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showObjects="placeholders" codeName="ThisWorkbook" hidePivotFieldList="1"/>
  <bookViews>
    <workbookView xWindow="0" yWindow="456" windowWidth="17016" windowHeight="12816" tabRatio="883" activeTab="5"/>
  </bookViews>
  <sheets>
    <sheet name="LOG" sheetId="243" r:id="rId1"/>
    <sheet name="Intro" sheetId="266" r:id="rId2"/>
    <sheet name="Processes" sheetId="231" r:id="rId3"/>
    <sheet name="Commodities" sheetId="216" r:id="rId4"/>
    <sheet name="Demand" sheetId="249" r:id="rId5"/>
    <sheet name="Agriculture" sheetId="235" r:id="rId6"/>
    <sheet name="AGR_Fuel" sheetId="232" r:id="rId7"/>
    <sheet name="Emis" sheetId="242" r:id="rId8"/>
    <sheet name="Energy matrix" sheetId="246" r:id="rId9"/>
    <sheet name="RegSplit" sheetId="275" r:id="rId10"/>
    <sheet name="2010" sheetId="276" r:id="rId11"/>
    <sheet name="2015" sheetId="277" r:id="rId12"/>
    <sheet name="2019" sheetId="279"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bgvbyrgdt">[1]Tidsserier!$A$339:$IV$339</definedName>
    <definedName name="_bgvbyrlpg">[1]Tidsserier!$A$337:$IV$337</definedName>
    <definedName name="_bgvbyrlvn">[1]Tidsserier!$A$338:$IV$338</definedName>
    <definedName name="_bgvbyrnga">[1]Tidsserier!$A$340:$IV$340</definedName>
    <definedName name="_bgvbyrrga">[1]Tidsserier!$A$336:$IV$336</definedName>
    <definedName name="_bgvbyrska">[1]Tidsserier!$A$341:$IV$341</definedName>
    <definedName name="_celelrfut">[1]Tidsserier!$A$174:$IV$174</definedName>
    <definedName name="_celelrgdt">[1]Tidsserier!$A$173:$IV$173</definedName>
    <definedName name="_celelrhal">[1]Tidsserier!$A$176:$IV$176</definedName>
    <definedName name="_celelrske">[1]Tidsserier!$A$175:$IV$175</definedName>
    <definedName name="_cevelraff">[1]Tidsserier!$A$197:$IV$197</definedName>
    <definedName name="_cevelrbio">[1]Tidsserier!$A$196:$IV$196</definedName>
    <definedName name="_cevelrfli">[1]Tidsserier!$A$193:$IV$193</definedName>
    <definedName name="_cevelrfut">[1]Tidsserier!$A$187:$IV$187</definedName>
    <definedName name="_cevelrgdt">[1]Tidsserier!$A$186:$IV$186</definedName>
    <definedName name="_cevelrhal">[1]Tidsserier!$A$192:$IV$192</definedName>
    <definedName name="_cevelrlpg">[1]Tidsserier!$A$184:$IV$184</definedName>
    <definedName name="_cevelrlvn">[1]Tidsserier!$A$185:$IV$185</definedName>
    <definedName name="_cevelrnga">[1]Tidsserier!$A$190:$IV$190</definedName>
    <definedName name="_cevelrori">[1]Tidsserier!$A$189:$IV$189</definedName>
    <definedName name="_cevelrpko">[1]Tidsserier!$A$188:$IV$188</definedName>
    <definedName name="_cevelrrga">[1]Tidsserier!$A$183:$IV$183</definedName>
    <definedName name="_cevelrske">[1]Tidsserier!$A$191:$IV$191</definedName>
    <definedName name="_cevelrtaf">[1]Tidsserier!$A$195:$IV$195</definedName>
    <definedName name="_cevfjraff">[1]Tidsserier!$A$213:$IV$213</definedName>
    <definedName name="_cevfjrbio">[1]Tidsserier!$A$212:$IV$212</definedName>
    <definedName name="_cevfjrfli">[1]Tidsserier!$A$209:$IV$209</definedName>
    <definedName name="_cevfjrfut">[1]Tidsserier!$A$203:$IV$203</definedName>
    <definedName name="_cevfjrgdt">[1]Tidsserier!$A$202:$IV$202</definedName>
    <definedName name="_cevfjrhal">[1]Tidsserier!$A$208:$IV$208</definedName>
    <definedName name="_cevfjrlpg">[1]Tidsserier!$A$200:$IV$200</definedName>
    <definedName name="_cevfjrlvn">[1]Tidsserier!$A$201:$IV$201</definedName>
    <definedName name="_cevfjrnga">[1]Tidsserier!$A$206:$IV$206</definedName>
    <definedName name="_cevfjrori">[1]Tidsserier!$A$205:$IV$205</definedName>
    <definedName name="_cevfjrpko">[1]Tidsserier!$A$204:$IV$204</definedName>
    <definedName name="_cevfjrrga">[1]Tidsserier!$A$199:$IV$199</definedName>
    <definedName name="_cevfjrske">[1]Tidsserier!$A$207:$IV$207</definedName>
    <definedName name="_cevfjrtaf">[1]Tidsserier!$A$211:$IV$211</definedName>
    <definedName name="_cevfjrtpi">[1]Tidsserier!$A$210:$IV$210</definedName>
    <definedName name="_dnkexpelc">[1]Tidsserier!$A$69:$IV$69</definedName>
    <definedName name="_dnkexpnga">[1]Tidsserier!$A$68:$IV$68</definedName>
    <definedName name="_dnkexprao">[1]Tidsserier!$A$52:$IV$52</definedName>
    <definedName name="_dnkimpelc">[1]Tidsserier!$A$45:$IV$45</definedName>
    <definedName name="_dnkimpfjv">[1]Tidsserier!$A$46:$IV$46</definedName>
    <definedName name="_dnkudvaff">[1]Tidsserier!$A$17:$IV$17</definedName>
    <definedName name="_dnkudvbio">[1]Tidsserier!$A$16:$IV$16</definedName>
    <definedName name="_dnkudvbra">[1]Tidsserier!$A$13:$IV$13</definedName>
    <definedName name="_dnkudvfio">[1]Tidsserier!$A$18:$IV$18</definedName>
    <definedName name="_dnkudvfli">[1]Tidsserier!$A$12:$IV$12</definedName>
    <definedName name="_dnkudvgeo">[1]Tidsserier!$A$10:$IV$10</definedName>
    <definedName name="_dnkudvhal">[1]Tidsserier!$A$11:$IV$11</definedName>
    <definedName name="_dnkudvsol">[1]Tidsserier!$A$7:$IV$7</definedName>
    <definedName name="_dnkudvtaf">[1]Tidsserier!$A$15:$IV$15</definedName>
    <definedName name="_dnkudvtpi">[1]Tidsserier!$A$14:$IV$14</definedName>
    <definedName name="_dnkudvvan">[1]Tidsserier!$A$9:$IV$9</definedName>
    <definedName name="_dnkudvvin">[1]Tidsserier!$A$8:$IV$8</definedName>
    <definedName name="_dnkudvvmp">[1]Tidsserier!$A$19:$IV$19</definedName>
    <definedName name="_ensdstelc">[1]Tidsserier!$A$348:$IV$348</definedName>
    <definedName name="_enstabfjv">[1]Tidsserier!$A$352:$IV$352</definedName>
    <definedName name="_enstabnga">[1]Tidsserier!$A$350:$IV$350</definedName>
    <definedName name="_fbsiefbtm">[1]Tidsserier!$A$358:$IV$358</definedName>
    <definedName name="_fbsiefsmo">[1]Tidsserier!$A$357:$IV$357</definedName>
    <definedName name="_fbsiefter">[1]Tidsserier!$A$356:$IV$356</definedName>
    <definedName name="_fbsjttbzt">[1]Tidsserier!$A$373:$IV$373</definedName>
    <definedName name="_fbsjttelc">[1]Tidsserier!$A$376:$IV$376</definedName>
    <definedName name="_fbsjttgdt">[1]Tidsserier!$A$375:$IV$375</definedName>
    <definedName name="_fbsjttptr">[1]Tidsserier!$A$374:$IV$374</definedName>
    <definedName name="_fbslfibzt">[1]Tidsserier!$A$385:$IV$385</definedName>
    <definedName name="_fbslfifly">[1]Tidsserier!$A$384:$IV$384</definedName>
    <definedName name="_fbslfijp1">[1]Tidsserier!$A$387:$IV$387</definedName>
    <definedName name="_fbslfilpg">[1]Tidsserier!$A$383:$IV$383</definedName>
    <definedName name="_fbslfiptr">[1]Tidsserier!$A$386:$IV$386</definedName>
    <definedName name="_fbslfufly">[1]Tidsserier!$A$389:$IV$389</definedName>
    <definedName name="_fbslfujp1">[1]Tidsserier!$A$390:$IV$390</definedName>
    <definedName name="_fbsseafut">[1]Tidsserier!$A$381:$IV$381</definedName>
    <definedName name="_fbsseagdt">[1]Tidsserier!$A$380:$IV$380</definedName>
    <definedName name="_fbssealpg">[1]Tidsserier!$A$378:$IV$378</definedName>
    <definedName name="_fbsseaptr">[1]Tidsserier!$A$379:$IV$379</definedName>
    <definedName name="_fbstrpbzt">[1]Tidsserier!$A$362:$IV$362</definedName>
    <definedName name="_fbstrpfly">[1]Tidsserier!$A$361:$IV$361</definedName>
    <definedName name="_fbstrpgdt">[1]Tidsserier!$A$365:$IV$365</definedName>
    <definedName name="_fbstrpjp1">[1]Tidsserier!$A$364:$IV$364</definedName>
    <definedName name="_fbstrpjp4">[1]Tidsserier!$A$363:$IV$363</definedName>
    <definedName name="_fbsvttbzt">[1]Tidsserier!$A$368:$IV$368</definedName>
    <definedName name="_fbsvttfut">[1]Tidsserier!$A$371:$IV$371</definedName>
    <definedName name="_fbsvttgdt">[1]Tidsserier!$A$370:$IV$370</definedName>
    <definedName name="_fbsvttlpg">[1]Tidsserier!$A$367:$IV$367</definedName>
    <definedName name="_fbsvttptr">[1]Tidsserier!$A$369:$IV$369</definedName>
    <definedName name="_fvvfjraff">[1]Tidsserier!$A$275:$IV$275</definedName>
    <definedName name="_fvvfjrbio">[1]Tidsserier!$A$274:$IV$274</definedName>
    <definedName name="_fvvfjrelc">[1]Tidsserier!$A$278:$IV$278</definedName>
    <definedName name="_fvvfjrfio">[1]Tidsserier!$A$276:$IV$276</definedName>
    <definedName name="_fvvfjrfli">[1]Tidsserier!$A$271:$IV$271</definedName>
    <definedName name="_fvvfjrfut">[1]Tidsserier!$A$262:$IV$262</definedName>
    <definedName name="_fvvfjrgdt">[1]Tidsserier!$A$261:$IV$261</definedName>
    <definedName name="_fvvfjrgeo">[1]Tidsserier!$A$269:$IV$269</definedName>
    <definedName name="_fvvfjrhal">[1]Tidsserier!$A$270:$IV$270</definedName>
    <definedName name="_fvvfjrlpg">[1]Tidsserier!$A$260:$IV$260</definedName>
    <definedName name="_fvvfjrnga">[1]Tidsserier!$A$265:$IV$265</definedName>
    <definedName name="_fvvfjrpko">[1]Tidsserier!$A$264:$IV$264</definedName>
    <definedName name="_fvvfjrrga">[1]Tidsserier!$A$259:$IV$259</definedName>
    <definedName name="_fvvfjrska">[1]Tidsserier!$A$267:$IV$267</definedName>
    <definedName name="_fvvfjrske">[1]Tidsserier!$A$266:$IV$266</definedName>
    <definedName name="_fvvfjrsol">[1]Tidsserier!$A$268:$IV$268</definedName>
    <definedName name="_fvvfjrspo">[1]Tidsserier!$A$263:$IV$263</definedName>
    <definedName name="_fvvfjrtaf">[1]Tidsserier!$A$273:$IV$273</definedName>
    <definedName name="_fvvfjrtpi">[1]Tidsserier!$A$272:$IV$272</definedName>
    <definedName name="_fvvfjrvmp">[1]Tidsserier!$A$277:$IV$277</definedName>
    <definedName name="_fvvnetfjv">[1]Tidsserier!$A$280:$IV$280</definedName>
    <definedName name="_kvtbrtelc">[1]Tidsserier!$A$245:$IV$245</definedName>
    <definedName name="_kvtelfelc">[1]Tidsserier!$A$243:$IV$243</definedName>
    <definedName name="_kvtelraff">[1]Tidsserier!$A$230:$IV$230</definedName>
    <definedName name="_kvtelrbio">[1]Tidsserier!$A$229:$IV$229</definedName>
    <definedName name="_kvtelrfli">[1]Tidsserier!$A$226:$IV$226</definedName>
    <definedName name="_kvtelrfut">[1]Tidsserier!$A$222:$IV$222</definedName>
    <definedName name="_kvtelrgdt">[1]Tidsserier!$A$221:$IV$221</definedName>
    <definedName name="_kvtelrhal">[1]Tidsserier!$A$225:$IV$225</definedName>
    <definedName name="_kvtelrnga">[1]Tidsserier!$A$223:$IV$223</definedName>
    <definedName name="_kvtelrska">[1]Tidsserier!$A$224:$IV$224</definedName>
    <definedName name="_kvtelrtaf">[1]Tidsserier!$A$228:$IV$228</definedName>
    <definedName name="_kvtelrtpi">[1]Tidsserier!$A$227:$IV$227</definedName>
    <definedName name="_kvtfjraff">[1]Tidsserier!$A$241:$IV$241</definedName>
    <definedName name="_kvtfjrbio">[1]Tidsserier!$A$240:$IV$240</definedName>
    <definedName name="_kvtfjrfli">[1]Tidsserier!$A$237:$IV$237</definedName>
    <definedName name="_kvtfjrfut">[1]Tidsserier!$A$233:$IV$233</definedName>
    <definedName name="_kvtfjrgdt">[1]Tidsserier!$A$232:$IV$232</definedName>
    <definedName name="_kvtfjrhal">[1]Tidsserier!$A$236:$IV$236</definedName>
    <definedName name="_kvtfjrnga">[1]Tidsserier!$A$234:$IV$234</definedName>
    <definedName name="_kvtfjrska">[1]Tidsserier!$A$235:$IV$235</definedName>
    <definedName name="_kvtfjrtaf">[1]Tidsserier!$A$239:$IV$239</definedName>
    <definedName name="_kvtfjrtpi">[1]Tidsserier!$A$238:$IV$238</definedName>
    <definedName name="_kvtnetfjv">[1]Tidsserier!$A$246:$IV$246</definedName>
    <definedName name="_Order1" hidden="1">255</definedName>
    <definedName name="_Order2" hidden="1">255</definedName>
    <definedName name="_pelbrtelc">[1]Tidsserier!$A$290:$IV$290</definedName>
    <definedName name="_pelelrbio">[1]Tidsserier!$A$288:$IV$288</definedName>
    <definedName name="_pelelrfut">[1]Tidsserier!$A$284:$IV$284</definedName>
    <definedName name="_pelelrgdt">[1]Tidsserier!$A$283:$IV$283</definedName>
    <definedName name="_pelelrnga">[1]Tidsserier!$A$285:$IV$285</definedName>
    <definedName name="_pelelrska">[1]Tidsserier!$A$286:$IV$286</definedName>
    <definedName name="_pelelrtaf">[1]Tidsserier!$A$287:$IV$287</definedName>
    <definedName name="_pevbrtelc">[1]Tidsserier!$A$317:$IV$317</definedName>
    <definedName name="_pevelraff">[1]Tidsserier!$A$303:$IV$303</definedName>
    <definedName name="_pevelrbio">[1]Tidsserier!$A$302:$IV$302</definedName>
    <definedName name="_pevelrfli">[1]Tidsserier!$A$300:$IV$300</definedName>
    <definedName name="_pevelrfut">[1]Tidsserier!$A$295:$IV$295</definedName>
    <definedName name="_pevelrgdt">[1]Tidsserier!$A$294:$IV$294</definedName>
    <definedName name="_pevelrhal">[1]Tidsserier!$A$299:$IV$299</definedName>
    <definedName name="_pevelrnga">[1]Tidsserier!$A$297:$IV$297</definedName>
    <definedName name="_pevelrrga">[1]Tidsserier!$A$293:$IV$293</definedName>
    <definedName name="_pevelrska">[1]Tidsserier!$A$298:$IV$298</definedName>
    <definedName name="_pevelrspo">[1]Tidsserier!$A$296:$IV$296</definedName>
    <definedName name="_pevelrtaf">[1]Tidsserier!$A$301:$IV$301</definedName>
    <definedName name="_pevfjraff">[1]Tidsserier!$A$315:$IV$315</definedName>
    <definedName name="_pevfjrbio">[1]Tidsserier!$A$314:$IV$314</definedName>
    <definedName name="_pevfjrfli">[1]Tidsserier!$A$312:$IV$312</definedName>
    <definedName name="_pevfjrfut">[1]Tidsserier!$A$307:$IV$307</definedName>
    <definedName name="_pevfjrgdt">[1]Tidsserier!$A$306:$IV$306</definedName>
    <definedName name="_pevfjrhal">[1]Tidsserier!$A$311:$IV$311</definedName>
    <definedName name="_pevfjrnga">[1]Tidsserier!$A$309:$IV$309</definedName>
    <definedName name="_pevfjrrga">[1]Tidsserier!$A$305:$IV$305</definedName>
    <definedName name="_pevfjrska">[1]Tidsserier!$A$310:$IV$310</definedName>
    <definedName name="_pevfjrspo">[1]Tidsserier!$A$308:$IV$308</definedName>
    <definedName name="_pevfjrtaf">[1]Tidsserier!$A$313:$IV$313</definedName>
    <definedName name="_pevnetfjv">[1]Tidsserier!$A$318:$IV$318</definedName>
    <definedName name="_plfudfnga">[1]Tidsserier!$A$151:$IV$151</definedName>
    <definedName name="_plfudvnga">[1]Tidsserier!$A$7:$IV$7</definedName>
    <definedName name="_plfudvrao">[1]Tidsserier!$A$5:$IV$5</definedName>
    <definedName name="_pvpfjraff">[1]Tidsserier!$A$330:$IV$330</definedName>
    <definedName name="_pvpfjrbio">[1]Tidsserier!$A$329:$IV$329</definedName>
    <definedName name="_pvpfjrfli">[1]Tidsserier!$A$326:$IV$326</definedName>
    <definedName name="_pvpfjrfut">[1]Tidsserier!$A$322:$IV$322</definedName>
    <definedName name="_pvpfjrgdt">[1]Tidsserier!$A$321:$IV$321</definedName>
    <definedName name="_pvpfjrnga">[1]Tidsserier!$A$324:$IV$324</definedName>
    <definedName name="_pvpfjrska">[1]Tidsserier!$A$325:$IV$325</definedName>
    <definedName name="_pvpfjrspo">[1]Tidsserier!$A$323:$IV$323</definedName>
    <definedName name="_pvpfjrtaf">[1]Tidsserier!$A$328:$IV$328</definedName>
    <definedName name="_pvpfjrtpi">[1]Tidsserier!$A$327:$IV$327</definedName>
    <definedName name="_pvpfjrvmp">[1]Tidsserier!$A$331:$IV$331</definedName>
    <definedName name="_pvpnetfjv">[1]Tidsserier!$A$333:$IV$333</definedName>
    <definedName name="_rafrfffut">[1]Tidsserier!$A$155:$IV$155</definedName>
    <definedName name="_rafrffgdt">[1]Tidsserier!$A$154:$IV$154</definedName>
    <definedName name="_rafrfflpg">[1]Tidsserier!$A$153:$IV$153</definedName>
    <definedName name="_rafrffrga">[1]Tidsserier!$A$152:$IV$152</definedName>
    <definedName name="_rafrfrelc">[1]Tidsserier!$A$149:$IV$149</definedName>
    <definedName name="_rafrfrfjv">[1]Tidsserier!$A$150:$IV$150</definedName>
    <definedName name="_vktbrtelc">[1]Tidsserier!$A$256:$IV$256</definedName>
    <definedName name="_vktelrvan">[1]Tidsserier!$A$254:$IV$254</definedName>
    <definedName name="_vmtbrtelc">[1]Tidsserier!$A$251:$IV$251</definedName>
    <definedName name="_vmtelrvin">[1]Tidsserier!$A$249:$IV$249</definedName>
    <definedName name="All_TP" localSheetId="12">#REF!,#REF!,#REF!</definedName>
    <definedName name="All_TP">#REF!,#REF!,#REF!</definedName>
    <definedName name="All_US" localSheetId="12">#REF!,#REF!,#REF!</definedName>
    <definedName name="All_US">#REF!,#REF!,#REF!</definedName>
    <definedName name="AnnualProd_1">[3]Plants1!$N$14:$N$1884</definedName>
    <definedName name="BaseYear">[3]Start!$D$22</definedName>
    <definedName name="BiomassLargeCHP">[4]TechnologyData!$A$14:$M$41</definedName>
    <definedName name="body1ea" localSheetId="12">#REF!</definedName>
    <definedName name="body1ea">#REF!</definedName>
    <definedName name="body1eb" localSheetId="12">#REF!</definedName>
    <definedName name="body1eb">#REF!</definedName>
    <definedName name="body1fa" localSheetId="12">#REF!</definedName>
    <definedName name="body1fa">#REF!</definedName>
    <definedName name="body1fb">#REF!</definedName>
    <definedName name="body1ga">#REF!</definedName>
    <definedName name="body1gb">#REF!</definedName>
    <definedName name="body2ea">#REF!</definedName>
    <definedName name="body2eb">#REF!</definedName>
    <definedName name="body2f">#REF!</definedName>
    <definedName name="body2fa">#REF!</definedName>
    <definedName name="body2fb">#REF!</definedName>
    <definedName name="body2ga">#REF!</definedName>
    <definedName name="body2gb">#REF!</definedName>
    <definedName name="body3ea">#REF!</definedName>
    <definedName name="body3eb">#REF!</definedName>
    <definedName name="body3fa">#REF!</definedName>
    <definedName name="body3fb">#REF!</definedName>
    <definedName name="body3ga">#REF!</definedName>
    <definedName name="body3gb">#REF!</definedName>
    <definedName name="body4ea">#REF!</definedName>
    <definedName name="body4eb">#REF!</definedName>
    <definedName name="body4f">#REF!</definedName>
    <definedName name="body4fa">#REF!</definedName>
    <definedName name="body4fb">#REF!</definedName>
    <definedName name="body4ga">#REF!</definedName>
    <definedName name="body4gb">#REF!</definedName>
    <definedName name="BPslut">[4]Plants!$J$2</definedName>
    <definedName name="ButCol1">'[3]Define ChooseSheet'!$D$49</definedName>
    <definedName name="ButCol2">'[3]Define ChooseSheet'!$D$50</definedName>
    <definedName name="Cap_OMfixed_1">[3]Plants1!$AO$14:$AO$1884</definedName>
    <definedName name="Cap_OMvar_1">[3]Plants1!$AP$14:$AP$1884</definedName>
    <definedName name="Cap_Outage_1">[3]Plants1!$AQ$14:$AQ$1884</definedName>
    <definedName name="countrye" localSheetId="12">#REF!</definedName>
    <definedName name="countrye">#REF!</definedName>
    <definedName name="countryf" localSheetId="12">#REF!</definedName>
    <definedName name="countryf">#REF!</definedName>
    <definedName name="countryg" localSheetId="12">#REF!</definedName>
    <definedName name="countryg">#REF!</definedName>
    <definedName name="CRF_CountryName">[5]Sheet1!$C$4</definedName>
    <definedName name="CVEL_RG">[6]EPdata_dk!$A$15:$IV$15</definedName>
    <definedName name="CVFV_RG">[6]EPdata_dk!$A$33:$IV$33</definedName>
    <definedName name="dkkPerEUR">'[7]Centrale data'!$C$34</definedName>
    <definedName name="Eksportstigning">[4]Plants!$J$6</definedName>
    <definedName name="ElArea">[3]Start!$D$24</definedName>
    <definedName name="ELarea_1">[3]Plants1!$B$14:$B$1884</definedName>
    <definedName name="ElAreas">[3]Geo!$B$11:$B$15</definedName>
    <definedName name="ElAreas_Translate">[3]Geo!$I$11:$J$15</definedName>
    <definedName name="ELBGVKTJY">[6]Rådata!$A$446:$IV$446</definedName>
    <definedName name="ElBoiler">[4]TechnologyData!$O$72:$AA$99</definedName>
    <definedName name="ElCap_1">[3]Plants1!$G$14:$G$1884</definedName>
    <definedName name="ElCap_a">[3]Plants1!$EX$14:$EX$1884</definedName>
    <definedName name="ElCap_b">[3]Plants1!$FD$14:$FD$1884</definedName>
    <definedName name="ElCap_Eff_1">[3]Plants1!$AK$14:$AK$1884</definedName>
    <definedName name="ElCap2015_1">[3]Plants1!$DV$14:$DV$1884</definedName>
    <definedName name="ElCap2020_1">[3]Plants1!$DX$14:$DX$1884</definedName>
    <definedName name="ElCap2025_1">[3]Plants1!$DZ$14:$DZ$1884</definedName>
    <definedName name="ElCap2030_1">[3]Plants1!$EB$14:$EB$1884</definedName>
    <definedName name="ElCap2040_1">[3]Plants1!$ED$14:$ED$1884</definedName>
    <definedName name="ElCap2050_1">[3]Plants1!$EF$14:$EF$1884</definedName>
    <definedName name="elckorr_kurt" localSheetId="12">#REF!</definedName>
    <definedName name="elckorr_kurt">#REF!</definedName>
    <definedName name="ELDISTTJY">[6]Rådata!$A$447:$IV$447</definedName>
    <definedName name="ELEFGVKTJY">[6]EPdata_dk!$A$273:$IV$273</definedName>
    <definedName name="ELERAFTJY">[6]EPdata_dk!$A$266:$IV$266</definedName>
    <definedName name="ELFJVKTJY">[6]Rådata!$A$445:$IV$445</definedName>
    <definedName name="ELIMKORR_F">[1]Rådata!$A$7:$IV$7</definedName>
    <definedName name="ELIMKORR_KUVH">[1]Rådata!$A$10:$IV$10</definedName>
    <definedName name="ELIMKORR_NG">[1]Rådata!$A$9:$IV$9</definedName>
    <definedName name="ELIMKORR_ORI">[1]Rådata!$A$8:$IV$8</definedName>
    <definedName name="ElPriceMix" localSheetId="12">[4]Subsidy!#REF!</definedName>
    <definedName name="ElPriceMix" localSheetId="1">[4]Subsidy!#REF!</definedName>
    <definedName name="ElPriceMix">[4]Subsidy!#REF!</definedName>
    <definedName name="ELRAFFTJY">[6]Rådata!$A$444:$IV$444</definedName>
    <definedName name="EUFRVKJY_RG">[6]Rådata!$B$192:$IV$192</definedName>
    <definedName name="EUGSVKJY_RG">[6]Rådata!$B$191:$IV$191</definedName>
    <definedName name="Fastprisår">[8]Forside!$B$5</definedName>
    <definedName name="FID_1">[9]AGR_Fuels!$A$2</definedName>
    <definedName name="FID_2" localSheetId="1">[10]LOG!#REF!</definedName>
    <definedName name="FID_2">[11]LOG!#REF!</definedName>
    <definedName name="FindCenDec">'[3]TIMES-DK codes'!$S$12:$U$37</definedName>
    <definedName name="FindCentral">[3]Geo!$E$11:$G$50</definedName>
    <definedName name="FindFuel1">[3]Fuel!$I$12:$J$69</definedName>
    <definedName name="FindFuel2">[3]Fuel!$L$12:$M$24</definedName>
    <definedName name="FindPeak">[3]Peak!$F$12:$G$40</definedName>
    <definedName name="FindProcSet">'[3]TIMES-DK codes'!$S$12:$T$37</definedName>
    <definedName name="FJFV_RG">[6]EPdata_dk!$A$77:$IV$77</definedName>
    <definedName name="fjvkorr_kurt" localSheetId="12">#REF!</definedName>
    <definedName name="fjvkorr_kurt">#REF!</definedName>
    <definedName name="FuelDesc">[3]Fuel!$T$12:$U$34</definedName>
    <definedName name="FuelPrices" localSheetId="12">#REF!</definedName>
    <definedName name="FuelPrices" localSheetId="1">#REF!</definedName>
    <definedName name="FuelPrices">#REF!</definedName>
    <definedName name="FVPRRFTJY">[6]Rådata!$A$468:$IV$468</definedName>
    <definedName name="HeatCap_1">[3]Plants1!$H$14:$H$1884</definedName>
    <definedName name="HeatCap_a">[3]Plants1!$EZ$14:$EZ$1884</definedName>
    <definedName name="HeatCap_b">[3]Plants1!$FF$14:$FF$1884</definedName>
    <definedName name="HeatCap_Cv_1">[3]Plants1!$AN$14:$AN$1884</definedName>
    <definedName name="HeatCap_HeatEff_1">[3]Plants1!$AL$14:$AL$1884</definedName>
    <definedName name="HeatCap2015_1">[3]Plants1!$EJ$14:$EJ$1884</definedName>
    <definedName name="HeatCap2020_1">[3]Plants1!$EL$14:$EL$1884</definedName>
    <definedName name="HeatCap2025_1">[3]Plants1!$EN$14:$EN$1884</definedName>
    <definedName name="HeatCap2030_1">[3]Plants1!$EP$14:$EP$1884</definedName>
    <definedName name="HeatCap2040_1">[3]Plants1!$ER$14:$ER$1884</definedName>
    <definedName name="HeatCap2050_1">[3]Plants1!$ET$14:$ET$1884</definedName>
    <definedName name="HeatPump_Large">[4]TechnologyData!$O$101:$AA$128</definedName>
    <definedName name="HTML_CodePage" hidden="1">1252</definedName>
    <definedName name="HTML_Control" localSheetId="12" hidden="1">{"'Ark1'!$A$8:$M$33"}</definedName>
    <definedName name="HTML_Control" hidden="1">{"'Ark1'!$A$8:$M$33"}</definedName>
    <definedName name="HTML_Description" hidden="1">""</definedName>
    <definedName name="HTML_Email" hidden="1">""</definedName>
    <definedName name="HTML_Header" hidden="1">"Ark1"</definedName>
    <definedName name="HTML_LastUpdate" hidden="1">"21-06-02"</definedName>
    <definedName name="HTML_LineAfter" hidden="1">FALSE</definedName>
    <definedName name="HTML_LineBefore" hidden="1">FALSE</definedName>
    <definedName name="HTML_Name" hidden="1">"Bjarne Ruby"</definedName>
    <definedName name="HTML_OBDlg2" hidden="1">TRUE</definedName>
    <definedName name="HTML_OBDlg4" hidden="1">TRUE</definedName>
    <definedName name="HTML_OS" hidden="1">0</definedName>
    <definedName name="HTML_PathFile" hidden="1">"L:\Nmr\Indicators\MinHTML.htm"</definedName>
    <definedName name="HTML_Title" hidden="1">"Data"</definedName>
    <definedName name="Include1">[3]Plants1!$BG$14:$BG$1884</definedName>
    <definedName name="Include2">[3]Plants1!$BO$14:$BO$1884</definedName>
    <definedName name="Include2015E">[3]Plants1!$CT$14:$CT$1884</definedName>
    <definedName name="Include2015H">[3]Plants1!$DF$14:$DF$1884</definedName>
    <definedName name="Include2020E">[3]Plants1!$CV$14:$CV$1884</definedName>
    <definedName name="Include2020H">[3]Plants1!$DH$14:$DH$1884</definedName>
    <definedName name="Include2025E">[3]Plants1!$CX$14:$CX$1884</definedName>
    <definedName name="Include2025H">[3]Plants1!$DJ$14:$DJ$1884</definedName>
    <definedName name="Include2030E">[3]Plants1!$CZ$14:$CZ$1884</definedName>
    <definedName name="Include2030H">[3]Plants1!$DL$14:$DL$1884</definedName>
    <definedName name="Include2040E">[3]Plants1!$DB$14:$DB$1884</definedName>
    <definedName name="Include2040H">[3]Plants1!$DN$14:$DN$1884</definedName>
    <definedName name="Include2050E">[3]Plants1!$DD$14:$DD$1884</definedName>
    <definedName name="Include2050H">[3]Plants1!$DP$14:$DP$1884</definedName>
    <definedName name="Include23">[3]Plants1!$CA$14:$CA$1884</definedName>
    <definedName name="Include23a">[3]Plants1!$CD$14:$CD$1884</definedName>
    <definedName name="Include23b">[3]Plants1!$CG$14:$CG$1884</definedName>
    <definedName name="Include24">[3]Plants1!$CB$14:$CB$1884</definedName>
    <definedName name="Include24a">[3]Plants1!$CE$14:$CE$1884</definedName>
    <definedName name="Include24b">[3]Plants1!$CH$14:$CH$1884</definedName>
    <definedName name="IncludeElArea">[3]Geo!$B$11:$C$15</definedName>
    <definedName name="IncludePlantType">[3]PlantType!$B$11:$D$30</definedName>
    <definedName name="IncludeTechnology">[3]Technology!$B$11:$D$44</definedName>
    <definedName name="Inflation" localSheetId="12">[4]General!#REF!</definedName>
    <definedName name="Inflation" localSheetId="1">[4]General!#REF!</definedName>
    <definedName name="Inflation">[4]General!#REF!</definedName>
    <definedName name="JPNY_NG">[6]Beregn!$A$27:$IV$27</definedName>
    <definedName name="JPTY_BIT">[6]Beregn!$A$24:$IV$24</definedName>
    <definedName name="JPTY_BZ">[6]Beregn!$A$11:$IV$11</definedName>
    <definedName name="JPTY_BZFLY">[6]Beregn!$A$12:$IV$12</definedName>
    <definedName name="JPTY_BZJP4">[6]Beregn!$A$13:$IV$13</definedName>
    <definedName name="JPTY_F">[6]Beregn!$A$19:$IV$19</definedName>
    <definedName name="JPTY_GASD">[6]Beregn!$A$18:$IV$18</definedName>
    <definedName name="JPTY_HF">[6]Beregn!$A$6:$IV$6</definedName>
    <definedName name="JPTY_JP1">[6]Beregn!$A$16:$IV$16</definedName>
    <definedName name="JPTY_LPG">[6]Beregn!$A$9:$IV$9</definedName>
    <definedName name="JPTY_LVN">[6]Beregn!$A$10:$IV$10</definedName>
    <definedName name="JPTY_PETR">[6]Beregn!$A$15:$IV$15</definedName>
    <definedName name="JPTY_PK">[6]Beregn!$A$21:$IV$21</definedName>
    <definedName name="JPTY_RG">[6]Beregn!$A$8:$IV$8</definedName>
    <definedName name="JPTY_RO">[6]Beregn!$A$3:$IV$3</definedName>
    <definedName name="JPTY_SO">[6]Beregn!$A$25:$IV$25</definedName>
    <definedName name="JPTY_TERP">[6]Beregn!$A$23:$IV$23</definedName>
    <definedName name="KONELNYBRTJY_NG">[6]EPdata_dk!$A$5:$IV$5</definedName>
    <definedName name="KONELRAFFTJY_F">[6]EPdata_dk!$A$212:$IV$212</definedName>
    <definedName name="KONFVRAFFTJY_F">[6]EPdata_dk!$A$239:$IV$239</definedName>
    <definedName name="LastPSOYear">[4]Plants!$H$2</definedName>
    <definedName name="Nettarif">[4]TechnologyData!$F$11</definedName>
    <definedName name="NGCC_SmallBP">[4]TechnologyData!$A$72:$M$99</definedName>
    <definedName name="NGDITTMY">[6]Rådata!$B$323:$IV$323</definedName>
    <definedName name="NGEFNSMY_NFUEL">[6]Rådata!$B$329:$IV$329</definedName>
    <definedName name="NGEFTRMY">[6]Rådata!$A$322:$IV$322</definedName>
    <definedName name="nhydro" localSheetId="12">[4]General!#REF!</definedName>
    <definedName name="nhydro">[4]General!#REF!</definedName>
    <definedName name="NyeNGCC">[4]Plants!$J$5</definedName>
    <definedName name="OffshoreWindPark">[4]TechnologyData!$O$43:$AA$70</definedName>
    <definedName name="OnshoreWindPark">[4]TechnologyData!$O$14:$AA$41</definedName>
    <definedName name="OPEPMY_BZ">[6]Rådata!$A$69:$IV$69</definedName>
    <definedName name="OPEPMY_BZFLY">[6]Rådata!$A$61:$IV$61</definedName>
    <definedName name="OPEPMY_BZJP4">[6]Rådata!$A$85:$IV$85</definedName>
    <definedName name="OPEPMY_GASD">[6]Rådata!$A$109:$IV$109</definedName>
    <definedName name="OPEPMY_JP1">[6]Rådata!$A$101:$IV$101</definedName>
    <definedName name="OPEPMY_PETR">[6]Rådata!$A$93:$IV$93</definedName>
    <definedName name="OPEPTY_BIT">[6]Rådata!$A$181:$IV$181</definedName>
    <definedName name="OPEPTY_F">[6]Rådata!$A$129:$IV$129</definedName>
    <definedName name="OPEPTY_LPG">[6]Rådata!$A$44:$IV$44</definedName>
    <definedName name="OPEPTY_LVN">[6]Rådata!$A$53:$IV$53</definedName>
    <definedName name="OPEPTY_PK">[6]Rådata!$A$149:$IV$149</definedName>
    <definedName name="OPEPTY_RG">[6]Rådata!$A$40:$IV$40</definedName>
    <definedName name="OPEPTY_SO">[6]Rådata!$A$171:$IV$171</definedName>
    <definedName name="OPEPTY_TERP">[6]Rådata!$A$162:$IV$162</definedName>
    <definedName name="OPFRMY_GASD">[6]Rådata!$A$115:$IV$115</definedName>
    <definedName name="OPFRTY_F">[6]Rådata!$A$135:$IV$135</definedName>
    <definedName name="OPFRTY_LPG">[6]Rådata!$A$49:$IV$49</definedName>
    <definedName name="PlantDesc1">'[3]TIMES-DK codes'!$B$12:$C$48</definedName>
    <definedName name="PlantDesc2">'[3]TIMES-DK codes'!$D$12:$E$40</definedName>
    <definedName name="PlantName_1">[3]Plants1!$A$14:$A$1884</definedName>
    <definedName name="Prisår_Til_Ramses" localSheetId="12">#REF!</definedName>
    <definedName name="Prisår_Til_Ramses" localSheetId="1">#REF!</definedName>
    <definedName name="Prisår_Til_Ramses">#REF!</definedName>
    <definedName name="PVEL_RG">[6]EPdata_dk!$A$107:$IV$107</definedName>
    <definedName name="PVFV_RG">[6]EPdata_dk!$A$123:$IV$123</definedName>
    <definedName name="PVRENS_BIA">[6]EPdata_dk!$A$157:$IV$157</definedName>
    <definedName name="PVRENS_BID">[6]EPdata_dk!$A$156:$IV$156</definedName>
    <definedName name="Raggr1">[12]Rækker!$A$4:$A$4</definedName>
    <definedName name="Raggr2">[12]Rækker!$B$4:$B$4</definedName>
    <definedName name="Raggr3">[12]Rækker!$C$4:$C$4</definedName>
    <definedName name="Real_interest_rate">[13]TechnologyData!$B$37</definedName>
    <definedName name="RefurbishedCoalBioCHP">[4]TechnologyData!$A$43:$M$70</definedName>
    <definedName name="RenovCKV">[4]Plants!$J$4</definedName>
    <definedName name="RetBE" localSheetId="12">[14]Macro1!#REF!</definedName>
    <definedName name="RetBE">[14]Macro1!#REF!</definedName>
    <definedName name="rSØK">'[7]Centrale data'!$C$32</definedName>
    <definedName name="RVEFTY_HF">[6]Rådata!$A$36:$IV$36</definedName>
    <definedName name="RVEFTY_RO">[6]Rådata!$A$28:$IV$28</definedName>
    <definedName name="Saggr1">[12]Søjler!$A$4:$A$7</definedName>
    <definedName name="Saggr2">[12]Søjler!$B$4:$B$7</definedName>
    <definedName name="Saggr3">[12]Søjler!$C$4:$C$7</definedName>
    <definedName name="Saggr4">[12]Søjler!$D$4:$D$7</definedName>
    <definedName name="Saggr5">[12]Søjler!$E$4:$E$7</definedName>
    <definedName name="Saggr6">[12]Søjler!$F$4:$F$7</definedName>
    <definedName name="Saggr7">[12]Søjler!$G$4:$G$7</definedName>
    <definedName name="Saggr8">[12]Søjler!$H$4:$H$7</definedName>
    <definedName name="TechName_1">[3]Plants1!$CP$14:$CP$1884</definedName>
    <definedName name="TP.Electricity_and_RES" localSheetId="12">#REF!</definedName>
    <definedName name="TP.Electricity_and_RES">#REF!</definedName>
    <definedName name="TP.Petroleum" localSheetId="12">#REF!</definedName>
    <definedName name="TP.Petroleum">#REF!</definedName>
    <definedName name="TP.Solids_and_Gases" localSheetId="12">#REF!</definedName>
    <definedName name="TP.Solids_and_Gases">#REF!</definedName>
    <definedName name="TPMY_BZ">[6]Beregn!$A$50:$IV$50</definedName>
    <definedName name="TPMY_BZFLY">[6]Beregn!$A$51:$IV$51</definedName>
    <definedName name="TPMY_BZJP4">[6]Beregn!$A$52:$IV$52</definedName>
    <definedName name="TPMY_GASD">[6]Beregn!$A$55:$IV$55</definedName>
    <definedName name="TPMY_JP1">[6]Beregn!$A$54:$IV$54</definedName>
    <definedName name="TPMY_PETR">[6]Beregn!$A$53:$IV$53</definedName>
    <definedName name="Translate">'[3]Plants Translate 1'!$E$12:$K$55</definedName>
    <definedName name="US.Electricity_and_RES" localSheetId="12">#REF!</definedName>
    <definedName name="US.Electricity_and_RES">#REF!</definedName>
    <definedName name="US.Petroleum" localSheetId="12">#REF!</definedName>
    <definedName name="US.Petroleum">#REF!</definedName>
    <definedName name="US.Solids_and_Gases" localSheetId="12">#REF!</definedName>
    <definedName name="US.Solids_and_Gases">#REF!</definedName>
    <definedName name="WasteCHP">[4]TechnologyData!$A$101:$M$129</definedName>
    <definedName name="Wood_SmallBP">[4]TechnologyData!$A$131:$M$158</definedName>
    <definedName name="x" localSheetId="3">[15]AGR_Fuels!$A$2</definedName>
    <definedName name="x">[15]AGR_Fuels!$A$2</definedName>
    <definedName name="yeare" localSheetId="12">#REF!</definedName>
    <definedName name="yeare">#REF!</definedName>
    <definedName name="yearf" localSheetId="12">#REF!</definedName>
    <definedName name="yearf">#REF!</definedName>
    <definedName name="yearg" localSheetId="12">#REF!</definedName>
    <definedName name="yearg">#REF!</definedName>
    <definedName name="øbgabrsl" localSheetId="12">#REF!</definedName>
    <definedName name="øbgabrsl">#REF!</definedName>
    <definedName name="øelcbrsl">#REF!</definedName>
    <definedName name="øfjvbrsl" localSheetId="12">#REF!</definedName>
    <definedName name="øfjvbrsl">#REF!</definedName>
    <definedName name="aa" localSheetId="12">#REF!</definedName>
    <definedName name="aa">#REF!</definedName>
    <definedName name="åbanettt" localSheetId="12">#REF!</definedName>
    <definedName name="åbanettt">#REF!</definedName>
    <definedName name="åbrslelc">#REF!</definedName>
    <definedName name="åbrslkul">#REF!</definedName>
    <definedName name="åbrslnga">#REF!</definedName>
    <definedName name="åbrsloil">#REF!</definedName>
    <definedName name="åbrslve">#REF!</definedName>
    <definedName name="åbyrelc" localSheetId="12">'[2]Gas Works'!#REF!</definedName>
    <definedName name="åbyrelc">'[2]Gas Works'!#REF!</definedName>
    <definedName name="åfjvbrselc" localSheetId="12">'[2]Heat Production'!#REF!</definedName>
    <definedName name="åfjvbrselc">'[2]Heat Production'!#REF!</definedName>
    <definedName name="åfjvve" localSheetId="12">'[2]Heat Production'!#REF!</definedName>
    <definedName name="åfjvve">'[2]Heat Production'!#REF!</definedName>
    <definedName name="åfrsvttt" localSheetId="12">#REF!</definedName>
    <definedName name="åfrsvttt">#REF!</definedName>
    <definedName name="åfutbrsfjv" localSheetId="12">'[2]Heat Production'!#REF!</definedName>
    <definedName name="åfutbrsfjv">'[2]Heat Production'!#REF!</definedName>
    <definedName name="ågdtbrsfjv" localSheetId="12">'[2]Heat Production'!#REF!</definedName>
    <definedName name="ågdtbrsfjv">'[2]Heat Production'!#REF!</definedName>
    <definedName name="åimpbrsl" localSheetId="12">#REF!</definedName>
    <definedName name="åimpbrsl">#REF!</definedName>
    <definedName name="åimpfut" localSheetId="12">#REF!</definedName>
    <definedName name="åimpfut">#REF!</definedName>
    <definedName name="åimpkul" localSheetId="12">#REF!</definedName>
    <definedName name="åimpkul">#REF!</definedName>
    <definedName name="åimpnga">#REF!</definedName>
    <definedName name="åimpori">#REF!</definedName>
    <definedName name="åkonfjrrga">#REF!</definedName>
    <definedName name="åkonfjrttt">#REF!</definedName>
    <definedName name="åkonfvraff">#REF!</definedName>
    <definedName name="åkonfvrano">#REF!</definedName>
    <definedName name="åkonfvrbio">#REF!</definedName>
    <definedName name="åkonfvrfut">#REF!</definedName>
    <definedName name="åkonfvrgeo">#REF!</definedName>
    <definedName name="åkonfvrhal">#REF!</definedName>
    <definedName name="åkonfvrkul">#REF!</definedName>
    <definedName name="åkonfvrnga">#REF!</definedName>
    <definedName name="åkonfvrtræ">#REF!</definedName>
    <definedName name="åkonfvrvea">#REF!</definedName>
    <definedName name="åkulbrsfjv" localSheetId="12">'[2]Heat Production'!#REF!</definedName>
    <definedName name="åkulbrsfjv">'[2]Heat Production'!#REF!</definedName>
    <definedName name="ålfittt" localSheetId="12">#REF!</definedName>
    <definedName name="ålfittt">#REF!</definedName>
    <definedName name="ålfuttt" localSheetId="12">#REF!</definedName>
    <definedName name="ålfuttt">#REF!</definedName>
    <definedName name="ålpgbrsfjv" localSheetId="12">'[2]Heat Production'!#REF!</definedName>
    <definedName name="ålpgbrsfjv">'[2]Heat Production'!#REF!</definedName>
    <definedName name="ålvnbrsfjv" localSheetId="12">'[2]Heat Production'!#REF!</definedName>
    <definedName name="ålvnbrsfjv">'[2]Heat Production'!#REF!</definedName>
    <definedName name="ångabrsfjv" localSheetId="12">'[2]Heat Production'!#REF!</definedName>
    <definedName name="ångabrsfjv">'[2]Heat Production'!#REF!</definedName>
    <definedName name="åoribrselc" localSheetId="12">'[2]Electricity Production'!#REF!</definedName>
    <definedName name="åoribrselc">'[2]Electricity Production'!#REF!</definedName>
    <definedName name="åpkobrsfjv" localSheetId="12">'[2]Heat Production'!#REF!</definedName>
    <definedName name="åpkobrsfjv">'[2]Heat Production'!#REF!</definedName>
    <definedName name="årgabrsfjv">'[2]Heat Production'!#REF!</definedName>
    <definedName name="åspobrselc" localSheetId="12">'[2]Electricity Production'!#REF!</definedName>
    <definedName name="åspobrselc">'[2]Electricity Production'!#REF!</definedName>
    <definedName name="åspobrsfjv">'[2]Heat Production'!#REF!</definedName>
    <definedName name="åsøttt" localSheetId="12">#REF!</definedName>
    <definedName name="åsøttt">#REF!</definedName>
    <definedName name="åtrpelc" localSheetId="12">#REF!</definedName>
    <definedName name="åtrpelc">#REF!</definedName>
    <definedName name="åtrpttt" localSheetId="12">#REF!</definedName>
    <definedName name="åtrpttt">#REF!</definedName>
    <definedName name="åudvraf" localSheetId="12">'[2]Gross Energy Consumption (obs.)'!#REF!</definedName>
    <definedName name="åudvraf">'[2]Gross Energy Consumption (obs.)'!#REF!</definedName>
    <definedName name="åvejttt" localSheetId="12">#REF!</definedName>
    <definedName name="åvejttt">#REF!</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M62" i="235" l="1"/>
  <c r="BM61" i="235"/>
  <c r="BM49" i="235"/>
  <c r="BM47" i="235"/>
  <c r="BM40" i="235"/>
  <c r="BM38" i="235"/>
  <c r="BM28" i="235"/>
  <c r="BM26" i="235"/>
  <c r="AZ61" i="235"/>
  <c r="AZ49" i="235"/>
  <c r="AZ47" i="235"/>
  <c r="AZ40" i="235"/>
  <c r="AZ38" i="235"/>
  <c r="AZ28" i="235"/>
  <c r="AZ26" i="235"/>
  <c r="AM61" i="235"/>
  <c r="AM49" i="235"/>
  <c r="AM47" i="235"/>
  <c r="AM40" i="235"/>
  <c r="AM38" i="235"/>
  <c r="AM28" i="235"/>
  <c r="BM60" i="235"/>
  <c r="BM59" i="235"/>
  <c r="BM58" i="235"/>
  <c r="BM56" i="235"/>
  <c r="BM55" i="235"/>
  <c r="BM52" i="235"/>
  <c r="BM50" i="235"/>
  <c r="BM46" i="235"/>
  <c r="BM45" i="235"/>
  <c r="BM41" i="235"/>
  <c r="BM37" i="235"/>
  <c r="BM35" i="235"/>
  <c r="BM34" i="235"/>
  <c r="BM31" i="235"/>
  <c r="BM29" i="235"/>
  <c r="AZ60" i="235"/>
  <c r="AZ59" i="235"/>
  <c r="AZ58" i="235"/>
  <c r="AZ56" i="235"/>
  <c r="AZ55" i="235"/>
  <c r="AZ52" i="235"/>
  <c r="AZ50" i="235"/>
  <c r="AZ46" i="235"/>
  <c r="AZ45" i="235"/>
  <c r="AZ41" i="235"/>
  <c r="AZ37" i="235"/>
  <c r="AZ35" i="235"/>
  <c r="AZ34" i="235"/>
  <c r="AZ31" i="235"/>
  <c r="AZ29" i="235"/>
  <c r="AM58" i="235"/>
  <c r="AM56" i="235"/>
  <c r="AM55" i="235"/>
  <c r="AM52" i="235"/>
  <c r="AM50" i="235"/>
  <c r="AM46" i="235"/>
  <c r="AM45" i="235"/>
  <c r="AM41" i="235"/>
  <c r="AM39" i="235"/>
  <c r="AM37" i="235"/>
  <c r="AM35" i="235"/>
  <c r="AM34" i="235"/>
  <c r="AM32" i="235"/>
  <c r="AM31" i="235"/>
  <c r="AM29" i="235"/>
  <c r="AM26" i="235"/>
  <c r="C7" i="246"/>
  <c r="V80" i="235" s="1"/>
  <c r="P101" i="235"/>
  <c r="N101" i="235"/>
  <c r="G101" i="235"/>
  <c r="O76" i="235"/>
  <c r="O101" i="235" s="1"/>
  <c r="P76" i="235"/>
  <c r="K76" i="235"/>
  <c r="K101" i="235" s="1"/>
  <c r="L76" i="235"/>
  <c r="L101" i="235" s="1"/>
  <c r="M76" i="235"/>
  <c r="M101" i="235" s="1"/>
  <c r="N76" i="235"/>
  <c r="E76" i="235"/>
  <c r="E101" i="235" s="1"/>
  <c r="F76" i="235"/>
  <c r="F101" i="235" s="1"/>
  <c r="G76" i="235"/>
  <c r="H76" i="235"/>
  <c r="H101" i="235" s="1"/>
  <c r="I76" i="235"/>
  <c r="I101" i="235" s="1"/>
  <c r="J76" i="235"/>
  <c r="J101" i="235" s="1"/>
  <c r="K171" i="235"/>
  <c r="L171" i="235"/>
  <c r="T129" i="235"/>
  <c r="V129" i="235"/>
  <c r="T130" i="235"/>
  <c r="V130" i="235"/>
  <c r="T131" i="235"/>
  <c r="V131" i="235"/>
  <c r="T132" i="235"/>
  <c r="V132" i="235"/>
  <c r="T133" i="235"/>
  <c r="V133" i="235"/>
  <c r="T134" i="235"/>
  <c r="V134" i="235"/>
  <c r="T135" i="235"/>
  <c r="V135" i="235"/>
  <c r="T136" i="235"/>
  <c r="V136" i="235"/>
  <c r="T137" i="235"/>
  <c r="V137" i="235"/>
  <c r="T138" i="235"/>
  <c r="V138" i="235"/>
  <c r="T139" i="235"/>
  <c r="V139" i="235"/>
  <c r="T140" i="235"/>
  <c r="V140" i="235"/>
  <c r="V104" i="235"/>
  <c r="V105" i="235"/>
  <c r="V106" i="235"/>
  <c r="V107" i="235"/>
  <c r="V108" i="235"/>
  <c r="V109" i="235"/>
  <c r="V110" i="235"/>
  <c r="V111" i="235"/>
  <c r="V112" i="235"/>
  <c r="V113" i="235"/>
  <c r="V114" i="235"/>
  <c r="V115" i="235"/>
  <c r="T104" i="235"/>
  <c r="T105" i="235"/>
  <c r="T106" i="235"/>
  <c r="T107" i="235"/>
  <c r="T108" i="235"/>
  <c r="T109" i="235"/>
  <c r="T110" i="235"/>
  <c r="T111" i="235"/>
  <c r="T112" i="235"/>
  <c r="T113" i="235"/>
  <c r="T114" i="235"/>
  <c r="T115" i="235"/>
  <c r="V79" i="235"/>
  <c r="V81" i="235"/>
  <c r="V82" i="235"/>
  <c r="V83" i="235"/>
  <c r="V84" i="235"/>
  <c r="V85" i="235"/>
  <c r="V86" i="235"/>
  <c r="V87" i="235"/>
  <c r="V88" i="235"/>
  <c r="V89" i="235"/>
  <c r="V90" i="235"/>
  <c r="V78" i="235" l="1"/>
  <c r="V91" i="235" s="1"/>
  <c r="T79" i="235" l="1"/>
  <c r="T80" i="235"/>
  <c r="T81" i="235"/>
  <c r="T82" i="235"/>
  <c r="T83" i="235"/>
  <c r="T84" i="235"/>
  <c r="T85" i="235"/>
  <c r="T86" i="235"/>
  <c r="T87" i="235"/>
  <c r="T88" i="235"/>
  <c r="T89" i="235"/>
  <c r="T90" i="235"/>
  <c r="P48" i="246" l="1"/>
  <c r="P49" i="246"/>
  <c r="P50" i="246"/>
  <c r="P51" i="246"/>
  <c r="P52" i="246"/>
  <c r="P53" i="246"/>
  <c r="P54" i="246"/>
  <c r="P55" i="246"/>
  <c r="P56" i="246"/>
  <c r="P57" i="246"/>
  <c r="P58" i="246"/>
  <c r="P59" i="246"/>
  <c r="P60" i="246"/>
  <c r="P61" i="246"/>
  <c r="P62" i="246"/>
  <c r="P47" i="246"/>
  <c r="C52" i="246"/>
  <c r="D52" i="246"/>
  <c r="E52" i="246"/>
  <c r="F52" i="246"/>
  <c r="G52" i="246"/>
  <c r="H52" i="246"/>
  <c r="I52" i="246"/>
  <c r="J52" i="246"/>
  <c r="K52" i="246"/>
  <c r="L52" i="246"/>
  <c r="M52" i="246"/>
  <c r="N52" i="246"/>
  <c r="O52" i="246"/>
  <c r="D31" i="246"/>
  <c r="E31" i="246"/>
  <c r="F31" i="246"/>
  <c r="G31" i="246"/>
  <c r="H31" i="246"/>
  <c r="I31" i="246"/>
  <c r="J31" i="246"/>
  <c r="K31" i="246"/>
  <c r="L31" i="246"/>
  <c r="M31" i="246"/>
  <c r="N31" i="246"/>
  <c r="O31" i="246"/>
  <c r="C31" i="246"/>
  <c r="P31" i="246" s="1"/>
  <c r="D10" i="246"/>
  <c r="E10" i="246"/>
  <c r="F10" i="246"/>
  <c r="G10" i="246"/>
  <c r="H10" i="246"/>
  <c r="I10" i="246"/>
  <c r="J10" i="246"/>
  <c r="K10" i="246"/>
  <c r="L10" i="246"/>
  <c r="M10" i="246"/>
  <c r="N10" i="246"/>
  <c r="O10" i="246"/>
  <c r="C10" i="246"/>
  <c r="T43" i="277"/>
  <c r="T44" i="277"/>
  <c r="T45" i="277"/>
  <c r="T46" i="277"/>
  <c r="T47" i="277"/>
  <c r="T48" i="277"/>
  <c r="T49" i="277"/>
  <c r="T50" i="277"/>
  <c r="T51" i="277"/>
  <c r="P10" i="246" l="1"/>
  <c r="D16" i="246"/>
  <c r="E16" i="246"/>
  <c r="F16" i="246"/>
  <c r="G16" i="246"/>
  <c r="H16" i="246"/>
  <c r="I16" i="246"/>
  <c r="J16" i="246"/>
  <c r="K16" i="246"/>
  <c r="L16" i="246"/>
  <c r="M16" i="246"/>
  <c r="N16" i="246"/>
  <c r="O16" i="246"/>
  <c r="J30" i="277"/>
  <c r="J31" i="277"/>
  <c r="J32" i="277"/>
  <c r="J33" i="277"/>
  <c r="J34" i="277"/>
  <c r="J35" i="277"/>
  <c r="J36" i="277"/>
  <c r="J37" i="277"/>
  <c r="J38" i="277"/>
  <c r="J39" i="277"/>
  <c r="J40" i="277"/>
  <c r="J41" i="277"/>
  <c r="J42" i="277"/>
  <c r="J30" i="279"/>
  <c r="J31" i="279"/>
  <c r="J32" i="279"/>
  <c r="J33" i="279"/>
  <c r="J34" i="279"/>
  <c r="J35" i="279"/>
  <c r="J36" i="279"/>
  <c r="J37" i="279"/>
  <c r="J38" i="279"/>
  <c r="J39" i="279"/>
  <c r="J40" i="279"/>
  <c r="J41" i="279"/>
  <c r="J42" i="279"/>
  <c r="J30" i="276"/>
  <c r="J31" i="276"/>
  <c r="J32" i="276"/>
  <c r="J33" i="276"/>
  <c r="J34" i="276"/>
  <c r="J35" i="276"/>
  <c r="J36" i="276"/>
  <c r="J37" i="276"/>
  <c r="J38" i="276"/>
  <c r="J39" i="276"/>
  <c r="J40" i="276"/>
  <c r="J41" i="276"/>
  <c r="J42" i="276"/>
  <c r="J29" i="277"/>
  <c r="J29" i="279"/>
  <c r="J29" i="276"/>
  <c r="K55" i="277"/>
  <c r="K54" i="277"/>
  <c r="K53" i="277"/>
  <c r="K52" i="277"/>
  <c r="K50" i="277"/>
  <c r="K49" i="277"/>
  <c r="K48" i="277"/>
  <c r="K47" i="277"/>
  <c r="K46" i="277"/>
  <c r="K45" i="277"/>
  <c r="K44" i="277"/>
  <c r="K43" i="277"/>
  <c r="K28" i="277"/>
  <c r="K27" i="277"/>
  <c r="K26" i="277"/>
  <c r="K25" i="277"/>
  <c r="K24" i="277"/>
  <c r="K23" i="277"/>
  <c r="K22" i="277"/>
  <c r="K21" i="277"/>
  <c r="K20" i="277"/>
  <c r="K19" i="277"/>
  <c r="K18" i="277"/>
  <c r="K17" i="277"/>
  <c r="K16" i="277"/>
  <c r="K15" i="277"/>
  <c r="K14" i="277"/>
  <c r="K13" i="277"/>
  <c r="K12" i="277"/>
  <c r="K11" i="277"/>
  <c r="K10" i="277"/>
  <c r="K9" i="277"/>
  <c r="K8" i="277"/>
  <c r="K7" i="277"/>
  <c r="K6" i="277"/>
  <c r="K55" i="279"/>
  <c r="K54" i="279"/>
  <c r="K53" i="279"/>
  <c r="K52" i="279"/>
  <c r="K50" i="279"/>
  <c r="K49" i="279"/>
  <c r="K48" i="279"/>
  <c r="K47" i="279"/>
  <c r="K46" i="279"/>
  <c r="K45" i="279"/>
  <c r="K44" i="279"/>
  <c r="K43" i="279"/>
  <c r="K28" i="279"/>
  <c r="K27" i="279"/>
  <c r="K26" i="279"/>
  <c r="K25" i="279"/>
  <c r="K24" i="279"/>
  <c r="K23" i="279"/>
  <c r="K22" i="279"/>
  <c r="K21" i="279"/>
  <c r="K20" i="279"/>
  <c r="K19" i="279"/>
  <c r="K18" i="279"/>
  <c r="K17" i="279"/>
  <c r="K16" i="279"/>
  <c r="K15" i="279"/>
  <c r="K14" i="279"/>
  <c r="K13" i="279"/>
  <c r="K12" i="279"/>
  <c r="K11" i="279"/>
  <c r="K10" i="279"/>
  <c r="K9" i="279"/>
  <c r="K8" i="279"/>
  <c r="K7" i="279"/>
  <c r="K6" i="279"/>
  <c r="K55" i="276"/>
  <c r="K54" i="276"/>
  <c r="K53" i="276"/>
  <c r="K52" i="276"/>
  <c r="K50" i="276"/>
  <c r="K49" i="276"/>
  <c r="K48" i="276"/>
  <c r="K47" i="276"/>
  <c r="K46" i="276"/>
  <c r="K45" i="276"/>
  <c r="K44" i="276"/>
  <c r="K43" i="276"/>
  <c r="K28" i="276"/>
  <c r="K27" i="276"/>
  <c r="K26" i="276"/>
  <c r="K25" i="276"/>
  <c r="K24" i="276"/>
  <c r="K23" i="276"/>
  <c r="K22" i="276"/>
  <c r="K21" i="276"/>
  <c r="K20" i="276"/>
  <c r="K19" i="276"/>
  <c r="K18" i="276"/>
  <c r="K17" i="276"/>
  <c r="K16" i="276"/>
  <c r="K15" i="276"/>
  <c r="K14" i="276"/>
  <c r="K13" i="276"/>
  <c r="K12" i="276"/>
  <c r="K11" i="276"/>
  <c r="K10" i="276"/>
  <c r="K9" i="276"/>
  <c r="K8" i="276"/>
  <c r="K7" i="276"/>
  <c r="K6" i="276"/>
  <c r="M171" i="235" l="1"/>
  <c r="O126" i="235"/>
  <c r="P126" i="235"/>
  <c r="E17" i="216"/>
  <c r="C48" i="246" l="1"/>
  <c r="D48" i="246"/>
  <c r="E48" i="246"/>
  <c r="F48" i="246"/>
  <c r="G48" i="246"/>
  <c r="H48" i="246"/>
  <c r="I48" i="246"/>
  <c r="J48" i="246"/>
  <c r="K48" i="246"/>
  <c r="L48" i="246"/>
  <c r="M48" i="246"/>
  <c r="N48" i="246"/>
  <c r="O48" i="246"/>
  <c r="C49" i="246"/>
  <c r="D49" i="246"/>
  <c r="E49" i="246"/>
  <c r="F49" i="246"/>
  <c r="G49" i="246"/>
  <c r="H49" i="246"/>
  <c r="I49" i="246"/>
  <c r="J49" i="246"/>
  <c r="K49" i="246"/>
  <c r="L49" i="246"/>
  <c r="M49" i="246"/>
  <c r="N49" i="246"/>
  <c r="O49" i="246"/>
  <c r="C50" i="246"/>
  <c r="D50" i="246"/>
  <c r="E50" i="246"/>
  <c r="F50" i="246"/>
  <c r="G50" i="246"/>
  <c r="H50" i="246"/>
  <c r="I50" i="246"/>
  <c r="J50" i="246"/>
  <c r="K50" i="246"/>
  <c r="L50" i="246"/>
  <c r="M50" i="246"/>
  <c r="N50" i="246"/>
  <c r="O50" i="246"/>
  <c r="C51" i="246"/>
  <c r="D51" i="246"/>
  <c r="E51" i="246"/>
  <c r="F51" i="246"/>
  <c r="G51" i="246"/>
  <c r="H51" i="246"/>
  <c r="I51" i="246"/>
  <c r="J51" i="246"/>
  <c r="K51" i="246"/>
  <c r="L51" i="246"/>
  <c r="M51" i="246"/>
  <c r="N51" i="246"/>
  <c r="O51" i="246"/>
  <c r="D53" i="246"/>
  <c r="E53" i="246"/>
  <c r="F53" i="246"/>
  <c r="G53" i="246"/>
  <c r="H53" i="246"/>
  <c r="I53" i="246"/>
  <c r="J53" i="246"/>
  <c r="K53" i="246"/>
  <c r="L53" i="246"/>
  <c r="M53" i="246"/>
  <c r="N53" i="246"/>
  <c r="O53" i="246"/>
  <c r="C54" i="246"/>
  <c r="D54" i="246"/>
  <c r="E54" i="246"/>
  <c r="F54" i="246"/>
  <c r="G54" i="246"/>
  <c r="H54" i="246"/>
  <c r="I54" i="246"/>
  <c r="J54" i="246"/>
  <c r="K54" i="246"/>
  <c r="L54" i="246"/>
  <c r="M54" i="246"/>
  <c r="N54" i="246"/>
  <c r="O54" i="246"/>
  <c r="C55" i="246"/>
  <c r="D55" i="246"/>
  <c r="E55" i="246"/>
  <c r="F55" i="246"/>
  <c r="G55" i="246"/>
  <c r="H55" i="246"/>
  <c r="I55" i="246"/>
  <c r="J55" i="246"/>
  <c r="K55" i="246"/>
  <c r="L55" i="246"/>
  <c r="M55" i="246"/>
  <c r="N55" i="246"/>
  <c r="O55" i="246"/>
  <c r="C56" i="246"/>
  <c r="D56" i="246"/>
  <c r="E56" i="246"/>
  <c r="F56" i="246"/>
  <c r="G56" i="246"/>
  <c r="H56" i="246"/>
  <c r="I56" i="246"/>
  <c r="J56" i="246"/>
  <c r="K56" i="246"/>
  <c r="L56" i="246"/>
  <c r="M56" i="246"/>
  <c r="N56" i="246"/>
  <c r="O56" i="246"/>
  <c r="C57" i="246"/>
  <c r="D57" i="246"/>
  <c r="E57" i="246"/>
  <c r="F57" i="246"/>
  <c r="G57" i="246"/>
  <c r="H57" i="246"/>
  <c r="I57" i="246"/>
  <c r="J57" i="246"/>
  <c r="K57" i="246"/>
  <c r="L57" i="246"/>
  <c r="M57" i="246"/>
  <c r="N57" i="246"/>
  <c r="O57" i="246"/>
  <c r="C58" i="246"/>
  <c r="D58" i="246"/>
  <c r="E58" i="246"/>
  <c r="F58" i="246"/>
  <c r="G58" i="246"/>
  <c r="H58" i="246"/>
  <c r="I58" i="246"/>
  <c r="J58" i="246"/>
  <c r="K58" i="246"/>
  <c r="L58" i="246"/>
  <c r="M58" i="246"/>
  <c r="N58" i="246"/>
  <c r="O58" i="246"/>
  <c r="C59" i="246"/>
  <c r="D59" i="246"/>
  <c r="E59" i="246"/>
  <c r="F59" i="246"/>
  <c r="G59" i="246"/>
  <c r="H59" i="246"/>
  <c r="I59" i="246"/>
  <c r="J59" i="246"/>
  <c r="K59" i="246"/>
  <c r="L59" i="246"/>
  <c r="M59" i="246"/>
  <c r="N59" i="246"/>
  <c r="O59" i="246"/>
  <c r="D47" i="246"/>
  <c r="E47" i="246"/>
  <c r="F47" i="246"/>
  <c r="G47" i="246"/>
  <c r="H47" i="246"/>
  <c r="I47" i="246"/>
  <c r="J47" i="246"/>
  <c r="K47" i="246"/>
  <c r="L47" i="246"/>
  <c r="M47" i="246"/>
  <c r="N47" i="246"/>
  <c r="O47" i="246"/>
  <c r="C47" i="246"/>
  <c r="C26" i="246"/>
  <c r="C27" i="246"/>
  <c r="D27" i="246"/>
  <c r="E27" i="246"/>
  <c r="F27" i="246"/>
  <c r="G27" i="246"/>
  <c r="H27" i="246"/>
  <c r="I27" i="246"/>
  <c r="J27" i="246"/>
  <c r="K27" i="246"/>
  <c r="L27" i="246"/>
  <c r="M27" i="246"/>
  <c r="N27" i="246"/>
  <c r="O27" i="246"/>
  <c r="C28" i="246"/>
  <c r="D28" i="246"/>
  <c r="E28" i="246"/>
  <c r="F28" i="246"/>
  <c r="G28" i="246"/>
  <c r="H28" i="246"/>
  <c r="I28" i="246"/>
  <c r="J28" i="246"/>
  <c r="K28" i="246"/>
  <c r="L28" i="246"/>
  <c r="M28" i="246"/>
  <c r="N28" i="246"/>
  <c r="O28" i="246"/>
  <c r="C29" i="246"/>
  <c r="D29" i="246"/>
  <c r="E29" i="246"/>
  <c r="F29" i="246"/>
  <c r="G29" i="246"/>
  <c r="H29" i="246"/>
  <c r="I29" i="246"/>
  <c r="J29" i="246"/>
  <c r="K29" i="246"/>
  <c r="L29" i="246"/>
  <c r="M29" i="246"/>
  <c r="N29" i="246"/>
  <c r="O29" i="246"/>
  <c r="C30" i="246"/>
  <c r="D30" i="246"/>
  <c r="E30" i="246"/>
  <c r="F30" i="246"/>
  <c r="G30" i="246"/>
  <c r="H30" i="246"/>
  <c r="I30" i="246"/>
  <c r="J30" i="246"/>
  <c r="K30" i="246"/>
  <c r="L30" i="246"/>
  <c r="M30" i="246"/>
  <c r="N30" i="246"/>
  <c r="O30" i="246"/>
  <c r="D32" i="246"/>
  <c r="E32" i="246"/>
  <c r="F32" i="246"/>
  <c r="G32" i="246"/>
  <c r="H32" i="246"/>
  <c r="I32" i="246"/>
  <c r="J32" i="246"/>
  <c r="K32" i="246"/>
  <c r="L32" i="246"/>
  <c r="M32" i="246"/>
  <c r="N32" i="246"/>
  <c r="O32" i="246"/>
  <c r="C33" i="246"/>
  <c r="D33" i="246"/>
  <c r="E33" i="246"/>
  <c r="F33" i="246"/>
  <c r="G33" i="246"/>
  <c r="H33" i="246"/>
  <c r="I33" i="246"/>
  <c r="J33" i="246"/>
  <c r="K33" i="246"/>
  <c r="L33" i="246"/>
  <c r="M33" i="246"/>
  <c r="N33" i="246"/>
  <c r="O33" i="246"/>
  <c r="C34" i="246"/>
  <c r="D34" i="246"/>
  <c r="E34" i="246"/>
  <c r="F34" i="246"/>
  <c r="G34" i="246"/>
  <c r="H34" i="246"/>
  <c r="I34" i="246"/>
  <c r="J34" i="246"/>
  <c r="K34" i="246"/>
  <c r="L34" i="246"/>
  <c r="M34" i="246"/>
  <c r="N34" i="246"/>
  <c r="O34" i="246"/>
  <c r="C35" i="246"/>
  <c r="D35" i="246"/>
  <c r="E35" i="246"/>
  <c r="F35" i="246"/>
  <c r="G35" i="246"/>
  <c r="H35" i="246"/>
  <c r="I35" i="246"/>
  <c r="J35" i="246"/>
  <c r="K35" i="246"/>
  <c r="L35" i="246"/>
  <c r="M35" i="246"/>
  <c r="N35" i="246"/>
  <c r="O35" i="246"/>
  <c r="C36" i="246"/>
  <c r="D36" i="246"/>
  <c r="E36" i="246"/>
  <c r="F36" i="246"/>
  <c r="G36" i="246"/>
  <c r="H36" i="246"/>
  <c r="I36" i="246"/>
  <c r="J36" i="246"/>
  <c r="K36" i="246"/>
  <c r="L36" i="246"/>
  <c r="M36" i="246"/>
  <c r="N36" i="246"/>
  <c r="O36" i="246"/>
  <c r="C37" i="246"/>
  <c r="D37" i="246"/>
  <c r="E37" i="246"/>
  <c r="F37" i="246"/>
  <c r="G37" i="246"/>
  <c r="H37" i="246"/>
  <c r="I37" i="246"/>
  <c r="J37" i="246"/>
  <c r="K37" i="246"/>
  <c r="L37" i="246"/>
  <c r="M37" i="246"/>
  <c r="N37" i="246"/>
  <c r="O37" i="246"/>
  <c r="C38" i="246"/>
  <c r="D38" i="246"/>
  <c r="E38" i="246"/>
  <c r="F38" i="246"/>
  <c r="G38" i="246"/>
  <c r="H38" i="246"/>
  <c r="I38" i="246"/>
  <c r="J38" i="246"/>
  <c r="K38" i="246"/>
  <c r="L38" i="246"/>
  <c r="M38" i="246"/>
  <c r="N38" i="246"/>
  <c r="O38" i="246"/>
  <c r="D26" i="246"/>
  <c r="E26" i="246"/>
  <c r="F26" i="246"/>
  <c r="G26" i="246"/>
  <c r="H26" i="246"/>
  <c r="I26" i="246"/>
  <c r="J26" i="246"/>
  <c r="K26" i="246"/>
  <c r="L26" i="246"/>
  <c r="M26" i="246"/>
  <c r="N26" i="246"/>
  <c r="O26" i="246"/>
  <c r="D5" i="246"/>
  <c r="E5" i="246"/>
  <c r="F5" i="246"/>
  <c r="G5" i="246"/>
  <c r="H5" i="246"/>
  <c r="I5" i="246"/>
  <c r="J5" i="246"/>
  <c r="K5" i="246"/>
  <c r="L5" i="246"/>
  <c r="M5" i="246"/>
  <c r="N5" i="246"/>
  <c r="O5" i="246"/>
  <c r="D6" i="246"/>
  <c r="E6" i="246"/>
  <c r="F6" i="246"/>
  <c r="G6" i="246"/>
  <c r="H6" i="246"/>
  <c r="I6" i="246"/>
  <c r="J6" i="246"/>
  <c r="K6" i="246"/>
  <c r="L6" i="246"/>
  <c r="M6" i="246"/>
  <c r="N6" i="246"/>
  <c r="O6" i="246"/>
  <c r="D7" i="246"/>
  <c r="E7" i="246"/>
  <c r="F7" i="246"/>
  <c r="G7" i="246"/>
  <c r="H7" i="246"/>
  <c r="I7" i="246"/>
  <c r="J7" i="246"/>
  <c r="K7" i="246"/>
  <c r="L7" i="246"/>
  <c r="M7" i="246"/>
  <c r="N7" i="246"/>
  <c r="O7" i="246"/>
  <c r="D8" i="246"/>
  <c r="E8" i="246"/>
  <c r="F8" i="246"/>
  <c r="G8" i="246"/>
  <c r="H8" i="246"/>
  <c r="I8" i="246"/>
  <c r="J8" i="246"/>
  <c r="K8" i="246"/>
  <c r="L8" i="246"/>
  <c r="M8" i="246"/>
  <c r="N8" i="246"/>
  <c r="O8" i="246"/>
  <c r="D9" i="246"/>
  <c r="E9" i="246"/>
  <c r="F9" i="246"/>
  <c r="G9" i="246"/>
  <c r="H9" i="246"/>
  <c r="I9" i="246"/>
  <c r="J9" i="246"/>
  <c r="K9" i="246"/>
  <c r="L9" i="246"/>
  <c r="M9" i="246"/>
  <c r="N9" i="246"/>
  <c r="O9" i="246"/>
  <c r="D11" i="246"/>
  <c r="E11" i="246"/>
  <c r="F11" i="246"/>
  <c r="G11" i="246"/>
  <c r="H11" i="246"/>
  <c r="I11" i="246"/>
  <c r="J11" i="246"/>
  <c r="K11" i="246"/>
  <c r="L11" i="246"/>
  <c r="M11" i="246"/>
  <c r="N11" i="246"/>
  <c r="O11" i="246"/>
  <c r="D12" i="246"/>
  <c r="E12" i="246"/>
  <c r="F12" i="246"/>
  <c r="G12" i="246"/>
  <c r="H12" i="246"/>
  <c r="I12" i="246"/>
  <c r="J12" i="246"/>
  <c r="K12" i="246"/>
  <c r="L12" i="246"/>
  <c r="M12" i="246"/>
  <c r="N12" i="246"/>
  <c r="O12" i="246"/>
  <c r="D13" i="246"/>
  <c r="E13" i="246"/>
  <c r="F13" i="246"/>
  <c r="G13" i="246"/>
  <c r="H13" i="246"/>
  <c r="I13" i="246"/>
  <c r="J13" i="246"/>
  <c r="K13" i="246"/>
  <c r="L13" i="246"/>
  <c r="M13" i="246"/>
  <c r="N13" i="246"/>
  <c r="O13" i="246"/>
  <c r="D14" i="246"/>
  <c r="E14" i="246"/>
  <c r="F14" i="246"/>
  <c r="G14" i="246"/>
  <c r="H14" i="246"/>
  <c r="I14" i="246"/>
  <c r="J14" i="246"/>
  <c r="K14" i="246"/>
  <c r="L14" i="246"/>
  <c r="M14" i="246"/>
  <c r="N14" i="246"/>
  <c r="O14" i="246"/>
  <c r="D15" i="246"/>
  <c r="E15" i="246"/>
  <c r="F15" i="246"/>
  <c r="G15" i="246"/>
  <c r="H15" i="246"/>
  <c r="I15" i="246"/>
  <c r="J15" i="246"/>
  <c r="K15" i="246"/>
  <c r="L15" i="246"/>
  <c r="M15" i="246"/>
  <c r="N15" i="246"/>
  <c r="O15" i="246"/>
  <c r="D17" i="246"/>
  <c r="E17" i="246"/>
  <c r="F17" i="246"/>
  <c r="G17" i="246"/>
  <c r="H17" i="246"/>
  <c r="I17" i="246"/>
  <c r="J17" i="246"/>
  <c r="K17" i="246"/>
  <c r="L17" i="246"/>
  <c r="M17" i="246"/>
  <c r="N17" i="246"/>
  <c r="O17" i="246"/>
  <c r="C6" i="246"/>
  <c r="C8" i="246"/>
  <c r="C9" i="246"/>
  <c r="C12" i="246"/>
  <c r="C13" i="246"/>
  <c r="C14" i="246"/>
  <c r="C15" i="246"/>
  <c r="C16" i="246"/>
  <c r="C17" i="246"/>
  <c r="S54" i="279"/>
  <c r="S53" i="279"/>
  <c r="S52" i="279"/>
  <c r="J51" i="279"/>
  <c r="S50" i="279"/>
  <c r="S49" i="279"/>
  <c r="S48" i="279"/>
  <c r="S47" i="279"/>
  <c r="S46" i="279"/>
  <c r="S45" i="279"/>
  <c r="S44" i="279"/>
  <c r="S43" i="279"/>
  <c r="S42" i="279"/>
  <c r="T42" i="279" s="1"/>
  <c r="S41" i="279"/>
  <c r="T41" i="279" s="1"/>
  <c r="S40" i="279"/>
  <c r="T40" i="279" s="1"/>
  <c r="S39" i="279"/>
  <c r="T39" i="279" s="1"/>
  <c r="S38" i="279"/>
  <c r="T38" i="279" s="1"/>
  <c r="S37" i="279"/>
  <c r="T37" i="279" s="1"/>
  <c r="S36" i="279"/>
  <c r="T36" i="279" s="1"/>
  <c r="S35" i="279"/>
  <c r="T35" i="279" s="1"/>
  <c r="S34" i="279"/>
  <c r="T34" i="279" s="1"/>
  <c r="S33" i="279"/>
  <c r="T33" i="279" s="1"/>
  <c r="S32" i="279"/>
  <c r="T32" i="279" s="1"/>
  <c r="S31" i="279"/>
  <c r="T31" i="279" s="1"/>
  <c r="S30" i="279"/>
  <c r="T30" i="279" s="1"/>
  <c r="S28" i="279"/>
  <c r="S27" i="279"/>
  <c r="T26" i="279"/>
  <c r="S26" i="279"/>
  <c r="S25" i="279"/>
  <c r="S24" i="279"/>
  <c r="S23" i="279"/>
  <c r="S22" i="279"/>
  <c r="A22" i="279"/>
  <c r="S21" i="279"/>
  <c r="S20" i="279"/>
  <c r="T19" i="279"/>
  <c r="S19" i="279"/>
  <c r="T18" i="279"/>
  <c r="S18" i="279"/>
  <c r="T17" i="279"/>
  <c r="S17" i="279"/>
  <c r="S16" i="279"/>
  <c r="S15" i="279"/>
  <c r="S14" i="279"/>
  <c r="S13" i="279"/>
  <c r="S12" i="279"/>
  <c r="S11" i="279"/>
  <c r="S10" i="279"/>
  <c r="S9" i="279"/>
  <c r="S8" i="279"/>
  <c r="S7" i="279"/>
  <c r="S6" i="279"/>
  <c r="O39" i="246" l="1"/>
  <c r="N39" i="246"/>
  <c r="J39" i="246"/>
  <c r="F39" i="246"/>
  <c r="C53" i="246"/>
  <c r="K39" i="246"/>
  <c r="G39" i="246"/>
  <c r="M39" i="246"/>
  <c r="I39" i="246"/>
  <c r="E39" i="246"/>
  <c r="P27" i="246"/>
  <c r="P29" i="246"/>
  <c r="P35" i="246"/>
  <c r="P28" i="246"/>
  <c r="X130" i="235"/>
  <c r="X86" i="235"/>
  <c r="X112" i="235"/>
  <c r="X134" i="235"/>
  <c r="X89" i="235"/>
  <c r="E40" i="246"/>
  <c r="X115" i="235"/>
  <c r="X111" i="235"/>
  <c r="X107" i="235"/>
  <c r="X137" i="235"/>
  <c r="X129" i="235"/>
  <c r="X90" i="235"/>
  <c r="X82" i="235"/>
  <c r="J40" i="246"/>
  <c r="X104" i="235"/>
  <c r="X138" i="235"/>
  <c r="X85" i="235"/>
  <c r="X81" i="235"/>
  <c r="I40" i="246"/>
  <c r="X88" i="235"/>
  <c r="X84" i="235"/>
  <c r="X80" i="235"/>
  <c r="X114" i="235"/>
  <c r="X110" i="235"/>
  <c r="X106" i="235"/>
  <c r="X140" i="235"/>
  <c r="X136" i="235"/>
  <c r="X132" i="235"/>
  <c r="X91" i="235"/>
  <c r="X87" i="235"/>
  <c r="X79" i="235"/>
  <c r="P30" i="246"/>
  <c r="L39" i="246"/>
  <c r="H39" i="246"/>
  <c r="X113" i="235"/>
  <c r="X109" i="235"/>
  <c r="X105" i="235"/>
  <c r="X139" i="235"/>
  <c r="X135" i="235"/>
  <c r="X131" i="235"/>
  <c r="N40" i="246"/>
  <c r="P38" i="246"/>
  <c r="F40" i="246"/>
  <c r="P37" i="246"/>
  <c r="D40" i="246"/>
  <c r="M40" i="246"/>
  <c r="L40" i="246"/>
  <c r="H40" i="246"/>
  <c r="D39" i="246"/>
  <c r="P36" i="246"/>
  <c r="O40" i="246"/>
  <c r="K40" i="246"/>
  <c r="G40" i="246"/>
  <c r="P26" i="246"/>
  <c r="C39" i="246"/>
  <c r="J51" i="276"/>
  <c r="S42" i="276"/>
  <c r="S41" i="276"/>
  <c r="S40" i="276"/>
  <c r="S38" i="276"/>
  <c r="S37" i="276"/>
  <c r="S36" i="276"/>
  <c r="S35" i="276"/>
  <c r="S34" i="276"/>
  <c r="S33" i="276"/>
  <c r="S32" i="276"/>
  <c r="S31" i="276"/>
  <c r="S30" i="276"/>
  <c r="T30" i="276" s="1"/>
  <c r="S7" i="276"/>
  <c r="S8" i="276"/>
  <c r="S9" i="276"/>
  <c r="S10" i="276"/>
  <c r="S11" i="276"/>
  <c r="S12" i="276"/>
  <c r="S13" i="276"/>
  <c r="S14" i="276"/>
  <c r="S15" i="276"/>
  <c r="S16" i="276"/>
  <c r="S17" i="276"/>
  <c r="S18" i="276"/>
  <c r="S19" i="276"/>
  <c r="S20" i="276"/>
  <c r="S21" i="276"/>
  <c r="S22" i="276"/>
  <c r="S23" i="276"/>
  <c r="S24" i="276"/>
  <c r="S25" i="276"/>
  <c r="S26" i="276"/>
  <c r="S27" i="276"/>
  <c r="S28" i="276"/>
  <c r="S39" i="276"/>
  <c r="S43" i="276"/>
  <c r="S44" i="276"/>
  <c r="S45" i="276"/>
  <c r="S46" i="276"/>
  <c r="S47" i="276"/>
  <c r="S48" i="276"/>
  <c r="S49" i="276"/>
  <c r="S50" i="276"/>
  <c r="S52" i="276"/>
  <c r="S53" i="276"/>
  <c r="S54" i="276"/>
  <c r="S55" i="276"/>
  <c r="S6" i="276"/>
  <c r="C5" i="246"/>
  <c r="I41" i="246" l="1"/>
  <c r="T36" i="276"/>
  <c r="F41" i="246"/>
  <c r="T33" i="276"/>
  <c r="J41" i="246"/>
  <c r="T37" i="276"/>
  <c r="N41" i="246"/>
  <c r="T41" i="276"/>
  <c r="M41" i="246"/>
  <c r="T40" i="276"/>
  <c r="L41" i="246"/>
  <c r="T39" i="276"/>
  <c r="O41" i="246"/>
  <c r="T42" i="276"/>
  <c r="E41" i="246"/>
  <c r="T32" i="276"/>
  <c r="G41" i="246"/>
  <c r="T34" i="276"/>
  <c r="K41" i="246"/>
  <c r="T38" i="276"/>
  <c r="D41" i="246"/>
  <c r="T31" i="276"/>
  <c r="H41" i="246"/>
  <c r="T35" i="276"/>
  <c r="X133" i="235"/>
  <c r="S51" i="279"/>
  <c r="C11" i="246"/>
  <c r="D79" i="235"/>
  <c r="D77" i="235"/>
  <c r="D81" i="235"/>
  <c r="D80" i="235"/>
  <c r="D78" i="235"/>
  <c r="X78" i="235"/>
  <c r="D82" i="235"/>
  <c r="P39" i="246"/>
  <c r="S42" i="277"/>
  <c r="T42" i="277" s="1"/>
  <c r="S41" i="277"/>
  <c r="T41" i="277" s="1"/>
  <c r="S40" i="277"/>
  <c r="T40" i="277" s="1"/>
  <c r="S39" i="277"/>
  <c r="T39" i="277" s="1"/>
  <c r="S38" i="277"/>
  <c r="T38" i="277" s="1"/>
  <c r="S37" i="277"/>
  <c r="T37" i="277" s="1"/>
  <c r="S36" i="277"/>
  <c r="T36" i="277" s="1"/>
  <c r="S35" i="277"/>
  <c r="T35" i="277" s="1"/>
  <c r="S34" i="277"/>
  <c r="T34" i="277" s="1"/>
  <c r="S33" i="277"/>
  <c r="T33" i="277" s="1"/>
  <c r="S32" i="277"/>
  <c r="T32" i="277" s="1"/>
  <c r="S31" i="277"/>
  <c r="T31" i="277" s="1"/>
  <c r="S30" i="277"/>
  <c r="T30" i="277" s="1"/>
  <c r="J51" i="277"/>
  <c r="S7" i="277"/>
  <c r="S8" i="277"/>
  <c r="S9" i="277"/>
  <c r="S10" i="277"/>
  <c r="S11" i="277"/>
  <c r="S12" i="277"/>
  <c r="S13" i="277"/>
  <c r="S14" i="277"/>
  <c r="S15" i="277"/>
  <c r="S16" i="277"/>
  <c r="S17" i="277"/>
  <c r="S18" i="277"/>
  <c r="S19" i="277"/>
  <c r="S20" i="277"/>
  <c r="S21" i="277"/>
  <c r="S22" i="277"/>
  <c r="S23" i="277"/>
  <c r="S24" i="277"/>
  <c r="S25" i="277"/>
  <c r="S26" i="277"/>
  <c r="S27" i="277"/>
  <c r="S28" i="277"/>
  <c r="S43" i="277"/>
  <c r="S44" i="277"/>
  <c r="S45" i="277"/>
  <c r="S46" i="277"/>
  <c r="S47" i="277"/>
  <c r="S48" i="277"/>
  <c r="S49" i="277"/>
  <c r="S50" i="277"/>
  <c r="S52" i="277"/>
  <c r="S53" i="277"/>
  <c r="S54" i="277"/>
  <c r="S55" i="277"/>
  <c r="S6" i="277"/>
  <c r="X83" i="235" l="1"/>
  <c r="C32" i="246"/>
  <c r="S51" i="276"/>
  <c r="C41" i="246" s="1"/>
  <c r="P41" i="246" s="1"/>
  <c r="P169" i="235"/>
  <c r="D23" i="216"/>
  <c r="E16" i="232" s="1"/>
  <c r="E23" i="216"/>
  <c r="D34" i="216"/>
  <c r="D13" i="216"/>
  <c r="D6" i="216"/>
  <c r="F29" i="235" s="1"/>
  <c r="BS51" i="235"/>
  <c r="BR51" i="235"/>
  <c r="BQ51" i="235"/>
  <c r="BS42" i="235"/>
  <c r="BR42" i="235"/>
  <c r="BQ42" i="235"/>
  <c r="BS36" i="235"/>
  <c r="BR36" i="235"/>
  <c r="BQ36" i="235"/>
  <c r="BS30" i="235"/>
  <c r="BR30" i="235"/>
  <c r="BQ30" i="235"/>
  <c r="D10" i="235"/>
  <c r="P32" i="246" l="1"/>
  <c r="C40" i="246"/>
  <c r="P40" i="246" s="1"/>
  <c r="S51" i="277"/>
  <c r="E54" i="231"/>
  <c r="C16" i="232" s="1"/>
  <c r="D54" i="231"/>
  <c r="B16" i="232" s="1"/>
  <c r="F34" i="235"/>
  <c r="F31" i="235"/>
  <c r="F33" i="235"/>
  <c r="F37" i="235"/>
  <c r="F32" i="235"/>
  <c r="F35" i="235"/>
  <c r="F26" i="235"/>
  <c r="F27" i="235"/>
  <c r="F28" i="235"/>
  <c r="D11" i="235"/>
  <c r="O75" i="231"/>
  <c r="B10" i="242"/>
  <c r="X108" i="235" l="1"/>
  <c r="E34" i="216"/>
  <c r="E35" i="216"/>
  <c r="E14" i="216"/>
  <c r="E15" i="216"/>
  <c r="E16" i="216"/>
  <c r="E18" i="216"/>
  <c r="E19" i="216"/>
  <c r="E20" i="216"/>
  <c r="E21" i="216"/>
  <c r="E22" i="216"/>
  <c r="E24" i="216"/>
  <c r="E25" i="216"/>
  <c r="E26" i="216"/>
  <c r="E27" i="216"/>
  <c r="E28" i="216"/>
  <c r="E29" i="216"/>
  <c r="E30" i="216"/>
  <c r="E31" i="216"/>
  <c r="E32" i="216"/>
  <c r="E33" i="216"/>
  <c r="E13" i="216"/>
  <c r="D14" i="216"/>
  <c r="D15" i="216"/>
  <c r="D16" i="216"/>
  <c r="D17" i="216"/>
  <c r="O54" i="231" s="1"/>
  <c r="P54" i="231" s="1"/>
  <c r="D18" i="216"/>
  <c r="D19" i="216"/>
  <c r="D20" i="216"/>
  <c r="D21" i="216"/>
  <c r="D22" i="216"/>
  <c r="D24" i="216"/>
  <c r="D25" i="216"/>
  <c r="D26" i="216"/>
  <c r="D27" i="216"/>
  <c r="D28" i="216"/>
  <c r="D29" i="216"/>
  <c r="D30" i="216"/>
  <c r="D31" i="216"/>
  <c r="D32" i="216"/>
  <c r="D33" i="216"/>
  <c r="D35" i="216"/>
  <c r="C9" i="275"/>
  <c r="D9" i="275" s="1"/>
  <c r="D2" i="275" s="1"/>
  <c r="C82" i="235"/>
  <c r="C81" i="235"/>
  <c r="C80" i="235"/>
  <c r="C79" i="235"/>
  <c r="C78" i="235"/>
  <c r="C77" i="235"/>
  <c r="C107" i="235"/>
  <c r="C106" i="235"/>
  <c r="C105" i="235"/>
  <c r="C104" i="235"/>
  <c r="C103" i="235"/>
  <c r="C102" i="235"/>
  <c r="C151" i="235"/>
  <c r="C150" i="235"/>
  <c r="C149" i="235"/>
  <c r="C148" i="235"/>
  <c r="C147" i="235"/>
  <c r="C146" i="235"/>
  <c r="C132" i="235"/>
  <c r="C131" i="235"/>
  <c r="C130" i="235"/>
  <c r="C129" i="235"/>
  <c r="C128" i="235"/>
  <c r="C127" i="235"/>
  <c r="Q171" i="235"/>
  <c r="P171" i="235"/>
  <c r="O171" i="235"/>
  <c r="N171" i="235"/>
  <c r="J171" i="235"/>
  <c r="I171" i="235"/>
  <c r="H171" i="235"/>
  <c r="G171" i="235"/>
  <c r="F171" i="235"/>
  <c r="E171" i="235"/>
  <c r="B2" i="275"/>
  <c r="E2" i="275"/>
  <c r="H2" i="275"/>
  <c r="K2" i="275"/>
  <c r="N2" i="275"/>
  <c r="Q2" i="275"/>
  <c r="T2" i="275"/>
  <c r="W2" i="275"/>
  <c r="Z2" i="275"/>
  <c r="AC2" i="275"/>
  <c r="AF2" i="275"/>
  <c r="AI2" i="275"/>
  <c r="AL2" i="275"/>
  <c r="AM2" i="275"/>
  <c r="AN2" i="275"/>
  <c r="AM9" i="275"/>
  <c r="AN9" i="275" s="1"/>
  <c r="AJ9" i="275"/>
  <c r="AK9" i="275" s="1"/>
  <c r="AK2" i="275" s="1"/>
  <c r="AG9" i="275"/>
  <c r="AH9" i="275" s="1"/>
  <c r="AH2" i="275" s="1"/>
  <c r="AE9" i="275"/>
  <c r="AE2" i="275" s="1"/>
  <c r="AD9" i="275"/>
  <c r="AD2" i="275" s="1"/>
  <c r="AA9" i="275"/>
  <c r="AB9" i="275" s="1"/>
  <c r="AB2" i="275" s="1"/>
  <c r="X9" i="275"/>
  <c r="Y9" i="275" s="1"/>
  <c r="Y2" i="275" s="1"/>
  <c r="U9" i="275"/>
  <c r="V9" i="275" s="1"/>
  <c r="V2" i="275" s="1"/>
  <c r="R9" i="275"/>
  <c r="S9" i="275" s="1"/>
  <c r="S2" i="275" s="1"/>
  <c r="O9" i="275"/>
  <c r="P9" i="275" s="1"/>
  <c r="P2" i="275" s="1"/>
  <c r="L9" i="275"/>
  <c r="M9" i="275" s="1"/>
  <c r="M2" i="275" s="1"/>
  <c r="I9" i="275"/>
  <c r="J9" i="275" s="1"/>
  <c r="J2" i="275" s="1"/>
  <c r="F9" i="275"/>
  <c r="G9" i="275" s="1"/>
  <c r="G2" i="275" s="1"/>
  <c r="I7" i="249"/>
  <c r="C31" i="266"/>
  <c r="C30" i="266"/>
  <c r="C29" i="266"/>
  <c r="O2" i="232"/>
  <c r="L41" i="249"/>
  <c r="L42" i="249" s="1"/>
  <c r="L24" i="249"/>
  <c r="L25" i="249" s="1"/>
  <c r="L7" i="249"/>
  <c r="K41" i="249"/>
  <c r="J41" i="249"/>
  <c r="K24" i="249"/>
  <c r="J24" i="249"/>
  <c r="K7" i="249"/>
  <c r="K8" i="249" s="1"/>
  <c r="K9" i="249" s="1"/>
  <c r="K10" i="249" s="1"/>
  <c r="J7" i="249"/>
  <c r="M30" i="249"/>
  <c r="M47" i="249" s="1"/>
  <c r="M29" i="249"/>
  <c r="M46" i="249" s="1"/>
  <c r="M28" i="249"/>
  <c r="M45" i="249" s="1"/>
  <c r="M27" i="249"/>
  <c r="M44" i="249" s="1"/>
  <c r="N26" i="249"/>
  <c r="N43" i="249" s="1"/>
  <c r="M26" i="249"/>
  <c r="M43" i="249" s="1"/>
  <c r="M25" i="249"/>
  <c r="M42" i="249" s="1"/>
  <c r="N25" i="249"/>
  <c r="N42" i="249" s="1"/>
  <c r="N24" i="249"/>
  <c r="N41" i="249" s="1"/>
  <c r="M24" i="249"/>
  <c r="M41" i="249" s="1"/>
  <c r="P7" i="231"/>
  <c r="P8" i="231"/>
  <c r="P9" i="231"/>
  <c r="P10" i="231"/>
  <c r="P12" i="231"/>
  <c r="P13" i="231"/>
  <c r="P14" i="231"/>
  <c r="P15" i="231"/>
  <c r="P16" i="231"/>
  <c r="P18" i="231"/>
  <c r="L7" i="216"/>
  <c r="BV51" i="235"/>
  <c r="BV42" i="235"/>
  <c r="BF51" i="235"/>
  <c r="BI51" i="235" s="1"/>
  <c r="BF42" i="235"/>
  <c r="BI42" i="235" s="1"/>
  <c r="BF36" i="235"/>
  <c r="BF30" i="235"/>
  <c r="AQ30" i="235"/>
  <c r="AR30" i="235"/>
  <c r="AS30" i="235"/>
  <c r="AQ36" i="235"/>
  <c r="AR36" i="235"/>
  <c r="AS36" i="235"/>
  <c r="AQ42" i="235"/>
  <c r="AR42" i="235"/>
  <c r="AS42" i="235"/>
  <c r="AQ51" i="235"/>
  <c r="AR51" i="235"/>
  <c r="AS51" i="235"/>
  <c r="U57" i="235"/>
  <c r="U51" i="235"/>
  <c r="U42" i="235"/>
  <c r="U36" i="235"/>
  <c r="U30" i="235"/>
  <c r="R57" i="235"/>
  <c r="R51" i="235"/>
  <c r="R42" i="235"/>
  <c r="R36" i="235"/>
  <c r="R30" i="235"/>
  <c r="Z62" i="235"/>
  <c r="Z61" i="235"/>
  <c r="Z60" i="235"/>
  <c r="Z59" i="235"/>
  <c r="Z58" i="235"/>
  <c r="Z57" i="235"/>
  <c r="Z56" i="235"/>
  <c r="Z55" i="235"/>
  <c r="Z54" i="235"/>
  <c r="Z53" i="235"/>
  <c r="Z52" i="235"/>
  <c r="Z50" i="235"/>
  <c r="Z49" i="235"/>
  <c r="Z48" i="235"/>
  <c r="Z47" i="235"/>
  <c r="Z46" i="235"/>
  <c r="Z45" i="235"/>
  <c r="Z44" i="235"/>
  <c r="Z43" i="235"/>
  <c r="Z41" i="235"/>
  <c r="Z40" i="235"/>
  <c r="Z39" i="235"/>
  <c r="Z38" i="235"/>
  <c r="Z37" i="235"/>
  <c r="Z35" i="235"/>
  <c r="Z34" i="235"/>
  <c r="Z33" i="235"/>
  <c r="Z32" i="235"/>
  <c r="Z31" i="235"/>
  <c r="Z29" i="235"/>
  <c r="Z28" i="235"/>
  <c r="Z27" i="235"/>
  <c r="Z26" i="235"/>
  <c r="S68" i="232"/>
  <c r="S67" i="232"/>
  <c r="S66" i="232"/>
  <c r="S65" i="232"/>
  <c r="R15" i="246"/>
  <c r="G27" i="232"/>
  <c r="F27" i="232"/>
  <c r="E20" i="246"/>
  <c r="L20" i="246"/>
  <c r="H20" i="246"/>
  <c r="M18" i="246"/>
  <c r="C20" i="246"/>
  <c r="M20" i="246"/>
  <c r="N20" i="246"/>
  <c r="N18" i="246"/>
  <c r="O20" i="246"/>
  <c r="I18" i="246"/>
  <c r="G18" i="246"/>
  <c r="O18" i="246"/>
  <c r="H18" i="246" l="1"/>
  <c r="L18" i="246"/>
  <c r="J18" i="246"/>
  <c r="C18" i="246"/>
  <c r="F18" i="246"/>
  <c r="E18" i="246"/>
  <c r="D18" i="246"/>
  <c r="K18" i="246"/>
  <c r="AG2" i="275"/>
  <c r="U2" i="275"/>
  <c r="I2" i="275"/>
  <c r="AJ2" i="275"/>
  <c r="X2" i="275"/>
  <c r="L2" i="275"/>
  <c r="BF57" i="235"/>
  <c r="BQ57" i="235"/>
  <c r="BS57" i="235"/>
  <c r="BR57" i="235"/>
  <c r="AA2" i="275"/>
  <c r="O2" i="275"/>
  <c r="R2" i="275"/>
  <c r="F2" i="275"/>
  <c r="I24" i="249"/>
  <c r="I41" i="249" s="1"/>
  <c r="D44" i="231"/>
  <c r="E44" i="231"/>
  <c r="C8" i="242"/>
  <c r="E27" i="232"/>
  <c r="E65" i="231"/>
  <c r="C27" i="232" s="1"/>
  <c r="D65" i="231"/>
  <c r="B27" i="232" s="1"/>
  <c r="D64" i="231"/>
  <c r="E64" i="231"/>
  <c r="E63" i="231"/>
  <c r="D63" i="231"/>
  <c r="D62" i="231"/>
  <c r="E62" i="231"/>
  <c r="D61" i="231"/>
  <c r="E61" i="231"/>
  <c r="E60" i="231"/>
  <c r="D60" i="231"/>
  <c r="E59" i="231"/>
  <c r="D59" i="231"/>
  <c r="E58" i="231"/>
  <c r="D58" i="231"/>
  <c r="E57" i="231"/>
  <c r="D57" i="231"/>
  <c r="B54" i="231" s="1"/>
  <c r="E56" i="231"/>
  <c r="D56" i="231"/>
  <c r="O27" i="231"/>
  <c r="E55" i="231"/>
  <c r="D55" i="231"/>
  <c r="D53" i="231"/>
  <c r="E53" i="231"/>
  <c r="H8" i="242"/>
  <c r="D52" i="231"/>
  <c r="E52" i="231"/>
  <c r="O26" i="231"/>
  <c r="O15" i="231"/>
  <c r="D51" i="231"/>
  <c r="G8" i="242"/>
  <c r="E51" i="231"/>
  <c r="D50" i="231"/>
  <c r="F8" i="242"/>
  <c r="E50" i="231"/>
  <c r="E49" i="231"/>
  <c r="D49" i="231"/>
  <c r="E48" i="231"/>
  <c r="D48" i="231"/>
  <c r="E47" i="231"/>
  <c r="D47" i="231"/>
  <c r="E46" i="231"/>
  <c r="D46" i="231"/>
  <c r="E8" i="242"/>
  <c r="D8" i="242"/>
  <c r="D45" i="231"/>
  <c r="E45" i="231"/>
  <c r="C2" i="275"/>
  <c r="AS57" i="235"/>
  <c r="AR57" i="235"/>
  <c r="AQ57" i="235"/>
  <c r="D19" i="246"/>
  <c r="E19" i="246"/>
  <c r="H19" i="246"/>
  <c r="L19" i="246"/>
  <c r="M19" i="246"/>
  <c r="N19" i="246"/>
  <c r="L8" i="249"/>
  <c r="L26" i="249"/>
  <c r="L43" i="249"/>
  <c r="J19" i="246"/>
  <c r="K19" i="246"/>
  <c r="O19" i="246"/>
  <c r="G19" i="246"/>
  <c r="F19" i="246"/>
  <c r="P11" i="246"/>
  <c r="P6" i="246"/>
  <c r="P7" i="246"/>
  <c r="P9" i="246"/>
  <c r="P8" i="246"/>
  <c r="P16" i="246"/>
  <c r="P17" i="246"/>
  <c r="P5" i="246"/>
  <c r="N146" i="235"/>
  <c r="N147" i="235" s="1"/>
  <c r="M146" i="235"/>
  <c r="M147" i="235" s="1"/>
  <c r="L146" i="235"/>
  <c r="L147" i="235" s="1"/>
  <c r="K146" i="235"/>
  <c r="K147" i="235" s="1"/>
  <c r="I146" i="235"/>
  <c r="F146" i="235"/>
  <c r="F147" i="235" s="1"/>
  <c r="E146" i="235"/>
  <c r="E147" i="235" s="1"/>
  <c r="D146" i="235"/>
  <c r="D147" i="235" s="1"/>
  <c r="J20" i="246"/>
  <c r="F20" i="246"/>
  <c r="G20" i="246"/>
  <c r="K20" i="246"/>
  <c r="D20" i="246"/>
  <c r="I20" i="246"/>
  <c r="P18" i="246" l="1"/>
  <c r="I147" i="235"/>
  <c r="W26" i="235"/>
  <c r="P14" i="246"/>
  <c r="L9" i="249"/>
  <c r="L44" i="249"/>
  <c r="L27" i="249"/>
  <c r="I19" i="246"/>
  <c r="P20" i="246"/>
  <c r="P30" i="235"/>
  <c r="Q30" i="235"/>
  <c r="P36" i="235"/>
  <c r="Q36" i="235"/>
  <c r="P42" i="235"/>
  <c r="Q42" i="235"/>
  <c r="P51" i="235"/>
  <c r="Q51" i="235"/>
  <c r="P57" i="235"/>
  <c r="Q57" i="235"/>
  <c r="L10" i="249" l="1"/>
  <c r="L45" i="249"/>
  <c r="L28" i="249"/>
  <c r="L11" i="249"/>
  <c r="N6" i="216"/>
  <c r="Q37" i="275"/>
  <c r="R37" i="275"/>
  <c r="Q38" i="275"/>
  <c r="R38" i="275"/>
  <c r="P38" i="275"/>
  <c r="P37" i="275"/>
  <c r="M37" i="275"/>
  <c r="N37" i="275"/>
  <c r="M38" i="275"/>
  <c r="N38" i="275"/>
  <c r="L38" i="275"/>
  <c r="L37" i="275"/>
  <c r="I37" i="275"/>
  <c r="J37" i="275"/>
  <c r="I38" i="275"/>
  <c r="J38" i="275"/>
  <c r="H38" i="275"/>
  <c r="H37" i="275"/>
  <c r="D37" i="275"/>
  <c r="E37" i="275"/>
  <c r="F37" i="275"/>
  <c r="D38" i="275"/>
  <c r="E38" i="275"/>
  <c r="F38" i="275"/>
  <c r="C38" i="275"/>
  <c r="C37" i="275"/>
  <c r="D6" i="235"/>
  <c r="C165" i="235" s="1"/>
  <c r="C171" i="235" s="1"/>
  <c r="D5" i="235"/>
  <c r="T103" i="235"/>
  <c r="E100" i="235"/>
  <c r="AD51" i="235"/>
  <c r="AC51" i="235"/>
  <c r="AD42" i="235"/>
  <c r="AC42" i="235"/>
  <c r="BE51" i="235"/>
  <c r="BH51" i="235" s="1"/>
  <c r="BE42" i="235"/>
  <c r="BH42" i="235" s="1"/>
  <c r="BE36" i="235"/>
  <c r="BE30" i="235"/>
  <c r="T57" i="235"/>
  <c r="S57" i="235"/>
  <c r="V57" i="235" s="1"/>
  <c r="T51" i="235"/>
  <c r="S51" i="235"/>
  <c r="V51" i="235" s="1"/>
  <c r="T42" i="235"/>
  <c r="S42" i="235"/>
  <c r="V42" i="235" s="1"/>
  <c r="T36" i="235"/>
  <c r="S36" i="235"/>
  <c r="V36" i="235" s="1"/>
  <c r="T30" i="235"/>
  <c r="S30" i="235"/>
  <c r="V30" i="235" s="1"/>
  <c r="BU51" i="235"/>
  <c r="BT51" i="235"/>
  <c r="BU42" i="235"/>
  <c r="BT42" i="235"/>
  <c r="BD51" i="235"/>
  <c r="BG51" i="235" s="1"/>
  <c r="BD42" i="235"/>
  <c r="BG42" i="235" s="1"/>
  <c r="BD36" i="235"/>
  <c r="BD30" i="235"/>
  <c r="W37" i="235"/>
  <c r="X37" i="235" s="1"/>
  <c r="Y37" i="235" s="1"/>
  <c r="W36" i="235"/>
  <c r="W35" i="235"/>
  <c r="W34" i="235"/>
  <c r="X34" i="235" s="1"/>
  <c r="Y34" i="235" s="1"/>
  <c r="W32" i="235"/>
  <c r="W30" i="235"/>
  <c r="W29" i="235"/>
  <c r="W28" i="235"/>
  <c r="W27" i="235"/>
  <c r="X27" i="235" s="1"/>
  <c r="Y27" i="235" s="1"/>
  <c r="X26" i="235"/>
  <c r="Y26" i="235" s="1"/>
  <c r="T68" i="232"/>
  <c r="U68" i="232" s="1"/>
  <c r="R68" i="232"/>
  <c r="U67" i="232"/>
  <c r="R67" i="232"/>
  <c r="T66" i="232"/>
  <c r="U66" i="232" s="1"/>
  <c r="Q66" i="232"/>
  <c r="R66" i="232" s="1"/>
  <c r="T65" i="232"/>
  <c r="U65" i="232" s="1"/>
  <c r="Q65" i="232"/>
  <c r="R65" i="232" s="1"/>
  <c r="J151" i="235"/>
  <c r="J146" i="235" s="1"/>
  <c r="J147" i="235" s="1"/>
  <c r="H151" i="235"/>
  <c r="K6" i="232"/>
  <c r="AD30" i="235"/>
  <c r="AC30" i="235"/>
  <c r="K25" i="249"/>
  <c r="K26" i="249" s="1"/>
  <c r="J25" i="249"/>
  <c r="J26" i="249" s="1"/>
  <c r="B38" i="231"/>
  <c r="B32" i="231"/>
  <c r="B23" i="231"/>
  <c r="B17" i="231"/>
  <c r="R15" i="231"/>
  <c r="S15" i="231"/>
  <c r="U15" i="231"/>
  <c r="B11" i="231"/>
  <c r="B45" i="231"/>
  <c r="B46" i="231"/>
  <c r="C8" i="232"/>
  <c r="B47" i="231"/>
  <c r="B48" i="231"/>
  <c r="C10" i="232"/>
  <c r="B49" i="231"/>
  <c r="B50" i="231"/>
  <c r="C12" i="232"/>
  <c r="B51" i="231"/>
  <c r="B52" i="231"/>
  <c r="C14" i="232"/>
  <c r="B53" i="231"/>
  <c r="B55" i="231"/>
  <c r="C15" i="232"/>
  <c r="B56" i="231"/>
  <c r="C17" i="232"/>
  <c r="C18" i="232"/>
  <c r="B57" i="231"/>
  <c r="B58" i="231"/>
  <c r="B59" i="231"/>
  <c r="C21" i="232"/>
  <c r="B60" i="231"/>
  <c r="B61" i="231"/>
  <c r="C23" i="232"/>
  <c r="BE57" i="235"/>
  <c r="W57" i="235"/>
  <c r="W56" i="235"/>
  <c r="K42" i="249"/>
  <c r="J42" i="249"/>
  <c r="J43" i="249" s="1"/>
  <c r="AA62" i="235"/>
  <c r="AA60" i="235"/>
  <c r="AA59" i="235"/>
  <c r="AA58" i="235"/>
  <c r="AA56" i="235"/>
  <c r="AA55" i="235"/>
  <c r="AA54" i="235"/>
  <c r="AA53" i="235"/>
  <c r="AA52" i="235"/>
  <c r="AA50" i="235"/>
  <c r="AA49" i="235"/>
  <c r="AA48" i="235"/>
  <c r="AA47" i="235"/>
  <c r="AA46" i="235"/>
  <c r="AA45" i="235"/>
  <c r="AA44" i="235"/>
  <c r="AA43" i="235"/>
  <c r="AA41" i="235"/>
  <c r="AA40" i="235"/>
  <c r="AA39" i="235"/>
  <c r="AA38" i="235"/>
  <c r="AA37" i="235"/>
  <c r="AA35" i="235"/>
  <c r="AA34" i="235"/>
  <c r="AA33" i="235"/>
  <c r="AA32" i="235"/>
  <c r="AA31" i="235"/>
  <c r="AA29" i="235"/>
  <c r="AA28" i="235"/>
  <c r="AA27" i="235"/>
  <c r="V126" i="235"/>
  <c r="T128" i="235"/>
  <c r="E125" i="235"/>
  <c r="W50" i="235"/>
  <c r="X50" i="235" s="1"/>
  <c r="Y50" i="235" s="1"/>
  <c r="W47" i="235"/>
  <c r="X47" i="235" s="1"/>
  <c r="Y47" i="235" s="1"/>
  <c r="W46" i="235"/>
  <c r="X46" i="235" s="1"/>
  <c r="Y46" i="235" s="1"/>
  <c r="R25" i="231"/>
  <c r="S25" i="231"/>
  <c r="U25" i="231"/>
  <c r="R14" i="231"/>
  <c r="S14" i="231"/>
  <c r="U14" i="231"/>
  <c r="R35" i="231"/>
  <c r="S35" i="231"/>
  <c r="T35" i="231"/>
  <c r="U35" i="231"/>
  <c r="P35" i="231"/>
  <c r="P25" i="231"/>
  <c r="W38" i="235"/>
  <c r="X38" i="235" s="1"/>
  <c r="Y38" i="235" s="1"/>
  <c r="W40" i="235"/>
  <c r="W45" i="235"/>
  <c r="W43" i="235"/>
  <c r="W41" i="235"/>
  <c r="W39" i="235"/>
  <c r="E45" i="235"/>
  <c r="E46" i="235"/>
  <c r="P27" i="231"/>
  <c r="P26" i="231"/>
  <c r="P24" i="231"/>
  <c r="P22" i="231"/>
  <c r="P21" i="231"/>
  <c r="P20" i="231"/>
  <c r="O25" i="231"/>
  <c r="O24" i="231"/>
  <c r="O23" i="231"/>
  <c r="O22" i="231"/>
  <c r="O21" i="231"/>
  <c r="E40" i="235" s="1"/>
  <c r="O20" i="231"/>
  <c r="R27" i="231"/>
  <c r="R26" i="231"/>
  <c r="R24" i="231"/>
  <c r="R22" i="231"/>
  <c r="R21" i="231"/>
  <c r="R20" i="231"/>
  <c r="S27" i="231"/>
  <c r="S26" i="231"/>
  <c r="S24" i="231"/>
  <c r="S21" i="231"/>
  <c r="S22" i="231"/>
  <c r="S20" i="231"/>
  <c r="U24" i="231"/>
  <c r="U22" i="231"/>
  <c r="U21" i="231"/>
  <c r="U20" i="231"/>
  <c r="O42" i="231"/>
  <c r="V76" i="235"/>
  <c r="M13" i="231"/>
  <c r="M12" i="231"/>
  <c r="M11" i="231"/>
  <c r="M10" i="231"/>
  <c r="E21" i="231" s="1"/>
  <c r="E6" i="216"/>
  <c r="C7" i="249" s="1"/>
  <c r="J8" i="249"/>
  <c r="P43" i="231"/>
  <c r="I8" i="249"/>
  <c r="D13" i="249"/>
  <c r="D30" i="249" s="1"/>
  <c r="D12" i="249"/>
  <c r="D29" i="249" s="1"/>
  <c r="D11" i="249"/>
  <c r="D28" i="249" s="1"/>
  <c r="D10" i="249"/>
  <c r="D9" i="249"/>
  <c r="D8" i="249"/>
  <c r="D7" i="249"/>
  <c r="D41" i="249" s="1"/>
  <c r="O70" i="231"/>
  <c r="P70" i="231" s="1"/>
  <c r="O69" i="231"/>
  <c r="P69" i="231" s="1"/>
  <c r="O68" i="231"/>
  <c r="P68" i="231" s="1"/>
  <c r="O67" i="231"/>
  <c r="P67" i="231" s="1"/>
  <c r="O66" i="231"/>
  <c r="P66" i="231" s="1"/>
  <c r="O65" i="231"/>
  <c r="P65" i="231" s="1"/>
  <c r="O64" i="231"/>
  <c r="P64" i="231" s="1"/>
  <c r="O63" i="231"/>
  <c r="P63" i="231" s="1"/>
  <c r="O62" i="231"/>
  <c r="P62" i="231" s="1"/>
  <c r="O61" i="231"/>
  <c r="O60" i="231"/>
  <c r="O59" i="231"/>
  <c r="P59" i="231" s="1"/>
  <c r="O58" i="231"/>
  <c r="P58" i="231" s="1"/>
  <c r="O57" i="231"/>
  <c r="P57" i="231" s="1"/>
  <c r="O56" i="231"/>
  <c r="P56" i="231" s="1"/>
  <c r="O55" i="231"/>
  <c r="P55" i="231" s="1"/>
  <c r="O53" i="231"/>
  <c r="O52" i="231"/>
  <c r="P52" i="231" s="1"/>
  <c r="O51" i="231"/>
  <c r="P51" i="231" s="1"/>
  <c r="O50" i="231"/>
  <c r="P50" i="231" s="1"/>
  <c r="B7" i="249"/>
  <c r="B24" i="249" s="1"/>
  <c r="K10" i="232"/>
  <c r="L43" i="232"/>
  <c r="L44" i="232"/>
  <c r="L45" i="232"/>
  <c r="E26" i="232"/>
  <c r="E25" i="232"/>
  <c r="E24" i="232"/>
  <c r="X62" i="235"/>
  <c r="Y62" i="235" s="1"/>
  <c r="R43" i="231"/>
  <c r="C26" i="232"/>
  <c r="B26" i="232"/>
  <c r="C25" i="232"/>
  <c r="B25" i="232"/>
  <c r="C24" i="232"/>
  <c r="B24" i="232"/>
  <c r="D24" i="232" s="1"/>
  <c r="O43" i="231"/>
  <c r="P42" i="231"/>
  <c r="X61" i="235"/>
  <c r="Y61" i="235" s="1"/>
  <c r="U43" i="231"/>
  <c r="U42" i="231"/>
  <c r="K7" i="232"/>
  <c r="L42" i="232"/>
  <c r="L41" i="232"/>
  <c r="L40" i="232"/>
  <c r="L39" i="232"/>
  <c r="L38" i="232"/>
  <c r="L34" i="232"/>
  <c r="L33" i="232"/>
  <c r="L32" i="232"/>
  <c r="L31" i="232"/>
  <c r="L30" i="232"/>
  <c r="L29" i="232"/>
  <c r="L28" i="232"/>
  <c r="L27" i="232"/>
  <c r="L26" i="232"/>
  <c r="F6" i="235"/>
  <c r="O76" i="231"/>
  <c r="K8" i="232"/>
  <c r="K9" i="232"/>
  <c r="K11" i="232"/>
  <c r="K12" i="232"/>
  <c r="K13" i="232"/>
  <c r="K14" i="232"/>
  <c r="K15" i="232"/>
  <c r="K17" i="232"/>
  <c r="K18" i="232"/>
  <c r="P41" i="231"/>
  <c r="P40" i="231"/>
  <c r="P39" i="231"/>
  <c r="P37" i="231"/>
  <c r="P36" i="231"/>
  <c r="P34" i="231"/>
  <c r="P33" i="231"/>
  <c r="P31" i="231"/>
  <c r="P30" i="231"/>
  <c r="P29" i="231"/>
  <c r="P28" i="231"/>
  <c r="B12" i="232"/>
  <c r="D12" i="232" s="1"/>
  <c r="O14" i="231"/>
  <c r="E33" i="235" s="1"/>
  <c r="O11" i="231"/>
  <c r="O17" i="231"/>
  <c r="P19" i="231"/>
  <c r="O41" i="231"/>
  <c r="O40" i="231"/>
  <c r="O39" i="231"/>
  <c r="O38" i="231"/>
  <c r="E57" i="235" s="1"/>
  <c r="O37" i="231"/>
  <c r="O36" i="231"/>
  <c r="O35" i="231"/>
  <c r="O34" i="231"/>
  <c r="O33" i="231"/>
  <c r="O32" i="231"/>
  <c r="O31" i="231"/>
  <c r="O30" i="231"/>
  <c r="O29" i="231"/>
  <c r="O28" i="231"/>
  <c r="O19" i="231"/>
  <c r="O18" i="231"/>
  <c r="O16" i="231"/>
  <c r="O13" i="231"/>
  <c r="E32" i="235" s="1"/>
  <c r="O12" i="231"/>
  <c r="O10" i="231"/>
  <c r="E29" i="235" s="1"/>
  <c r="O9" i="231"/>
  <c r="O8" i="231"/>
  <c r="O7" i="231"/>
  <c r="U41" i="231"/>
  <c r="T41" i="231"/>
  <c r="U40" i="231"/>
  <c r="T40" i="231"/>
  <c r="U39" i="231"/>
  <c r="T39" i="231"/>
  <c r="S39" i="231"/>
  <c r="R39" i="231"/>
  <c r="U37" i="231"/>
  <c r="T37" i="231"/>
  <c r="S37" i="231"/>
  <c r="R37" i="231"/>
  <c r="U36" i="231"/>
  <c r="T36" i="231"/>
  <c r="S36" i="231"/>
  <c r="R36" i="231"/>
  <c r="U34" i="231"/>
  <c r="T34" i="231"/>
  <c r="S34" i="231"/>
  <c r="R34" i="231"/>
  <c r="U33" i="231"/>
  <c r="T33" i="231"/>
  <c r="S33" i="231"/>
  <c r="R33" i="231"/>
  <c r="U31" i="231"/>
  <c r="T31" i="231"/>
  <c r="S31" i="231"/>
  <c r="R31" i="231"/>
  <c r="U30" i="231"/>
  <c r="T30" i="231"/>
  <c r="S30" i="231"/>
  <c r="R30" i="231"/>
  <c r="U29" i="231"/>
  <c r="T29" i="231"/>
  <c r="S29" i="231"/>
  <c r="R29" i="231"/>
  <c r="U28" i="231"/>
  <c r="T28" i="231"/>
  <c r="R28" i="231"/>
  <c r="U19" i="231"/>
  <c r="T19" i="231"/>
  <c r="R19" i="231"/>
  <c r="U18" i="231"/>
  <c r="S18" i="231"/>
  <c r="R18" i="231"/>
  <c r="U16" i="231"/>
  <c r="S16" i="231"/>
  <c r="R16" i="231"/>
  <c r="U13" i="231"/>
  <c r="S13" i="231"/>
  <c r="R13" i="231"/>
  <c r="U12" i="231"/>
  <c r="S12" i="231"/>
  <c r="R12" i="231"/>
  <c r="U10" i="231"/>
  <c r="S10" i="231"/>
  <c r="R10" i="231"/>
  <c r="U9" i="231"/>
  <c r="S9" i="231"/>
  <c r="R9" i="231"/>
  <c r="U8" i="231"/>
  <c r="S8" i="231"/>
  <c r="R8" i="231"/>
  <c r="C22" i="232"/>
  <c r="C20" i="232"/>
  <c r="C13" i="232"/>
  <c r="L126" i="235"/>
  <c r="H126" i="235"/>
  <c r="F126" i="235"/>
  <c r="C101" i="235"/>
  <c r="C7" i="232"/>
  <c r="C19" i="232"/>
  <c r="C9" i="232"/>
  <c r="C11" i="232"/>
  <c r="T78" i="235"/>
  <c r="L8" i="216"/>
  <c r="L9" i="216" s="1"/>
  <c r="L10" i="216" s="1"/>
  <c r="L11" i="216" s="1"/>
  <c r="L12" i="216" s="1"/>
  <c r="M7" i="216"/>
  <c r="D7" i="216" s="1"/>
  <c r="E75" i="235"/>
  <c r="E23" i="232"/>
  <c r="E21" i="232"/>
  <c r="B21" i="232"/>
  <c r="B22" i="232"/>
  <c r="D22" i="232" s="1"/>
  <c r="B23" i="232"/>
  <c r="D23" i="232" s="1"/>
  <c r="B20" i="232"/>
  <c r="D20" i="232" s="1"/>
  <c r="B18" i="232"/>
  <c r="B9" i="232"/>
  <c r="D9" i="232" s="1"/>
  <c r="B14" i="232"/>
  <c r="B7" i="232"/>
  <c r="D7" i="232" s="1"/>
  <c r="B17" i="232"/>
  <c r="B11" i="232"/>
  <c r="D11" i="232" s="1"/>
  <c r="B13" i="232"/>
  <c r="B15" i="232"/>
  <c r="B8" i="232"/>
  <c r="D8" i="232" s="1"/>
  <c r="B19" i="232"/>
  <c r="D19" i="232" s="1"/>
  <c r="B10" i="232"/>
  <c r="D10" i="232" s="1"/>
  <c r="E22" i="232"/>
  <c r="E20" i="232"/>
  <c r="E19" i="232"/>
  <c r="E17" i="232"/>
  <c r="E15" i="232"/>
  <c r="E18" i="232"/>
  <c r="E14" i="232"/>
  <c r="E13" i="232"/>
  <c r="E12" i="232"/>
  <c r="E11" i="232"/>
  <c r="E10" i="232"/>
  <c r="E9" i="232"/>
  <c r="E8" i="232"/>
  <c r="E7" i="232"/>
  <c r="E6" i="232"/>
  <c r="C6" i="232"/>
  <c r="B6" i="232"/>
  <c r="W58" i="235"/>
  <c r="X58" i="235" s="1"/>
  <c r="Y58" i="235" s="1"/>
  <c r="W55" i="235"/>
  <c r="W53" i="235"/>
  <c r="X53" i="235" s="1"/>
  <c r="Y53" i="235" s="1"/>
  <c r="W49" i="235"/>
  <c r="X49" i="235" s="1"/>
  <c r="Y49" i="235" s="1"/>
  <c r="W48" i="235"/>
  <c r="F100" i="235" l="1"/>
  <c r="E106" i="235"/>
  <c r="E103" i="235"/>
  <c r="E105" i="235"/>
  <c r="E107" i="235"/>
  <c r="E104" i="235"/>
  <c r="E102" i="235"/>
  <c r="F75" i="235"/>
  <c r="E80" i="235"/>
  <c r="E78" i="235"/>
  <c r="E81" i="235"/>
  <c r="E82" i="235"/>
  <c r="E79" i="235"/>
  <c r="E77" i="235"/>
  <c r="F125" i="235"/>
  <c r="E132" i="235"/>
  <c r="E129" i="235"/>
  <c r="E127" i="235"/>
  <c r="E131" i="235"/>
  <c r="E128" i="235"/>
  <c r="E130" i="235"/>
  <c r="F46" i="235"/>
  <c r="F44" i="235"/>
  <c r="F38" i="235"/>
  <c r="F45" i="235"/>
  <c r="F43" i="235"/>
  <c r="F41" i="235"/>
  <c r="F40" i="235"/>
  <c r="F39" i="235"/>
  <c r="D9" i="235"/>
  <c r="D26" i="231"/>
  <c r="E34" i="235"/>
  <c r="E44" i="235"/>
  <c r="E39" i="235"/>
  <c r="E54" i="235"/>
  <c r="E35" i="235"/>
  <c r="AN23" i="235" a="1"/>
  <c r="AN23" i="235" s="1"/>
  <c r="AP23" i="235" a="1"/>
  <c r="AP23" i="235" s="1"/>
  <c r="BP23" i="235" a="1"/>
  <c r="BP23" i="235" s="1"/>
  <c r="BO23" i="235" a="1"/>
  <c r="BO23" i="235" s="1"/>
  <c r="BN23" i="235" a="1"/>
  <c r="BN23" i="235" s="1"/>
  <c r="BC23" i="235" a="1"/>
  <c r="BC23" i="235" s="1"/>
  <c r="AO23" i="235" a="1"/>
  <c r="AO23" i="235" s="1"/>
  <c r="BB23" i="235" a="1"/>
  <c r="BB23" i="235" s="1"/>
  <c r="BA23" i="235" a="1"/>
  <c r="BA23" i="235" s="1"/>
  <c r="X29" i="235"/>
  <c r="Y30" i="235"/>
  <c r="Y29" i="235"/>
  <c r="Y57" i="235"/>
  <c r="Y56" i="235"/>
  <c r="X36" i="235"/>
  <c r="AG36" i="235" s="1"/>
  <c r="Y36" i="235"/>
  <c r="Y35" i="235"/>
  <c r="E16" i="231"/>
  <c r="D35" i="235" s="1"/>
  <c r="E34" i="231"/>
  <c r="D53" i="235" s="1"/>
  <c r="E37" i="231"/>
  <c r="D56" i="235" s="1"/>
  <c r="E28" i="231"/>
  <c r="D47" i="235" s="1"/>
  <c r="E8" i="231"/>
  <c r="D27" i="235" s="1"/>
  <c r="E41" i="231"/>
  <c r="D60" i="235" s="1"/>
  <c r="E9" i="231"/>
  <c r="D28" i="235" s="1"/>
  <c r="E39" i="231"/>
  <c r="D58" i="235" s="1"/>
  <c r="I9" i="249"/>
  <c r="I25" i="249"/>
  <c r="L12" i="249"/>
  <c r="L29" i="249"/>
  <c r="L46" i="249"/>
  <c r="E43" i="231"/>
  <c r="D62" i="235" s="1"/>
  <c r="W52" i="235"/>
  <c r="X52" i="235" s="1"/>
  <c r="Y52" i="235" s="1"/>
  <c r="D46" i="249"/>
  <c r="D45" i="249"/>
  <c r="D24" i="249"/>
  <c r="J9" i="249"/>
  <c r="B35" i="249"/>
  <c r="W54" i="235"/>
  <c r="X54" i="235" s="1"/>
  <c r="Y54" i="235" s="1"/>
  <c r="H146" i="235"/>
  <c r="W31" i="235"/>
  <c r="E31" i="235"/>
  <c r="E37" i="235"/>
  <c r="E20" i="231"/>
  <c r="E52" i="235"/>
  <c r="E62" i="235"/>
  <c r="D20" i="231"/>
  <c r="B20" i="231" s="1"/>
  <c r="C39" i="235" s="1"/>
  <c r="X32" i="235"/>
  <c r="Y32" i="235" s="1"/>
  <c r="J27" i="249"/>
  <c r="J28" i="249" s="1"/>
  <c r="X55" i="235"/>
  <c r="Y55" i="235" s="1"/>
  <c r="C76" i="235"/>
  <c r="C126" i="235" s="1"/>
  <c r="X30" i="235"/>
  <c r="AI30" i="235" s="1"/>
  <c r="E31" i="231"/>
  <c r="D50" i="235" s="1"/>
  <c r="O72" i="231"/>
  <c r="E58" i="235"/>
  <c r="B8" i="249"/>
  <c r="B25" i="249" s="1"/>
  <c r="M8" i="216"/>
  <c r="D8" i="216" s="1"/>
  <c r="E30" i="231"/>
  <c r="D49" i="235" s="1"/>
  <c r="D40" i="231"/>
  <c r="B40" i="231" s="1"/>
  <c r="C59" i="235" s="1"/>
  <c r="J44" i="249"/>
  <c r="AK26" i="235"/>
  <c r="D47" i="249"/>
  <c r="E59" i="235"/>
  <c r="E47" i="235"/>
  <c r="D42" i="249"/>
  <c r="D25" i="249"/>
  <c r="E53" i="235"/>
  <c r="D27" i="249"/>
  <c r="D44" i="249"/>
  <c r="D14" i="232"/>
  <c r="E19" i="231"/>
  <c r="D38" i="235" s="1"/>
  <c r="O71" i="231"/>
  <c r="O74" i="231"/>
  <c r="E27" i="231"/>
  <c r="D46" i="235" s="1"/>
  <c r="X35" i="235"/>
  <c r="E43" i="235"/>
  <c r="O73" i="231"/>
  <c r="D25" i="232"/>
  <c r="E7" i="216"/>
  <c r="C8" i="249" s="1"/>
  <c r="C42" i="249" s="1"/>
  <c r="E22" i="231"/>
  <c r="D41" i="235" s="1"/>
  <c r="E42" i="231"/>
  <c r="D61" i="235" s="1"/>
  <c r="D35" i="231"/>
  <c r="B35" i="231" s="1"/>
  <c r="C54" i="235" s="1"/>
  <c r="X43" i="235"/>
  <c r="Y43" i="235" s="1"/>
  <c r="D26" i="232"/>
  <c r="E14" i="231"/>
  <c r="D33" i="235" s="1"/>
  <c r="E41" i="235"/>
  <c r="B2" i="249"/>
  <c r="E15" i="231"/>
  <c r="D34" i="235" s="1"/>
  <c r="E26" i="231"/>
  <c r="D45" i="235" s="1"/>
  <c r="X39" i="235"/>
  <c r="Y39" i="235" s="1"/>
  <c r="E10" i="231"/>
  <c r="D29" i="235" s="1"/>
  <c r="E7" i="231"/>
  <c r="D26" i="235" s="1"/>
  <c r="E24" i="231"/>
  <c r="D43" i="235" s="1"/>
  <c r="X56" i="235"/>
  <c r="X57" i="235"/>
  <c r="AH57" i="235" s="1"/>
  <c r="X28" i="235"/>
  <c r="Y28" i="235" s="1"/>
  <c r="E25" i="231"/>
  <c r="D44" i="235" s="1"/>
  <c r="D13" i="232"/>
  <c r="E40" i="231"/>
  <c r="D59" i="235" s="1"/>
  <c r="X41" i="235"/>
  <c r="Y41" i="235" s="1"/>
  <c r="E42" i="235"/>
  <c r="E35" i="231"/>
  <c r="D54" i="235" s="1"/>
  <c r="D16" i="231"/>
  <c r="B16" i="231" s="1"/>
  <c r="C35" i="235" s="1"/>
  <c r="E30" i="235"/>
  <c r="E26" i="235"/>
  <c r="C24" i="249"/>
  <c r="C41" i="249"/>
  <c r="P53" i="231"/>
  <c r="D34" i="231"/>
  <c r="B34" i="231" s="1"/>
  <c r="C53" i="235" s="1"/>
  <c r="D12" i="231"/>
  <c r="B12" i="231" s="1"/>
  <c r="C31" i="235" s="1"/>
  <c r="D39" i="231"/>
  <c r="B39" i="231" s="1"/>
  <c r="C58" i="235" s="1"/>
  <c r="D15" i="231"/>
  <c r="B15" i="231" s="1"/>
  <c r="C34" i="235" s="1"/>
  <c r="E126" i="235"/>
  <c r="M126" i="235"/>
  <c r="E38" i="235"/>
  <c r="E56" i="235"/>
  <c r="E60" i="235"/>
  <c r="D14" i="231"/>
  <c r="B14" i="231" s="1"/>
  <c r="C33" i="235" s="1"/>
  <c r="D26" i="249"/>
  <c r="D43" i="249"/>
  <c r="D21" i="232"/>
  <c r="E27" i="235"/>
  <c r="E12" i="231"/>
  <c r="D31" i="235" s="1"/>
  <c r="E49" i="235"/>
  <c r="E36" i="235"/>
  <c r="D33" i="231"/>
  <c r="B33" i="231" s="1"/>
  <c r="C52" i="235" s="1"/>
  <c r="D36" i="231"/>
  <c r="B36" i="231" s="1"/>
  <c r="C55" i="235" s="1"/>
  <c r="D41" i="231"/>
  <c r="B41" i="231" s="1"/>
  <c r="C60" i="235" s="1"/>
  <c r="X48" i="235"/>
  <c r="Y48" i="235" s="1"/>
  <c r="I126" i="235"/>
  <c r="E51" i="235"/>
  <c r="D18" i="231"/>
  <c r="B18" i="231" s="1"/>
  <c r="C37" i="235" s="1"/>
  <c r="E13" i="231"/>
  <c r="D32" i="235" s="1"/>
  <c r="E48" i="235"/>
  <c r="E50" i="235"/>
  <c r="E28" i="235"/>
  <c r="E18" i="231"/>
  <c r="D37" i="235" s="1"/>
  <c r="D29" i="231"/>
  <c r="B29" i="231" s="1"/>
  <c r="C48" i="235" s="1"/>
  <c r="E55" i="235"/>
  <c r="AK38" i="235"/>
  <c r="D8" i="231"/>
  <c r="B8" i="231" s="1"/>
  <c r="C27" i="235" s="1"/>
  <c r="D13" i="231"/>
  <c r="B13" i="231" s="1"/>
  <c r="C32" i="235" s="1"/>
  <c r="D37" i="231"/>
  <c r="B37" i="231" s="1"/>
  <c r="C56" i="235" s="1"/>
  <c r="B41" i="249"/>
  <c r="E29" i="231"/>
  <c r="D48" i="235" s="1"/>
  <c r="E33" i="231"/>
  <c r="D52" i="235" s="1"/>
  <c r="E36" i="231"/>
  <c r="D55" i="235" s="1"/>
  <c r="D40" i="235"/>
  <c r="D39" i="235"/>
  <c r="D24" i="231"/>
  <c r="B24" i="231" s="1"/>
  <c r="C43" i="235" s="1"/>
  <c r="E61" i="235"/>
  <c r="K27" i="249"/>
  <c r="X31" i="235"/>
  <c r="Y31" i="235" s="1"/>
  <c r="X45" i="235"/>
  <c r="Y45" i="235" s="1"/>
  <c r="D25" i="231"/>
  <c r="B25" i="231" s="1"/>
  <c r="C44" i="235" s="1"/>
  <c r="K43" i="249"/>
  <c r="X40" i="235"/>
  <c r="Y40" i="235" s="1"/>
  <c r="BD57" i="235"/>
  <c r="AI36" i="235"/>
  <c r="AH36" i="235"/>
  <c r="BG30" i="235"/>
  <c r="BT30" i="235"/>
  <c r="G75" i="235" l="1"/>
  <c r="F77" i="235"/>
  <c r="F81" i="235"/>
  <c r="F79" i="235"/>
  <c r="F82" i="235"/>
  <c r="F78" i="235"/>
  <c r="F80" i="235"/>
  <c r="G125" i="235"/>
  <c r="F128" i="235"/>
  <c r="F130" i="235"/>
  <c r="F132" i="235"/>
  <c r="F127" i="235"/>
  <c r="F129" i="235"/>
  <c r="F131" i="235"/>
  <c r="H100" i="235"/>
  <c r="G100" i="235"/>
  <c r="F103" i="235"/>
  <c r="F105" i="235"/>
  <c r="F107" i="235"/>
  <c r="F102" i="235"/>
  <c r="F104" i="235"/>
  <c r="F106" i="235"/>
  <c r="BC39" i="235"/>
  <c r="BC32" i="235"/>
  <c r="BC35" i="235"/>
  <c r="BC36" i="235"/>
  <c r="BC33" i="235"/>
  <c r="BC37" i="235"/>
  <c r="BC34" i="235"/>
  <c r="BC38" i="235"/>
  <c r="BC31" i="235"/>
  <c r="BB38" i="235"/>
  <c r="BB35" i="235"/>
  <c r="BB31" i="235"/>
  <c r="BB36" i="235"/>
  <c r="BB33" i="235"/>
  <c r="BB37" i="235"/>
  <c r="BB39" i="235"/>
  <c r="BB32" i="235"/>
  <c r="BB34" i="235"/>
  <c r="BA37" i="235"/>
  <c r="BA34" i="235"/>
  <c r="BA33" i="235"/>
  <c r="BA38" i="235"/>
  <c r="BA35" i="235"/>
  <c r="BA31" i="235"/>
  <c r="BA32" i="235"/>
  <c r="BA39" i="235"/>
  <c r="BB28" i="235"/>
  <c r="BB26" i="235"/>
  <c r="BB29" i="235"/>
  <c r="BB27" i="235"/>
  <c r="BC29" i="235"/>
  <c r="BC28" i="235"/>
  <c r="BC26" i="235"/>
  <c r="BC27" i="235"/>
  <c r="BA27" i="235"/>
  <c r="BA26" i="235"/>
  <c r="BA28" i="235"/>
  <c r="BA29" i="235"/>
  <c r="AP42" i="235"/>
  <c r="AN42" i="235"/>
  <c r="B9" i="249"/>
  <c r="F58" i="235"/>
  <c r="F55" i="235"/>
  <c r="F56" i="235"/>
  <c r="F53" i="235"/>
  <c r="F52" i="235"/>
  <c r="F50" i="235"/>
  <c r="F49" i="235"/>
  <c r="F48" i="235"/>
  <c r="F47" i="235"/>
  <c r="AK47" i="235" s="1"/>
  <c r="AX47" i="235" s="1"/>
  <c r="F54" i="235"/>
  <c r="AO42" i="235"/>
  <c r="E8" i="216"/>
  <c r="C9" i="249" s="1"/>
  <c r="D27" i="231"/>
  <c r="B27" i="231" s="1"/>
  <c r="C46" i="235" s="1"/>
  <c r="B26" i="231"/>
  <c r="C45" i="235" s="1"/>
  <c r="D30" i="231"/>
  <c r="B30" i="231" s="1"/>
  <c r="C49" i="235" s="1"/>
  <c r="D7" i="231"/>
  <c r="C26" i="235" s="1"/>
  <c r="D19" i="231"/>
  <c r="B19" i="231" s="1"/>
  <c r="C38" i="235" s="1"/>
  <c r="D22" i="231"/>
  <c r="B22" i="231" s="1"/>
  <c r="C41" i="235" s="1"/>
  <c r="D42" i="231"/>
  <c r="B42" i="231" s="1"/>
  <c r="C61" i="235" s="1"/>
  <c r="BO57" i="235"/>
  <c r="BB51" i="235"/>
  <c r="BO36" i="235"/>
  <c r="BO42" i="235"/>
  <c r="BB42" i="235"/>
  <c r="BO51" i="235"/>
  <c r="BB57" i="235"/>
  <c r="AO57" i="235"/>
  <c r="AO36" i="235"/>
  <c r="AO51" i="235"/>
  <c r="BP42" i="235"/>
  <c r="BP51" i="235"/>
  <c r="BP36" i="235"/>
  <c r="BC42" i="235"/>
  <c r="BC51" i="235"/>
  <c r="BC57" i="235"/>
  <c r="BP57" i="235"/>
  <c r="AP51" i="235"/>
  <c r="AP36" i="235"/>
  <c r="AP57" i="235"/>
  <c r="AN51" i="235"/>
  <c r="AN57" i="235"/>
  <c r="AN36" i="235"/>
  <c r="AH30" i="235"/>
  <c r="BI30" i="235"/>
  <c r="BV30" i="235"/>
  <c r="I42" i="249"/>
  <c r="L13" i="249"/>
  <c r="L47" i="249"/>
  <c r="L30" i="249"/>
  <c r="I10" i="249"/>
  <c r="I26" i="249"/>
  <c r="AX26" i="235"/>
  <c r="J10" i="249"/>
  <c r="AG30" i="235"/>
  <c r="J29" i="249"/>
  <c r="J30" i="249" s="1"/>
  <c r="AI57" i="235"/>
  <c r="J126" i="235"/>
  <c r="BH30" i="235"/>
  <c r="BU30" i="235"/>
  <c r="H147" i="235"/>
  <c r="W44" i="235" s="1"/>
  <c r="W33" i="235"/>
  <c r="M9" i="216"/>
  <c r="D9" i="216" s="1"/>
  <c r="D31" i="231"/>
  <c r="B31" i="231" s="1"/>
  <c r="C50" i="235" s="1"/>
  <c r="D9" i="231"/>
  <c r="B9" i="231" s="1"/>
  <c r="C28" i="235" s="1"/>
  <c r="D10" i="231"/>
  <c r="B10" i="231" s="1"/>
  <c r="C29" i="235" s="1"/>
  <c r="D21" i="231"/>
  <c r="B21" i="231" s="1"/>
  <c r="C40" i="235" s="1"/>
  <c r="C25" i="249"/>
  <c r="BK26" i="235"/>
  <c r="N126" i="235"/>
  <c r="D28" i="231"/>
  <c r="B28" i="231" s="1"/>
  <c r="C47" i="235" s="1"/>
  <c r="J45" i="249"/>
  <c r="V127" i="235"/>
  <c r="V102" i="235"/>
  <c r="AG57" i="235"/>
  <c r="D43" i="231"/>
  <c r="B43" i="231" s="1"/>
  <c r="C62" i="235" s="1"/>
  <c r="B42" i="249"/>
  <c r="AM43" i="235"/>
  <c r="AP43" i="235" s="1"/>
  <c r="I43" i="235" s="1"/>
  <c r="AS43" i="235" s="1"/>
  <c r="AV43" i="235" s="1"/>
  <c r="BK47" i="235"/>
  <c r="AX38" i="235"/>
  <c r="BK38" i="235"/>
  <c r="AM53" i="235"/>
  <c r="V128" i="235"/>
  <c r="V141" i="235" s="1"/>
  <c r="X141" i="235" s="1"/>
  <c r="K28" i="249"/>
  <c r="G126" i="235"/>
  <c r="E9" i="216"/>
  <c r="C10" i="249" s="1"/>
  <c r="M10" i="216"/>
  <c r="D10" i="216" s="1"/>
  <c r="F60" i="235" s="1"/>
  <c r="AK60" i="235" s="1"/>
  <c r="AX60" i="235" s="1"/>
  <c r="K44" i="249"/>
  <c r="K126" i="235"/>
  <c r="C43" i="249"/>
  <c r="C26" i="249"/>
  <c r="K11" i="249"/>
  <c r="D76" i="235"/>
  <c r="D101" i="235" s="1"/>
  <c r="B43" i="249"/>
  <c r="B26" i="249"/>
  <c r="G107" i="235" l="1"/>
  <c r="G105" i="235"/>
  <c r="G106" i="235"/>
  <c r="G104" i="235"/>
  <c r="G103" i="235"/>
  <c r="G102" i="235"/>
  <c r="H125" i="235"/>
  <c r="G128" i="235"/>
  <c r="G127" i="235"/>
  <c r="G132" i="235"/>
  <c r="G130" i="235"/>
  <c r="G131" i="235"/>
  <c r="G129" i="235"/>
  <c r="I100" i="235"/>
  <c r="H105" i="235"/>
  <c r="H103" i="235"/>
  <c r="H104" i="235"/>
  <c r="H102" i="235"/>
  <c r="H106" i="235"/>
  <c r="H107" i="235"/>
  <c r="G80" i="235"/>
  <c r="G77" i="235"/>
  <c r="G78" i="235"/>
  <c r="G81" i="235"/>
  <c r="G82" i="235"/>
  <c r="G79" i="235"/>
  <c r="H75" i="235"/>
  <c r="D129" i="235"/>
  <c r="D127" i="235"/>
  <c r="BM27" i="235" s="1"/>
  <c r="D130" i="235"/>
  <c r="D131" i="235"/>
  <c r="D132" i="235"/>
  <c r="X128" i="235"/>
  <c r="D128" i="235"/>
  <c r="BM39" i="235" s="1"/>
  <c r="AN43" i="235"/>
  <c r="G43" i="235" s="1"/>
  <c r="AQ43" i="235" s="1"/>
  <c r="AO43" i="235"/>
  <c r="H43" i="235" s="1"/>
  <c r="BK60" i="235"/>
  <c r="B10" i="249"/>
  <c r="F59" i="235"/>
  <c r="AK59" i="235" s="1"/>
  <c r="I43" i="249"/>
  <c r="I11" i="249"/>
  <c r="I27" i="249"/>
  <c r="AP32" i="235"/>
  <c r="I32" i="235" s="1"/>
  <c r="AS32" i="235" s="1"/>
  <c r="AV32" i="235" s="1"/>
  <c r="AO32" i="235"/>
  <c r="K29" i="235"/>
  <c r="BE29" i="235" s="1"/>
  <c r="BH29" i="235" s="1"/>
  <c r="L29" i="235"/>
  <c r="BF29" i="235" s="1"/>
  <c r="BI29" i="235" s="1"/>
  <c r="L34" i="235"/>
  <c r="BF34" i="235" s="1"/>
  <c r="BI34" i="235" s="1"/>
  <c r="K34" i="235"/>
  <c r="BE34" i="235" s="1"/>
  <c r="BH34" i="235" s="1"/>
  <c r="K35" i="235"/>
  <c r="BE35" i="235" s="1"/>
  <c r="BH35" i="235" s="1"/>
  <c r="L35" i="235"/>
  <c r="BF35" i="235" s="1"/>
  <c r="BI35" i="235" s="1"/>
  <c r="AP53" i="235"/>
  <c r="I53" i="235" s="1"/>
  <c r="AS53" i="235" s="1"/>
  <c r="AV53" i="235" s="1"/>
  <c r="AN53" i="235"/>
  <c r="G53" i="235" s="1"/>
  <c r="AO53" i="235"/>
  <c r="H53" i="235" s="1"/>
  <c r="J11" i="249"/>
  <c r="X33" i="235"/>
  <c r="Y33" i="235" s="1"/>
  <c r="X44" i="235"/>
  <c r="Y44" i="235" s="1"/>
  <c r="AZ44" i="235"/>
  <c r="AZ54" i="235"/>
  <c r="J46" i="249"/>
  <c r="G83" i="235"/>
  <c r="AZ43" i="235"/>
  <c r="C44" i="249"/>
  <c r="C27" i="249"/>
  <c r="BM48" i="235"/>
  <c r="E83" i="235"/>
  <c r="E98" i="235" a="1"/>
  <c r="E98" i="235" s="1"/>
  <c r="V103" i="235"/>
  <c r="V116" i="235" s="1"/>
  <c r="X116" i="235" s="1"/>
  <c r="K29" i="249"/>
  <c r="AZ53" i="235"/>
  <c r="AZ32" i="235"/>
  <c r="E73" i="235" a="1"/>
  <c r="E73" i="235" s="1"/>
  <c r="D126" i="235"/>
  <c r="E123" i="235" s="1" a="1"/>
  <c r="E123" i="235" s="1"/>
  <c r="K12" i="249"/>
  <c r="M11" i="216"/>
  <c r="D11" i="216" s="1"/>
  <c r="F61" i="235" s="1"/>
  <c r="AK61" i="235" s="1"/>
  <c r="E10" i="216"/>
  <c r="C11" i="249" s="1"/>
  <c r="B11" i="249"/>
  <c r="AZ62" i="235"/>
  <c r="AZ33" i="235"/>
  <c r="K45" i="249"/>
  <c r="B44" i="249"/>
  <c r="B27" i="249"/>
  <c r="J29" i="235"/>
  <c r="J34" i="235"/>
  <c r="AN32" i="235"/>
  <c r="J35" i="235"/>
  <c r="I75" i="235" l="1"/>
  <c r="H77" i="235"/>
  <c r="AM33" i="235" s="1"/>
  <c r="H78" i="235"/>
  <c r="AM44" i="235" s="1"/>
  <c r="AO44" i="235" s="1"/>
  <c r="H81" i="235"/>
  <c r="H83" i="235" s="1"/>
  <c r="H82" i="235"/>
  <c r="AM54" i="235" s="1"/>
  <c r="H79" i="235"/>
  <c r="AM62" i="235" s="1"/>
  <c r="H80" i="235"/>
  <c r="I125" i="235"/>
  <c r="H130" i="235"/>
  <c r="H128" i="235"/>
  <c r="BM44" i="235" s="1"/>
  <c r="H129" i="235"/>
  <c r="H127" i="235"/>
  <c r="H131" i="235"/>
  <c r="H132" i="235"/>
  <c r="BM54" i="235" s="1"/>
  <c r="J100" i="235"/>
  <c r="I103" i="235"/>
  <c r="I102" i="235"/>
  <c r="I105" i="235"/>
  <c r="I107" i="235"/>
  <c r="I106" i="235"/>
  <c r="I104" i="235"/>
  <c r="D104" i="235"/>
  <c r="D102" i="235"/>
  <c r="AZ27" i="235" s="1"/>
  <c r="D105" i="235"/>
  <c r="D106" i="235"/>
  <c r="X103" i="235"/>
  <c r="D107" i="235"/>
  <c r="D103" i="235"/>
  <c r="AZ39" i="235" s="1"/>
  <c r="AP40" i="235"/>
  <c r="I40" i="235" s="1"/>
  <c r="AS40" i="235" s="1"/>
  <c r="AV40" i="235" s="1"/>
  <c r="AN40" i="235"/>
  <c r="G40" i="235" s="1"/>
  <c r="AO40" i="235"/>
  <c r="AP44" i="235"/>
  <c r="I44" i="235" s="1"/>
  <c r="AS44" i="235" s="1"/>
  <c r="AV44" i="235" s="1"/>
  <c r="BB61" i="235"/>
  <c r="K61" i="235" s="1"/>
  <c r="BK59" i="235"/>
  <c r="AX59" i="235"/>
  <c r="BK61" i="235"/>
  <c r="AX61" i="235"/>
  <c r="I44" i="249"/>
  <c r="I12" i="249"/>
  <c r="I28" i="249"/>
  <c r="K37" i="235"/>
  <c r="L37" i="235"/>
  <c r="L31" i="235"/>
  <c r="BF31" i="235" s="1"/>
  <c r="BI31" i="235" s="1"/>
  <c r="K31" i="235"/>
  <c r="BE31" i="235" s="1"/>
  <c r="BH31" i="235" s="1"/>
  <c r="AP28" i="235"/>
  <c r="I28" i="235" s="1"/>
  <c r="AS28" i="235" s="1"/>
  <c r="AV28" i="235" s="1"/>
  <c r="AO28" i="235"/>
  <c r="BP49" i="235"/>
  <c r="O49" i="235" s="1"/>
  <c r="BS49" i="235" s="1"/>
  <c r="BO49" i="235"/>
  <c r="AR43" i="235"/>
  <c r="AU43" i="235" s="1"/>
  <c r="AN49" i="235"/>
  <c r="G49" i="235" s="1"/>
  <c r="AQ49" i="235" s="1"/>
  <c r="AO49" i="235"/>
  <c r="H49" i="235" s="1"/>
  <c r="AP49" i="235"/>
  <c r="I49" i="235" s="1"/>
  <c r="AS49" i="235" s="1"/>
  <c r="AV49" i="235" s="1"/>
  <c r="AP54" i="235"/>
  <c r="I54" i="235" s="1"/>
  <c r="AS54" i="235" s="1"/>
  <c r="AV54" i="235" s="1"/>
  <c r="AN54" i="235"/>
  <c r="G54" i="235" s="1"/>
  <c r="AO54" i="235"/>
  <c r="H54" i="235" s="1"/>
  <c r="BC40" i="235"/>
  <c r="L40" i="235" s="1"/>
  <c r="BF40" i="235" s="1"/>
  <c r="BI40" i="235" s="1"/>
  <c r="BB40" i="235"/>
  <c r="K40" i="235" s="1"/>
  <c r="BE40" i="235" s="1"/>
  <c r="BH40" i="235" s="1"/>
  <c r="BP28" i="235"/>
  <c r="O28" i="235" s="1"/>
  <c r="BS28" i="235" s="1"/>
  <c r="BO28" i="235"/>
  <c r="N28" i="235" s="1"/>
  <c r="AN62" i="235"/>
  <c r="G62" i="235" s="1"/>
  <c r="AO62" i="235"/>
  <c r="H62" i="235" s="1"/>
  <c r="AP62" i="235"/>
  <c r="I62" i="235" s="1"/>
  <c r="AS62" i="235" s="1"/>
  <c r="AV62" i="235" s="1"/>
  <c r="BB49" i="235"/>
  <c r="K49" i="235" s="1"/>
  <c r="BE49" i="235" s="1"/>
  <c r="BH49" i="235" s="1"/>
  <c r="BC49" i="235"/>
  <c r="L49" i="235" s="1"/>
  <c r="BF49" i="235" s="1"/>
  <c r="BI49" i="235" s="1"/>
  <c r="BB54" i="235"/>
  <c r="K54" i="235" s="1"/>
  <c r="BE54" i="235" s="1"/>
  <c r="BH54" i="235" s="1"/>
  <c r="BC54" i="235"/>
  <c r="L54" i="235" s="1"/>
  <c r="BF54" i="235" s="1"/>
  <c r="BI54" i="235" s="1"/>
  <c r="BP40" i="235"/>
  <c r="O40" i="235" s="1"/>
  <c r="BS40" i="235" s="1"/>
  <c r="BO40" i="235"/>
  <c r="N40" i="235" s="1"/>
  <c r="BR40" i="235" s="1"/>
  <c r="BP27" i="235"/>
  <c r="O27" i="235" s="1"/>
  <c r="BS27" i="235" s="1"/>
  <c r="BO27" i="235"/>
  <c r="N27" i="235" s="1"/>
  <c r="BB43" i="235"/>
  <c r="K43" i="235" s="1"/>
  <c r="BE43" i="235" s="1"/>
  <c r="BH43" i="235" s="1"/>
  <c r="BC43" i="235"/>
  <c r="L43" i="235" s="1"/>
  <c r="BF43" i="235" s="1"/>
  <c r="BI43" i="235" s="1"/>
  <c r="BC44" i="235"/>
  <c r="L44" i="235" s="1"/>
  <c r="BF44" i="235" s="1"/>
  <c r="BI44" i="235" s="1"/>
  <c r="BB44" i="235"/>
  <c r="K44" i="235" s="1"/>
  <c r="BE44" i="235" s="1"/>
  <c r="BH44" i="235" s="1"/>
  <c r="BB53" i="235"/>
  <c r="K53" i="235" s="1"/>
  <c r="BE53" i="235" s="1"/>
  <c r="BH53" i="235" s="1"/>
  <c r="BC53" i="235"/>
  <c r="L53" i="235" s="1"/>
  <c r="BF53" i="235" s="1"/>
  <c r="BI53" i="235" s="1"/>
  <c r="AQ53" i="235"/>
  <c r="AT53" i="235" s="1"/>
  <c r="K28" i="235"/>
  <c r="L28" i="235"/>
  <c r="L33" i="235"/>
  <c r="K33" i="235"/>
  <c r="BP48" i="235"/>
  <c r="O48" i="235" s="1"/>
  <c r="BS48" i="235" s="1"/>
  <c r="BO48" i="235"/>
  <c r="N48" i="235" s="1"/>
  <c r="BB62" i="235"/>
  <c r="K62" i="235" s="1"/>
  <c r="BC62" i="235"/>
  <c r="L62" i="235" s="1"/>
  <c r="AN61" i="235"/>
  <c r="G61" i="235" s="1"/>
  <c r="AO61" i="235"/>
  <c r="H61" i="235" s="1"/>
  <c r="AP61" i="235"/>
  <c r="I61" i="235" s="1"/>
  <c r="AS61" i="235" s="1"/>
  <c r="AV61" i="235" s="1"/>
  <c r="BP39" i="235"/>
  <c r="O39" i="235" s="1"/>
  <c r="BS39" i="235" s="1"/>
  <c r="BO39" i="235"/>
  <c r="N39" i="235" s="1"/>
  <c r="BR39" i="235" s="1"/>
  <c r="AR53" i="235"/>
  <c r="AU53" i="235" s="1"/>
  <c r="L32" i="235"/>
  <c r="K32" i="235"/>
  <c r="AO33" i="235"/>
  <c r="H33" i="235" s="1"/>
  <c r="AP33" i="235"/>
  <c r="I33" i="235" s="1"/>
  <c r="AS33" i="235" s="1"/>
  <c r="AV33" i="235" s="1"/>
  <c r="J12" i="249"/>
  <c r="AN33" i="235"/>
  <c r="G33" i="235" s="1"/>
  <c r="AQ33" i="235" s="1"/>
  <c r="BN62" i="235"/>
  <c r="M62" i="235" s="1"/>
  <c r="BA40" i="235"/>
  <c r="J40" i="235" s="1"/>
  <c r="BD40" i="235" s="1"/>
  <c r="BG40" i="235" s="1"/>
  <c r="AG43" i="235"/>
  <c r="BN40" i="235"/>
  <c r="M40" i="235" s="1"/>
  <c r="BQ40" i="235" s="1"/>
  <c r="J37" i="235"/>
  <c r="BN49" i="235"/>
  <c r="M49" i="235" s="1"/>
  <c r="BQ49" i="235" s="1"/>
  <c r="BA44" i="235"/>
  <c r="J47" i="249"/>
  <c r="AT43" i="235"/>
  <c r="G108" i="235"/>
  <c r="BA49" i="235"/>
  <c r="J49" i="235" s="1"/>
  <c r="BD49" i="235" s="1"/>
  <c r="F108" i="235"/>
  <c r="AG53" i="235"/>
  <c r="G133" i="235"/>
  <c r="F133" i="235"/>
  <c r="D133" i="235"/>
  <c r="H108" i="235"/>
  <c r="E108" i="235"/>
  <c r="M12" i="216"/>
  <c r="B12" i="249"/>
  <c r="E11" i="216"/>
  <c r="C12" i="249" s="1"/>
  <c r="AZ48" i="235"/>
  <c r="F83" i="235"/>
  <c r="K46" i="249"/>
  <c r="B45" i="249"/>
  <c r="B28" i="249"/>
  <c r="BA53" i="235"/>
  <c r="J53" i="235" s="1"/>
  <c r="K30" i="249"/>
  <c r="BN48" i="235"/>
  <c r="M48" i="235" s="1"/>
  <c r="J31" i="235"/>
  <c r="K26" i="235"/>
  <c r="BE26" i="235" s="1"/>
  <c r="K13" i="249"/>
  <c r="BA62" i="235"/>
  <c r="J62" i="235" s="1"/>
  <c r="BD62" i="235" s="1"/>
  <c r="C45" i="249"/>
  <c r="C28" i="249"/>
  <c r="J32" i="235"/>
  <c r="BD32" i="235" s="1"/>
  <c r="BD29" i="235"/>
  <c r="AH29" i="235"/>
  <c r="BN28" i="235"/>
  <c r="M28" i="235" s="1"/>
  <c r="BD35" i="235"/>
  <c r="AH35" i="235"/>
  <c r="G32" i="235"/>
  <c r="AQ32" i="235" s="1"/>
  <c r="BD34" i="235"/>
  <c r="AH34" i="235"/>
  <c r="J28" i="235"/>
  <c r="BD28" i="235" s="1"/>
  <c r="AN28" i="235"/>
  <c r="H32" i="235"/>
  <c r="G12" i="249"/>
  <c r="AN44" i="235" l="1"/>
  <c r="BM33" i="235"/>
  <c r="H133" i="235"/>
  <c r="J125" i="235"/>
  <c r="I128" i="235"/>
  <c r="I132" i="235"/>
  <c r="I127" i="235"/>
  <c r="I130" i="235"/>
  <c r="I129" i="235"/>
  <c r="I131" i="235"/>
  <c r="K100" i="235"/>
  <c r="J104" i="235"/>
  <c r="J106" i="235"/>
  <c r="J103" i="235"/>
  <c r="J107" i="235"/>
  <c r="J105" i="235"/>
  <c r="J102" i="235"/>
  <c r="BP62" i="235"/>
  <c r="O62" i="235" s="1"/>
  <c r="BO62" i="235"/>
  <c r="N62" i="235" s="1"/>
  <c r="BN54" i="235"/>
  <c r="M54" i="235" s="1"/>
  <c r="BP54" i="235"/>
  <c r="O54" i="235" s="1"/>
  <c r="BO54" i="235"/>
  <c r="N54" i="235" s="1"/>
  <c r="BP44" i="235"/>
  <c r="O44" i="235" s="1"/>
  <c r="BS44" i="235" s="1"/>
  <c r="BV44" i="235" s="1"/>
  <c r="BO44" i="235"/>
  <c r="N44" i="235" s="1"/>
  <c r="BN44" i="235"/>
  <c r="M44" i="235" s="1"/>
  <c r="J75" i="235"/>
  <c r="I78" i="235"/>
  <c r="I77" i="235"/>
  <c r="I79" i="235"/>
  <c r="I82" i="235"/>
  <c r="I80" i="235"/>
  <c r="I81" i="235"/>
  <c r="BA61" i="235"/>
  <c r="J61" i="235" s="1"/>
  <c r="BD61" i="235" s="1"/>
  <c r="BG61" i="235" s="1"/>
  <c r="BC61" i="235"/>
  <c r="L61" i="235" s="1"/>
  <c r="BF61" i="235" s="1"/>
  <c r="AQ62" i="235"/>
  <c r="AG62" i="235"/>
  <c r="AQ61" i="235"/>
  <c r="AG61" i="235"/>
  <c r="U44" i="235"/>
  <c r="Q28" i="235"/>
  <c r="BR28" i="235"/>
  <c r="BU28" i="235" s="1"/>
  <c r="Q48" i="235"/>
  <c r="BR48" i="235"/>
  <c r="Q44" i="235"/>
  <c r="BR44" i="235"/>
  <c r="BU44" i="235" s="1"/>
  <c r="Q27" i="235"/>
  <c r="BR27" i="235"/>
  <c r="AI62" i="235"/>
  <c r="BQ62" i="235"/>
  <c r="BT62" i="235" s="1"/>
  <c r="P28" i="235"/>
  <c r="BQ28" i="235"/>
  <c r="BT28" i="235" s="1"/>
  <c r="P48" i="235"/>
  <c r="BQ48" i="235"/>
  <c r="BD37" i="235"/>
  <c r="BG37" i="235" s="1"/>
  <c r="AH37" i="235"/>
  <c r="BF37" i="235"/>
  <c r="BI37" i="235" s="1"/>
  <c r="BF62" i="235"/>
  <c r="BI62" i="235" s="1"/>
  <c r="BF28" i="235"/>
  <c r="BI28" i="235" s="1"/>
  <c r="BF33" i="235"/>
  <c r="BI33" i="235" s="1"/>
  <c r="BF32" i="235"/>
  <c r="BI32" i="235" s="1"/>
  <c r="BE28" i="235"/>
  <c r="BH28" i="235" s="1"/>
  <c r="BE61" i="235"/>
  <c r="BH61" i="235" s="1"/>
  <c r="BE37" i="235"/>
  <c r="BH37" i="235" s="1"/>
  <c r="BE62" i="235"/>
  <c r="BH62" i="235" s="1"/>
  <c r="BE33" i="235"/>
  <c r="BH33" i="235" s="1"/>
  <c r="BE32" i="235"/>
  <c r="BH32" i="235" s="1"/>
  <c r="D12" i="216"/>
  <c r="E12" i="216"/>
  <c r="C13" i="249" s="1"/>
  <c r="I45" i="249"/>
  <c r="I13" i="249"/>
  <c r="I29" i="249"/>
  <c r="AR61" i="235"/>
  <c r="AU61" i="235" s="1"/>
  <c r="AQ54" i="235"/>
  <c r="AT54" i="235" s="1"/>
  <c r="K39" i="235"/>
  <c r="BE39" i="235" s="1"/>
  <c r="BH39" i="235" s="1"/>
  <c r="L39" i="235"/>
  <c r="BF39" i="235" s="1"/>
  <c r="BI39" i="235" s="1"/>
  <c r="U28" i="235"/>
  <c r="BV28" i="235"/>
  <c r="R28" i="235"/>
  <c r="L27" i="235"/>
  <c r="BF27" i="235" s="1"/>
  <c r="BI27" i="235" s="1"/>
  <c r="AR54" i="235"/>
  <c r="AU54" i="235" s="1"/>
  <c r="BB48" i="235"/>
  <c r="K48" i="235" s="1"/>
  <c r="BE48" i="235" s="1"/>
  <c r="BH48" i="235" s="1"/>
  <c r="BC48" i="235"/>
  <c r="L48" i="235" s="1"/>
  <c r="BF48" i="235" s="1"/>
  <c r="BI48" i="235" s="1"/>
  <c r="U39" i="235"/>
  <c r="R39" i="235"/>
  <c r="BV39" i="235"/>
  <c r="AR62" i="235"/>
  <c r="AU62" i="235" s="1"/>
  <c r="AQ40" i="235"/>
  <c r="AT40" i="235" s="1"/>
  <c r="U48" i="235"/>
  <c r="R48" i="235"/>
  <c r="BV48" i="235"/>
  <c r="L26" i="235"/>
  <c r="BF26" i="235" s="1"/>
  <c r="J26" i="235"/>
  <c r="BD26" i="235" s="1"/>
  <c r="BB47" i="235"/>
  <c r="K47" i="235" s="1"/>
  <c r="BE47" i="235" s="1"/>
  <c r="BC47" i="235"/>
  <c r="L47" i="235" s="1"/>
  <c r="BF47" i="235" s="1"/>
  <c r="L38" i="235"/>
  <c r="BF38" i="235" s="1"/>
  <c r="K38" i="235"/>
  <c r="BE38" i="235" s="1"/>
  <c r="AR32" i="235"/>
  <c r="AU32" i="235" s="1"/>
  <c r="AR33" i="235"/>
  <c r="AU33" i="235" s="1"/>
  <c r="AR49" i="235"/>
  <c r="AU49" i="235" s="1"/>
  <c r="R40" i="235"/>
  <c r="U40" i="235"/>
  <c r="BV40" i="235"/>
  <c r="U49" i="235"/>
  <c r="BV49" i="235"/>
  <c r="R49" i="235"/>
  <c r="U27" i="235"/>
  <c r="R27" i="235"/>
  <c r="BV27" i="235"/>
  <c r="J13" i="249"/>
  <c r="T44" i="235"/>
  <c r="BN39" i="235"/>
  <c r="M39" i="235" s="1"/>
  <c r="J33" i="235"/>
  <c r="AI44" i="235"/>
  <c r="Q39" i="235"/>
  <c r="T39" i="235"/>
  <c r="BU39" i="235"/>
  <c r="BT40" i="235"/>
  <c r="S40" i="235"/>
  <c r="P40" i="235"/>
  <c r="N49" i="235"/>
  <c r="BR49" i="235" s="1"/>
  <c r="H40" i="235"/>
  <c r="BA54" i="235"/>
  <c r="J54" i="235" s="1"/>
  <c r="BD54" i="235" s="1"/>
  <c r="BG54" i="235" s="1"/>
  <c r="BA43" i="235"/>
  <c r="J43" i="235" s="1"/>
  <c r="P62" i="235"/>
  <c r="S62" i="235"/>
  <c r="AG49" i="235"/>
  <c r="J44" i="235"/>
  <c r="P49" i="235"/>
  <c r="T40" i="235"/>
  <c r="Q40" i="235"/>
  <c r="S49" i="235"/>
  <c r="AH49" i="235"/>
  <c r="AG54" i="235"/>
  <c r="BT49" i="235"/>
  <c r="AH40" i="235"/>
  <c r="BN27" i="235"/>
  <c r="M27" i="235" s="1"/>
  <c r="BQ27" i="235" s="1"/>
  <c r="AT49" i="235"/>
  <c r="AI40" i="235"/>
  <c r="T48" i="235"/>
  <c r="AH62" i="235"/>
  <c r="BD31" i="235"/>
  <c r="AH31" i="235"/>
  <c r="AI48" i="235"/>
  <c r="S48" i="235"/>
  <c r="I108" i="235"/>
  <c r="D108" i="235"/>
  <c r="AH32" i="235"/>
  <c r="G44" i="235"/>
  <c r="AQ44" i="235" s="1"/>
  <c r="J38" i="235"/>
  <c r="BP61" i="235"/>
  <c r="O61" i="235" s="1"/>
  <c r="BS61" i="235" s="1"/>
  <c r="BM53" i="235"/>
  <c r="BM43" i="235"/>
  <c r="BM32" i="235"/>
  <c r="K47" i="249"/>
  <c r="J39" i="235"/>
  <c r="BA48" i="235"/>
  <c r="J48" i="235" s="1"/>
  <c r="C46" i="249"/>
  <c r="C29" i="249"/>
  <c r="BA47" i="235"/>
  <c r="J47" i="235" s="1"/>
  <c r="H44" i="235"/>
  <c r="BD53" i="235"/>
  <c r="AH53" i="235"/>
  <c r="B29" i="249"/>
  <c r="B46" i="249"/>
  <c r="BG29" i="235"/>
  <c r="BG35" i="235"/>
  <c r="H28" i="235"/>
  <c r="AH28" i="235"/>
  <c r="S28" i="235"/>
  <c r="AI28" i="235"/>
  <c r="T27" i="235"/>
  <c r="BG34" i="235"/>
  <c r="AT32" i="235"/>
  <c r="AG32" i="235"/>
  <c r="AG33" i="235"/>
  <c r="AT33" i="235"/>
  <c r="G28" i="235"/>
  <c r="AQ28" i="235" s="1"/>
  <c r="BG49" i="235"/>
  <c r="T28" i="235"/>
  <c r="F12" i="249"/>
  <c r="G24" i="249"/>
  <c r="F29" i="249"/>
  <c r="E12" i="249"/>
  <c r="G29" i="249"/>
  <c r="E29" i="249"/>
  <c r="F13" i="249"/>
  <c r="E13" i="249"/>
  <c r="S44" i="235" l="1"/>
  <c r="P44" i="235"/>
  <c r="BQ44" i="235"/>
  <c r="BT44" i="235" s="1"/>
  <c r="BS54" i="235"/>
  <c r="BV54" i="235" s="1"/>
  <c r="R54" i="235"/>
  <c r="U54" i="235"/>
  <c r="J108" i="235"/>
  <c r="BN38" i="235"/>
  <c r="M38" i="235" s="1"/>
  <c r="BO38" i="235"/>
  <c r="N38" i="235" s="1"/>
  <c r="BP38" i="235"/>
  <c r="O38" i="235" s="1"/>
  <c r="I83" i="235"/>
  <c r="S54" i="235"/>
  <c r="AI54" i="235"/>
  <c r="BQ54" i="235"/>
  <c r="BT54" i="235" s="1"/>
  <c r="P54" i="235"/>
  <c r="K125" i="235"/>
  <c r="J132" i="235"/>
  <c r="J127" i="235"/>
  <c r="J129" i="235"/>
  <c r="J131" i="235"/>
  <c r="J128" i="235"/>
  <c r="J130" i="235"/>
  <c r="AO38" i="235"/>
  <c r="H38" i="235" s="1"/>
  <c r="AR38" i="235" s="1"/>
  <c r="AU38" i="235" s="1"/>
  <c r="AP38" i="235"/>
  <c r="I38" i="235" s="1"/>
  <c r="AS38" i="235" s="1"/>
  <c r="AV38" i="235" s="1"/>
  <c r="AN38" i="235"/>
  <c r="G38" i="235" s="1"/>
  <c r="Q62" i="235"/>
  <c r="BR62" i="235"/>
  <c r="BU62" i="235" s="1"/>
  <c r="T62" i="235"/>
  <c r="BB52" i="235"/>
  <c r="K52" i="235" s="1"/>
  <c r="BE52" i="235" s="1"/>
  <c r="BH52" i="235" s="1"/>
  <c r="BA52" i="235"/>
  <c r="J52" i="235" s="1"/>
  <c r="BD52" i="235" s="1"/>
  <c r="BG52" i="235" s="1"/>
  <c r="BC52" i="235"/>
  <c r="L52" i="235" s="1"/>
  <c r="BF52" i="235" s="1"/>
  <c r="BI52" i="235" s="1"/>
  <c r="L100" i="235"/>
  <c r="K103" i="235"/>
  <c r="K102" i="235"/>
  <c r="K107" i="235"/>
  <c r="K105" i="235"/>
  <c r="K106" i="235"/>
  <c r="K104" i="235"/>
  <c r="I133" i="235"/>
  <c r="R44" i="235"/>
  <c r="AN47" i="235"/>
  <c r="G47" i="235" s="1"/>
  <c r="AQ47" i="235" s="1"/>
  <c r="AT47" i="235" s="1"/>
  <c r="AP47" i="235"/>
  <c r="I47" i="235" s="1"/>
  <c r="AS47" i="235" s="1"/>
  <c r="AV47" i="235" s="1"/>
  <c r="AO47" i="235"/>
  <c r="H47" i="235" s="1"/>
  <c r="K75" i="235"/>
  <c r="J78" i="235"/>
  <c r="J82" i="235"/>
  <c r="J77" i="235"/>
  <c r="J80" i="235"/>
  <c r="J81" i="235"/>
  <c r="J79" i="235"/>
  <c r="BR54" i="235"/>
  <c r="BU54" i="235" s="1"/>
  <c r="Q54" i="235"/>
  <c r="T54" i="235"/>
  <c r="BS62" i="235"/>
  <c r="BV62" i="235" s="1"/>
  <c r="U62" i="235"/>
  <c r="R62" i="235"/>
  <c r="BN47" i="235"/>
  <c r="M47" i="235" s="1"/>
  <c r="BP47" i="235"/>
  <c r="O47" i="235" s="1"/>
  <c r="BO47" i="235"/>
  <c r="N47" i="235" s="1"/>
  <c r="BP33" i="235"/>
  <c r="O33" i="235" s="1"/>
  <c r="BO33" i="235"/>
  <c r="N33" i="235" s="1"/>
  <c r="BN33" i="235"/>
  <c r="M33" i="235" s="1"/>
  <c r="AH61" i="235"/>
  <c r="BN61" i="235"/>
  <c r="M61" i="235" s="1"/>
  <c r="BQ61" i="235" s="1"/>
  <c r="BT61" i="235" s="1"/>
  <c r="BO61" i="235"/>
  <c r="N61" i="235" s="1"/>
  <c r="T61" i="235" s="1"/>
  <c r="B13" i="249"/>
  <c r="F62" i="235"/>
  <c r="AK62" i="235" s="1"/>
  <c r="P39" i="235"/>
  <c r="BQ39" i="235"/>
  <c r="BT39" i="235" s="1"/>
  <c r="BI61" i="235"/>
  <c r="BD33" i="235"/>
  <c r="BG33" i="235" s="1"/>
  <c r="BI38" i="235"/>
  <c r="BI47" i="235"/>
  <c r="BI26" i="235"/>
  <c r="I30" i="249"/>
  <c r="I46" i="249"/>
  <c r="AR28" i="235"/>
  <c r="AU28" i="235" s="1"/>
  <c r="AR44" i="235"/>
  <c r="AU44" i="235" s="1"/>
  <c r="BO32" i="235"/>
  <c r="BP32" i="235"/>
  <c r="O32" i="235" s="1"/>
  <c r="BS32" i="235" s="1"/>
  <c r="BO43" i="235"/>
  <c r="N43" i="235" s="1"/>
  <c r="BP43" i="235"/>
  <c r="O43" i="235" s="1"/>
  <c r="BS43" i="235" s="1"/>
  <c r="U61" i="235"/>
  <c r="R61" i="235"/>
  <c r="BV61" i="235"/>
  <c r="BP53" i="235"/>
  <c r="O53" i="235" s="1"/>
  <c r="BS53" i="235" s="1"/>
  <c r="BO53" i="235"/>
  <c r="N53" i="235" s="1"/>
  <c r="AR40" i="235"/>
  <c r="AU40" i="235" s="1"/>
  <c r="AI39" i="235"/>
  <c r="S39" i="235"/>
  <c r="AG40" i="235"/>
  <c r="AH33" i="235"/>
  <c r="Q49" i="235"/>
  <c r="T49" i="235"/>
  <c r="BU49" i="235"/>
  <c r="AI49" i="235"/>
  <c r="AH54" i="235"/>
  <c r="BD44" i="235"/>
  <c r="BG44" i="235" s="1"/>
  <c r="AH44" i="235"/>
  <c r="BD43" i="235"/>
  <c r="BG43" i="235" s="1"/>
  <c r="AH43" i="235"/>
  <c r="BT27" i="235"/>
  <c r="P27" i="235"/>
  <c r="S27" i="235"/>
  <c r="AI27" i="235"/>
  <c r="BU40" i="235"/>
  <c r="C47" i="249"/>
  <c r="C30" i="249"/>
  <c r="BD47" i="235"/>
  <c r="AH47" i="235"/>
  <c r="BD39" i="235"/>
  <c r="AH39" i="235"/>
  <c r="AT44" i="235"/>
  <c r="AG44" i="235"/>
  <c r="BG32" i="235"/>
  <c r="J27" i="235"/>
  <c r="K27" i="235"/>
  <c r="BE27" i="235" s="1"/>
  <c r="BG62" i="235"/>
  <c r="BD48" i="235"/>
  <c r="AH48" i="235"/>
  <c r="BN43" i="235"/>
  <c r="M43" i="235" s="1"/>
  <c r="AT61" i="235"/>
  <c r="BN53" i="235"/>
  <c r="M53" i="235" s="1"/>
  <c r="BD38" i="235"/>
  <c r="AH38" i="235"/>
  <c r="B47" i="249"/>
  <c r="B30" i="249"/>
  <c r="AT62" i="235"/>
  <c r="BH38" i="235"/>
  <c r="BG53" i="235"/>
  <c r="BH47" i="235"/>
  <c r="E133" i="235"/>
  <c r="BT48" i="235"/>
  <c r="BG31" i="235"/>
  <c r="BU48" i="235"/>
  <c r="BG28" i="235"/>
  <c r="AG28" i="235"/>
  <c r="AT28" i="235"/>
  <c r="BU27" i="235"/>
  <c r="G46" i="249"/>
  <c r="F30" i="249"/>
  <c r="E30" i="249"/>
  <c r="G13" i="249"/>
  <c r="E46" i="249"/>
  <c r="AH52" i="235" l="1"/>
  <c r="Q33" i="235"/>
  <c r="BR33" i="235"/>
  <c r="BU33" i="235" s="1"/>
  <c r="T33" i="235"/>
  <c r="BQ47" i="235"/>
  <c r="BT47" i="235" s="1"/>
  <c r="S47" i="235"/>
  <c r="AI47" i="235"/>
  <c r="P47" i="235"/>
  <c r="K108" i="235"/>
  <c r="J133" i="235"/>
  <c r="AP26" i="235"/>
  <c r="I26" i="235" s="1"/>
  <c r="AS26" i="235" s="1"/>
  <c r="AV26" i="235" s="1"/>
  <c r="AO26" i="235"/>
  <c r="H26" i="235" s="1"/>
  <c r="AR26" i="235" s="1"/>
  <c r="AU26" i="235" s="1"/>
  <c r="AN26" i="235"/>
  <c r="G26" i="235" s="1"/>
  <c r="BS33" i="235"/>
  <c r="BV33" i="235" s="1"/>
  <c r="U33" i="235"/>
  <c r="R33" i="235"/>
  <c r="L75" i="235"/>
  <c r="K79" i="235"/>
  <c r="K80" i="235"/>
  <c r="K78" i="235"/>
  <c r="K81" i="235"/>
  <c r="K82" i="235"/>
  <c r="K77" i="235"/>
  <c r="BC41" i="235"/>
  <c r="L41" i="235" s="1"/>
  <c r="BF41" i="235" s="1"/>
  <c r="BB41" i="235"/>
  <c r="K41" i="235" s="1"/>
  <c r="BE41" i="235" s="1"/>
  <c r="BH41" i="235" s="1"/>
  <c r="BA41" i="235"/>
  <c r="J41" i="235" s="1"/>
  <c r="AQ38" i="235"/>
  <c r="AT38" i="235" s="1"/>
  <c r="AG38" i="235"/>
  <c r="BP52" i="235"/>
  <c r="O52" i="235" s="1"/>
  <c r="BO52" i="235"/>
  <c r="N52" i="235" s="1"/>
  <c r="BN52" i="235"/>
  <c r="M52" i="235" s="1"/>
  <c r="BS38" i="235"/>
  <c r="BV38" i="235" s="1"/>
  <c r="U38" i="235"/>
  <c r="R38" i="235"/>
  <c r="BR47" i="235"/>
  <c r="BU47" i="235" s="1"/>
  <c r="Q47" i="235"/>
  <c r="T47" i="235"/>
  <c r="J83" i="235"/>
  <c r="AG47" i="235"/>
  <c r="AR47" i="235"/>
  <c r="AU47" i="235" s="1"/>
  <c r="M100" i="235"/>
  <c r="L106" i="235"/>
  <c r="L107" i="235"/>
  <c r="L105" i="235"/>
  <c r="L103" i="235"/>
  <c r="L104" i="235"/>
  <c r="L102" i="235"/>
  <c r="L125" i="235"/>
  <c r="K129" i="235"/>
  <c r="K131" i="235"/>
  <c r="K128" i="235"/>
  <c r="K127" i="235"/>
  <c r="K132" i="235"/>
  <c r="K130" i="235"/>
  <c r="BR38" i="235"/>
  <c r="BU38" i="235" s="1"/>
  <c r="T38" i="235"/>
  <c r="Q38" i="235"/>
  <c r="P33" i="235"/>
  <c r="BQ33" i="235"/>
  <c r="BT33" i="235" s="1"/>
  <c r="S33" i="235"/>
  <c r="AI33" i="235"/>
  <c r="BS47" i="235"/>
  <c r="BV47" i="235" s="1"/>
  <c r="U47" i="235"/>
  <c r="R47" i="235"/>
  <c r="AO52" i="235"/>
  <c r="H52" i="235" s="1"/>
  <c r="AP52" i="235"/>
  <c r="I52" i="235" s="1"/>
  <c r="AS52" i="235" s="1"/>
  <c r="AV52" i="235" s="1"/>
  <c r="AN52" i="235"/>
  <c r="G52" i="235" s="1"/>
  <c r="AQ52" i="235" s="1"/>
  <c r="AT52" i="235" s="1"/>
  <c r="BP26" i="235"/>
  <c r="O26" i="235" s="1"/>
  <c r="BO26" i="235"/>
  <c r="N26" i="235" s="1"/>
  <c r="BN26" i="235"/>
  <c r="M26" i="235" s="1"/>
  <c r="BB50" i="235"/>
  <c r="K50" i="235" s="1"/>
  <c r="BE50" i="235" s="1"/>
  <c r="BH50" i="235" s="1"/>
  <c r="BA50" i="235"/>
  <c r="J50" i="235" s="1"/>
  <c r="BC50" i="235"/>
  <c r="L50" i="235" s="1"/>
  <c r="BF50" i="235" s="1"/>
  <c r="BQ38" i="235"/>
  <c r="BT38" i="235" s="1"/>
  <c r="AI38" i="235"/>
  <c r="S38" i="235"/>
  <c r="P38" i="235"/>
  <c r="P61" i="235"/>
  <c r="S61" i="235"/>
  <c r="AI61" i="235"/>
  <c r="BR61" i="235"/>
  <c r="Q61" i="235"/>
  <c r="BK62" i="235"/>
  <c r="AX62" i="235"/>
  <c r="Q43" i="235"/>
  <c r="BR43" i="235"/>
  <c r="Q53" i="235"/>
  <c r="BR53" i="235"/>
  <c r="P43" i="235"/>
  <c r="BQ43" i="235"/>
  <c r="P53" i="235"/>
  <c r="BQ53" i="235"/>
  <c r="I47" i="249"/>
  <c r="R53" i="235"/>
  <c r="U53" i="235"/>
  <c r="R43" i="235"/>
  <c r="U43" i="235"/>
  <c r="U32" i="235"/>
  <c r="R32" i="235"/>
  <c r="BH26" i="235"/>
  <c r="AH26" i="235"/>
  <c r="S43" i="235"/>
  <c r="AI43" i="235"/>
  <c r="BG38" i="235"/>
  <c r="BG39" i="235"/>
  <c r="N32" i="235"/>
  <c r="BN32" i="235"/>
  <c r="M32" i="235" s="1"/>
  <c r="BD27" i="235"/>
  <c r="AH27" i="235"/>
  <c r="T53" i="235"/>
  <c r="BG26" i="235"/>
  <c r="BG48" i="235"/>
  <c r="AI53" i="235"/>
  <c r="S53" i="235"/>
  <c r="T43" i="235"/>
  <c r="BH27" i="235"/>
  <c r="BG47" i="235"/>
  <c r="F46" i="249"/>
  <c r="E47" i="249"/>
  <c r="E24" i="249"/>
  <c r="F47" i="249"/>
  <c r="G30" i="249"/>
  <c r="BQ26" i="235" l="1"/>
  <c r="BT26" i="235" s="1"/>
  <c r="S26" i="235"/>
  <c r="P26" i="235"/>
  <c r="AI26" i="235"/>
  <c r="AI52" i="235"/>
  <c r="BQ52" i="235"/>
  <c r="BT52" i="235" s="1"/>
  <c r="P52" i="235"/>
  <c r="S52" i="235"/>
  <c r="K83" i="235"/>
  <c r="BI50" i="235"/>
  <c r="BR26" i="235"/>
  <c r="BU26" i="235" s="1"/>
  <c r="Q26" i="235"/>
  <c r="T26" i="235"/>
  <c r="AG52" i="235"/>
  <c r="AR52" i="235"/>
  <c r="AU52" i="235" s="1"/>
  <c r="BN50" i="235"/>
  <c r="M50" i="235" s="1"/>
  <c r="BP50" i="235"/>
  <c r="O50" i="235" s="1"/>
  <c r="BO50" i="235"/>
  <c r="N50" i="235" s="1"/>
  <c r="BB45" i="235"/>
  <c r="K45" i="235" s="1"/>
  <c r="BE45" i="235" s="1"/>
  <c r="BH45" i="235" s="1"/>
  <c r="BA45" i="235"/>
  <c r="J45" i="235" s="1"/>
  <c r="BC45" i="235"/>
  <c r="L45" i="235" s="1"/>
  <c r="BF45" i="235" s="1"/>
  <c r="N100" i="235"/>
  <c r="M102" i="235"/>
  <c r="M104" i="235"/>
  <c r="M106" i="235"/>
  <c r="M103" i="235"/>
  <c r="M105" i="235"/>
  <c r="M107" i="235"/>
  <c r="AO31" i="235"/>
  <c r="H31" i="235" s="1"/>
  <c r="AR31" i="235" s="1"/>
  <c r="AU31" i="235" s="1"/>
  <c r="AP31" i="235"/>
  <c r="I31" i="235" s="1"/>
  <c r="AS31" i="235" s="1"/>
  <c r="AV31" i="235" s="1"/>
  <c r="AN31" i="235"/>
  <c r="G31" i="235" s="1"/>
  <c r="Q52" i="235"/>
  <c r="T52" i="235"/>
  <c r="BR52" i="235"/>
  <c r="BU52" i="235" s="1"/>
  <c r="BD41" i="235"/>
  <c r="BG41" i="235" s="1"/>
  <c r="AH41" i="235"/>
  <c r="AP50" i="235"/>
  <c r="I50" i="235" s="1"/>
  <c r="AS50" i="235" s="1"/>
  <c r="AV50" i="235" s="1"/>
  <c r="AN50" i="235"/>
  <c r="G50" i="235" s="1"/>
  <c r="AO50" i="235"/>
  <c r="H50" i="235" s="1"/>
  <c r="AR50" i="235" s="1"/>
  <c r="AU50" i="235" s="1"/>
  <c r="BD50" i="235"/>
  <c r="BG50" i="235" s="1"/>
  <c r="AH50" i="235"/>
  <c r="BS26" i="235"/>
  <c r="U26" i="235"/>
  <c r="R26" i="235"/>
  <c r="K133" i="235"/>
  <c r="M125" i="235"/>
  <c r="L131" i="235"/>
  <c r="L130" i="235"/>
  <c r="L128" i="235"/>
  <c r="L129" i="235"/>
  <c r="L127" i="235"/>
  <c r="L132" i="235"/>
  <c r="BS52" i="235"/>
  <c r="BV52" i="235" s="1"/>
  <c r="U52" i="235"/>
  <c r="R52" i="235"/>
  <c r="M75" i="235"/>
  <c r="L80" i="235"/>
  <c r="L77" i="235"/>
  <c r="L81" i="235"/>
  <c r="L78" i="235"/>
  <c r="L79" i="235"/>
  <c r="L82" i="235"/>
  <c r="AQ26" i="235"/>
  <c r="AT26" i="235" s="1"/>
  <c r="AG26" i="235"/>
  <c r="BN31" i="235"/>
  <c r="M31" i="235" s="1"/>
  <c r="BO31" i="235"/>
  <c r="N31" i="235" s="1"/>
  <c r="BP31" i="235"/>
  <c r="O31" i="235" s="1"/>
  <c r="BP41" i="235"/>
  <c r="O41" i="235" s="1"/>
  <c r="BO41" i="235"/>
  <c r="N41" i="235" s="1"/>
  <c r="BN41" i="235"/>
  <c r="M41" i="235" s="1"/>
  <c r="L108" i="235"/>
  <c r="BC55" i="235"/>
  <c r="L55" i="235" s="1"/>
  <c r="BF55" i="235" s="1"/>
  <c r="BA55" i="235"/>
  <c r="J55" i="235" s="1"/>
  <c r="BB55" i="235"/>
  <c r="K55" i="235" s="1"/>
  <c r="BE55" i="235" s="1"/>
  <c r="BH55" i="235" s="1"/>
  <c r="BI41" i="235"/>
  <c r="AP41" i="235"/>
  <c r="I41" i="235" s="1"/>
  <c r="AS41" i="235" s="1"/>
  <c r="AV41" i="235" s="1"/>
  <c r="AO41" i="235"/>
  <c r="H41" i="235" s="1"/>
  <c r="AR41" i="235" s="1"/>
  <c r="AU41" i="235" s="1"/>
  <c r="AN41" i="235"/>
  <c r="G41" i="235" s="1"/>
  <c r="BU61" i="235"/>
  <c r="Q32" i="235"/>
  <c r="BR32" i="235"/>
  <c r="P32" i="235"/>
  <c r="BQ32" i="235"/>
  <c r="BV43" i="235"/>
  <c r="BV32" i="235"/>
  <c r="BV53" i="235"/>
  <c r="BU53" i="235"/>
  <c r="S32" i="235"/>
  <c r="AI32" i="235"/>
  <c r="BT43" i="235"/>
  <c r="BU43" i="235"/>
  <c r="T32" i="235"/>
  <c r="BG27" i="235"/>
  <c r="BT53" i="235"/>
  <c r="G47" i="249"/>
  <c r="BD55" i="235" l="1"/>
  <c r="BG55" i="235" s="1"/>
  <c r="AH55" i="235"/>
  <c r="S41" i="235"/>
  <c r="AI41" i="235"/>
  <c r="P41" i="235"/>
  <c r="BQ41" i="235"/>
  <c r="Q31" i="235"/>
  <c r="T31" i="235"/>
  <c r="BR31" i="235"/>
  <c r="BU31" i="235" s="1"/>
  <c r="N125" i="235"/>
  <c r="M132" i="235"/>
  <c r="M127" i="235"/>
  <c r="M129" i="235"/>
  <c r="M131" i="235"/>
  <c r="M128" i="235"/>
  <c r="M130" i="235"/>
  <c r="AQ31" i="235"/>
  <c r="AT31" i="235" s="1"/>
  <c r="AG31" i="235"/>
  <c r="BB59" i="235"/>
  <c r="K59" i="235" s="1"/>
  <c r="BE59" i="235" s="1"/>
  <c r="BA59" i="235"/>
  <c r="J59" i="235" s="1"/>
  <c r="BC59" i="235"/>
  <c r="L59" i="235" s="1"/>
  <c r="BF59" i="235" s="1"/>
  <c r="M108" i="235"/>
  <c r="BI55" i="235"/>
  <c r="BR41" i="235"/>
  <c r="T41" i="235"/>
  <c r="Q41" i="235"/>
  <c r="BQ31" i="235"/>
  <c r="BT31" i="235" s="1"/>
  <c r="AI31" i="235"/>
  <c r="S31" i="235"/>
  <c r="P31" i="235"/>
  <c r="BO45" i="235"/>
  <c r="N45" i="235" s="1"/>
  <c r="BN45" i="235"/>
  <c r="M45" i="235" s="1"/>
  <c r="BP45" i="235"/>
  <c r="O45" i="235" s="1"/>
  <c r="BV26" i="235"/>
  <c r="AQ50" i="235"/>
  <c r="AT50" i="235" s="1"/>
  <c r="AG50" i="235"/>
  <c r="BB46" i="235"/>
  <c r="K46" i="235" s="1"/>
  <c r="BE46" i="235" s="1"/>
  <c r="BH46" i="235" s="1"/>
  <c r="BC46" i="235"/>
  <c r="L46" i="235" s="1"/>
  <c r="BF46" i="235" s="1"/>
  <c r="BA46" i="235"/>
  <c r="J46" i="235" s="1"/>
  <c r="O100" i="235"/>
  <c r="N102" i="235"/>
  <c r="N104" i="235"/>
  <c r="N106" i="235"/>
  <c r="N103" i="235"/>
  <c r="N107" i="235"/>
  <c r="N105" i="235"/>
  <c r="BR50" i="235"/>
  <c r="T50" i="235"/>
  <c r="Q50" i="235"/>
  <c r="N75" i="235"/>
  <c r="M77" i="235"/>
  <c r="M79" i="235"/>
  <c r="M80" i="235"/>
  <c r="M78" i="235"/>
  <c r="M81" i="235"/>
  <c r="M82" i="235"/>
  <c r="BO55" i="235"/>
  <c r="N55" i="235" s="1"/>
  <c r="BN55" i="235"/>
  <c r="M55" i="235" s="1"/>
  <c r="BP55" i="235"/>
  <c r="O55" i="235" s="1"/>
  <c r="BN29" i="235"/>
  <c r="M29" i="235" s="1"/>
  <c r="BP29" i="235"/>
  <c r="O29" i="235" s="1"/>
  <c r="BO29" i="235"/>
  <c r="N29" i="235" s="1"/>
  <c r="BB60" i="235"/>
  <c r="K60" i="235" s="1"/>
  <c r="BE60" i="235" s="1"/>
  <c r="BA60" i="235"/>
  <c r="J60" i="235" s="1"/>
  <c r="BC60" i="235"/>
  <c r="L60" i="235" s="1"/>
  <c r="BF60" i="235" s="1"/>
  <c r="BI45" i="235"/>
  <c r="BS50" i="235"/>
  <c r="R50" i="235"/>
  <c r="U50" i="235"/>
  <c r="BS41" i="235"/>
  <c r="R41" i="235"/>
  <c r="U41" i="235"/>
  <c r="AQ41" i="235"/>
  <c r="AT41" i="235" s="1"/>
  <c r="AG41" i="235"/>
  <c r="BS31" i="235"/>
  <c r="BV31" i="235" s="1"/>
  <c r="R31" i="235"/>
  <c r="U31" i="235"/>
  <c r="L133" i="235"/>
  <c r="BC58" i="235"/>
  <c r="L58" i="235" s="1"/>
  <c r="BF58" i="235" s="1"/>
  <c r="BI58" i="235" s="1"/>
  <c r="BA58" i="235"/>
  <c r="J58" i="235" s="1"/>
  <c r="BB58" i="235"/>
  <c r="K58" i="235" s="1"/>
  <c r="BE58" i="235" s="1"/>
  <c r="BH58" i="235" s="1"/>
  <c r="BD45" i="235"/>
  <c r="BG45" i="235" s="1"/>
  <c r="AH45" i="235"/>
  <c r="BQ50" i="235"/>
  <c r="AI50" i="235"/>
  <c r="S50" i="235"/>
  <c r="P50" i="235"/>
  <c r="AO29" i="235"/>
  <c r="H29" i="235" s="1"/>
  <c r="AR29" i="235" s="1"/>
  <c r="AU29" i="235" s="1"/>
  <c r="AN29" i="235"/>
  <c r="G29" i="235" s="1"/>
  <c r="AP29" i="235"/>
  <c r="I29" i="235" s="1"/>
  <c r="AS29" i="235" s="1"/>
  <c r="AV29" i="235" s="1"/>
  <c r="BT32" i="235"/>
  <c r="BU32" i="235"/>
  <c r="G27" i="249"/>
  <c r="F27" i="249"/>
  <c r="F28" i="249"/>
  <c r="G28" i="249"/>
  <c r="G25" i="249"/>
  <c r="BV50" i="235" l="1"/>
  <c r="BH60" i="235"/>
  <c r="BS55" i="235"/>
  <c r="U55" i="235"/>
  <c r="R55" i="235"/>
  <c r="M83" i="235"/>
  <c r="BU50" i="235"/>
  <c r="BD46" i="235"/>
  <c r="BG46" i="235" s="1"/>
  <c r="AH46" i="235"/>
  <c r="T45" i="235"/>
  <c r="BR45" i="235"/>
  <c r="Q45" i="235"/>
  <c r="BD59" i="235"/>
  <c r="AH59" i="235"/>
  <c r="BN59" i="235"/>
  <c r="M59" i="235" s="1"/>
  <c r="BP59" i="235"/>
  <c r="O59" i="235" s="1"/>
  <c r="BO59" i="235"/>
  <c r="N59" i="235" s="1"/>
  <c r="M133" i="235"/>
  <c r="BO34" i="235"/>
  <c r="N34" i="235" s="1"/>
  <c r="BN34" i="235"/>
  <c r="M34" i="235" s="1"/>
  <c r="BP34" i="235"/>
  <c r="O34" i="235" s="1"/>
  <c r="BV41" i="235"/>
  <c r="Q29" i="235"/>
  <c r="BR29" i="235"/>
  <c r="T29" i="235"/>
  <c r="BQ55" i="235"/>
  <c r="S55" i="235"/>
  <c r="P55" i="235"/>
  <c r="AI55" i="235"/>
  <c r="AP46" i="235"/>
  <c r="I46" i="235" s="1"/>
  <c r="AS46" i="235" s="1"/>
  <c r="AV46" i="235" s="1"/>
  <c r="AO46" i="235"/>
  <c r="H46" i="235" s="1"/>
  <c r="AR46" i="235" s="1"/>
  <c r="AU46" i="235" s="1"/>
  <c r="AN46" i="235"/>
  <c r="G46" i="235" s="1"/>
  <c r="O75" i="235"/>
  <c r="N79" i="235"/>
  <c r="N82" i="235"/>
  <c r="N78" i="235"/>
  <c r="N80" i="235"/>
  <c r="N77" i="235"/>
  <c r="N81" i="235"/>
  <c r="BI46" i="235"/>
  <c r="BH59" i="235"/>
  <c r="BP46" i="235"/>
  <c r="O46" i="235" s="1"/>
  <c r="BN46" i="235"/>
  <c r="M46" i="235" s="1"/>
  <c r="BO46" i="235"/>
  <c r="N46" i="235" s="1"/>
  <c r="BN58" i="235"/>
  <c r="M58" i="235" s="1"/>
  <c r="BP58" i="235"/>
  <c r="O58" i="235" s="1"/>
  <c r="BO58" i="235"/>
  <c r="N58" i="235" s="1"/>
  <c r="AQ29" i="235"/>
  <c r="AT29" i="235" s="1"/>
  <c r="AG29" i="235"/>
  <c r="BT50" i="235"/>
  <c r="BI60" i="235"/>
  <c r="BB56" i="235"/>
  <c r="K56" i="235" s="1"/>
  <c r="BE56" i="235" s="1"/>
  <c r="BH56" i="235" s="1"/>
  <c r="BA56" i="235"/>
  <c r="J56" i="235" s="1"/>
  <c r="BC56" i="235"/>
  <c r="L56" i="235" s="1"/>
  <c r="BF56" i="235" s="1"/>
  <c r="N108" i="235"/>
  <c r="BS45" i="235"/>
  <c r="U45" i="235"/>
  <c r="R45" i="235"/>
  <c r="BO60" i="235"/>
  <c r="N60" i="235" s="1"/>
  <c r="BN60" i="235"/>
  <c r="M60" i="235" s="1"/>
  <c r="BP60" i="235"/>
  <c r="O60" i="235" s="1"/>
  <c r="O125" i="235"/>
  <c r="N128" i="235"/>
  <c r="N130" i="235"/>
  <c r="N132" i="235"/>
  <c r="N127" i="235"/>
  <c r="N129" i="235"/>
  <c r="N131" i="235"/>
  <c r="BT41" i="235"/>
  <c r="BD58" i="235"/>
  <c r="BG58" i="235" s="1"/>
  <c r="AH58" i="235"/>
  <c r="BS29" i="235"/>
  <c r="U29" i="235"/>
  <c r="R29" i="235"/>
  <c r="BR55" i="235"/>
  <c r="Q55" i="235"/>
  <c r="T55" i="235"/>
  <c r="BD60" i="235"/>
  <c r="AH60" i="235"/>
  <c r="AI29" i="235"/>
  <c r="P29" i="235"/>
  <c r="BQ29" i="235"/>
  <c r="S29" i="235"/>
  <c r="AO58" i="235"/>
  <c r="H58" i="235" s="1"/>
  <c r="AR58" i="235" s="1"/>
  <c r="AU58" i="235" s="1"/>
  <c r="AN58" i="235"/>
  <c r="G58" i="235" s="1"/>
  <c r="AP58" i="235"/>
  <c r="I58" i="235" s="1"/>
  <c r="AS58" i="235" s="1"/>
  <c r="AV58" i="235" s="1"/>
  <c r="P100" i="235"/>
  <c r="O104" i="235"/>
  <c r="O106" i="235"/>
  <c r="O103" i="235"/>
  <c r="O102" i="235"/>
  <c r="O108" i="235" s="1"/>
  <c r="O107" i="235"/>
  <c r="O105" i="235"/>
  <c r="BQ45" i="235"/>
  <c r="S45" i="235"/>
  <c r="P45" i="235"/>
  <c r="AI45" i="235"/>
  <c r="BU41" i="235"/>
  <c r="BI59" i="235"/>
  <c r="D14" i="235"/>
  <c r="V77" i="235"/>
  <c r="E27" i="249"/>
  <c r="E28" i="249"/>
  <c r="G26" i="249"/>
  <c r="P102" i="235" l="1"/>
  <c r="P106" i="235"/>
  <c r="P103" i="235"/>
  <c r="P105" i="235"/>
  <c r="P107" i="235"/>
  <c r="P104" i="235"/>
  <c r="BU55" i="235"/>
  <c r="T60" i="235"/>
  <c r="Q60" i="235"/>
  <c r="BR60" i="235"/>
  <c r="BR58" i="235"/>
  <c r="BU58" i="235" s="1"/>
  <c r="T58" i="235"/>
  <c r="Q58" i="235"/>
  <c r="AI46" i="235"/>
  <c r="P46" i="235"/>
  <c r="BQ46" i="235"/>
  <c r="S46" i="235"/>
  <c r="AO56" i="235"/>
  <c r="H56" i="235" s="1"/>
  <c r="AR56" i="235" s="1"/>
  <c r="AU56" i="235" s="1"/>
  <c r="AP56" i="235"/>
  <c r="I56" i="235" s="1"/>
  <c r="AS56" i="235" s="1"/>
  <c r="AV56" i="235" s="1"/>
  <c r="AN56" i="235"/>
  <c r="G56" i="235" s="1"/>
  <c r="Q34" i="235"/>
  <c r="BR34" i="235"/>
  <c r="T34" i="235"/>
  <c r="BS59" i="235"/>
  <c r="U59" i="235"/>
  <c r="R59" i="235"/>
  <c r="BT45" i="235"/>
  <c r="BT29" i="235"/>
  <c r="BG60" i="235"/>
  <c r="N133" i="235"/>
  <c r="P125" i="235"/>
  <c r="O130" i="235"/>
  <c r="O129" i="235"/>
  <c r="O131" i="235"/>
  <c r="O128" i="235"/>
  <c r="O127" i="235"/>
  <c r="O132" i="235"/>
  <c r="BS58" i="235"/>
  <c r="BV58" i="235" s="1"/>
  <c r="U58" i="235"/>
  <c r="R58" i="235"/>
  <c r="BS46" i="235"/>
  <c r="R46" i="235"/>
  <c r="U46" i="235"/>
  <c r="N83" i="235"/>
  <c r="BT55" i="235"/>
  <c r="BQ59" i="235"/>
  <c r="P59" i="235"/>
  <c r="S59" i="235"/>
  <c r="AI59" i="235"/>
  <c r="BU45" i="235"/>
  <c r="BV55" i="235"/>
  <c r="AG58" i="235"/>
  <c r="AQ58" i="235"/>
  <c r="AT58" i="235" s="1"/>
  <c r="BP56" i="235"/>
  <c r="O56" i="235" s="1"/>
  <c r="BO56" i="235"/>
  <c r="N56" i="235" s="1"/>
  <c r="BN56" i="235"/>
  <c r="M56" i="235" s="1"/>
  <c r="BS60" i="235"/>
  <c r="R60" i="235"/>
  <c r="U60" i="235"/>
  <c r="BI56" i="235"/>
  <c r="BQ58" i="235"/>
  <c r="BT58" i="235" s="1"/>
  <c r="AI58" i="235"/>
  <c r="P58" i="235"/>
  <c r="S58" i="235"/>
  <c r="P75" i="235"/>
  <c r="O80" i="235"/>
  <c r="AM59" i="235" s="1"/>
  <c r="O81" i="235"/>
  <c r="AM60" i="235" s="1"/>
  <c r="O78" i="235"/>
  <c r="O77" i="235"/>
  <c r="O82" i="235"/>
  <c r="O79" i="235"/>
  <c r="BS34" i="235"/>
  <c r="U34" i="235"/>
  <c r="R34" i="235"/>
  <c r="BO37" i="235"/>
  <c r="N37" i="235" s="1"/>
  <c r="BN37" i="235"/>
  <c r="M37" i="235" s="1"/>
  <c r="BP37" i="235"/>
  <c r="O37" i="235" s="1"/>
  <c r="BV29" i="235"/>
  <c r="BQ60" i="235"/>
  <c r="S60" i="235"/>
  <c r="P60" i="235"/>
  <c r="AI60" i="235"/>
  <c r="BV45" i="235"/>
  <c r="BD56" i="235"/>
  <c r="BG56" i="235" s="1"/>
  <c r="AH56" i="235"/>
  <c r="Q46" i="235"/>
  <c r="BR46" i="235"/>
  <c r="T46" i="235"/>
  <c r="AQ46" i="235"/>
  <c r="AT46" i="235" s="1"/>
  <c r="AG46" i="235"/>
  <c r="BU29" i="235"/>
  <c r="BQ34" i="235"/>
  <c r="P34" i="235"/>
  <c r="AI34" i="235"/>
  <c r="S34" i="235"/>
  <c r="BR59" i="235"/>
  <c r="T59" i="235"/>
  <c r="Q59" i="235"/>
  <c r="BG59" i="235"/>
  <c r="AN37" i="235"/>
  <c r="G37" i="235" s="1"/>
  <c r="AP37" i="235"/>
  <c r="I37" i="235" s="1"/>
  <c r="AS37" i="235" s="1"/>
  <c r="AV37" i="235" s="1"/>
  <c r="AO37" i="235"/>
  <c r="H37" i="235" s="1"/>
  <c r="AR37" i="235" s="1"/>
  <c r="AU37" i="235" s="1"/>
  <c r="AM48" i="235"/>
  <c r="AM27" i="235"/>
  <c r="G44" i="249"/>
  <c r="E45" i="249"/>
  <c r="F45" i="249"/>
  <c r="E42" i="249"/>
  <c r="G45" i="249"/>
  <c r="G42" i="249"/>
  <c r="E44" i="249"/>
  <c r="F42" i="249"/>
  <c r="F44" i="249"/>
  <c r="AO60" i="235" l="1"/>
  <c r="H60" i="235" s="1"/>
  <c r="AR60" i="235" s="1"/>
  <c r="AP60" i="235"/>
  <c r="I60" i="235" s="1"/>
  <c r="AS60" i="235" s="1"/>
  <c r="AN60" i="235"/>
  <c r="G60" i="235" s="1"/>
  <c r="AP59" i="235"/>
  <c r="I59" i="235" s="1"/>
  <c r="AS59" i="235" s="1"/>
  <c r="AN59" i="235"/>
  <c r="G59" i="235" s="1"/>
  <c r="AO59" i="235"/>
  <c r="H59" i="235" s="1"/>
  <c r="AR59" i="235" s="1"/>
  <c r="BR37" i="235"/>
  <c r="BU37" i="235" s="1"/>
  <c r="Q37" i="235"/>
  <c r="T37" i="235"/>
  <c r="BV60" i="235"/>
  <c r="BT59" i="235"/>
  <c r="O133" i="235"/>
  <c r="S56" i="235"/>
  <c r="AI56" i="235"/>
  <c r="P56" i="235"/>
  <c r="BQ56" i="235"/>
  <c r="P127" i="235"/>
  <c r="P131" i="235"/>
  <c r="P128" i="235"/>
  <c r="P130" i="235"/>
  <c r="P132" i="235"/>
  <c r="P129" i="235"/>
  <c r="BU34" i="235"/>
  <c r="BU60" i="235"/>
  <c r="BU59" i="235"/>
  <c r="BT34" i="235"/>
  <c r="BU46" i="235"/>
  <c r="BS37" i="235"/>
  <c r="BV37" i="235" s="1"/>
  <c r="R37" i="235"/>
  <c r="U37" i="235"/>
  <c r="P79" i="235"/>
  <c r="P78" i="235"/>
  <c r="P77" i="235"/>
  <c r="P82" i="235"/>
  <c r="P81" i="235"/>
  <c r="P80" i="235"/>
  <c r="T56" i="235"/>
  <c r="Q56" i="235"/>
  <c r="BR56" i="235"/>
  <c r="BV46" i="235"/>
  <c r="P108" i="235"/>
  <c r="AQ37" i="235"/>
  <c r="AT37" i="235" s="1"/>
  <c r="AG37" i="235"/>
  <c r="O83" i="235"/>
  <c r="BT60" i="235"/>
  <c r="P37" i="235"/>
  <c r="AI37" i="235"/>
  <c r="BQ37" i="235"/>
  <c r="BT37" i="235" s="1"/>
  <c r="S37" i="235"/>
  <c r="BV34" i="235"/>
  <c r="BS56" i="235"/>
  <c r="R56" i="235"/>
  <c r="U56" i="235"/>
  <c r="AO35" i="235"/>
  <c r="H35" i="235" s="1"/>
  <c r="AR35" i="235" s="1"/>
  <c r="AU35" i="235" s="1"/>
  <c r="AP35" i="235"/>
  <c r="I35" i="235" s="1"/>
  <c r="AS35" i="235" s="1"/>
  <c r="AV35" i="235" s="1"/>
  <c r="AN35" i="235"/>
  <c r="BP35" i="235"/>
  <c r="O35" i="235" s="1"/>
  <c r="BO35" i="235"/>
  <c r="N35" i="235" s="1"/>
  <c r="BN35" i="235"/>
  <c r="M35" i="235" s="1"/>
  <c r="BV59" i="235"/>
  <c r="AQ56" i="235"/>
  <c r="AT56" i="235" s="1"/>
  <c r="AG56" i="235"/>
  <c r="BT46" i="235"/>
  <c r="AO39" i="235"/>
  <c r="H39" i="235" s="1"/>
  <c r="AR39" i="235" s="1"/>
  <c r="AN39" i="235"/>
  <c r="G39" i="235" s="1"/>
  <c r="AQ39" i="235" s="1"/>
  <c r="AP39" i="235"/>
  <c r="I39" i="235" s="1"/>
  <c r="AS39" i="235" s="1"/>
  <c r="AO27" i="235"/>
  <c r="AP27" i="235"/>
  <c r="I27" i="235" s="1"/>
  <c r="AS27" i="235" s="1"/>
  <c r="AP48" i="235"/>
  <c r="I48" i="235" s="1"/>
  <c r="AS48" i="235" s="1"/>
  <c r="AO48" i="235"/>
  <c r="AN48" i="235"/>
  <c r="G48" i="235" s="1"/>
  <c r="AQ48" i="235" s="1"/>
  <c r="D83" i="235"/>
  <c r="F11" i="249"/>
  <c r="F10" i="249"/>
  <c r="E43" i="249"/>
  <c r="G10" i="249"/>
  <c r="G43" i="249"/>
  <c r="F43" i="249"/>
  <c r="G11" i="249"/>
  <c r="AV59" i="235" l="1"/>
  <c r="P83" i="235"/>
  <c r="AQ60" i="235"/>
  <c r="AG60" i="235"/>
  <c r="AU59" i="235"/>
  <c r="AV60" i="235"/>
  <c r="AQ59" i="235"/>
  <c r="AG59" i="235"/>
  <c r="AU60" i="235"/>
  <c r="BQ35" i="235"/>
  <c r="P35" i="235"/>
  <c r="S35" i="235"/>
  <c r="AI35" i="235"/>
  <c r="BV56" i="235"/>
  <c r="BU56" i="235"/>
  <c r="BT56" i="235"/>
  <c r="Q35" i="235"/>
  <c r="BR35" i="235"/>
  <c r="T35" i="235"/>
  <c r="BS35" i="235"/>
  <c r="R35" i="235"/>
  <c r="U35" i="235"/>
  <c r="P133" i="235"/>
  <c r="G35" i="235"/>
  <c r="AV39" i="235"/>
  <c r="AV48" i="235"/>
  <c r="AV27" i="235"/>
  <c r="H48" i="235"/>
  <c r="AG39" i="235"/>
  <c r="AU39" i="235"/>
  <c r="H27" i="235"/>
  <c r="AR27" i="235" s="1"/>
  <c r="AN27" i="235"/>
  <c r="E10" i="249"/>
  <c r="E11" i="249"/>
  <c r="F41" i="249"/>
  <c r="G41" i="249"/>
  <c r="E41" i="249"/>
  <c r="AT60" i="235" l="1"/>
  <c r="AT59" i="235"/>
  <c r="BV35" i="235"/>
  <c r="AQ35" i="235"/>
  <c r="AT35" i="235" s="1"/>
  <c r="AG35" i="235"/>
  <c r="BU35" i="235"/>
  <c r="BT35" i="235"/>
  <c r="AR48" i="235"/>
  <c r="AG48" i="235"/>
  <c r="G27" i="235"/>
  <c r="AQ27" i="235" s="1"/>
  <c r="AT39" i="235"/>
  <c r="AT48" i="235"/>
  <c r="AU27" i="235"/>
  <c r="P41" i="249"/>
  <c r="AU48" i="235" l="1"/>
  <c r="AG27" i="235"/>
  <c r="AT27" i="235" l="1"/>
  <c r="P15" i="246"/>
  <c r="C19" i="246"/>
  <c r="P19" i="246" s="1"/>
  <c r="AN45" i="235" l="1"/>
  <c r="G45" i="235" s="1"/>
  <c r="AQ45" i="235" s="1"/>
  <c r="AP45" i="235"/>
  <c r="I45" i="235" s="1"/>
  <c r="AS45" i="235" s="1"/>
  <c r="AO45" i="235"/>
  <c r="H45" i="235" s="1"/>
  <c r="AN55" i="235"/>
  <c r="G55" i="235" s="1"/>
  <c r="AQ55" i="235" s="1"/>
  <c r="AO55" i="235"/>
  <c r="AP55" i="235"/>
  <c r="I55" i="235" s="1"/>
  <c r="AS55" i="235" s="1"/>
  <c r="AP34" i="235"/>
  <c r="I34" i="235" s="1"/>
  <c r="AS34" i="235" s="1"/>
  <c r="AO34" i="235"/>
  <c r="AN34" i="235"/>
  <c r="L83" i="235"/>
  <c r="G7" i="249"/>
  <c r="E8" i="249"/>
  <c r="G8" i="249"/>
  <c r="G9" i="249"/>
  <c r="E9" i="249"/>
  <c r="AV45" i="235" l="1"/>
  <c r="AV34" i="235"/>
  <c r="AV55" i="235"/>
  <c r="AR45" i="235"/>
  <c r="AG45" i="235"/>
  <c r="H55" i="235"/>
  <c r="AT45" i="235"/>
  <c r="H34" i="235"/>
  <c r="AR34" i="235" s="1"/>
  <c r="F7" i="249"/>
  <c r="E25" i="249"/>
  <c r="F8" i="249"/>
  <c r="F25" i="249"/>
  <c r="AU45" i="235" l="1"/>
  <c r="AR55" i="235"/>
  <c r="AG55" i="235"/>
  <c r="AT55" i="235"/>
  <c r="G34" i="235"/>
  <c r="AQ34" i="235" s="1"/>
  <c r="AU34" i="235"/>
  <c r="E26" i="249"/>
  <c r="E7" i="249"/>
  <c r="F26" i="249"/>
  <c r="F9" i="249"/>
  <c r="F24" i="249"/>
  <c r="AU55" i="235" l="1"/>
  <c r="AG34" i="235"/>
  <c r="L8" i="232"/>
  <c r="M15" i="232"/>
  <c r="L11" i="232"/>
  <c r="L13" i="232"/>
  <c r="M6" i="232"/>
  <c r="M17" i="232"/>
  <c r="L6" i="232"/>
  <c r="L18" i="232"/>
  <c r="M14" i="232"/>
  <c r="M13" i="232"/>
  <c r="L17" i="232"/>
  <c r="L10" i="232"/>
  <c r="L14" i="232"/>
  <c r="M10" i="232"/>
  <c r="M12" i="232"/>
  <c r="L7" i="232"/>
  <c r="L9" i="232"/>
  <c r="M9" i="232"/>
  <c r="P7" i="249"/>
  <c r="M7" i="232"/>
  <c r="L15" i="232"/>
  <c r="M11" i="232"/>
  <c r="M18" i="232"/>
  <c r="M8" i="232"/>
  <c r="L12" i="232"/>
  <c r="L22" i="232"/>
  <c r="H8" i="232" l="1"/>
  <c r="I8" i="232"/>
  <c r="I9" i="232"/>
  <c r="I10" i="232"/>
  <c r="I11" i="232"/>
  <c r="H13" i="232"/>
  <c r="I15" i="232"/>
  <c r="I17" i="232"/>
  <c r="H9" i="232"/>
  <c r="H10" i="232"/>
  <c r="H17" i="232"/>
  <c r="H15" i="232"/>
  <c r="I18" i="232"/>
  <c r="H18" i="232"/>
  <c r="H14" i="232"/>
  <c r="H11" i="232"/>
  <c r="I13" i="232"/>
  <c r="I14" i="232"/>
  <c r="H12" i="232"/>
  <c r="I12" i="232"/>
  <c r="AT34" i="235"/>
  <c r="P24" i="249"/>
  <c r="S29" i="279" l="1"/>
  <c r="T29" i="279" s="1"/>
  <c r="S29" i="277"/>
  <c r="T29" i="277" s="1"/>
  <c r="S29" i="276"/>
  <c r="T29" i="276" s="1"/>
</calcChain>
</file>

<file path=xl/comments1.xml><?xml version="1.0" encoding="utf-8"?>
<comments xmlns="http://schemas.openxmlformats.org/spreadsheetml/2006/main">
  <authors>
    <author>Maurizio Gargiulo</author>
  </authors>
  <commentList>
    <comment ref="E6" authorId="0">
      <text>
        <r>
          <rPr>
            <b/>
            <sz val="9"/>
            <color indexed="81"/>
            <rFont val="Tahoma"/>
            <family val="2"/>
          </rPr>
          <t xml:space="preserve">Total DKE demand
</t>
        </r>
      </text>
    </comment>
    <comment ref="F6" authorId="0">
      <text>
        <r>
          <rPr>
            <b/>
            <sz val="9"/>
            <color indexed="81"/>
            <rFont val="Tahoma"/>
            <family val="2"/>
          </rPr>
          <t xml:space="preserve">Total DKW demand
</t>
        </r>
      </text>
    </comment>
    <comment ref="G6" authorId="0">
      <text>
        <r>
          <rPr>
            <b/>
            <sz val="9"/>
            <color indexed="81"/>
            <rFont val="Tahoma"/>
            <family val="2"/>
          </rPr>
          <t xml:space="preserve">Total DKW demand
</t>
        </r>
      </text>
    </comment>
    <comment ref="E23" authorId="0">
      <text>
        <r>
          <rPr>
            <b/>
            <sz val="9"/>
            <color rgb="FF000000"/>
            <rFont val="Tahoma"/>
            <family val="2"/>
          </rPr>
          <t xml:space="preserve">Total DKE demand
</t>
        </r>
      </text>
    </comment>
    <comment ref="F23" authorId="0">
      <text>
        <r>
          <rPr>
            <b/>
            <sz val="9"/>
            <color rgb="FF000000"/>
            <rFont val="Tahoma"/>
            <family val="2"/>
          </rPr>
          <t xml:space="preserve">Total DKW demand
</t>
        </r>
      </text>
    </comment>
    <comment ref="G23" authorId="0">
      <text>
        <r>
          <rPr>
            <b/>
            <sz val="9"/>
            <color indexed="81"/>
            <rFont val="Tahoma"/>
            <family val="2"/>
          </rPr>
          <t xml:space="preserve">Total DKW demand
</t>
        </r>
      </text>
    </comment>
    <comment ref="E40" authorId="0">
      <text>
        <r>
          <rPr>
            <b/>
            <sz val="9"/>
            <color indexed="81"/>
            <rFont val="Tahoma"/>
            <family val="2"/>
          </rPr>
          <t xml:space="preserve">Total DKE demand
</t>
        </r>
      </text>
    </comment>
    <comment ref="F40" authorId="0">
      <text>
        <r>
          <rPr>
            <b/>
            <sz val="9"/>
            <color indexed="81"/>
            <rFont val="Tahoma"/>
            <family val="2"/>
          </rPr>
          <t xml:space="preserve">Total DKW demand
</t>
        </r>
      </text>
    </comment>
    <comment ref="G40" authorId="0">
      <text>
        <r>
          <rPr>
            <b/>
            <sz val="9"/>
            <color rgb="FF000000"/>
            <rFont val="Tahoma"/>
            <family val="2"/>
          </rPr>
          <t xml:space="preserve">Total DKW demand
</t>
        </r>
      </text>
    </comment>
  </commentList>
</comments>
</file>

<file path=xl/comments2.xml><?xml version="1.0" encoding="utf-8"?>
<comments xmlns="http://schemas.openxmlformats.org/spreadsheetml/2006/main">
  <authors>
    <author>Maurizio Gargiulo</author>
    <author>Mohammad Ahanchian</author>
  </authors>
  <commentList>
    <comment ref="W24" authorId="0">
      <text>
        <r>
          <rPr>
            <b/>
            <sz val="9"/>
            <color indexed="81"/>
            <rFont val="Tahoma"/>
            <family val="2"/>
          </rPr>
          <t>Maurizio Gargiulo:</t>
        </r>
        <r>
          <rPr>
            <sz val="9"/>
            <color indexed="81"/>
            <rFont val="Tahoma"/>
            <family val="2"/>
          </rPr>
          <t xml:space="preserve">
Could be PJ/m2 ???
Depends if too small or not</t>
        </r>
      </text>
    </comment>
    <comment ref="X24" authorId="0">
      <text>
        <r>
          <rPr>
            <b/>
            <sz val="9"/>
            <color indexed="81"/>
            <rFont val="Tahoma"/>
            <family val="2"/>
          </rPr>
          <t>Maurizio Gargiulo:</t>
        </r>
        <r>
          <rPr>
            <sz val="9"/>
            <color indexed="81"/>
            <rFont val="Tahoma"/>
            <family val="2"/>
          </rPr>
          <t xml:space="preserve">
Could be PJ/m2 ???
Depends if too small or not</t>
        </r>
      </text>
    </comment>
    <comment ref="W26" authorId="0">
      <text>
        <r>
          <rPr>
            <b/>
            <sz val="9"/>
            <color indexed="81"/>
            <rFont val="Tahoma"/>
            <family val="2"/>
            <charset val="204"/>
          </rPr>
          <t xml:space="preserve">The EFF will be calculated to match the sectoral balance
</t>
        </r>
      </text>
    </comment>
    <comment ref="X26" authorId="0">
      <text>
        <r>
          <rPr>
            <b/>
            <sz val="9"/>
            <color indexed="81"/>
            <rFont val="Tahoma"/>
            <family val="2"/>
            <charset val="204"/>
          </rPr>
          <t xml:space="preserve">The EFF will be calculated to match the sectoral balance
</t>
        </r>
      </text>
    </comment>
    <comment ref="W47" authorId="0">
      <text>
        <r>
          <rPr>
            <b/>
            <sz val="9"/>
            <color indexed="81"/>
            <rFont val="Tahoma"/>
            <family val="2"/>
            <charset val="204"/>
          </rPr>
          <t xml:space="preserve">The EFF will be calculated to match the sectoral balance
</t>
        </r>
      </text>
    </comment>
    <comment ref="X47" authorId="0">
      <text>
        <r>
          <rPr>
            <b/>
            <sz val="9"/>
            <color indexed="81"/>
            <rFont val="Tahoma"/>
            <family val="2"/>
            <charset val="204"/>
          </rPr>
          <t xml:space="preserve">The EFF will be calculated to match the sectoral balance
</t>
        </r>
      </text>
    </comment>
    <comment ref="AM61" authorId="1">
      <text>
        <r>
          <rPr>
            <b/>
            <sz val="9"/>
            <color rgb="FF000000"/>
            <rFont val="Tahoma"/>
            <family val="2"/>
          </rPr>
          <t>Mohammad Ahanchian:</t>
        </r>
        <r>
          <rPr>
            <sz val="9"/>
            <color rgb="FF000000"/>
            <rFont val="Tahoma"/>
            <family val="2"/>
          </rPr>
          <t xml:space="preserve">
</t>
        </r>
        <r>
          <rPr>
            <sz val="9"/>
            <color rgb="FF000000"/>
            <rFont val="Tahoma"/>
            <family val="2"/>
          </rPr>
          <t xml:space="preserve">Gasoline is manually added to diesel
</t>
        </r>
      </text>
    </comment>
  </commentList>
</comments>
</file>

<file path=xl/comments3.xml><?xml version="1.0" encoding="utf-8"?>
<comments xmlns="http://schemas.openxmlformats.org/spreadsheetml/2006/main">
  <authors>
    <author>Mikkel Bosack</author>
  </authors>
  <commentList>
    <comment ref="B25" authorId="0">
      <text>
        <r>
          <rPr>
            <b/>
            <sz val="9"/>
            <color rgb="FF000000"/>
            <rFont val="Tahoma"/>
            <family val="2"/>
          </rPr>
          <t>Mikkel Bosack:</t>
        </r>
        <r>
          <rPr>
            <sz val="9"/>
            <color rgb="FF000000"/>
            <rFont val="Tahoma"/>
            <family val="2"/>
          </rPr>
          <t xml:space="preserve">
</t>
        </r>
        <r>
          <rPr>
            <sz val="9"/>
            <color rgb="FF000000"/>
            <rFont val="Tahoma"/>
            <family val="2"/>
          </rPr>
          <t>could very well be energy consumption for the oil refineries</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<sst xmlns="http://schemas.openxmlformats.org/spreadsheetml/2006/main" count="1641" uniqueCount="485">
  <si>
    <t>CAPUNIT</t>
  </si>
  <si>
    <t>Region</t>
  </si>
  <si>
    <t>TechName</t>
  </si>
  <si>
    <t>TechDesc</t>
  </si>
  <si>
    <t>CommName</t>
  </si>
  <si>
    <t>CommDesc</t>
  </si>
  <si>
    <t>CSet</t>
  </si>
  <si>
    <t>Unit</t>
  </si>
  <si>
    <t>~FI_T</t>
  </si>
  <si>
    <t>~FI_Comm</t>
  </si>
  <si>
    <t>LimType</t>
  </si>
  <si>
    <t>CTSLvl</t>
  </si>
  <si>
    <t>PeakTS</t>
  </si>
  <si>
    <t>Ctype</t>
  </si>
  <si>
    <t>Comm-IN</t>
  </si>
  <si>
    <t>Comm-OUT</t>
  </si>
  <si>
    <t>EFF</t>
  </si>
  <si>
    <t>DEM</t>
  </si>
  <si>
    <t>~FI_Process</t>
  </si>
  <si>
    <t>Sets</t>
  </si>
  <si>
    <t>Tact</t>
  </si>
  <si>
    <t>Tcap</t>
  </si>
  <si>
    <t>Tslvl</t>
  </si>
  <si>
    <t>PrimaryCG</t>
  </si>
  <si>
    <t>Vintage</t>
  </si>
  <si>
    <t>DMD</t>
  </si>
  <si>
    <t>*TechDesc</t>
  </si>
  <si>
    <t>*Unit</t>
  </si>
  <si>
    <t>*Process Set Membership</t>
  </si>
  <si>
    <t>Region Name</t>
  </si>
  <si>
    <t>Technology Name</t>
  </si>
  <si>
    <t>Technology Description</t>
  </si>
  <si>
    <t>Activity Unit</t>
  </si>
  <si>
    <t>Capacity Unit</t>
  </si>
  <si>
    <t>TimeSlice level of Process Activity</t>
  </si>
  <si>
    <t>Primary Commodity Group</t>
  </si>
  <si>
    <t>Vintage Tracking</t>
  </si>
  <si>
    <t>*Commodity Set Membership</t>
  </si>
  <si>
    <t>Commodity Name</t>
  </si>
  <si>
    <t>Commodity Description</t>
  </si>
  <si>
    <t>Sense of the Balance EQN.</t>
  </si>
  <si>
    <t>Timeslice Level</t>
  </si>
  <si>
    <t>Peak Monitoring</t>
  </si>
  <si>
    <t>Electricity Indicator</t>
  </si>
  <si>
    <t>PJ</t>
  </si>
  <si>
    <t>*Fuel Tech</t>
  </si>
  <si>
    <t>MW</t>
  </si>
  <si>
    <t>HETC</t>
  </si>
  <si>
    <t>HETD</t>
  </si>
  <si>
    <t>PJ/PJ</t>
  </si>
  <si>
    <t>Electricity</t>
  </si>
  <si>
    <t>Natural gas</t>
  </si>
  <si>
    <t>District Heating</t>
  </si>
  <si>
    <t>LPG</t>
  </si>
  <si>
    <t>Fuel Oil</t>
  </si>
  <si>
    <t>Coal</t>
  </si>
  <si>
    <t>District heating</t>
  </si>
  <si>
    <t>Total</t>
  </si>
  <si>
    <t>LIFE</t>
  </si>
  <si>
    <t>DSL</t>
  </si>
  <si>
    <t>DAYNITE</t>
  </si>
  <si>
    <t>ELC</t>
  </si>
  <si>
    <t>Relaxation factor for calibration</t>
  </si>
  <si>
    <t>ENV</t>
  </si>
  <si>
    <t>kt</t>
  </si>
  <si>
    <t>* Values associate with commodities</t>
  </si>
  <si>
    <t>Commodity Emissions</t>
  </si>
  <si>
    <t>kg/GJ = kt/PJ</t>
  </si>
  <si>
    <t>Diesel</t>
  </si>
  <si>
    <t>Nat. Gas</t>
  </si>
  <si>
    <t>*Units</t>
  </si>
  <si>
    <t>kg/GJ</t>
  </si>
  <si>
    <t>INDNGA</t>
  </si>
  <si>
    <t>INDDSL</t>
  </si>
  <si>
    <t>INDELC</t>
  </si>
  <si>
    <t>INDHCE</t>
  </si>
  <si>
    <t>INDHDE</t>
  </si>
  <si>
    <t>Biogas</t>
  </si>
  <si>
    <t>Biomass</t>
  </si>
  <si>
    <t>Gasoline</t>
  </si>
  <si>
    <t>Waste</t>
  </si>
  <si>
    <t>INDBGA</t>
  </si>
  <si>
    <t>INDHFO</t>
  </si>
  <si>
    <t>INDLPG</t>
  </si>
  <si>
    <t>INDWST</t>
  </si>
  <si>
    <t>Fuel oil</t>
  </si>
  <si>
    <t>Demand</t>
  </si>
  <si>
    <t xml:space="preserve">Cell no </t>
  </si>
  <si>
    <t>Sheet Name</t>
  </si>
  <si>
    <t>Name</t>
  </si>
  <si>
    <t>Date</t>
  </si>
  <si>
    <t>Selects cells and the then Ctrl+shift+L  to add entries</t>
  </si>
  <si>
    <t>INDWPE</t>
  </si>
  <si>
    <t>KW/PJ</t>
  </si>
  <si>
    <t>INDCOA</t>
  </si>
  <si>
    <t>Check</t>
  </si>
  <si>
    <t>Energy service demand</t>
  </si>
  <si>
    <t>NGA</t>
  </si>
  <si>
    <t>COA</t>
  </si>
  <si>
    <t>WPE</t>
  </si>
  <si>
    <t>BGA</t>
  </si>
  <si>
    <t>HFO</t>
  </si>
  <si>
    <t>WST</t>
  </si>
  <si>
    <t>HCE</t>
  </si>
  <si>
    <t>HDE</t>
  </si>
  <si>
    <t>Share-I~UP</t>
  </si>
  <si>
    <t>WCH</t>
  </si>
  <si>
    <t>INDWCH</t>
  </si>
  <si>
    <t>PJa</t>
  </si>
  <si>
    <t>Share-I~UP~0</t>
  </si>
  <si>
    <t>Interpolation</t>
  </si>
  <si>
    <t>Heavy Fuel Oil</t>
  </si>
  <si>
    <t>ELCC</t>
  </si>
  <si>
    <t>Nat. Gas IND</t>
  </si>
  <si>
    <t>Diesel IND</t>
  </si>
  <si>
    <t>Wood Pellets IND</t>
  </si>
  <si>
    <t>Electricity IND</t>
  </si>
  <si>
    <t>Wood chips and wood waste IND</t>
  </si>
  <si>
    <t>Biogas IND</t>
  </si>
  <si>
    <t>Coal IND</t>
  </si>
  <si>
    <t>Waste IND</t>
  </si>
  <si>
    <t>Liquid petrol gas IND</t>
  </si>
  <si>
    <t>Centralised District Heat IND</t>
  </si>
  <si>
    <t>Decentralised District Heat IND</t>
  </si>
  <si>
    <t>Heavy Fuel Oil IND</t>
  </si>
  <si>
    <t>INDSOL</t>
  </si>
  <si>
    <t>Solar IND</t>
  </si>
  <si>
    <t>*Description</t>
  </si>
  <si>
    <t xml:space="preserve"> </t>
  </si>
  <si>
    <t>INDDSB1</t>
  </si>
  <si>
    <t>INDDSB2</t>
  </si>
  <si>
    <t>INDSNG1</t>
  </si>
  <si>
    <t>INDSNG2</t>
  </si>
  <si>
    <t>Commodities</t>
  </si>
  <si>
    <t>Processes</t>
  </si>
  <si>
    <t>01 Coal</t>
  </si>
  <si>
    <t>02 Fuel oil</t>
  </si>
  <si>
    <t>03 Diesel</t>
  </si>
  <si>
    <t>04 Gasoline</t>
  </si>
  <si>
    <t>05 LPG</t>
  </si>
  <si>
    <t>Agg Industry</t>
  </si>
  <si>
    <t>Agg End-use</t>
  </si>
  <si>
    <t>EnergyMatrix fuel:</t>
  </si>
  <si>
    <t>EnergyMatrix:</t>
  </si>
  <si>
    <t>The two fuel lists should match:</t>
  </si>
  <si>
    <t>Block size:</t>
  </si>
  <si>
    <t>Index</t>
  </si>
  <si>
    <t>Text</t>
  </si>
  <si>
    <t>Code</t>
  </si>
  <si>
    <t>Demand Electric Motors</t>
  </si>
  <si>
    <t>Demand Light</t>
  </si>
  <si>
    <t>Txt1</t>
  </si>
  <si>
    <t>Txt2</t>
  </si>
  <si>
    <t>Agriculture</t>
  </si>
  <si>
    <t>Existing 1</t>
  </si>
  <si>
    <t>Heat Medium Temp. Boiler</t>
  </si>
  <si>
    <t>Heat High Temp. Boiler</t>
  </si>
  <si>
    <t>Electricity Light Appliance</t>
  </si>
  <si>
    <t>Electricity Motors</t>
  </si>
  <si>
    <t>Wood Pellets</t>
  </si>
  <si>
    <t>Heat Room Boiler</t>
  </si>
  <si>
    <t>This colour: Input</t>
  </si>
  <si>
    <t>B</t>
  </si>
  <si>
    <t>A</t>
  </si>
  <si>
    <t>T</t>
  </si>
  <si>
    <t>Dist. Heat</t>
  </si>
  <si>
    <t>Not used</t>
  </si>
  <si>
    <t>Block offset:</t>
  </si>
  <si>
    <t>Energy matrix</t>
  </si>
  <si>
    <t>Index:   1 - 9</t>
  </si>
  <si>
    <t>Code:</t>
  </si>
  <si>
    <t>Sheet:</t>
  </si>
  <si>
    <t>In sheets 'Commodities', 'Processes', 'Pivot Agg 1' and 'Energy matrix'</t>
  </si>
  <si>
    <t>Sector</t>
  </si>
  <si>
    <t>Sector:</t>
  </si>
  <si>
    <t>DEMAND</t>
  </si>
  <si>
    <t>Biodiesel 1. generation IND</t>
  </si>
  <si>
    <t>Biodiesel 2. generation IND</t>
  </si>
  <si>
    <t>Bio Synt. Nat. Gas 1. generation IND</t>
  </si>
  <si>
    <t>Bio Synt. Nat. Gas 2. generation IND</t>
  </si>
  <si>
    <t>Tech</t>
  </si>
  <si>
    <t>HET</t>
  </si>
  <si>
    <t>GJ</t>
  </si>
  <si>
    <t>SOL</t>
  </si>
  <si>
    <t>DSB1</t>
  </si>
  <si>
    <t>DSB2</t>
  </si>
  <si>
    <t>SNG1</t>
  </si>
  <si>
    <t>SNG2</t>
  </si>
  <si>
    <t>Values: 1 to 10.</t>
  </si>
  <si>
    <t>INDGSL</t>
  </si>
  <si>
    <t>INDGSB1</t>
  </si>
  <si>
    <t>INDGSB2</t>
  </si>
  <si>
    <t>DSB</t>
  </si>
  <si>
    <t>M</t>
  </si>
  <si>
    <t>Gasoline IND</t>
  </si>
  <si>
    <t>Forklifts</t>
  </si>
  <si>
    <t>Bioethanol 1. generation IND</t>
  </si>
  <si>
    <t>Bioethanol 2. generation IND</t>
  </si>
  <si>
    <t>GSB1</t>
  </si>
  <si>
    <t>GSB2</t>
  </si>
  <si>
    <t>Changed formula</t>
  </si>
  <si>
    <t>Translation from Comm-IN to Tech Code:</t>
  </si>
  <si>
    <t>Text to associate with Tech Names:</t>
  </si>
  <si>
    <t xml:space="preserve"> - and in column R a one letter code to be used in Tech Name.</t>
  </si>
  <si>
    <t>Food</t>
  </si>
  <si>
    <t>Chemical</t>
  </si>
  <si>
    <t>Other</t>
  </si>
  <si>
    <t>Sheet</t>
  </si>
  <si>
    <t>Row 1</t>
  </si>
  <si>
    <t>Row 2</t>
  </si>
  <si>
    <t>Information for function INDIRECT():</t>
  </si>
  <si>
    <t>All</t>
  </si>
  <si>
    <t xml:space="preserve">     </t>
  </si>
  <si>
    <t>Demand Haulage Forklifts</t>
  </si>
  <si>
    <t>GSL</t>
  </si>
  <si>
    <t>Construction</t>
  </si>
  <si>
    <t>PRE</t>
  </si>
  <si>
    <t>Description</t>
  </si>
  <si>
    <t>Purpose:</t>
  </si>
  <si>
    <t>Description:</t>
  </si>
  <si>
    <t>Relevant sectors</t>
  </si>
  <si>
    <t>Description of different sheets</t>
  </si>
  <si>
    <t>Defines the commodities used in the processes</t>
  </si>
  <si>
    <t>Emis</t>
  </si>
  <si>
    <t>Define emission coefficients for different fuels</t>
  </si>
  <si>
    <t>This sheet defines processes, commodities and existing stocks for industies energy services</t>
  </si>
  <si>
    <t>The data is based on the VMAS survey of energy services as well as the energy matrices from Statistics Denmark</t>
  </si>
  <si>
    <t>Defines the processes for each sector</t>
  </si>
  <si>
    <t>Benchmark demand for energy services for all industries 2010</t>
  </si>
  <si>
    <t>IND_Fuel</t>
  </si>
  <si>
    <t>Energy Matrix</t>
  </si>
  <si>
    <t>Topology for processes and commodities used in Agriculture</t>
  </si>
  <si>
    <t>Topology for processes and commodities used in Food</t>
  </si>
  <si>
    <t>Topology for processes and commodities used in Chemical</t>
  </si>
  <si>
    <t>Topology for processes and commodities used in Glass&amp;Concrete</t>
  </si>
  <si>
    <t>Topology for processes and commodities used in Metal</t>
  </si>
  <si>
    <t>Topology for processes and commodities used in Other</t>
  </si>
  <si>
    <t>Topology for processes and commodities used in Motor Vehicles</t>
  </si>
  <si>
    <t>Topology for processes and commodities used in Sales</t>
  </si>
  <si>
    <t>Topology for processes and commodities used in PrivateServices</t>
  </si>
  <si>
    <t>Topology for processes and commodities used in PublicServices</t>
  </si>
  <si>
    <t>Topology for processes and commodities used in Construction</t>
  </si>
  <si>
    <t>Topology for processes and commodities used in Other Utilities</t>
  </si>
  <si>
    <t>Topology for fuels used in industries</t>
  </si>
  <si>
    <t>Energy matrix from Statistics Denmark 2010</t>
  </si>
  <si>
    <t>IND</t>
  </si>
  <si>
    <t>Liquified Petroleum Gas</t>
  </si>
  <si>
    <t>Tractors, Trucks, Fishing boats, Forest machines</t>
  </si>
  <si>
    <t>Demand Haulage Tractors, Trucks, Fishing boats, Forest machines</t>
  </si>
  <si>
    <t>(numbers in red are changed to be at or lower than TekKat efficiencies)</t>
  </si>
  <si>
    <t>Share-I~UP~2014</t>
  </si>
  <si>
    <t>HETCP</t>
  </si>
  <si>
    <t>HETDP</t>
  </si>
  <si>
    <t>Year</t>
  </si>
  <si>
    <t>GlassConcrete</t>
  </si>
  <si>
    <t>Fuel demand by energy service</t>
  </si>
  <si>
    <t>Fuel demand (calculated)</t>
  </si>
  <si>
    <t>NRG,NGR-IND</t>
  </si>
  <si>
    <t>AFA</t>
  </si>
  <si>
    <t>STOCK~0</t>
  </si>
  <si>
    <t>Machinery</t>
  </si>
  <si>
    <t>IronSteel</t>
  </si>
  <si>
    <t>Wood</t>
  </si>
  <si>
    <t>Aluminium</t>
  </si>
  <si>
    <t>Mining</t>
  </si>
  <si>
    <t>Eurostat</t>
  </si>
  <si>
    <t>Temperature Distribution</t>
  </si>
  <si>
    <t>Agricultural area (Table: 04414)</t>
  </si>
  <si>
    <t>Fisheries Catch (Table: 08867)</t>
  </si>
  <si>
    <t>Population (Table: 01222)</t>
  </si>
  <si>
    <t>Construction (Table: 08016)</t>
  </si>
  <si>
    <t>Structural business statistics for manufacturing, mining and quarrying (Table: 08689), Production value (NOK million)</t>
  </si>
  <si>
    <t>NOR 1</t>
  </si>
  <si>
    <t>01 Østfold</t>
  </si>
  <si>
    <t>02 Akershus</t>
  </si>
  <si>
    <t>03 Oslo</t>
  </si>
  <si>
    <t>..</t>
  </si>
  <si>
    <t>04 Hedmark</t>
  </si>
  <si>
    <t>05 Oppland</t>
  </si>
  <si>
    <t>06 Buskerud</t>
  </si>
  <si>
    <t>07 Vestfold</t>
  </si>
  <si>
    <t>08 Telemark</t>
  </si>
  <si>
    <t>09 Aust-Agder</t>
  </si>
  <si>
    <t>10 Vest-Agder</t>
  </si>
  <si>
    <t>11 Rogaland</t>
  </si>
  <si>
    <t>NOR 2</t>
  </si>
  <si>
    <t>12 Hordaland</t>
  </si>
  <si>
    <t>14 Sogn og Fjordane</t>
  </si>
  <si>
    <t>15 Møre og Romsdal</t>
  </si>
  <si>
    <t>16 Sør-Trøndelag</t>
  </si>
  <si>
    <t>17 Nord-Trøndelag</t>
  </si>
  <si>
    <t>18 Nordland</t>
  </si>
  <si>
    <t>19 Troms - Romsa</t>
  </si>
  <si>
    <t>20 Finnmark - Finnmárku</t>
  </si>
  <si>
    <t>Shares</t>
  </si>
  <si>
    <t>NOR1</t>
  </si>
  <si>
    <t>NOR2</t>
  </si>
  <si>
    <t>Fuel Consumption</t>
  </si>
  <si>
    <t>Agriculture / Forestry (PJ)</t>
  </si>
  <si>
    <t>Fishing (PJ)</t>
  </si>
  <si>
    <t>Split</t>
  </si>
  <si>
    <t>INDBLQ</t>
  </si>
  <si>
    <t>Black liquor IND</t>
  </si>
  <si>
    <t>~COMEMI</t>
  </si>
  <si>
    <t>INDH2</t>
  </si>
  <si>
    <t>H2</t>
  </si>
  <si>
    <t>Hydrogen IND</t>
  </si>
  <si>
    <t>Based on the ONTIMES model a structure has been developed for the TIMES-AZ model.</t>
  </si>
  <si>
    <t>Mikkel Bosack Simonsen</t>
  </si>
  <si>
    <t>Removed all Norwegian dataset and implemented Azabaijanian energy statistics, allthough service demand split is used based on WMAS study in Denmark. Expected to be changed for heavy industri</t>
  </si>
  <si>
    <t>Energy balance by products in 2010</t>
  </si>
  <si>
    <t>terajoule</t>
  </si>
  <si>
    <t xml:space="preserve">Total all products </t>
  </si>
  <si>
    <t>Petroleum products, total</t>
  </si>
  <si>
    <t xml:space="preserve">Natural gas </t>
  </si>
  <si>
    <t xml:space="preserve">Renewables and wastes
</t>
  </si>
  <si>
    <t>Heat</t>
  </si>
  <si>
    <t xml:space="preserve"> Electricity</t>
  </si>
  <si>
    <t>Liquefied gases</t>
  </si>
  <si>
    <t>Motor gasoline</t>
  </si>
  <si>
    <t>Diesel fuel</t>
  </si>
  <si>
    <t>Fuel oil - low sulphur</t>
  </si>
  <si>
    <t>Other petroleum products</t>
  </si>
  <si>
    <t>Primary production</t>
  </si>
  <si>
    <t>-</t>
  </si>
  <si>
    <t>Import</t>
  </si>
  <si>
    <t>Export</t>
  </si>
  <si>
    <t xml:space="preserve">International bunkers </t>
  </si>
  <si>
    <t>International marine bunkers</t>
  </si>
  <si>
    <t>International aviation bunkers</t>
  </si>
  <si>
    <t xml:space="preserve"> Stock changes</t>
  </si>
  <si>
    <t>Total energy supply</t>
  </si>
  <si>
    <t>Statistical difference</t>
  </si>
  <si>
    <t>Transfers</t>
  </si>
  <si>
    <t>Transformation processes</t>
  </si>
  <si>
    <t>Electricity plants</t>
  </si>
  <si>
    <t>CHP plants</t>
  </si>
  <si>
    <t>Heat plants</t>
  </si>
  <si>
    <t>Gas works</t>
  </si>
  <si>
    <t>Blast furnaces</t>
  </si>
  <si>
    <t>Oil refineries</t>
  </si>
  <si>
    <t>Petrochemical plants</t>
  </si>
  <si>
    <t>Other transformation processes</t>
  </si>
  <si>
    <t xml:space="preserve">Energy industries own use </t>
  </si>
  <si>
    <t>Losses</t>
  </si>
  <si>
    <t>Final consumption</t>
  </si>
  <si>
    <t xml:space="preserve">Final energy consumption </t>
  </si>
  <si>
    <t xml:space="preserve">Industry and construction </t>
  </si>
  <si>
    <t>Iron and steel</t>
  </si>
  <si>
    <t>Chemical and petrochemical</t>
  </si>
  <si>
    <t>Non-ferrous metal</t>
  </si>
  <si>
    <t>Non-metallic minerals</t>
  </si>
  <si>
    <t>Transport equipment</t>
  </si>
  <si>
    <t>Mining and quarrying</t>
  </si>
  <si>
    <t>Food and tobacco</t>
  </si>
  <si>
    <t>Paper, pulp and printing</t>
  </si>
  <si>
    <t>Wood and wood products</t>
  </si>
  <si>
    <t>Textile and leather</t>
  </si>
  <si>
    <t>Non-specified</t>
  </si>
  <si>
    <t>Transport</t>
  </si>
  <si>
    <t xml:space="preserve">Road </t>
  </si>
  <si>
    <t>Rail</t>
  </si>
  <si>
    <t>Domestic aviation</t>
  </si>
  <si>
    <t>Domestic navigation</t>
  </si>
  <si>
    <t xml:space="preserve">Pipeline </t>
  </si>
  <si>
    <t>Transport not elsewhere specified</t>
  </si>
  <si>
    <t>Other fields of economy</t>
  </si>
  <si>
    <t xml:space="preserve">Agriculture, forestry and fishing </t>
  </si>
  <si>
    <t>Commerce and public services</t>
  </si>
  <si>
    <t>Households</t>
  </si>
  <si>
    <t>Not elsewhere-specified</t>
  </si>
  <si>
    <t>Non-energy use</t>
  </si>
  <si>
    <t>2.2  Energy balance by products in 2015</t>
  </si>
  <si>
    <t>Diesel fuel (gas oil)</t>
  </si>
  <si>
    <t xml:space="preserve">Fuel oil </t>
  </si>
  <si>
    <t>Pipeline</t>
  </si>
  <si>
    <t>Pipeline transport</t>
  </si>
  <si>
    <t>https://www.stat.gov.az/source/balance_fuel/?lang=en</t>
  </si>
  <si>
    <t>Energy statistic from the state statistical committee of the republic of Azerbaijan</t>
  </si>
  <si>
    <t>TJ</t>
  </si>
  <si>
    <t>Total calculated</t>
  </si>
  <si>
    <t>Biomass and waste is assumed a 50/50 split</t>
  </si>
  <si>
    <t>Fuel split into service demands</t>
  </si>
  <si>
    <t>Energy matrix for 2010</t>
  </si>
  <si>
    <t>Energy matrix for 2019</t>
  </si>
  <si>
    <t>Energy demand 2010</t>
  </si>
  <si>
    <t>Energy demand 2019</t>
  </si>
  <si>
    <t>Demand Process heat</t>
  </si>
  <si>
    <t>Demand Cooling</t>
  </si>
  <si>
    <t>Demand Spatial Heat</t>
  </si>
  <si>
    <t>Process heat temperature</t>
  </si>
  <si>
    <t>Cooling demand</t>
  </si>
  <si>
    <t>Haullage</t>
  </si>
  <si>
    <t>Light and electronics</t>
  </si>
  <si>
    <t>Electric motors</t>
  </si>
  <si>
    <t>Spatial heating</t>
  </si>
  <si>
    <t>PulpPaper</t>
  </si>
  <si>
    <t>TextileLeather</t>
  </si>
  <si>
    <t>02 Chemical and petrochemical</t>
  </si>
  <si>
    <t>03 Non-ferrous metal</t>
  </si>
  <si>
    <t>04 Non-metallic minerals</t>
  </si>
  <si>
    <t>05 Transport equipment</t>
  </si>
  <si>
    <t>06 Machinery</t>
  </si>
  <si>
    <t>07 Mining and quarrying</t>
  </si>
  <si>
    <t>08 Food and tobacco</t>
  </si>
  <si>
    <t>09 Paper, pulp and printing</t>
  </si>
  <si>
    <t>010 Wood and wood products</t>
  </si>
  <si>
    <t>011 Textile and leather</t>
  </si>
  <si>
    <t>012 Construction</t>
  </si>
  <si>
    <t>013 Non-specified</t>
  </si>
  <si>
    <t>AG</t>
  </si>
  <si>
    <t>AGR</t>
  </si>
  <si>
    <t>AGRCO2</t>
  </si>
  <si>
    <t>CO2 Agriculture</t>
  </si>
  <si>
    <t>PH</t>
  </si>
  <si>
    <t>CO</t>
  </si>
  <si>
    <t>SH</t>
  </si>
  <si>
    <t>LA</t>
  </si>
  <si>
    <t>EM</t>
  </si>
  <si>
    <t>TF</t>
  </si>
  <si>
    <t>FL</t>
  </si>
  <si>
    <t>AGD</t>
  </si>
  <si>
    <t>ELCLOW</t>
  </si>
  <si>
    <t>NGAD</t>
  </si>
  <si>
    <t>2.10  Energy balance by products in 2019</t>
  </si>
  <si>
    <t>INDHSE</t>
  </si>
  <si>
    <t>SubUrban District Heat IND</t>
  </si>
  <si>
    <t>HETSP</t>
  </si>
  <si>
    <t>Demand base year</t>
  </si>
  <si>
    <t>Solid Fossil Fuels</t>
  </si>
  <si>
    <t>Manufactured gas</t>
  </si>
  <si>
    <t>Manufatured Gases</t>
  </si>
  <si>
    <t>Manufactured Gases</t>
  </si>
  <si>
    <t>Biodiesel</t>
  </si>
  <si>
    <t>Manufactured gases</t>
  </si>
  <si>
    <t>Energy matrix for 2015</t>
  </si>
  <si>
    <t>Energy demand 2015</t>
  </si>
  <si>
    <t>08 Biogas</t>
  </si>
  <si>
    <t>Refinery gas (not in EB)</t>
  </si>
  <si>
    <t>FT-INDCOAtoMFG</t>
  </si>
  <si>
    <t>Coal to manufactured gas</t>
  </si>
  <si>
    <t>FT technology Agriculture MFG referenced as NSG1</t>
  </si>
  <si>
    <t>FT-AGRCOAtoMFG</t>
  </si>
  <si>
    <t>DE1</t>
  </si>
  <si>
    <t>DEMAND~DE1</t>
  </si>
  <si>
    <t>DE1
Col</t>
  </si>
  <si>
    <t>DEMAND~DE1~2015</t>
  </si>
  <si>
    <t>DEMAND~DE1~2019</t>
  </si>
  <si>
    <t>STOCK~DE1</t>
  </si>
  <si>
    <t>STOCK~DE1~2015</t>
  </si>
  <si>
    <t>STOCK~DE1~2019</t>
  </si>
  <si>
    <t>STOCK~DE1~2020</t>
  </si>
  <si>
    <t>STOCK~DE1~2034</t>
  </si>
  <si>
    <t>EFF~DE1</t>
  </si>
  <si>
    <t>DEMAND~DE2</t>
  </si>
  <si>
    <t>DE2
Col</t>
  </si>
  <si>
    <t>DEMAND~DE2~2015</t>
  </si>
  <si>
    <t>DEMAND~DE2~2019</t>
  </si>
  <si>
    <t>DE2</t>
  </si>
  <si>
    <t>STOCK~DE2</t>
  </si>
  <si>
    <t>STOCK~DE2~2015</t>
  </si>
  <si>
    <t>STOCK~DE2~2019</t>
  </si>
  <si>
    <t>STOCK~DE2~2020</t>
  </si>
  <si>
    <t>STOCK~DE2~2034</t>
  </si>
  <si>
    <t>EFF~DE2</t>
  </si>
  <si>
    <t>DEMAND~DE3</t>
  </si>
  <si>
    <t>DE3
Col</t>
  </si>
  <si>
    <t>DEMAND~DE3~2015</t>
  </si>
  <si>
    <t>DEMAND~DE3~2019</t>
  </si>
  <si>
    <t>DE3</t>
  </si>
  <si>
    <t>STOCK~DE3</t>
  </si>
  <si>
    <t>STOCK~DE3~2015</t>
  </si>
  <si>
    <t>STOCK~DE3~2019</t>
  </si>
  <si>
    <t>STOCK~DE3~2020</t>
  </si>
  <si>
    <t>STOCK~DE3~2034</t>
  </si>
  <si>
    <t>EFF~DE3</t>
  </si>
  <si>
    <t>06 Manufactured gases</t>
  </si>
  <si>
    <t>07 Natural gas</t>
  </si>
  <si>
    <t>09 Biodiesel</t>
  </si>
  <si>
    <t>10 Biomass</t>
  </si>
  <si>
    <t>11 Waste</t>
  </si>
  <si>
    <t>12 Electricity</t>
  </si>
  <si>
    <t>13 District Heating</t>
  </si>
  <si>
    <t>AGRCOA</t>
  </si>
  <si>
    <t>AGRSNG1</t>
  </si>
</sst>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41" formatCode="_ * #,##0_ ;_ * \-#,##0_ ;_ * &quot;-&quot;_ ;_ @_ "/>
    <numFmt numFmtId="43" formatCode="_ * #,##0.00_ ;_ * \-#,##0.00_ ;_ * &quot;-&quot;??_ ;_ @_ "/>
    <numFmt numFmtId="164" formatCode="_-* #,##0_-;\-* #,##0_-;_-* &quot;-&quot;_-;_-@_-"/>
    <numFmt numFmtId="165" formatCode="_-* #,##0.00_-;\-* #,##0.00_-;_-* &quot;-&quot;??_-;_-@_-"/>
    <numFmt numFmtId="166" formatCode="_-* #,##0.00\ _k_r_-;\-* #,##0.00\ _k_r_-;_-* &quot;-&quot;??\ _k_r_-;_-@_-"/>
    <numFmt numFmtId="167" formatCode="_(* #,##0.00_);_(* \(#,##0.00\);_(* &quot;-&quot;??_);_(@_)"/>
    <numFmt numFmtId="168" formatCode="_-&quot;€&quot;\ * #,##0.00_-;\-&quot;€&quot;\ * #,##0.00_-;_-&quot;€&quot;\ * &quot;-&quot;??_-;_-@_-"/>
    <numFmt numFmtId="169" formatCode="0.0000000"/>
    <numFmt numFmtId="170" formatCode="#,##0;\-\ #,##0;_-\ &quot;- &quot;"/>
    <numFmt numFmtId="171" formatCode="_-[$€-2]\ * #,##0.00_-;\-[$€-2]\ * #,##0.00_-;_-[$€-2]\ * &quot;-&quot;??_-"/>
    <numFmt numFmtId="172" formatCode="_-* #,##0_-;\-* #,##0_-;_-* &quot;-&quot;??_-;_-@_-"/>
    <numFmt numFmtId="173" formatCode="0.000"/>
    <numFmt numFmtId="174" formatCode="_(* #,##0.0_);_(* \(#,##0.0\);_(* &quot;-&quot;??_);_(@_)"/>
    <numFmt numFmtId="175" formatCode="_([$€]* #,##0.00_);_([$€]* \(#,##0.00\);_([$€]* &quot;-&quot;??_);_(@_)"/>
    <numFmt numFmtId="176" formatCode="0.0;\-0.0;0"/>
    <numFmt numFmtId="177" formatCode="\Te\x\t"/>
    <numFmt numFmtId="178" formatCode="0.00000000"/>
    <numFmt numFmtId="179" formatCode="#,##0;\-#,##0;"/>
    <numFmt numFmtId="180" formatCode="0%;\-0%;"/>
    <numFmt numFmtId="181" formatCode="0.0\ \ \ \ \ \ ;\-0.0\ \ \ \ \ \ ;"/>
    <numFmt numFmtId="182" formatCode="0.0"/>
    <numFmt numFmtId="183" formatCode="0.00;\-0.00;"/>
    <numFmt numFmtId="184" formatCode="0.00\ \ \ \ \ \ ;\-0.00\ \ \ \ \ \ ;"/>
    <numFmt numFmtId="185" formatCode="_-[$€-2]* #,##0.00_-;\-[$€-2]* #,##0.00_-;_-[$€-2]* &quot;-&quot;??_-"/>
    <numFmt numFmtId="186" formatCode="0_ ;\-0\ "/>
    <numFmt numFmtId="187" formatCode="_-* #,##0.0000_-;\-* #,##0.0000_-;_-* &quot;-&quot;??_-;_-@_-"/>
    <numFmt numFmtId="188" formatCode="_-* #,##0.000_-;\-* #,##0.000_-;_-* &quot;-&quot;??_-;_-@_-"/>
    <numFmt numFmtId="189" formatCode="0.0%"/>
    <numFmt numFmtId="190" formatCode="0.0;\-0.0"/>
    <numFmt numFmtId="191" formatCode="\$#,##0\ ;\(\$#,##0\)"/>
    <numFmt numFmtId="192" formatCode="_ * #,##0.00000000_ ;_ * \-#,##0.00000000_ ;_ * &quot;-&quot;??_ ;_ @_ "/>
    <numFmt numFmtId="193" formatCode="_(* #,##0_);_(* \(#,##0\);_(* &quot;-&quot;??_);_(@_)"/>
    <numFmt numFmtId="194" formatCode="#,##0.0"/>
    <numFmt numFmtId="195" formatCode="#,##0.000"/>
    <numFmt numFmtId="196" formatCode="#,##0.##########"/>
  </numFmts>
  <fonts count="16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1"/>
      <color indexed="8"/>
      <name val="Calibri"/>
      <family val="2"/>
    </font>
    <font>
      <sz val="11"/>
      <color indexed="9"/>
      <name val="Calibri"/>
      <family val="2"/>
    </font>
    <font>
      <b/>
      <sz val="11"/>
      <color indexed="52"/>
      <name val="Calibri"/>
      <family val="2"/>
    </font>
    <font>
      <sz val="11"/>
      <color indexed="52"/>
      <name val="Calibri"/>
      <family val="2"/>
    </font>
    <font>
      <b/>
      <sz val="11"/>
      <color indexed="9"/>
      <name val="Calibri"/>
      <family val="2"/>
    </font>
    <font>
      <sz val="11"/>
      <color indexed="62"/>
      <name val="Calibri"/>
      <family val="2"/>
    </font>
    <font>
      <sz val="10"/>
      <name val="MS Sans Serif"/>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1"/>
      <color indexed="20"/>
      <name val="Calibri"/>
      <family val="2"/>
    </font>
    <font>
      <sz val="11"/>
      <color indexed="17"/>
      <name val="Calibri"/>
      <family val="2"/>
    </font>
    <font>
      <sz val="8"/>
      <name val="Arial"/>
      <family val="2"/>
    </font>
    <font>
      <sz val="9"/>
      <color indexed="81"/>
      <name val="Tahoma"/>
      <family val="2"/>
    </font>
    <font>
      <b/>
      <sz val="9"/>
      <color indexed="81"/>
      <name val="Tahoma"/>
      <family val="2"/>
    </font>
    <font>
      <b/>
      <sz val="10"/>
      <name val="Arial"/>
      <family val="2"/>
    </font>
    <font>
      <b/>
      <sz val="9"/>
      <color indexed="81"/>
      <name val="Tahoma"/>
      <family val="2"/>
      <charset val="204"/>
    </font>
    <font>
      <sz val="10"/>
      <name val="Arial"/>
      <family val="2"/>
      <charset val="204"/>
    </font>
    <font>
      <sz val="10"/>
      <name val="Courier"/>
      <family val="3"/>
    </font>
    <font>
      <sz val="9"/>
      <color indexed="8"/>
      <name val="Times New Roman"/>
      <family val="1"/>
    </font>
    <font>
      <sz val="9"/>
      <name val="Times New Roman"/>
      <family val="1"/>
    </font>
    <font>
      <b/>
      <sz val="9"/>
      <name val="Times New Roman"/>
      <family val="1"/>
    </font>
    <font>
      <sz val="10"/>
      <name val="Arial"/>
      <family val="2"/>
    </font>
    <font>
      <sz val="10"/>
      <name val="Helv"/>
    </font>
    <font>
      <sz val="11"/>
      <color theme="1"/>
      <name val="Calibri"/>
      <family val="2"/>
      <scheme val="minor"/>
    </font>
    <font>
      <sz val="11"/>
      <color rgb="FF9C0006"/>
      <name val="Calibri"/>
      <family val="2"/>
      <scheme val="minor"/>
    </font>
    <font>
      <sz val="10"/>
      <color rgb="FF9C0006"/>
      <name val="Calibri"/>
      <family val="2"/>
    </font>
    <font>
      <b/>
      <sz val="11"/>
      <color rgb="FFFA7D00"/>
      <name val="Calibri"/>
      <family val="2"/>
      <scheme val="minor"/>
    </font>
    <font>
      <sz val="11"/>
      <color rgb="FF006100"/>
      <name val="Calibri"/>
      <family val="2"/>
      <scheme val="minor"/>
    </font>
    <font>
      <sz val="11"/>
      <color theme="1"/>
      <name val="Calibri"/>
      <family val="2"/>
    </font>
    <font>
      <sz val="10"/>
      <color theme="1"/>
      <name val="Calibri"/>
      <family val="2"/>
    </font>
    <font>
      <b/>
      <sz val="11"/>
      <color theme="1"/>
      <name val="Calibri"/>
      <family val="2"/>
      <scheme val="minor"/>
    </font>
    <font>
      <sz val="10"/>
      <name val="Arial"/>
      <family val="2"/>
    </font>
    <font>
      <sz val="9"/>
      <name val="Geneva"/>
      <family val="2"/>
    </font>
    <font>
      <sz val="11"/>
      <color rgb="FF3F3F76"/>
      <name val="Calibri"/>
      <family val="2"/>
      <scheme val="minor"/>
    </font>
    <font>
      <u/>
      <sz val="11"/>
      <color theme="10"/>
      <name val="Calibri"/>
      <family val="2"/>
      <scheme val="minor"/>
    </font>
    <font>
      <b/>
      <sz val="11"/>
      <color rgb="FF3F3F3F"/>
      <name val="Calibri"/>
      <family val="2"/>
      <scheme val="minor"/>
    </font>
    <font>
      <sz val="10"/>
      <color theme="1"/>
      <name val="Calibri"/>
      <family val="2"/>
      <scheme val="minor"/>
    </font>
    <font>
      <sz val="10"/>
      <color rgb="FFFF0000"/>
      <name val="Calibri"/>
      <family val="2"/>
      <scheme val="minor"/>
    </font>
    <font>
      <sz val="10"/>
      <color theme="0"/>
      <name val="Calibri"/>
      <family val="2"/>
      <scheme val="minor"/>
    </font>
    <font>
      <b/>
      <sz val="10"/>
      <color theme="0"/>
      <name val="Calibri"/>
      <family val="2"/>
      <scheme val="minor"/>
    </font>
    <font>
      <sz val="10"/>
      <color theme="3" tint="0.39997558519241921"/>
      <name val="Calibri"/>
      <family val="2"/>
      <scheme val="minor"/>
    </font>
    <font>
      <b/>
      <sz val="10"/>
      <color theme="3" tint="0.39997558519241921"/>
      <name val="Calibri"/>
      <family val="2"/>
      <scheme val="minor"/>
    </font>
    <font>
      <sz val="10"/>
      <name val="Calibri"/>
      <family val="2"/>
      <scheme val="minor"/>
    </font>
    <font>
      <sz val="10"/>
      <color indexed="9"/>
      <name val="Calibri"/>
      <family val="2"/>
      <scheme val="minor"/>
    </font>
    <font>
      <b/>
      <sz val="10"/>
      <color rgb="FFFF0000"/>
      <name val="Calibri"/>
      <family val="2"/>
      <scheme val="minor"/>
    </font>
    <font>
      <sz val="8"/>
      <name val="Calibri"/>
      <family val="2"/>
      <scheme val="minor"/>
    </font>
    <font>
      <b/>
      <sz val="10"/>
      <color indexed="12"/>
      <name val="Calibri"/>
      <family val="2"/>
      <scheme val="minor"/>
    </font>
    <font>
      <b/>
      <sz val="10"/>
      <name val="Calibri"/>
      <family val="2"/>
      <scheme val="minor"/>
    </font>
    <font>
      <sz val="10"/>
      <color theme="9" tint="-0.249977111117893"/>
      <name val="Calibri"/>
      <family val="2"/>
      <scheme val="minor"/>
    </font>
    <font>
      <i/>
      <sz val="10"/>
      <name val="Calibri"/>
      <family val="2"/>
      <scheme val="minor"/>
    </font>
    <font>
      <b/>
      <sz val="11"/>
      <color theme="0"/>
      <name val="Calibri"/>
      <family val="2"/>
      <scheme val="minor"/>
    </font>
    <font>
      <sz val="10"/>
      <name val="Calibri"/>
      <family val="2"/>
    </font>
    <font>
      <sz val="11"/>
      <color theme="0"/>
      <name val="Calibri"/>
      <family val="2"/>
      <scheme val="minor"/>
    </font>
    <font>
      <sz val="11"/>
      <name val="Calibri"/>
      <family val="2"/>
      <scheme val="minor"/>
    </font>
    <font>
      <b/>
      <sz val="10"/>
      <name val="Calibri"/>
      <family val="2"/>
    </font>
    <font>
      <b/>
      <sz val="10"/>
      <color rgb="FFFF0000"/>
      <name val="Calibri"/>
      <family val="2"/>
    </font>
    <font>
      <sz val="10"/>
      <color theme="9" tint="-0.249977111117893"/>
      <name val="Calibri"/>
      <family val="2"/>
    </font>
    <font>
      <b/>
      <sz val="14"/>
      <color rgb="FFFF0000"/>
      <name val="Calibri"/>
      <family val="2"/>
      <scheme val="minor"/>
    </font>
    <font>
      <sz val="10"/>
      <color rgb="FF0000FF"/>
      <name val="Calibri"/>
      <family val="2"/>
    </font>
    <font>
      <sz val="10"/>
      <color rgb="FF00B050"/>
      <name val="Calibri"/>
      <family val="2"/>
    </font>
    <font>
      <b/>
      <sz val="16"/>
      <color theme="0"/>
      <name val="Calibri"/>
      <family val="2"/>
      <scheme val="minor"/>
    </font>
    <font>
      <b/>
      <sz val="13"/>
      <color theme="0"/>
      <name val="Calibri"/>
      <family val="2"/>
      <scheme val="minor"/>
    </font>
    <font>
      <b/>
      <sz val="12"/>
      <color theme="0"/>
      <name val="Calibri"/>
      <family val="2"/>
      <scheme val="minor"/>
    </font>
    <font>
      <b/>
      <sz val="11"/>
      <name val="Calibri"/>
      <family val="2"/>
    </font>
    <font>
      <sz val="10"/>
      <color rgb="FFFF0000"/>
      <name val="Calibri"/>
      <family val="2"/>
    </font>
    <font>
      <i/>
      <sz val="10"/>
      <name val="Calibri"/>
      <family val="2"/>
    </font>
    <font>
      <sz val="11"/>
      <color rgb="FFFF0000"/>
      <name val="Calibri"/>
      <family val="2"/>
      <scheme val="minor"/>
    </font>
    <font>
      <b/>
      <sz val="12"/>
      <name val="Arial"/>
      <family val="2"/>
    </font>
    <font>
      <sz val="11"/>
      <name val="Arial"/>
      <family val="2"/>
    </font>
    <font>
      <b/>
      <sz val="11"/>
      <name val="Calibri"/>
      <family val="2"/>
      <scheme val="minor"/>
    </font>
    <font>
      <b/>
      <sz val="14"/>
      <name val="Calibri"/>
      <family val="2"/>
      <scheme val="minor"/>
    </font>
    <font>
      <sz val="10"/>
      <name val="Arial"/>
      <family val="2"/>
    </font>
    <font>
      <sz val="10"/>
      <color rgb="FF008FBC"/>
      <name val="Calibri"/>
      <family val="2"/>
    </font>
    <font>
      <sz val="10"/>
      <color indexed="23"/>
      <name val="Calibri"/>
      <family val="2"/>
    </font>
    <font>
      <b/>
      <sz val="16"/>
      <color theme="0"/>
      <name val="Calibri"/>
      <family val="2"/>
    </font>
    <font>
      <sz val="10"/>
      <color rgb="FF006100"/>
      <name val="Calibri"/>
      <family val="2"/>
    </font>
    <font>
      <u/>
      <sz val="10"/>
      <color theme="10"/>
      <name val="Calibri"/>
      <family val="2"/>
    </font>
    <font>
      <sz val="10"/>
      <color rgb="FF9C6500"/>
      <name val="Calibri"/>
      <family val="2"/>
    </font>
    <font>
      <sz val="8"/>
      <color indexed="9"/>
      <name val="Arial"/>
      <family val="2"/>
    </font>
    <font>
      <u/>
      <sz val="8"/>
      <color indexed="12"/>
      <name val="Arial"/>
      <family val="2"/>
    </font>
    <font>
      <sz val="18"/>
      <color theme="3"/>
      <name val="Cambria"/>
      <family val="2"/>
      <scheme val="major"/>
    </font>
    <font>
      <sz val="10"/>
      <color theme="1"/>
      <name val="Arial"/>
      <family val="2"/>
    </font>
    <font>
      <sz val="14"/>
      <color indexed="50"/>
      <name val="Arial"/>
      <family val="2"/>
    </font>
    <font>
      <sz val="6"/>
      <name val="Arial"/>
      <family val="2"/>
    </font>
    <font>
      <b/>
      <sz val="8.5"/>
      <color indexed="50"/>
      <name val="Arial"/>
      <family val="2"/>
    </font>
    <font>
      <sz val="8"/>
      <color indexed="8"/>
      <name val="Arial"/>
      <family val="2"/>
    </font>
    <font>
      <b/>
      <sz val="7"/>
      <color indexed="9"/>
      <name val="Arial"/>
      <family val="2"/>
    </font>
    <font>
      <b/>
      <sz val="7"/>
      <name val="Arial"/>
      <family val="2"/>
    </font>
    <font>
      <sz val="7"/>
      <name val="Arial"/>
      <family val="2"/>
    </font>
    <font>
      <sz val="7"/>
      <color indexed="8"/>
      <name val="Arial"/>
      <family val="2"/>
    </font>
    <font>
      <sz val="6.5"/>
      <name val="Arial"/>
      <family val="2"/>
    </font>
    <font>
      <u/>
      <sz val="10"/>
      <color indexed="12"/>
      <name val="Arial"/>
      <family val="2"/>
    </font>
    <font>
      <u/>
      <sz val="10"/>
      <color theme="10"/>
      <name val="Arial"/>
      <family val="2"/>
    </font>
    <font>
      <b/>
      <sz val="18"/>
      <color theme="3"/>
      <name val="Cambria"/>
      <family val="2"/>
      <scheme val="major"/>
    </font>
    <font>
      <b/>
      <sz val="12"/>
      <name val="Times New Roman"/>
      <family val="1"/>
    </font>
    <font>
      <sz val="10"/>
      <color indexed="24"/>
      <name val="Arial"/>
      <family val="2"/>
    </font>
    <font>
      <b/>
      <sz val="8"/>
      <color indexed="63"/>
      <name val="Arial Narrow"/>
      <family val="2"/>
    </font>
    <font>
      <b/>
      <i/>
      <sz val="10"/>
      <color indexed="18"/>
      <name val="Arial Narrow"/>
      <family val="2"/>
    </font>
    <font>
      <b/>
      <sz val="8"/>
      <color indexed="63"/>
      <name val="MS Sans Serif"/>
      <family val="2"/>
    </font>
    <font>
      <sz val="8"/>
      <color indexed="18"/>
      <name val="Arial Narrow"/>
      <family val="2"/>
    </font>
    <font>
      <sz val="11"/>
      <color indexed="9"/>
      <name val="Arial"/>
      <family val="2"/>
    </font>
    <font>
      <b/>
      <sz val="11"/>
      <color indexed="9"/>
      <name val="Arial"/>
      <family val="2"/>
    </font>
    <font>
      <b/>
      <sz val="8"/>
      <color indexed="18"/>
      <name val="Arial Narrow"/>
      <family val="2"/>
    </font>
    <font>
      <sz val="11"/>
      <color indexed="18"/>
      <name val="Arial"/>
      <family val="2"/>
    </font>
    <font>
      <sz val="10"/>
      <color indexed="56"/>
      <name val="Arial"/>
      <family val="2"/>
    </font>
    <font>
      <b/>
      <sz val="8"/>
      <color indexed="18"/>
      <name val="Arial"/>
      <family val="2"/>
    </font>
    <font>
      <sz val="8"/>
      <color indexed="18"/>
      <name val="Arial"/>
      <family val="2"/>
    </font>
    <font>
      <sz val="12"/>
      <color indexed="56"/>
      <name val="Arial"/>
      <family val="2"/>
    </font>
    <font>
      <i/>
      <sz val="12"/>
      <color indexed="56"/>
      <name val="Arial"/>
      <family val="2"/>
    </font>
    <font>
      <b/>
      <sz val="11"/>
      <color indexed="18"/>
      <name val="Arial Narrow"/>
      <family val="2"/>
    </font>
    <font>
      <sz val="8"/>
      <color indexed="63"/>
      <name val="Arial Narrow"/>
      <family val="2"/>
    </font>
    <font>
      <i/>
      <sz val="10"/>
      <color indexed="56"/>
      <name val="Arial Narrow"/>
      <family val="2"/>
    </font>
    <font>
      <b/>
      <sz val="11"/>
      <color indexed="56"/>
      <name val="Arial"/>
      <family val="2"/>
    </font>
    <font>
      <b/>
      <i/>
      <sz val="11"/>
      <color indexed="56"/>
      <name val="Arial"/>
      <family val="2"/>
    </font>
    <font>
      <b/>
      <sz val="14"/>
      <color indexed="18"/>
      <name val="Arial"/>
      <family val="2"/>
    </font>
    <font>
      <sz val="10"/>
      <color indexed="63"/>
      <name val="Arial"/>
      <family val="2"/>
    </font>
    <font>
      <sz val="10"/>
      <name val="Times New Roman"/>
      <family val="1"/>
    </font>
    <font>
      <sz val="10"/>
      <name val="Arial"/>
      <family val="2"/>
    </font>
    <font>
      <b/>
      <sz val="7"/>
      <color rgb="FF333333"/>
      <name val="Inherit"/>
    </font>
    <font>
      <b/>
      <sz val="11"/>
      <color rgb="FF000000"/>
      <name val="Calibri"/>
      <family val="2"/>
    </font>
    <font>
      <sz val="11"/>
      <color rgb="FF000000"/>
      <name val="Calibri"/>
      <family val="2"/>
    </font>
    <font>
      <sz val="7"/>
      <color rgb="FF333333"/>
      <name val="Inherit"/>
    </font>
    <font>
      <sz val="10"/>
      <color rgb="FF000000"/>
      <name val="Calibri"/>
      <family val="2"/>
    </font>
    <font>
      <b/>
      <sz val="11"/>
      <name val="Times New Roman"/>
      <family val="1"/>
    </font>
    <font>
      <sz val="11"/>
      <color theme="1"/>
      <name val="Calibri"/>
      <family val="2"/>
      <charset val="186"/>
      <scheme val="minor"/>
    </font>
    <font>
      <sz val="11"/>
      <color indexed="8"/>
      <name val="Times New Roman"/>
      <family val="1"/>
    </font>
    <font>
      <sz val="11"/>
      <name val="Times New Roman"/>
      <family val="1"/>
    </font>
    <font>
      <b/>
      <sz val="11"/>
      <name val="Times New Roman"/>
      <family val="1"/>
      <charset val="204"/>
    </font>
    <font>
      <b/>
      <sz val="11"/>
      <color indexed="8"/>
      <name val="Times New Roman"/>
      <family val="1"/>
    </font>
    <font>
      <b/>
      <sz val="16"/>
      <name val="Calibri"/>
      <family val="2"/>
      <scheme val="minor"/>
    </font>
    <font>
      <sz val="8"/>
      <color rgb="FFFF0000"/>
      <name val="Arial"/>
      <family val="2"/>
    </font>
    <font>
      <sz val="11"/>
      <color theme="1"/>
      <name val="Times New Roman"/>
      <family val="1"/>
      <charset val="204"/>
    </font>
    <font>
      <b/>
      <sz val="11"/>
      <color theme="1"/>
      <name val="Times New Roman"/>
      <family val="1"/>
      <charset val="204"/>
    </font>
    <font>
      <sz val="9"/>
      <name val="Arial"/>
      <family val="2"/>
    </font>
    <font>
      <sz val="9"/>
      <name val="Arial"/>
      <family val="2"/>
    </font>
    <font>
      <b/>
      <sz val="9"/>
      <color rgb="FF000000"/>
      <name val="Tahoma"/>
      <family val="2"/>
    </font>
    <font>
      <sz val="9"/>
      <color rgb="FF000000"/>
      <name val="Tahoma"/>
      <family val="2"/>
    </font>
    <font>
      <b/>
      <sz val="9"/>
      <color indexed="9"/>
      <name val="Arial"/>
      <family val="2"/>
    </font>
    <font>
      <sz val="10"/>
      <color rgb="FF538DD5"/>
      <name val="Calibri"/>
      <family val="2"/>
    </font>
    <font>
      <sz val="8"/>
      <name val="Arial"/>
    </font>
  </fonts>
  <fills count="11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43"/>
      </patternFill>
    </fill>
    <fill>
      <patternFill patternType="solid">
        <fgColor indexed="55"/>
        <bgColor indexed="64"/>
      </patternFill>
    </fill>
    <fill>
      <patternFill patternType="solid">
        <fgColor indexed="26"/>
      </patternFill>
    </fill>
    <fill>
      <patternFill patternType="solid">
        <fgColor indexed="42"/>
        <bgColor indexed="64"/>
      </patternFill>
    </fill>
    <fill>
      <patternFill patternType="solid">
        <fgColor indexed="43"/>
        <bgColor indexed="64"/>
      </patternFill>
    </fill>
    <fill>
      <patternFill patternType="solid">
        <fgColor indexed="29"/>
        <bgColor indexed="64"/>
      </patternFill>
    </fill>
    <fill>
      <patternFill patternType="solid">
        <fgColor indexed="12"/>
        <bgColor indexed="64"/>
      </patternFill>
    </fill>
    <fill>
      <patternFill patternType="solid">
        <fgColor rgb="FFFFC7CE"/>
      </patternFill>
    </fill>
    <fill>
      <patternFill patternType="solid">
        <fgColor rgb="FFF2F2F2"/>
      </patternFill>
    </fill>
    <fill>
      <patternFill patternType="solid">
        <fgColor rgb="FFC6EFCE"/>
      </patternFill>
    </fill>
    <fill>
      <patternFill patternType="solid">
        <fgColor theme="9"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5" tint="0.79998168889431442"/>
        <bgColor indexed="64"/>
      </patternFill>
    </fill>
    <fill>
      <patternFill patternType="solid">
        <fgColor rgb="FFFFCC99"/>
      </patternFill>
    </fill>
    <fill>
      <patternFill patternType="solid">
        <fgColor rgb="FFFFFFCC"/>
        <bgColor indexed="64"/>
      </patternFill>
    </fill>
    <fill>
      <patternFill patternType="solid">
        <fgColor theme="4" tint="-0.249977111117893"/>
        <bgColor theme="4" tint="-0.249977111117893"/>
      </patternFill>
    </fill>
    <fill>
      <patternFill patternType="solid">
        <fgColor theme="4" tint="0.39997558519241921"/>
        <bgColor theme="4" tint="0.39997558519241921"/>
      </patternFill>
    </fill>
    <fill>
      <patternFill patternType="solid">
        <fgColor theme="9" tint="0.79998168889431442"/>
        <bgColor indexed="64"/>
      </patternFill>
    </fill>
    <fill>
      <patternFill patternType="solid">
        <fgColor rgb="FFFFCDCD"/>
        <bgColor indexed="64"/>
      </patternFill>
    </fill>
    <fill>
      <patternFill patternType="solid">
        <fgColor rgb="FFFFA3A3"/>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8" tint="0.39994506668294322"/>
        <bgColor indexed="64"/>
      </patternFill>
    </fill>
    <fill>
      <patternFill patternType="solid">
        <fgColor theme="7" tint="0.39994506668294322"/>
        <bgColor indexed="64"/>
      </patternFill>
    </fill>
    <fill>
      <patternFill patternType="solid">
        <fgColor theme="7" tint="0.59996337778862885"/>
        <bgColor indexed="64"/>
      </patternFill>
    </fill>
    <fill>
      <patternFill patternType="solid">
        <fgColor rgb="FFFFC9C9"/>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DE96"/>
        <bgColor indexed="64"/>
      </patternFill>
    </fill>
    <fill>
      <patternFill patternType="solid">
        <fgColor theme="6" tint="0.59999389629810485"/>
        <bgColor indexed="64"/>
      </patternFill>
    </fill>
    <fill>
      <patternFill patternType="solid">
        <fgColor rgb="FFBED6EE"/>
        <bgColor indexed="64"/>
      </patternFill>
    </fill>
    <fill>
      <patternFill patternType="solid">
        <fgColor theme="6" tint="0.59996337778862885"/>
        <bgColor indexed="64"/>
      </patternFill>
    </fill>
    <fill>
      <patternFill patternType="solid">
        <fgColor rgb="FFFFC000"/>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indexed="9"/>
        <bgColor indexed="64"/>
      </patternFill>
    </fill>
    <fill>
      <patternFill patternType="solid">
        <fgColor rgb="FF92D050"/>
        <bgColor indexed="64"/>
      </patternFill>
    </fill>
    <fill>
      <patternFill patternType="solid">
        <fgColor rgb="FFFFEB9C"/>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6F1FF"/>
        <bgColor indexed="64"/>
      </patternFill>
    </fill>
    <fill>
      <patternFill patternType="solid">
        <fgColor indexed="63"/>
        <bgColor indexed="64"/>
      </patternFill>
    </fill>
    <fill>
      <patternFill patternType="solid">
        <fgColor indexed="62"/>
        <bgColor indexed="64"/>
      </patternFill>
    </fill>
    <fill>
      <patternFill patternType="solid">
        <fgColor indexed="44"/>
        <bgColor indexed="64"/>
      </patternFill>
    </fill>
    <fill>
      <patternFill patternType="solid">
        <fgColor indexed="27"/>
        <bgColor indexed="64"/>
      </patternFill>
    </fill>
    <fill>
      <patternFill patternType="solid">
        <fgColor indexed="9"/>
      </patternFill>
    </fill>
    <fill>
      <patternFill patternType="solid">
        <fgColor indexed="10"/>
        <bgColor indexed="64"/>
      </patternFill>
    </fill>
    <fill>
      <patternFill patternType="solid">
        <fgColor indexed="21"/>
        <bgColor indexed="64"/>
      </patternFill>
    </fill>
    <fill>
      <patternFill patternType="solid">
        <fgColor indexed="9"/>
        <bgColor indexed="54"/>
      </patternFill>
    </fill>
    <fill>
      <patternFill patternType="solid">
        <fgColor indexed="41"/>
        <bgColor indexed="64"/>
      </patternFill>
    </fill>
    <fill>
      <patternFill patternType="solid">
        <fgColor indexed="26"/>
        <bgColor indexed="64"/>
      </patternFill>
    </fill>
    <fill>
      <patternFill patternType="solid">
        <fgColor indexed="40"/>
      </patternFill>
    </fill>
    <fill>
      <patternFill patternType="solid">
        <fgColor rgb="FFF1F1F1"/>
        <bgColor indexed="64"/>
      </patternFill>
    </fill>
    <fill>
      <patternFill patternType="solid">
        <fgColor rgb="FFFFA07A"/>
        <bgColor rgb="FFFFA07A"/>
      </patternFill>
    </fill>
    <fill>
      <patternFill patternType="solid">
        <fgColor rgb="FFFF8080"/>
        <bgColor rgb="FF000000"/>
      </patternFill>
    </fill>
    <fill>
      <patternFill patternType="solid">
        <fgColor rgb="FFFFFF99"/>
        <bgColor rgb="FF000000"/>
      </patternFill>
    </fill>
    <fill>
      <patternFill patternType="solid">
        <fgColor rgb="FFCCFFCC"/>
        <bgColor rgb="FF000000"/>
      </patternFill>
    </fill>
    <fill>
      <patternFill patternType="solid">
        <fgColor rgb="FFF6F6F6"/>
      </patternFill>
    </fill>
    <fill>
      <patternFill patternType="solid">
        <fgColor rgb="FF4669AF"/>
      </patternFill>
    </fill>
    <fill>
      <patternFill patternType="solid">
        <fgColor rgb="FFC5D9F1"/>
        <bgColor rgb="FF000000"/>
      </patternFill>
    </fill>
    <fill>
      <patternFill patternType="solid">
        <fgColor rgb="FFDCE6F1"/>
        <bgColor rgb="FF000000"/>
      </patternFill>
    </fill>
  </fills>
  <borders count="77">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medium">
        <color indexed="64"/>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right/>
      <top/>
      <bottom style="thin">
        <color theme="4" tint="0.39997558519241921"/>
      </bottom>
      <diagonal/>
    </border>
    <border>
      <left style="thin">
        <color rgb="FF3F3F3F"/>
      </left>
      <right style="thin">
        <color rgb="FF3F3F3F"/>
      </right>
      <top style="thin">
        <color rgb="FF3F3F3F"/>
      </top>
      <bottom style="thin">
        <color rgb="FF3F3F3F"/>
      </bottom>
      <diagonal/>
    </border>
    <border>
      <left/>
      <right/>
      <top style="thin">
        <color theme="4" tint="-0.249977111117893"/>
      </top>
      <bottom style="thin">
        <color theme="4" tint="0.79998168889431442"/>
      </bottom>
      <diagonal/>
    </border>
    <border>
      <left/>
      <right/>
      <top style="thin">
        <color theme="4" tint="-0.249977111117893"/>
      </top>
      <bottom style="thin">
        <color theme="4" tint="0.59999389629810485"/>
      </bottom>
      <diagonal/>
    </border>
    <border>
      <left/>
      <right/>
      <top style="thin">
        <color theme="4" tint="0.79998168889431442"/>
      </top>
      <bottom style="thin">
        <color theme="4" tint="0.39997558519241921"/>
      </bottom>
      <diagonal/>
    </border>
    <border>
      <left/>
      <right/>
      <top style="thin">
        <color theme="4" tint="0.79998168889431442"/>
      </top>
      <bottom style="thin">
        <color theme="4" tint="0.79998168889431442"/>
      </bottom>
      <diagonal/>
    </border>
    <border>
      <left/>
      <right/>
      <top style="thin">
        <color theme="4" tint="0.39997558519241921"/>
      </top>
      <bottom style="thin">
        <color theme="4" tint="0.39997558519241921"/>
      </bottom>
      <diagonal/>
    </border>
    <border>
      <left/>
      <right/>
      <top style="thin">
        <color theme="4" tint="0.39997558519241921"/>
      </top>
      <bottom style="thin">
        <color theme="4" tint="0.79998168889431442"/>
      </bottom>
      <diagonal/>
    </border>
    <border>
      <left/>
      <right/>
      <top style="medium">
        <color auto="1"/>
      </top>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style="medium">
        <color theme="3" tint="0.59996337778862885"/>
      </left>
      <right/>
      <top style="medium">
        <color theme="3" tint="0.59996337778862885"/>
      </top>
      <bottom/>
      <diagonal/>
    </border>
    <border>
      <left/>
      <right style="medium">
        <color theme="3" tint="0.59996337778862885"/>
      </right>
      <top style="medium">
        <color theme="3" tint="0.59996337778862885"/>
      </top>
      <bottom/>
      <diagonal/>
    </border>
    <border>
      <left style="medium">
        <color theme="3" tint="0.59996337778862885"/>
      </left>
      <right/>
      <top/>
      <bottom style="medium">
        <color theme="3" tint="0.59996337778862885"/>
      </bottom>
      <diagonal/>
    </border>
    <border>
      <left/>
      <right style="medium">
        <color theme="3" tint="0.59996337778862885"/>
      </right>
      <top/>
      <bottom style="medium">
        <color theme="3" tint="0.59996337778862885"/>
      </bottom>
      <diagonal/>
    </border>
    <border>
      <left style="medium">
        <color theme="3" tint="0.59996337778862885"/>
      </left>
      <right/>
      <top/>
      <bottom/>
      <diagonal/>
    </border>
    <border>
      <left/>
      <right style="medium">
        <color theme="3" tint="0.59996337778862885"/>
      </right>
      <top/>
      <bottom/>
      <diagonal/>
    </border>
    <border>
      <left style="thin">
        <color indexed="64"/>
      </left>
      <right style="thin">
        <color indexed="64"/>
      </right>
      <top style="thin">
        <color indexed="64"/>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ck">
        <color rgb="FFFFC000"/>
      </left>
      <right style="thick">
        <color rgb="FFFFC000"/>
      </right>
      <top style="thin">
        <color rgb="FFFFC000"/>
      </top>
      <bottom style="thick">
        <color rgb="FFFFC000"/>
      </bottom>
      <diagonal/>
    </border>
    <border>
      <left style="thick">
        <color theme="0" tint="-0.24994659260841701"/>
      </left>
      <right style="thick">
        <color theme="0" tint="-0.24994659260841701"/>
      </right>
      <top style="medium">
        <color theme="0" tint="-0.24994659260841701"/>
      </top>
      <bottom style="thick">
        <color theme="0" tint="-0.24994659260841701"/>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bottom style="thin">
        <color indexed="50"/>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ck">
        <color indexed="4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s>
  <cellStyleXfs count="51280">
    <xf numFmtId="0" fontId="0"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0" fillId="0" borderId="0" applyNumberFormat="0" applyFont="0" applyFill="0" applyBorder="0" applyProtection="0">
      <alignment horizontal="left" vertical="center" indent="5"/>
    </xf>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4" fontId="46" fillId="20" borderId="1">
      <alignment horizontal="right" vertical="center"/>
    </xf>
    <xf numFmtId="4" fontId="46" fillId="20" borderId="1">
      <alignment horizontal="right" vertical="center"/>
    </xf>
    <xf numFmtId="0" fontId="52" fillId="30" borderId="0" applyNumberFormat="0" applyBorder="0" applyAlignment="0" applyProtection="0"/>
    <xf numFmtId="0" fontId="53" fillId="30" borderId="0" applyNumberFormat="0" applyBorder="0" applyAlignment="0" applyProtection="0"/>
    <xf numFmtId="0" fontId="23" fillId="21" borderId="2" applyNumberFormat="0" applyAlignment="0" applyProtection="0"/>
    <xf numFmtId="0" fontId="24" fillId="0" borderId="3" applyNumberFormat="0" applyFill="0" applyAlignment="0" applyProtection="0"/>
    <xf numFmtId="0" fontId="25" fillId="22" borderId="4" applyNumberFormat="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9" borderId="0" applyNumberFormat="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9" fillId="0" borderId="0" applyFont="0" applyFill="0" applyBorder="0" applyAlignment="0" applyProtection="0"/>
    <xf numFmtId="165" fontId="20" fillId="0" borderId="0" applyFont="0" applyFill="0" applyBorder="0" applyAlignment="0" applyProtection="0"/>
    <xf numFmtId="0" fontId="50" fillId="0" borderId="0"/>
    <xf numFmtId="0" fontId="47" fillId="0" borderId="5">
      <alignment horizontal="left" vertical="center" wrapText="1" indent="2"/>
    </xf>
    <xf numFmtId="171" fontId="1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75" fontId="20" fillId="0" borderId="0" applyFont="0" applyFill="0" applyBorder="0" applyAlignment="0" applyProtection="0"/>
    <xf numFmtId="171" fontId="20" fillId="0" borderId="0" applyFont="0" applyFill="0" applyBorder="0" applyAlignment="0" applyProtection="0"/>
    <xf numFmtId="171" fontId="49" fillId="0" borderId="0" applyFont="0" applyFill="0" applyBorder="0" applyAlignment="0" applyProtection="0"/>
    <xf numFmtId="0" fontId="20"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0" fontId="50" fillId="0" borderId="0"/>
    <xf numFmtId="0" fontId="55" fillId="32" borderId="0" applyNumberFormat="0" applyBorder="0" applyAlignment="0" applyProtection="0"/>
    <xf numFmtId="0" fontId="26" fillId="7" borderId="2" applyNumberFormat="0" applyAlignment="0" applyProtection="0"/>
    <xf numFmtId="0" fontId="26" fillId="7" borderId="2" applyNumberFormat="0" applyAlignment="0" applyProtection="0"/>
    <xf numFmtId="4" fontId="47" fillId="0" borderId="0" applyBorder="0">
      <alignment horizontal="right" vertical="center"/>
    </xf>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20"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49" fillId="0" borderId="0" applyFont="0" applyFill="0" applyBorder="0" applyAlignment="0" applyProtection="0"/>
    <xf numFmtId="0" fontId="28" fillId="23" borderId="0" applyNumberFormat="0" applyBorder="0" applyAlignment="0" applyProtection="0"/>
    <xf numFmtId="0" fontId="20" fillId="0" borderId="0"/>
    <xf numFmtId="0" fontId="20" fillId="0" borderId="0"/>
    <xf numFmtId="0" fontId="50" fillId="0" borderId="0"/>
    <xf numFmtId="0" fontId="51" fillId="0" borderId="0"/>
    <xf numFmtId="0" fontId="51" fillId="0" borderId="0"/>
    <xf numFmtId="0" fontId="56" fillId="0" borderId="0"/>
    <xf numFmtId="0" fontId="57" fillId="0" borderId="0"/>
    <xf numFmtId="0" fontId="51" fillId="0" borderId="0"/>
    <xf numFmtId="0" fontId="57" fillId="0" borderId="0"/>
    <xf numFmtId="4" fontId="47" fillId="0" borderId="1" applyFill="0" applyBorder="0" applyProtection="0">
      <alignment horizontal="right" vertical="center"/>
    </xf>
    <xf numFmtId="0" fontId="48" fillId="0" borderId="0" applyNumberFormat="0" applyFill="0" applyBorder="0" applyProtection="0">
      <alignment horizontal="left" vertical="center"/>
    </xf>
    <xf numFmtId="0" fontId="20" fillId="24" borderId="0" applyNumberFormat="0" applyFont="0" applyBorder="0" applyAlignment="0" applyProtection="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1" fillId="0" borderId="0"/>
    <xf numFmtId="0" fontId="21"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45" fillId="0" borderId="0"/>
    <xf numFmtId="0" fontId="19" fillId="25" borderId="9" applyNumberFormat="0" applyFont="0" applyAlignment="0" applyProtection="0"/>
    <xf numFmtId="0" fontId="20" fillId="25" borderId="9" applyNumberFormat="0" applyFont="0" applyAlignment="0" applyProtection="0"/>
    <xf numFmtId="0" fontId="4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50" fillId="0" borderId="0"/>
    <xf numFmtId="9" fontId="19" fillId="0" borderId="0" applyFont="0" applyFill="0" applyBorder="0" applyAlignment="0" applyProtection="0"/>
    <xf numFmtId="9" fontId="20"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0" fontId="20" fillId="0" borderId="0"/>
    <xf numFmtId="0" fontId="30"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36" fillId="0" borderId="11" applyNumberFormat="0" applyFill="0" applyAlignment="0" applyProtection="0"/>
    <xf numFmtId="0" fontId="37" fillId="3" borderId="0" applyNumberFormat="0" applyBorder="0" applyAlignment="0" applyProtection="0"/>
    <xf numFmtId="0" fontId="38" fillId="4" borderId="0" applyNumberFormat="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19" fillId="0" borderId="0" applyNumberFormat="0" applyFont="0" applyFill="0" applyBorder="0" applyProtection="0">
      <alignment horizontal="left" vertical="center" indent="5"/>
    </xf>
    <xf numFmtId="168"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71" fontId="59"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71" fontId="59" fillId="0" borderId="0" applyFont="0" applyFill="0" applyBorder="0" applyAlignment="0" applyProtection="0"/>
    <xf numFmtId="171" fontId="44" fillId="0" borderId="0" applyFont="0" applyFill="0" applyBorder="0" applyAlignment="0" applyProtection="0"/>
    <xf numFmtId="0" fontId="19" fillId="0" borderId="0" applyFont="0" applyFill="0" applyBorder="0" applyAlignment="0" applyProtection="0"/>
    <xf numFmtId="171" fontId="19"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19" fillId="0" borderId="0"/>
    <xf numFmtId="0" fontId="19" fillId="0" borderId="0"/>
    <xf numFmtId="0" fontId="18" fillId="0" borderId="0"/>
    <xf numFmtId="0" fontId="18" fillId="0" borderId="0"/>
    <xf numFmtId="0" fontId="18" fillId="0" borderId="0"/>
    <xf numFmtId="0" fontId="18" fillId="0" borderId="0"/>
    <xf numFmtId="0" fontId="44"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9" fillId="25" borderId="9" applyNumberFormat="0" applyFont="0" applyAlignment="0" applyProtection="0"/>
    <xf numFmtId="0" fontId="19" fillId="25" borderId="9" applyNumberFormat="0" applyFont="0" applyAlignment="0" applyProtection="0"/>
    <xf numFmtId="0" fontId="59"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170" fontId="59"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61" fillId="41" borderId="28" applyNumberFormat="0" applyAlignment="0" applyProtection="0"/>
    <xf numFmtId="43" fontId="21" fillId="0" borderId="0" applyFont="0" applyFill="0" applyBorder="0" applyAlignment="0" applyProtection="0"/>
    <xf numFmtId="165" fontId="21" fillId="0" borderId="0" applyFont="0" applyFill="0" applyBorder="0" applyAlignment="0" applyProtection="0"/>
    <xf numFmtId="0" fontId="62" fillId="0" borderId="0" applyNumberForma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0" fontId="39" fillId="0" borderId="0" applyFill="0" applyBorder="0"/>
    <xf numFmtId="0" fontId="50"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63" fillId="31" borderId="30" applyNumberFormat="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0" fontId="17"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53" fillId="30" borderId="0" applyNumberFormat="0" applyBorder="0" applyAlignment="0" applyProtection="0"/>
    <xf numFmtId="0" fontId="23" fillId="21" borderId="2" applyNumberFormat="0" applyAlignment="0" applyProtection="0"/>
    <xf numFmtId="0" fontId="54" fillId="31" borderId="28" applyNumberFormat="0" applyAlignment="0" applyProtection="0"/>
    <xf numFmtId="43" fontId="17" fillId="0" borderId="0" applyFont="0" applyFill="0" applyBorder="0" applyAlignment="0" applyProtection="0"/>
    <xf numFmtId="165" fontId="19" fillId="0" borderId="0" applyFont="0" applyFill="0" applyBorder="0" applyAlignment="0" applyProtection="0"/>
    <xf numFmtId="43" fontId="17" fillId="0" borderId="0" applyFont="0" applyFill="0" applyBorder="0" applyAlignment="0" applyProtection="0"/>
    <xf numFmtId="0" fontId="47" fillId="0" borderId="5">
      <alignment horizontal="left" vertical="center" wrapText="1" indent="2"/>
    </xf>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26" fillId="7" borderId="2" applyNumberFormat="0" applyAlignment="0" applyProtection="0"/>
    <xf numFmtId="0" fontId="26" fillId="7" borderId="2" applyNumberFormat="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57" fillId="0" borderId="0"/>
    <xf numFmtId="0" fontId="19" fillId="0" borderId="0"/>
    <xf numFmtId="0" fontId="50" fillId="0" borderId="0"/>
    <xf numFmtId="0" fontId="17" fillId="0" borderId="0"/>
    <xf numFmtId="0" fontId="19" fillId="0" borderId="0"/>
    <xf numFmtId="0" fontId="17" fillId="0" borderId="0"/>
    <xf numFmtId="0" fontId="17" fillId="0" borderId="0"/>
    <xf numFmtId="0" fontId="19" fillId="0" borderId="0"/>
    <xf numFmtId="0" fontId="17" fillId="0" borderId="0"/>
    <xf numFmtId="0" fontId="17" fillId="0" borderId="0"/>
    <xf numFmtId="0" fontId="19" fillId="0" borderId="0"/>
    <xf numFmtId="0" fontId="57" fillId="0" borderId="0"/>
    <xf numFmtId="0" fontId="19" fillId="0" borderId="0"/>
    <xf numFmtId="0" fontId="19" fillId="0" borderId="0"/>
    <xf numFmtId="0" fontId="56" fillId="0" borderId="0"/>
    <xf numFmtId="0" fontId="56" fillId="0" borderId="0"/>
    <xf numFmtId="0" fontId="57" fillId="0" borderId="0"/>
    <xf numFmtId="0" fontId="57" fillId="0" borderId="0"/>
    <xf numFmtId="0" fontId="57" fillId="0" borderId="0"/>
    <xf numFmtId="0" fontId="17" fillId="0" borderId="0"/>
    <xf numFmtId="0" fontId="19" fillId="0" borderId="0"/>
    <xf numFmtId="0" fontId="17" fillId="0" borderId="0"/>
    <xf numFmtId="0" fontId="57" fillId="0" borderId="0"/>
    <xf numFmtId="0" fontId="44" fillId="0" borderId="0"/>
    <xf numFmtId="0" fontId="17" fillId="0" borderId="0"/>
    <xf numFmtId="0" fontId="17" fillId="0" borderId="0"/>
    <xf numFmtId="0" fontId="19" fillId="0" borderId="0"/>
    <xf numFmtId="0" fontId="57" fillId="0" borderId="0"/>
    <xf numFmtId="4" fontId="47" fillId="0" borderId="1" applyFill="0" applyBorder="0" applyProtection="0">
      <alignment horizontal="right" vertical="center"/>
    </xf>
    <xf numFmtId="4" fontId="47" fillId="0" borderId="1" applyFill="0" applyBorder="0" applyProtection="0">
      <alignment horizontal="right" vertical="center"/>
    </xf>
    <xf numFmtId="0" fontId="21" fillId="0" borderId="0"/>
    <xf numFmtId="0" fontId="21"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9" fontId="17"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59" fillId="0" borderId="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9" fillId="0" borderId="0" applyFont="0" applyFill="0" applyBorder="0" applyAlignment="0" applyProtection="0"/>
    <xf numFmtId="165" fontId="19" fillId="0" borderId="0" applyFont="0" applyFill="0" applyBorder="0" applyAlignment="0" applyProtection="0"/>
    <xf numFmtId="165" fontId="5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17" fillId="0" borderId="0"/>
    <xf numFmtId="0" fontId="17" fillId="0" borderId="0"/>
    <xf numFmtId="0" fontId="17" fillId="0" borderId="0"/>
    <xf numFmtId="0" fontId="44" fillId="0" borderId="0"/>
    <xf numFmtId="0" fontId="44" fillId="25" borderId="9" applyNumberFormat="0" applyFont="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61" fillId="41" borderId="28" applyNumberFormat="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0" fontId="50" fillId="0" borderId="0"/>
    <xf numFmtId="0" fontId="63" fillId="31" borderId="30" applyNumberFormat="0" applyAlignment="0" applyProtection="0"/>
    <xf numFmtId="0" fontId="16" fillId="0" borderId="0"/>
    <xf numFmtId="0" fontId="15" fillId="0" borderId="0"/>
    <xf numFmtId="0" fontId="14" fillId="0" borderId="0"/>
    <xf numFmtId="185" fontId="19" fillId="0" borderId="0"/>
    <xf numFmtId="185" fontId="19" fillId="0" borderId="0"/>
    <xf numFmtId="3" fontId="19" fillId="37" borderId="28" applyFont="0" applyFill="0" applyBorder="0" applyAlignment="0" applyProtection="0"/>
    <xf numFmtId="3" fontId="19" fillId="37" borderId="28" applyFont="0" applyFill="0" applyBorder="0" applyAlignment="0" applyProtection="0"/>
    <xf numFmtId="3" fontId="86" fillId="62" borderId="28"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8" applyNumberFormat="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8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62" fillId="0" borderId="0" applyNumberFormat="0" applyFill="0" applyBorder="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86" fontId="87" fillId="63" borderId="0" applyNumberFormat="0" applyBorder="0" applyAlignment="0" applyProtection="0">
      <alignment horizontal="center" vertical="top" wrapText="1"/>
    </xf>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0" fontId="19" fillId="0" borderId="0"/>
    <xf numFmtId="0" fontId="19" fillId="0" borderId="0"/>
    <xf numFmtId="0" fontId="14" fillId="0" borderId="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88" fillId="64" borderId="0" applyNumberFormat="0" applyAlignment="0" applyProtection="0"/>
    <xf numFmtId="0" fontId="89" fillId="65" borderId="0" applyNumberFormat="0" applyAlignment="0" applyProtection="0"/>
    <xf numFmtId="0" fontId="90" fillId="66" borderId="0" applyNumberFormat="0" applyAlignment="0" applyProtection="0"/>
    <xf numFmtId="186" fontId="91" fillId="67" borderId="0" applyNumberFormat="0" applyFill="0" applyBorder="0" applyAlignment="0">
      <alignment horizontal="center"/>
    </xf>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92" fillId="31" borderId="28" applyNumberFormat="0" applyFill="0" applyBorder="0" applyAlignment="0" applyProtection="0"/>
    <xf numFmtId="0" fontId="93" fillId="31" borderId="28" applyFill="0" applyBorder="0" applyAlignment="0" applyProtection="0"/>
    <xf numFmtId="0" fontId="12" fillId="0" borderId="0"/>
    <xf numFmtId="0" fontId="12" fillId="0" borderId="0"/>
    <xf numFmtId="0" fontId="12"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2" fillId="0" borderId="0"/>
    <xf numFmtId="0" fontId="12" fillId="0" borderId="0"/>
    <xf numFmtId="0" fontId="12" fillId="0" borderId="0"/>
    <xf numFmtId="0" fontId="12"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21" fillId="0" borderId="0" applyFont="0" applyFill="0" applyBorder="0" applyAlignment="0" applyProtection="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9" fillId="0" borderId="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0" fontId="11" fillId="0" borderId="0"/>
    <xf numFmtId="0" fontId="11" fillId="0" borderId="0"/>
    <xf numFmtId="0" fontId="11"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11" fillId="0" borderId="0"/>
    <xf numFmtId="0" fontId="11" fillId="0" borderId="0"/>
    <xf numFmtId="0" fontId="11" fillId="0" borderId="0"/>
    <xf numFmtId="0" fontId="11" fillId="0" borderId="0"/>
    <xf numFmtId="43" fontId="2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43" fontId="2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0" fontId="10" fillId="0" borderId="0"/>
    <xf numFmtId="0" fontId="10" fillId="0" borderId="0"/>
    <xf numFmtId="0" fontId="10"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10" fillId="0" borderId="0"/>
    <xf numFmtId="0" fontId="10" fillId="0" borderId="0"/>
    <xf numFmtId="0" fontId="10" fillId="0" borderId="0"/>
    <xf numFmtId="0" fontId="10" fillId="0" borderId="0"/>
    <xf numFmtId="43" fontId="2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43" fontId="21"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0" fillId="0" borderId="0"/>
    <xf numFmtId="9" fontId="10" fillId="0" borderId="0" applyFont="0" applyFill="0" applyBorder="0" applyAlignment="0" applyProtection="0"/>
    <xf numFmtId="9" fontId="10" fillId="0" borderId="0" applyFont="0" applyFill="0" applyBorder="0" applyAlignment="0" applyProtection="0"/>
    <xf numFmtId="0" fontId="9" fillId="0" borderId="0"/>
    <xf numFmtId="0" fontId="9" fillId="0" borderId="0"/>
    <xf numFmtId="0" fontId="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9" fillId="0" borderId="0"/>
    <xf numFmtId="0" fontId="9" fillId="0" borderId="0"/>
    <xf numFmtId="0" fontId="9" fillId="0" borderId="0"/>
    <xf numFmtId="0" fontId="9" fillId="0" borderId="0"/>
    <xf numFmtId="43" fontId="21"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43"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9" fillId="0" borderId="0"/>
    <xf numFmtId="0" fontId="9" fillId="0" borderId="0"/>
    <xf numFmtId="0" fontId="9" fillId="0" borderId="0"/>
    <xf numFmtId="0" fontId="9" fillId="0" borderId="0"/>
    <xf numFmtId="43" fontId="21"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43"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9" fillId="0" borderId="0"/>
    <xf numFmtId="0" fontId="9" fillId="0" borderId="0"/>
    <xf numFmtId="0" fontId="9" fillId="0" borderId="0"/>
    <xf numFmtId="0" fontId="9" fillId="0" borderId="0"/>
    <xf numFmtId="43" fontId="21"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43"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9" fillId="0" borderId="0"/>
    <xf numFmtId="0" fontId="9" fillId="0" borderId="0"/>
    <xf numFmtId="0" fontId="9" fillId="0" borderId="0"/>
    <xf numFmtId="0" fontId="9" fillId="0" borderId="0"/>
    <xf numFmtId="43" fontId="21"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43"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 fillId="0" borderId="0"/>
    <xf numFmtId="0" fontId="8"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8" fillId="0" borderId="0"/>
    <xf numFmtId="0" fontId="8" fillId="0" borderId="0"/>
    <xf numFmtId="0" fontId="8" fillId="0" borderId="0"/>
    <xf numFmtId="0" fontId="8" fillId="0" borderId="0"/>
    <xf numFmtId="43" fontId="21" fillId="0" borderId="0" applyFont="0" applyFill="0" applyBorder="0" applyAlignment="0" applyProtection="0"/>
    <xf numFmtId="0" fontId="8" fillId="0" borderId="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43" fontId="21"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8" fillId="0" borderId="0"/>
    <xf numFmtId="9" fontId="8" fillId="0" borderId="0" applyFont="0" applyFill="0" applyBorder="0" applyAlignment="0" applyProtection="0"/>
    <xf numFmtId="9" fontId="8"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3" fontId="100" fillId="96" borderId="28" applyBorder="0" applyAlignment="0" applyProtection="0"/>
    <xf numFmtId="0" fontId="101" fillId="0" borderId="0" applyNumberFormat="0" applyFill="0" applyBorder="0" applyAlignment="0" applyProtection="0"/>
    <xf numFmtId="0" fontId="102" fillId="64" borderId="0" applyNumberFormat="0" applyAlignment="0" applyProtection="0"/>
    <xf numFmtId="0" fontId="102" fillId="64" borderId="49" applyNumberFormat="0" applyAlignment="0" applyProtection="0"/>
    <xf numFmtId="0" fontId="90" fillId="66" borderId="50" applyNumberFormat="0" applyAlignment="0" applyProtection="0"/>
    <xf numFmtId="3" fontId="92" fillId="37" borderId="28" applyBorder="0" applyAlignment="0" applyProtection="0">
      <alignment horizontal="center" vertical="center"/>
    </xf>
    <xf numFmtId="0" fontId="7" fillId="73" borderId="0" applyNumberFormat="0" applyBorder="0" applyAlignment="0" applyProtection="0"/>
    <xf numFmtId="0" fontId="7" fillId="73" borderId="0" applyNumberFormat="0" applyBorder="0" applyAlignment="0" applyProtection="0"/>
    <xf numFmtId="0" fontId="7" fillId="77" borderId="0" applyNumberFormat="0" applyBorder="0" applyAlignment="0" applyProtection="0"/>
    <xf numFmtId="0" fontId="7" fillId="77" borderId="0" applyNumberFormat="0" applyBorder="0" applyAlignment="0" applyProtection="0"/>
    <xf numFmtId="0" fontId="7" fillId="81" borderId="0" applyNumberFormat="0" applyBorder="0" applyAlignment="0" applyProtection="0"/>
    <xf numFmtId="0" fontId="7" fillId="81" borderId="0" applyNumberFormat="0" applyBorder="0" applyAlignment="0" applyProtection="0"/>
    <xf numFmtId="0" fontId="7" fillId="85" borderId="0" applyNumberFormat="0" applyBorder="0" applyAlignment="0" applyProtection="0"/>
    <xf numFmtId="0" fontId="7" fillId="85" borderId="0" applyNumberFormat="0" applyBorder="0" applyAlignment="0" applyProtection="0"/>
    <xf numFmtId="0" fontId="7" fillId="89" borderId="0" applyNumberFormat="0" applyBorder="0" applyAlignment="0" applyProtection="0"/>
    <xf numFmtId="0" fontId="7" fillId="89" borderId="0" applyNumberFormat="0" applyBorder="0" applyAlignment="0" applyProtection="0"/>
    <xf numFmtId="0" fontId="7" fillId="93" borderId="0" applyNumberFormat="0" applyBorder="0" applyAlignment="0" applyProtection="0"/>
    <xf numFmtId="0" fontId="7" fillId="93" borderId="0" applyNumberFormat="0" applyBorder="0" applyAlignment="0" applyProtection="0"/>
    <xf numFmtId="0" fontId="7" fillId="74" borderId="0" applyNumberFormat="0" applyBorder="0" applyAlignment="0" applyProtection="0"/>
    <xf numFmtId="0" fontId="7" fillId="74" borderId="0" applyNumberFormat="0" applyBorder="0" applyAlignment="0" applyProtection="0"/>
    <xf numFmtId="0" fontId="7" fillId="78" borderId="0" applyNumberFormat="0" applyBorder="0" applyAlignment="0" applyProtection="0"/>
    <xf numFmtId="0" fontId="7" fillId="78"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7" fillId="90" borderId="0" applyNumberFormat="0" applyBorder="0" applyAlignment="0" applyProtection="0"/>
    <xf numFmtId="0" fontId="7" fillId="90"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80" fillId="75" borderId="0" applyNumberFormat="0" applyBorder="0" applyAlignment="0" applyProtection="0"/>
    <xf numFmtId="0" fontId="80" fillId="79" borderId="0" applyNumberFormat="0" applyBorder="0" applyAlignment="0" applyProtection="0"/>
    <xf numFmtId="0" fontId="80" fillId="83" borderId="0" applyNumberFormat="0" applyBorder="0" applyAlignment="0" applyProtection="0"/>
    <xf numFmtId="0" fontId="80" fillId="87" borderId="0" applyNumberFormat="0" applyBorder="0" applyAlignment="0" applyProtection="0"/>
    <xf numFmtId="0" fontId="80" fillId="91" borderId="0" applyNumberFormat="0" applyBorder="0" applyAlignment="0" applyProtection="0"/>
    <xf numFmtId="0" fontId="80" fillId="95" borderId="0" applyNumberFormat="0" applyBorder="0" applyAlignment="0" applyProtection="0"/>
    <xf numFmtId="0" fontId="23" fillId="21" borderId="2" applyNumberFormat="0" applyAlignment="0" applyProtection="0"/>
    <xf numFmtId="43" fontId="19" fillId="0" borderId="0" applyFont="0" applyFill="0" applyBorder="0" applyAlignment="0" applyProtection="0"/>
    <xf numFmtId="0" fontId="103" fillId="32" borderId="0" applyNumberFormat="0" applyBorder="0" applyAlignment="0" applyProtection="0"/>
    <xf numFmtId="0" fontId="104" fillId="0" borderId="0" applyNumberFormat="0" applyFill="0" applyBorder="0" applyAlignment="0" applyProtection="0"/>
    <xf numFmtId="0" fontId="26" fillId="7" borderId="2" applyNumberFormat="0" applyAlignment="0" applyProtection="0"/>
    <xf numFmtId="0" fontId="26" fillId="7" borderId="2" applyNumberFormat="0" applyAlignment="0" applyProtection="0"/>
    <xf numFmtId="43" fontId="50" fillId="0" borderId="0" applyFont="0" applyFill="0" applyBorder="0" applyAlignment="0" applyProtection="0"/>
    <xf numFmtId="0" fontId="78" fillId="70" borderId="47" applyNumberFormat="0" applyAlignment="0" applyProtection="0"/>
    <xf numFmtId="0" fontId="80" fillId="72" borderId="0" applyNumberFormat="0" applyBorder="0" applyAlignment="0" applyProtection="0"/>
    <xf numFmtId="0" fontId="80" fillId="76" borderId="0" applyNumberFormat="0" applyBorder="0" applyAlignment="0" applyProtection="0"/>
    <xf numFmtId="0" fontId="80" fillId="80" borderId="0" applyNumberFormat="0" applyBorder="0" applyAlignment="0" applyProtection="0"/>
    <xf numFmtId="0" fontId="80" fillId="84" borderId="0" applyNumberFormat="0" applyBorder="0" applyAlignment="0" applyProtection="0"/>
    <xf numFmtId="0" fontId="80" fillId="88" borderId="0" applyNumberFormat="0" applyBorder="0" applyAlignment="0" applyProtection="0"/>
    <xf numFmtId="0" fontId="80" fillId="92" borderId="0" applyNumberFormat="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05" fillId="69" borderId="0" applyNumberFormat="0" applyBorder="0" applyAlignment="0" applyProtection="0"/>
    <xf numFmtId="0" fontId="7" fillId="0" borderId="0"/>
    <xf numFmtId="0" fontId="19" fillId="0" borderId="0"/>
    <xf numFmtId="0" fontId="19" fillId="0" borderId="0"/>
    <xf numFmtId="0" fontId="7" fillId="0" borderId="0"/>
    <xf numFmtId="0" fontId="19" fillId="0" borderId="0"/>
    <xf numFmtId="0" fontId="7" fillId="0" borderId="0"/>
    <xf numFmtId="0" fontId="19" fillId="0" borderId="0"/>
    <xf numFmtId="0" fontId="19" fillId="0" borderId="0"/>
    <xf numFmtId="0" fontId="19" fillId="0" borderId="0"/>
    <xf numFmtId="0" fontId="19"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5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 fillId="0" borderId="0"/>
    <xf numFmtId="0" fontId="7" fillId="0" borderId="0"/>
    <xf numFmtId="0" fontId="19" fillId="0" borderId="0"/>
    <xf numFmtId="0" fontId="19" fillId="0" borderId="0"/>
    <xf numFmtId="0" fontId="19" fillId="0" borderId="0"/>
    <xf numFmtId="0" fontId="19" fillId="0" borderId="0"/>
    <xf numFmtId="0" fontId="19" fillId="0" borderId="0"/>
    <xf numFmtId="0" fontId="19"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9" fillId="0" borderId="0"/>
    <xf numFmtId="0" fontId="7" fillId="0" borderId="0"/>
    <xf numFmtId="0" fontId="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7" fillId="0" borderId="0"/>
    <xf numFmtId="0" fontId="57" fillId="0" borderId="0"/>
    <xf numFmtId="0" fontId="57" fillId="0" borderId="0"/>
    <xf numFmtId="0" fontId="5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4" fillId="25" borderId="9"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29" fillId="21" borderId="10" applyNumberFormat="0" applyAlignment="0" applyProtection="0"/>
    <xf numFmtId="0" fontId="29" fillId="21" borderId="10" applyNumberFormat="0" applyAlignment="0" applyProtection="0"/>
    <xf numFmtId="9"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165"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50" fillId="0" borderId="0"/>
    <xf numFmtId="0" fontId="19" fillId="0" borderId="0"/>
    <xf numFmtId="168"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63" fillId="31" borderId="30" applyNumberFormat="0" applyAlignment="0" applyProtection="0"/>
    <xf numFmtId="43" fontId="44"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68" fontId="19" fillId="0" borderId="0" applyFont="0" applyFill="0" applyBorder="0" applyAlignment="0" applyProtection="0"/>
    <xf numFmtId="170"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0" fontId="19" fillId="0" borderId="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50" fillId="0" borderId="0" applyFont="0" applyFill="0" applyBorder="0" applyAlignment="0" applyProtection="0"/>
    <xf numFmtId="0" fontId="28" fillId="23" borderId="0" applyNumberFormat="0" applyBorder="0" applyAlignment="0" applyProtection="0"/>
    <xf numFmtId="171" fontId="19" fillId="0" borderId="0" applyFont="0" applyFill="0" applyBorder="0" applyAlignment="0" applyProtection="0"/>
    <xf numFmtId="165"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9" fontId="19" fillId="0" borderId="0" applyFont="0" applyFill="0" applyBorder="0" applyAlignment="0" applyProtection="0"/>
    <xf numFmtId="164" fontId="27" fillId="0" borderId="0" applyFont="0" applyFill="0" applyBorder="0" applyAlignment="0" applyProtection="0"/>
    <xf numFmtId="9" fontId="19" fillId="0" borderId="0" applyFont="0" applyFill="0" applyBorder="0" applyAlignment="0" applyProtection="0"/>
    <xf numFmtId="165" fontId="19" fillId="0" borderId="0" applyFont="0" applyFill="0" applyBorder="0" applyAlignment="0" applyProtection="0"/>
    <xf numFmtId="170"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19" fillId="0" borderId="0"/>
    <xf numFmtId="3" fontId="86" fillId="62" borderId="28" applyNumberFormat="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44"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71" fontId="19" fillId="0" borderId="0" applyFont="0" applyFill="0" applyBorder="0" applyAlignment="0" applyProtection="0"/>
    <xf numFmtId="185" fontId="107" fillId="0" borderId="0" applyNumberFormat="0" applyFill="0" applyBorder="0" applyAlignment="0" applyProtection="0">
      <alignment vertical="top"/>
      <protection locked="0"/>
    </xf>
    <xf numFmtId="0" fontId="61" fillId="41" borderId="28" applyNumberFormat="0" applyAlignment="0" applyProtection="0"/>
    <xf numFmtId="43"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9"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9"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9"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70"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19" fillId="0" borderId="0"/>
    <xf numFmtId="0" fontId="50" fillId="0" borderId="0"/>
    <xf numFmtId="0" fontId="39" fillId="0" borderId="0" applyFill="0" applyBorder="0"/>
    <xf numFmtId="0" fontId="50" fillId="0" borderId="0"/>
    <xf numFmtId="0" fontId="44" fillId="0" borderId="0"/>
    <xf numFmtId="186" fontId="79" fillId="37" borderId="0" applyNumberFormat="0" applyBorder="0" applyAlignment="0"/>
    <xf numFmtId="165" fontId="44" fillId="0" borderId="0" applyFont="0" applyFill="0" applyBorder="0" applyAlignment="0" applyProtection="0"/>
    <xf numFmtId="165" fontId="44" fillId="0" borderId="0" applyFont="0" applyFill="0" applyBorder="0" applyAlignment="0" applyProtection="0"/>
    <xf numFmtId="0" fontId="7" fillId="0" borderId="0"/>
    <xf numFmtId="0" fontId="7"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26" fillId="7" borderId="2" applyNumberFormat="0" applyAlignment="0" applyProtection="0"/>
    <xf numFmtId="43" fontId="7"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0" fontId="63" fillId="31" borderId="30" applyNumberFormat="0" applyAlignment="0" applyProtection="0"/>
    <xf numFmtId="9" fontId="44"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165"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0" fontId="7" fillId="0" borderId="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61" fillId="41" borderId="2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7" fillId="0" borderId="0" applyFont="0" applyFill="0" applyBorder="0" applyAlignment="0" applyProtection="0"/>
    <xf numFmtId="0" fontId="7" fillId="0" borderId="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0" fontId="19"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0" fontId="7" fillId="0" borderId="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9" fontId="19" fillId="0" borderId="0" applyFont="0" applyFill="0" applyBorder="0" applyAlignment="0" applyProtection="0"/>
    <xf numFmtId="9" fontId="7" fillId="0" borderId="0" applyFont="0" applyFill="0" applyBorder="0" applyAlignment="0" applyProtection="0"/>
    <xf numFmtId="0" fontId="7" fillId="0" borderId="0"/>
    <xf numFmtId="43" fontId="7" fillId="0" borderId="0" applyFont="0" applyFill="0" applyBorder="0" applyAlignment="0" applyProtection="0"/>
    <xf numFmtId="0" fontId="57" fillId="0" borderId="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8" fontId="19" fillId="0" borderId="0" applyFont="0" applyFill="0" applyBorder="0" applyAlignment="0" applyProtection="0"/>
    <xf numFmtId="0" fontId="52" fillId="30" borderId="0" applyNumberFormat="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85" fontId="107" fillId="0" borderId="0" applyNumberFormat="0" applyFill="0" applyBorder="0" applyAlignment="0" applyProtection="0">
      <alignment vertical="top"/>
      <protection locked="0"/>
    </xf>
    <xf numFmtId="0" fontId="61" fillId="41" borderId="28" applyNumberFormat="0" applyAlignment="0" applyProtection="0"/>
    <xf numFmtId="165" fontId="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28" fillId="23" borderId="0" applyNumberFormat="0" applyBorder="0" applyAlignment="0" applyProtection="0"/>
    <xf numFmtId="0" fontId="19" fillId="0" borderId="0"/>
    <xf numFmtId="0" fontId="50" fillId="0" borderId="0"/>
    <xf numFmtId="0" fontId="19" fillId="0" borderId="0"/>
    <xf numFmtId="0" fontId="19" fillId="0" borderId="0"/>
    <xf numFmtId="0" fontId="19" fillId="0" borderId="0"/>
    <xf numFmtId="0" fontId="7" fillId="0" borderId="0"/>
    <xf numFmtId="0" fontId="7" fillId="0" borderId="0"/>
    <xf numFmtId="0" fontId="7" fillId="0" borderId="0"/>
    <xf numFmtId="43" fontId="44" fillId="0" borderId="0" applyFont="0" applyFill="0" applyBorder="0" applyAlignment="0" applyProtection="0"/>
    <xf numFmtId="0" fontId="7" fillId="0" borderId="0"/>
    <xf numFmtId="0" fontId="7" fillId="0" borderId="0"/>
    <xf numFmtId="0" fontId="57" fillId="0" borderId="0"/>
    <xf numFmtId="0" fontId="19" fillId="0" borderId="0"/>
    <xf numFmtId="0" fontId="7" fillId="0" borderId="0"/>
    <xf numFmtId="0" fontId="7" fillId="0" borderId="0"/>
    <xf numFmtId="0" fontId="44" fillId="0" borderId="0"/>
    <xf numFmtId="0" fontId="7" fillId="0" borderId="0"/>
    <xf numFmtId="0" fontId="7" fillId="0" borderId="0"/>
    <xf numFmtId="0" fontId="44" fillId="0" borderId="0"/>
    <xf numFmtId="186" fontId="79" fillId="37" borderId="0" applyNumberFormat="0" applyBorder="0" applyAlignment="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0" fontId="63" fillId="31" borderId="30" applyNumberFormat="0" applyAlignment="0" applyProtection="0"/>
    <xf numFmtId="9" fontId="19" fillId="0" borderId="0" applyFont="0" applyFill="0" applyBorder="0" applyAlignment="0" applyProtection="0"/>
    <xf numFmtId="9" fontId="7" fillId="0" borderId="0" applyFont="0" applyFill="0" applyBorder="0" applyAlignment="0" applyProtection="0"/>
    <xf numFmtId="0" fontId="50" fillId="0" borderId="0"/>
    <xf numFmtId="0" fontId="26" fillId="7" borderId="2" applyNumberFormat="0" applyAlignment="0" applyProtection="0"/>
    <xf numFmtId="43" fontId="19" fillId="0" borderId="0" applyFont="0" applyFill="0" applyBorder="0" applyAlignment="0" applyProtection="0"/>
    <xf numFmtId="43" fontId="21"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0" fontId="62" fillId="0" borderId="0" applyNumberForma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0" fontId="19" fillId="0" borderId="0"/>
    <xf numFmtId="168"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29" fillId="21" borderId="10" applyNumberFormat="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7" fillId="0" borderId="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70" fontId="19" fillId="0" borderId="0" applyFont="0" applyFill="0" applyBorder="0" applyAlignment="0" applyProtection="0"/>
    <xf numFmtId="165"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7" fillId="0" borderId="0"/>
    <xf numFmtId="0" fontId="7" fillId="0" borderId="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71"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99" fillId="0" borderId="0"/>
    <xf numFmtId="0" fontId="29" fillId="21" borderId="10" applyNumberFormat="0" applyAlignment="0" applyProtection="0"/>
    <xf numFmtId="0" fontId="19" fillId="0" borderId="0"/>
    <xf numFmtId="0" fontId="7" fillId="0" borderId="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7" fillId="0" borderId="0"/>
    <xf numFmtId="43" fontId="21"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9" fontId="7" fillId="0" borderId="0" applyFont="0" applyFill="0" applyBorder="0" applyAlignment="0" applyProtection="0"/>
    <xf numFmtId="43"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7" fillId="0" borderId="0"/>
    <xf numFmtId="0" fontId="7" fillId="0" borderId="0"/>
    <xf numFmtId="0" fontId="7" fillId="0" borderId="0"/>
    <xf numFmtId="43" fontId="21"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43"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7" fillId="0" borderId="0"/>
    <xf numFmtId="0" fontId="7" fillId="0" borderId="0"/>
    <xf numFmtId="0" fontId="7" fillId="0" borderId="0"/>
    <xf numFmtId="43" fontId="21"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43"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7" fillId="0" borderId="0"/>
    <xf numFmtId="0" fontId="7" fillId="0" borderId="0"/>
    <xf numFmtId="0" fontId="7" fillId="0" borderId="0"/>
    <xf numFmtId="0" fontId="7" fillId="0" borderId="0"/>
    <xf numFmtId="43" fontId="21"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43"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7" fillId="0" borderId="0"/>
    <xf numFmtId="0" fontId="7" fillId="0" borderId="0"/>
    <xf numFmtId="0" fontId="7" fillId="0" borderId="0"/>
    <xf numFmtId="43" fontId="21"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43"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7" fillId="0" borderId="0"/>
    <xf numFmtId="0" fontId="7" fillId="0" borderId="0"/>
    <xf numFmtId="0" fontId="7" fillId="0" borderId="0"/>
    <xf numFmtId="0" fontId="7" fillId="0" borderId="0"/>
    <xf numFmtId="43" fontId="21"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43"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7" fillId="0" borderId="0"/>
    <xf numFmtId="0" fontId="7" fillId="0" borderId="0"/>
    <xf numFmtId="0" fontId="7" fillId="0" borderId="0"/>
    <xf numFmtId="0" fontId="7" fillId="0" borderId="0"/>
    <xf numFmtId="43" fontId="21"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43"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7" fillId="0" borderId="0"/>
    <xf numFmtId="0" fontId="7" fillId="0" borderId="0"/>
    <xf numFmtId="0" fontId="7" fillId="0" borderId="0"/>
    <xf numFmtId="0" fontId="7" fillId="0" borderId="0"/>
    <xf numFmtId="43" fontId="21"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43"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19" fillId="0" borderId="0" applyNumberFormat="0" applyFont="0" applyFill="0" applyBorder="0" applyProtection="0">
      <alignment horizontal="left" vertical="center" indent="5"/>
    </xf>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0"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19" fillId="0" borderId="0" applyNumberFormat="0" applyFont="0" applyFill="0" applyBorder="0" applyProtection="0">
      <alignment horizontal="left" vertical="center" indent="5"/>
    </xf>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0"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0" fontId="19"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0" fontId="9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99" fillId="0" borderId="0"/>
    <xf numFmtId="0" fontId="99" fillId="0" borderId="0"/>
    <xf numFmtId="0" fontId="9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99" fillId="0" borderId="0"/>
    <xf numFmtId="0" fontId="99" fillId="0" borderId="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99" fillId="0" borderId="0"/>
    <xf numFmtId="43" fontId="21" fillId="0" borderId="0" applyFont="0" applyFill="0" applyBorder="0" applyAlignment="0" applyProtection="0"/>
    <xf numFmtId="0" fontId="99"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9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99" fillId="0" borderId="0"/>
    <xf numFmtId="0" fontId="99" fillId="0" borderId="0"/>
    <xf numFmtId="0" fontId="99" fillId="0" borderId="0"/>
    <xf numFmtId="0" fontId="9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99" fillId="0" borderId="0"/>
    <xf numFmtId="0" fontId="99" fillId="0" borderId="0"/>
    <xf numFmtId="0" fontId="99" fillId="0" borderId="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99" fillId="0" borderId="0"/>
    <xf numFmtId="43" fontId="21" fillId="0" borderId="0" applyFont="0" applyFill="0" applyBorder="0" applyAlignment="0" applyProtection="0"/>
    <xf numFmtId="0" fontId="99"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9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99" fillId="0" borderId="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99" fillId="0" borderId="0"/>
    <xf numFmtId="0" fontId="99" fillId="0" borderId="0"/>
    <xf numFmtId="0" fontId="6" fillId="0" borderId="0"/>
    <xf numFmtId="43" fontId="44"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19"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0" fontId="44" fillId="25" borderId="9" applyNumberFormat="0" applyFont="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36" fillId="0" borderId="11"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57" fillId="0" borderId="0"/>
    <xf numFmtId="168" fontId="44" fillId="0" borderId="0" applyFont="0" applyFill="0" applyBorder="0" applyAlignment="0" applyProtection="0"/>
    <xf numFmtId="4" fontId="47" fillId="0" borderId="52" applyFill="0" applyBorder="0" applyProtection="0">
      <alignment horizontal="right" vertical="center"/>
    </xf>
    <xf numFmtId="168" fontId="44" fillId="0" borderId="0" applyFont="0" applyFill="0" applyBorder="0" applyAlignment="0" applyProtection="0"/>
    <xf numFmtId="4" fontId="47" fillId="0" borderId="52" applyFill="0" applyBorder="0" applyProtection="0">
      <alignment horizontal="right" vertical="center"/>
    </xf>
    <xf numFmtId="4" fontId="47" fillId="0" borderId="52" applyFill="0" applyBorder="0" applyProtection="0">
      <alignment horizontal="right" vertical="center"/>
    </xf>
    <xf numFmtId="168" fontId="44" fillId="0" borderId="0" applyFont="0" applyFill="0" applyBorder="0" applyAlignment="0" applyProtection="0"/>
    <xf numFmtId="0" fontId="29" fillId="21" borderId="10" applyNumberForma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19" fillId="25" borderId="9" applyNumberFormat="0" applyFon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19" fillId="25" borderId="9" applyNumberFormat="0" applyFon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43" fontId="44" fillId="0" borderId="0" applyFont="0" applyFill="0" applyBorder="0" applyAlignment="0" applyProtection="0"/>
    <xf numFmtId="3" fontId="87" fillId="37" borderId="0"/>
    <xf numFmtId="170" fontId="44" fillId="0" borderId="0" applyFont="0" applyFill="0" applyBorder="0" applyAlignment="0" applyProtection="0"/>
    <xf numFmtId="0" fontId="47" fillId="0" borderId="5">
      <alignment horizontal="left" vertical="center" wrapText="1" indent="2"/>
    </xf>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19" fillId="25" borderId="9" applyNumberFormat="0" applyFon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29" fillId="21" borderId="10" applyNumberForma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36" fillId="0" borderId="11" applyNumberFormat="0" applyFill="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171" fontId="19"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164" fontId="27" fillId="0" borderId="0" applyFont="0" applyFill="0" applyBorder="0" applyAlignment="0" applyProtection="0"/>
    <xf numFmtId="0" fontId="35" fillId="0" borderId="8" applyNumberFormat="0" applyFill="0" applyAlignment="0" applyProtection="0"/>
    <xf numFmtId="0" fontId="35" fillId="0" borderId="8" applyNumberFormat="0" applyFill="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36" fillId="0" borderId="11" applyNumberFormat="0" applyFill="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 fontId="47" fillId="0" borderId="1" applyFill="0" applyBorder="0" applyProtection="0">
      <alignment horizontal="right" vertical="center"/>
    </xf>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26" fillId="7" borderId="2" applyNumberFormat="0" applyAlignment="0" applyProtection="0"/>
    <xf numFmtId="0" fontId="47" fillId="0" borderId="5">
      <alignment horizontal="left" vertical="center" wrapText="1" indent="2"/>
    </xf>
    <xf numFmtId="0" fontId="23" fillId="21" borderId="2" applyNumberFormat="0" applyAlignment="0" applyProtection="0"/>
    <xf numFmtId="0" fontId="23" fillId="21" borderId="2" applyNumberFormat="0" applyAlignment="0" applyProtection="0"/>
    <xf numFmtId="0" fontId="35" fillId="0" borderId="8" applyNumberFormat="0" applyFill="0" applyAlignment="0" applyProtection="0"/>
    <xf numFmtId="4" fontId="47" fillId="0" borderId="1" applyFill="0" applyBorder="0" applyProtection="0">
      <alignment horizontal="right" vertical="center"/>
    </xf>
    <xf numFmtId="0" fontId="26" fillId="7" borderId="2" applyNumberFormat="0" applyAlignment="0" applyProtection="0"/>
    <xf numFmtId="0" fontId="47" fillId="0" borderId="5">
      <alignment horizontal="left" vertical="center" wrapText="1" indent="2"/>
    </xf>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23" fillId="21" borderId="2" applyNumberFormat="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26" fillId="7" borderId="2"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36" fillId="0" borderId="11" applyNumberFormat="0" applyFill="0" applyAlignment="0" applyProtection="0"/>
    <xf numFmtId="0" fontId="36" fillId="0" borderId="11" applyNumberFormat="0" applyFill="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26" fillId="7" borderId="2" applyNumberFormat="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75" fontId="19" fillId="0" borderId="0" applyFont="0" applyFill="0" applyBorder="0" applyAlignment="0" applyProtection="0"/>
    <xf numFmtId="185" fontId="19" fillId="0" borderId="0" applyFont="0" applyFill="0" applyBorder="0" applyAlignment="0" applyProtection="0"/>
    <xf numFmtId="165" fontId="21"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39" fillId="0" borderId="0" applyFill="0" applyBorder="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0" fontId="19" fillId="25" borderId="9" applyNumberFormat="0" applyFont="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44" fillId="25" borderId="9" applyNumberFormat="0" applyFont="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8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25" borderId="9" applyNumberFormat="0" applyFont="0" applyAlignment="0" applyProtection="0"/>
    <xf numFmtId="9"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44" fillId="25" borderId="9" applyNumberFormat="0" applyFont="0" applyAlignment="0" applyProtection="0"/>
    <xf numFmtId="0" fontId="19"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19" fillId="25" borderId="9" applyNumberFormat="0" applyFont="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0" fontId="19" fillId="0" borderId="0"/>
    <xf numFmtId="0" fontId="29" fillId="21" borderId="10" applyNumberFormat="0" applyAlignment="0" applyProtection="0"/>
    <xf numFmtId="0" fontId="6" fillId="0" borderId="0"/>
    <xf numFmtId="0" fontId="6" fillId="0" borderId="0"/>
    <xf numFmtId="0" fontId="19" fillId="25" borderId="9" applyNumberFormat="0" applyFont="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19" fillId="25" borderId="9" applyNumberFormat="0" applyFont="0" applyAlignment="0" applyProtection="0"/>
    <xf numFmtId="0" fontId="19" fillId="25" borderId="9" applyNumberFormat="0" applyFont="0" applyAlignment="0" applyProtection="0"/>
    <xf numFmtId="0" fontId="19"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43" fontId="6" fillId="0" borderId="0" applyFont="0" applyFill="0" applyBorder="0" applyAlignment="0" applyProtection="0"/>
    <xf numFmtId="43" fontId="6" fillId="0" borderId="0" applyFont="0" applyFill="0" applyBorder="0" applyAlignment="0" applyProtection="0"/>
    <xf numFmtId="0" fontId="19" fillId="0" borderId="0"/>
    <xf numFmtId="0" fontId="19"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9"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6" fillId="0" borderId="0" applyFont="0" applyFill="0" applyBorder="0" applyAlignment="0" applyProtection="0"/>
    <xf numFmtId="43" fontId="6" fillId="0" borderId="0" applyFont="0" applyFill="0" applyBorder="0" applyAlignment="0" applyProtection="0"/>
    <xf numFmtId="0" fontId="19" fillId="0" borderId="0"/>
    <xf numFmtId="0" fontId="19"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9"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9"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9" fillId="0" borderId="0"/>
    <xf numFmtId="0" fontId="19" fillId="0" borderId="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44" fillId="25" borderId="9" applyNumberFormat="0" applyFont="0" applyAlignment="0" applyProtection="0"/>
    <xf numFmtId="0" fontId="35" fillId="0" borderId="8" applyNumberFormat="0" applyFill="0" applyAlignment="0" applyProtection="0"/>
    <xf numFmtId="0" fontId="35" fillId="0" borderId="8" applyNumberFormat="0" applyFill="0" applyAlignment="0" applyProtection="0"/>
    <xf numFmtId="0" fontId="19" fillId="25" borderId="9" applyNumberFormat="0" applyFont="0" applyAlignment="0" applyProtection="0"/>
    <xf numFmtId="43" fontId="44" fillId="0" borderId="0" applyFont="0" applyFill="0" applyBorder="0" applyAlignment="0" applyProtection="0"/>
    <xf numFmtId="0" fontId="47" fillId="0" borderId="5">
      <alignment horizontal="left" vertical="center" wrapText="1" indent="2"/>
    </xf>
    <xf numFmtId="4" fontId="47" fillId="0" borderId="52" applyFill="0" applyBorder="0" applyProtection="0">
      <alignment horizontal="right" vertical="center"/>
    </xf>
    <xf numFmtId="4" fontId="47" fillId="0" borderId="52" applyFill="0" applyBorder="0" applyProtection="0">
      <alignment horizontal="right" vertical="center"/>
    </xf>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50"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50"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3" fontId="19" fillId="67" borderId="2" applyFont="0" applyFill="0" applyBorder="0" applyAlignment="0" applyProtection="0"/>
    <xf numFmtId="3" fontId="19" fillId="67" borderId="2" applyFont="0" applyFill="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9" borderId="0" applyNumberFormat="0" applyBorder="0" applyAlignment="0" applyProtection="0"/>
    <xf numFmtId="0" fontId="37" fillId="3" borderId="0" applyNumberFormat="0" applyBorder="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3" fontId="86" fillId="62" borderId="2" applyNumberFormat="0" applyBorder="0" applyAlignment="0" applyProtection="0"/>
    <xf numFmtId="0" fontId="110" fillId="0" borderId="0"/>
    <xf numFmtId="0" fontId="111" fillId="0" borderId="0">
      <alignment horizontal="right"/>
    </xf>
    <xf numFmtId="0" fontId="112" fillId="0" borderId="0"/>
    <xf numFmtId="0" fontId="113" fillId="0" borderId="0"/>
    <xf numFmtId="0" fontId="114" fillId="0" borderId="0"/>
    <xf numFmtId="0" fontId="115" fillId="0" borderId="53" applyNumberFormat="0" applyAlignment="0"/>
    <xf numFmtId="0" fontId="116" fillId="0" borderId="0" applyAlignment="0">
      <alignment horizontal="left"/>
    </xf>
    <xf numFmtId="0" fontId="116" fillId="0" borderId="0">
      <alignment horizontal="right"/>
    </xf>
    <xf numFmtId="189" fontId="116" fillId="0" borderId="0">
      <alignment horizontal="right"/>
    </xf>
    <xf numFmtId="182" fontId="117" fillId="0" borderId="0">
      <alignment horizontal="right"/>
    </xf>
    <xf numFmtId="0" fontId="118" fillId="0" borderId="0"/>
    <xf numFmtId="0" fontId="23" fillId="21" borderId="2" applyNumberFormat="0" applyAlignment="0" applyProtection="0"/>
    <xf numFmtId="0" fontId="23" fillId="21" borderId="2" applyNumberFormat="0" applyAlignment="0" applyProtection="0"/>
    <xf numFmtId="0" fontId="54" fillId="31" borderId="28" applyNumberFormat="0" applyAlignment="0" applyProtection="0"/>
    <xf numFmtId="0" fontId="79" fillId="37" borderId="2" applyNumberFormat="0" applyBorder="0" applyAlignment="0" applyProtection="0"/>
    <xf numFmtId="0" fontId="25" fillId="22" borderId="4" applyNumberFormat="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19"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19" fillId="0" borderId="0" applyFont="0" applyFill="0" applyBorder="0" applyAlignment="0" applyProtection="0"/>
    <xf numFmtId="0" fontId="31" fillId="0" borderId="0" applyNumberFormat="0" applyFill="0" applyBorder="0" applyAlignment="0" applyProtection="0"/>
    <xf numFmtId="0" fontId="38" fillId="4" borderId="0" applyNumberFormat="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107"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26" fillId="7" borderId="2" applyNumberFormat="0" applyAlignment="0" applyProtection="0"/>
    <xf numFmtId="43" fontId="19" fillId="0" borderId="0" applyFont="0" applyFill="0" applyBorder="0" applyAlignment="0" applyProtection="0"/>
    <xf numFmtId="43" fontId="19" fillId="0" borderId="0" applyFont="0" applyFill="0" applyBorder="0" applyAlignment="0" applyProtection="0"/>
    <xf numFmtId="0" fontId="61" fillId="41" borderId="28" applyNumberFormat="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5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120"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07" fillId="0" borderId="0" applyNumberFormat="0" applyFill="0" applyBorder="0" applyAlignment="0" applyProtection="0">
      <alignment vertical="top"/>
      <protection locked="0"/>
    </xf>
    <xf numFmtId="43" fontId="19" fillId="0" borderId="0" applyFon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62" fillId="0" borderId="0" applyNumberFormat="0" applyFill="0" applyBorder="0" applyAlignment="0" applyProtection="0"/>
    <xf numFmtId="0" fontId="120" fillId="0" borderId="0" applyNumberFormat="0" applyFill="0" applyBorder="0" applyAlignment="0" applyProtection="0">
      <alignment vertical="top"/>
      <protection locked="0"/>
    </xf>
    <xf numFmtId="0" fontId="24" fillId="0" borderId="3" applyNumberFormat="0" applyFill="0" applyAlignment="0" applyProtection="0"/>
    <xf numFmtId="43"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6"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9" fontId="19" fillId="0" borderId="1" applyFill="0" applyProtection="0">
      <alignment horizontal="right"/>
    </xf>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 fontId="19" fillId="0" borderId="1" applyFill="0" applyProtection="0">
      <alignment horizontal="right" vertical="top" wrapText="1"/>
    </xf>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3" fontId="21" fillId="0" borderId="0" applyFont="0" applyFill="0" applyBorder="0" applyAlignment="0" applyProtection="0"/>
    <xf numFmtId="165" fontId="44"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0" fontId="6" fillId="0" borderId="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165" fontId="44" fillId="0" borderId="0" applyFont="0" applyFill="0" applyBorder="0" applyAlignment="0" applyProtection="0"/>
    <xf numFmtId="0" fontId="6" fillId="0" borderId="0"/>
    <xf numFmtId="0" fontId="6" fillId="0" borderId="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0" fontId="6" fillId="0" borderId="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0"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2" fontId="19" fillId="0" borderId="1" applyFill="0" applyProtection="0">
      <alignment horizontal="right" vertical="top" wrapText="1"/>
    </xf>
    <xf numFmtId="0" fontId="42" fillId="97" borderId="1" applyNumberFormat="0" applyProtection="0">
      <alignment horizontal="right"/>
    </xf>
    <xf numFmtId="0" fontId="6" fillId="0" borderId="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6" fillId="0" borderId="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43" fontId="21"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0" fontId="19" fillId="0" borderId="1" applyFill="0" applyProtection="0">
      <alignment horizontal="right" vertical="top" wrapText="1"/>
    </xf>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7" fillId="0" borderId="0"/>
    <xf numFmtId="0" fontId="19" fillId="0" borderId="0"/>
    <xf numFmtId="0" fontId="50" fillId="0" borderId="0"/>
    <xf numFmtId="9" fontId="19" fillId="0" borderId="0" applyFont="0" applyFill="0" applyBorder="0" applyAlignment="0" applyProtection="0"/>
    <xf numFmtId="0" fontId="19" fillId="0" borderId="0" applyNumberFormat="0" applyFont="0" applyFill="0" applyBorder="0" applyProtection="0">
      <alignment horizontal="left" vertical="center" indent="2"/>
    </xf>
    <xf numFmtId="4" fontId="47" fillId="100" borderId="1">
      <alignment horizontal="right" vertical="center"/>
    </xf>
    <xf numFmtId="0" fontId="46" fillId="0" borderId="0" applyNumberFormat="0">
      <alignment horizontal="right"/>
    </xf>
    <xf numFmtId="0" fontId="46" fillId="0" borderId="54">
      <alignment horizontal="left" vertical="top" wrapText="1"/>
    </xf>
    <xf numFmtId="0" fontId="19" fillId="0" borderId="20"/>
    <xf numFmtId="0" fontId="122" fillId="0" borderId="0" applyNumberFormat="0" applyFill="0" applyBorder="0" applyAlignment="0" applyProtection="0"/>
    <xf numFmtId="4" fontId="47" fillId="0" borderId="55">
      <alignment horizontal="right" vertical="center"/>
    </xf>
    <xf numFmtId="0" fontId="47" fillId="24" borderId="1"/>
    <xf numFmtId="0" fontId="47" fillId="0" borderId="0"/>
    <xf numFmtId="0" fontId="19" fillId="0" borderId="0"/>
    <xf numFmtId="0" fontId="6" fillId="71" borderId="48" applyNumberFormat="0" applyFont="0" applyAlignment="0" applyProtection="0"/>
    <xf numFmtId="0" fontId="23" fillId="21" borderId="2" applyNumberFormat="0" applyAlignment="0" applyProtection="0"/>
    <xf numFmtId="0" fontId="23" fillId="21" borderId="2" applyNumberFormat="0" applyAlignment="0" applyProtection="0"/>
    <xf numFmtId="0" fontId="26" fillId="7" borderId="2" applyNumberFormat="0" applyAlignment="0" applyProtection="0"/>
    <xf numFmtId="0" fontId="26" fillId="7" borderId="2" applyNumberFormat="0" applyAlignment="0" applyProtection="0"/>
    <xf numFmtId="0" fontId="6" fillId="0" borderId="0"/>
    <xf numFmtId="0" fontId="29" fillId="21" borderId="10" applyNumberFormat="0" applyAlignment="0" applyProtection="0"/>
    <xf numFmtId="0" fontId="29" fillId="21" borderId="10" applyNumberFormat="0" applyAlignment="0" applyProtection="0"/>
    <xf numFmtId="9" fontId="6" fillId="0" borderId="0" applyFont="0" applyFill="0" applyBorder="0" applyAlignment="0" applyProtection="0"/>
    <xf numFmtId="0" fontId="42" fillId="97" borderId="1" applyNumberFormat="0" applyProtection="0">
      <alignment horizontal="right"/>
    </xf>
    <xf numFmtId="1" fontId="19" fillId="0" borderId="1" applyFill="0" applyProtection="0">
      <alignment horizontal="right" vertical="top" wrapText="1"/>
    </xf>
    <xf numFmtId="0" fontId="19" fillId="0" borderId="1" applyFill="0" applyProtection="0">
      <alignment horizontal="right" vertical="top" wrapText="1"/>
    </xf>
    <xf numFmtId="0" fontId="121" fillId="0" borderId="0" applyNumberFormat="0" applyFill="0" applyBorder="0" applyAlignment="0" applyProtection="0"/>
    <xf numFmtId="0" fontId="36" fillId="0" borderId="11" applyNumberFormat="0" applyFill="0" applyAlignment="0" applyProtection="0"/>
    <xf numFmtId="0" fontId="19" fillId="0" borderId="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80" fillId="83" borderId="0" applyNumberFormat="0" applyBorder="0" applyAlignment="0" applyProtection="0"/>
    <xf numFmtId="0" fontId="80" fillId="87" borderId="0" applyNumberFormat="0" applyBorder="0" applyAlignment="0" applyProtection="0"/>
    <xf numFmtId="0" fontId="80" fillId="95" borderId="0" applyNumberFormat="0" applyBorder="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3" fontId="123" fillId="0" borderId="0" applyFont="0" applyFill="0" applyBorder="0" applyAlignment="0" applyProtection="0"/>
    <xf numFmtId="190" fontId="19" fillId="0" borderId="0"/>
    <xf numFmtId="190" fontId="19" fillId="0" borderId="0"/>
    <xf numFmtId="190" fontId="19" fillId="0" borderId="0"/>
    <xf numFmtId="190" fontId="19" fillId="0" borderId="0"/>
    <xf numFmtId="190" fontId="19" fillId="0" borderId="0"/>
    <xf numFmtId="0" fontId="50" fillId="0" borderId="0"/>
    <xf numFmtId="191" fontId="123" fillId="0" borderId="0" applyFont="0" applyFill="0" applyBorder="0" applyAlignment="0" applyProtection="0"/>
    <xf numFmtId="0" fontId="123" fillId="0" borderId="0" applyFont="0" applyFill="0" applyBorder="0" applyAlignment="0" applyProtection="0"/>
    <xf numFmtId="0" fontId="50" fillId="0" borderId="0"/>
    <xf numFmtId="2" fontId="1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0" fontId="6" fillId="0" borderId="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0" fontId="6" fillId="0" borderId="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6"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42" fillId="97" borderId="1" applyNumberFormat="0" applyProtection="0">
      <alignment horizontal="left"/>
    </xf>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 fontId="47" fillId="0" borderId="1" applyFill="0" applyBorder="0" applyProtection="0">
      <alignment horizontal="right" vertical="center"/>
    </xf>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50" fillId="0" borderId="0"/>
    <xf numFmtId="0" fontId="6" fillId="0" borderId="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 fontId="124" fillId="27" borderId="56" applyNumberFormat="0" applyProtection="0">
      <alignment vertical="center"/>
    </xf>
    <xf numFmtId="4" fontId="125" fillId="27" borderId="56" applyNumberFormat="0" applyProtection="0">
      <alignment vertical="center"/>
    </xf>
    <xf numFmtId="4" fontId="126" fillId="23" borderId="56" applyNumberFormat="0" applyProtection="0">
      <alignment horizontal="left" vertical="center" indent="1"/>
    </xf>
    <xf numFmtId="0" fontId="19" fillId="0" borderId="0"/>
    <xf numFmtId="4" fontId="127" fillId="101" borderId="56" applyNumberFormat="0" applyProtection="0">
      <alignment horizontal="left" vertical="center" indent="1"/>
    </xf>
    <xf numFmtId="4" fontId="128" fillId="102" borderId="56" applyNumberFormat="0" applyProtection="0">
      <alignment vertical="center"/>
    </xf>
    <xf numFmtId="0" fontId="19" fillId="0" borderId="0"/>
    <xf numFmtId="0" fontId="19" fillId="0" borderId="0"/>
    <xf numFmtId="0" fontId="19" fillId="0" borderId="0"/>
    <xf numFmtId="4" fontId="96" fillId="20" borderId="56" applyNumberFormat="0" applyProtection="0">
      <alignment vertical="center"/>
    </xf>
    <xf numFmtId="0" fontId="19" fillId="0" borderId="0"/>
    <xf numFmtId="0" fontId="19" fillId="0" borderId="0"/>
    <xf numFmtId="0" fontId="19" fillId="0" borderId="0"/>
    <xf numFmtId="4" fontId="128" fillId="103" borderId="56" applyNumberFormat="0" applyProtection="0">
      <alignment vertical="center"/>
    </xf>
    <xf numFmtId="0" fontId="19" fillId="0" borderId="0"/>
    <xf numFmtId="0" fontId="19" fillId="0" borderId="0"/>
    <xf numFmtId="0" fontId="19" fillId="0" borderId="0"/>
    <xf numFmtId="4" fontId="129" fillId="102" borderId="56" applyNumberFormat="0" applyProtection="0">
      <alignment vertical="center"/>
    </xf>
    <xf numFmtId="4" fontId="130" fillId="104" borderId="56" applyNumberFormat="0" applyProtection="0">
      <alignment horizontal="left" vertical="center" indent="1"/>
    </xf>
    <xf numFmtId="4" fontId="130" fillId="101" borderId="56" applyNumberFormat="0" applyProtection="0">
      <alignment horizontal="left" vertical="center" indent="1"/>
    </xf>
    <xf numFmtId="4" fontId="130" fillId="101" borderId="56" applyNumberFormat="0" applyProtection="0">
      <alignment horizontal="left" vertical="center" indent="1"/>
    </xf>
    <xf numFmtId="4" fontId="131" fillId="99" borderId="56" applyNumberFormat="0" applyProtection="0">
      <alignment vertical="center"/>
    </xf>
    <xf numFmtId="4" fontId="132" fillId="67" borderId="56" applyNumberFormat="0" applyProtection="0">
      <alignment horizontal="left" vertical="center" indent="1"/>
    </xf>
    <xf numFmtId="4" fontId="133" fillId="101" borderId="0" applyNumberFormat="0" applyProtection="0">
      <alignment horizontal="left" vertical="center" indent="1"/>
    </xf>
    <xf numFmtId="4" fontId="134" fillId="101" borderId="0" applyNumberFormat="0" applyProtection="0">
      <alignment horizontal="left" vertical="center" indent="1"/>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 fontId="135" fillId="67" borderId="56" applyNumberFormat="0" applyProtection="0">
      <alignment vertical="center"/>
    </xf>
    <xf numFmtId="4" fontId="136" fillId="67" borderId="56" applyNumberFormat="0" applyProtection="0">
      <alignment vertical="center"/>
    </xf>
    <xf numFmtId="4" fontId="137" fillId="105" borderId="56" applyNumberFormat="0" applyProtection="0">
      <alignment horizontal="left" vertical="center" indent="1"/>
    </xf>
    <xf numFmtId="0" fontId="19" fillId="0" borderId="0"/>
    <xf numFmtId="4" fontId="138" fillId="67" borderId="56" applyNumberFormat="0" applyProtection="0">
      <alignment horizontal="right" vertical="center"/>
    </xf>
    <xf numFmtId="4" fontId="139" fillId="67" borderId="56" applyNumberFormat="0" applyProtection="0">
      <alignment vertical="center"/>
    </xf>
    <xf numFmtId="4" fontId="138" fillId="25" borderId="56" applyNumberFormat="0" applyProtection="0">
      <alignment horizontal="left" vertical="center"/>
    </xf>
    <xf numFmtId="0" fontId="19" fillId="0" borderId="0"/>
    <xf numFmtId="4" fontId="140" fillId="67" borderId="56" applyNumberFormat="0" applyProtection="0">
      <alignment vertical="center"/>
    </xf>
    <xf numFmtId="4" fontId="141" fillId="67" borderId="56" applyNumberFormat="0" applyProtection="0">
      <alignment vertical="center"/>
    </xf>
    <xf numFmtId="4" fontId="137" fillId="106" borderId="56" applyNumberFormat="0" applyProtection="0">
      <alignment horizontal="left" vertical="center" indent="1"/>
    </xf>
    <xf numFmtId="4" fontId="142" fillId="107" borderId="0" applyNumberFormat="0" applyProtection="0">
      <alignment horizontal="left" indent="1"/>
    </xf>
    <xf numFmtId="4" fontId="143" fillId="67" borderId="56" applyNumberFormat="0" applyProtection="0">
      <alignment vertical="center"/>
    </xf>
    <xf numFmtId="3" fontId="19" fillId="67" borderId="2" applyFont="0" applyFill="0" applyBorder="0" applyAlignment="0" applyProtection="0"/>
    <xf numFmtId="3" fontId="19" fillId="67" borderId="2" applyFont="0" applyFill="0" applyBorder="0" applyAlignment="0" applyProtection="0"/>
    <xf numFmtId="0" fontId="53" fillId="30" borderId="0" applyNumberFormat="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3" fontId="44"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3" fontId="19" fillId="67" borderId="2" applyFont="0" applyFill="0" applyBorder="0" applyAlignment="0" applyProtection="0"/>
    <xf numFmtId="3" fontId="19" fillId="67" borderId="2" applyFont="0" applyFill="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165"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2" fontId="19" fillId="0" borderId="1" applyFill="0" applyProtection="0">
      <alignment horizontal="right" vertical="top" wrapText="1"/>
    </xf>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1"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2" fontId="19" fillId="0" borderId="1" applyFill="0" applyProtection="0">
      <alignment horizontal="right" vertical="top" wrapText="1"/>
    </xf>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9" fontId="19" fillId="0" borderId="1" applyFill="0" applyProtection="0">
      <alignment horizontal="right"/>
    </xf>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 fontId="19" fillId="0" borderId="1" applyFill="0" applyProtection="0">
      <alignment horizontal="right" vertical="top" wrapText="1"/>
    </xf>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21"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47" fillId="24" borderId="1"/>
    <xf numFmtId="0" fontId="19" fillId="0" borderId="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42" fillId="97" borderId="1" applyNumberFormat="0" applyProtection="0">
      <alignment horizontal="right"/>
    </xf>
    <xf numFmtId="1" fontId="19" fillId="0" borderId="1" applyFill="0" applyProtection="0">
      <alignment horizontal="right" vertical="top" wrapText="1"/>
    </xf>
    <xf numFmtId="0" fontId="19" fillId="0" borderId="1" applyFill="0" applyProtection="0">
      <alignment horizontal="right" vertical="top" wrapText="1"/>
    </xf>
    <xf numFmtId="0" fontId="23" fillId="21" borderId="2" applyNumberFormat="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 fontId="47" fillId="0" borderId="1" applyFill="0" applyBorder="0" applyProtection="0">
      <alignment horizontal="right" vertical="center"/>
    </xf>
    <xf numFmtId="3" fontId="19" fillId="67" borderId="2" applyFont="0" applyFill="0" applyBorder="0" applyAlignment="0" applyProtection="0"/>
    <xf numFmtId="3" fontId="19" fillId="67" borderId="2" applyFont="0" applyFill="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1"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1"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42" fillId="97" borderId="1" applyNumberFormat="0" applyProtection="0">
      <alignment horizontal="left"/>
    </xf>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1"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19"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3" fontId="100" fillId="96" borderId="28"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49" fontId="19" fillId="0" borderId="1" applyFill="0" applyProtection="0">
      <alignment horizontal="right"/>
    </xf>
    <xf numFmtId="0" fontId="19" fillId="0" borderId="1" applyFill="0" applyProtection="0">
      <alignment horizontal="right" vertical="top" wrapText="1"/>
    </xf>
    <xf numFmtId="0" fontId="42" fillId="97" borderId="1" applyNumberFormat="0" applyProtection="0">
      <alignment horizontal="right"/>
    </xf>
    <xf numFmtId="1" fontId="19" fillId="0" borderId="1" applyFill="0" applyProtection="0">
      <alignment horizontal="right" vertical="top" wrapText="1"/>
    </xf>
    <xf numFmtId="49" fontId="19" fillId="0" borderId="1" applyFill="0" applyProtection="0">
      <alignment horizontal="right"/>
    </xf>
    <xf numFmtId="1" fontId="19" fillId="0" borderId="1" applyFill="0" applyProtection="0">
      <alignment horizontal="right" vertical="top" wrapText="1"/>
    </xf>
    <xf numFmtId="165"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0" fontId="6" fillId="0" borderId="0"/>
    <xf numFmtId="0" fontId="6" fillId="0" borderId="0"/>
    <xf numFmtId="0" fontId="6" fillId="0" borderId="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0" fontId="6" fillId="0" borderId="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43" fontId="21" fillId="0" borderId="0" applyFont="0" applyFill="0" applyBorder="0" applyAlignment="0" applyProtection="0"/>
    <xf numFmtId="0" fontId="6" fillId="0" borderId="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0" fontId="6" fillId="0" borderId="0"/>
    <xf numFmtId="43" fontId="21" fillId="0" borderId="0" applyFont="0" applyFill="0" applyBorder="0" applyAlignment="0" applyProtection="0"/>
    <xf numFmtId="43" fontId="21" fillId="0" borderId="0" applyFont="0" applyFill="0" applyBorder="0" applyAlignment="0" applyProtection="0"/>
    <xf numFmtId="0" fontId="6" fillId="0" borderId="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9" fillId="0" borderId="1" applyFill="0" applyProtection="0">
      <alignment horizontal="right" vertical="top" wrapText="1"/>
    </xf>
    <xf numFmtId="2" fontId="19" fillId="0" borderId="1" applyFill="0" applyProtection="0">
      <alignment horizontal="right" vertical="top" wrapText="1"/>
    </xf>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0" fontId="19" fillId="0" borderId="0"/>
    <xf numFmtId="0" fontId="6" fillId="0" borderId="0"/>
    <xf numFmtId="43" fontId="19" fillId="0" borderId="0" applyFont="0" applyFill="0" applyBorder="0" applyAlignment="0" applyProtection="0"/>
    <xf numFmtId="0" fontId="6" fillId="0" borderId="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0" fontId="6" fillId="0" borderId="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0" fontId="6" fillId="0" borderId="0"/>
    <xf numFmtId="0" fontId="19" fillId="0" borderId="0"/>
    <xf numFmtId="0" fontId="6" fillId="0" borderId="0"/>
    <xf numFmtId="9" fontId="6" fillId="0" borderId="0" applyFont="0" applyFill="0" applyBorder="0" applyAlignment="0" applyProtection="0"/>
    <xf numFmtId="0" fontId="42" fillId="97" borderId="1" applyNumberFormat="0" applyProtection="0">
      <alignment horizontal="left"/>
    </xf>
    <xf numFmtId="0" fontId="42" fillId="97" borderId="1" applyNumberFormat="0" applyProtection="0">
      <alignment horizontal="right"/>
    </xf>
    <xf numFmtId="2" fontId="19" fillId="0" borderId="1" applyFill="0" applyProtection="0">
      <alignment horizontal="right" vertical="top" wrapText="1"/>
    </xf>
    <xf numFmtId="43" fontId="44"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0" fontId="6" fillId="0" borderId="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3" fontId="21" fillId="0" borderId="0" applyFont="0" applyFill="0" applyBorder="0" applyAlignment="0" applyProtection="0"/>
    <xf numFmtId="0" fontId="6" fillId="0" borderId="0"/>
    <xf numFmtId="43" fontId="19"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9" fontId="6"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3" fontId="21"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6" fillId="0" borderId="0"/>
    <xf numFmtId="0" fontId="6" fillId="0" borderId="0"/>
    <xf numFmtId="0" fontId="6" fillId="0" borderId="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6" fillId="0" borderId="0"/>
    <xf numFmtId="2" fontId="19" fillId="0" borderId="1" applyFill="0" applyProtection="0">
      <alignment horizontal="right" vertical="top" wrapText="1"/>
    </xf>
    <xf numFmtId="43" fontId="6"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43" fontId="6"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0" fontId="19" fillId="0" borderId="0"/>
    <xf numFmtId="0" fontId="42" fillId="97" borderId="1" applyNumberFormat="0" applyProtection="0">
      <alignment horizontal="left"/>
    </xf>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0" fontId="19" fillId="0" borderId="0"/>
    <xf numFmtId="43" fontId="19"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0" fontId="42" fillId="97" borderId="1" applyNumberFormat="0" applyProtection="0">
      <alignment horizontal="right"/>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0" fontId="6" fillId="0" borderId="0"/>
    <xf numFmtId="43" fontId="44" fillId="0" borderId="0" applyFont="0" applyFill="0" applyBorder="0" applyAlignment="0" applyProtection="0"/>
    <xf numFmtId="43" fontId="6" fillId="0" borderId="0" applyFont="0" applyFill="0" applyBorder="0" applyAlignment="0" applyProtection="0"/>
    <xf numFmtId="0" fontId="6" fillId="0" borderId="0"/>
    <xf numFmtId="9"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1" fontId="19" fillId="0" borderId="1" applyFill="0" applyProtection="0">
      <alignment horizontal="right" vertical="top" wrapText="1"/>
    </xf>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6" fillId="0" borderId="0"/>
    <xf numFmtId="0" fontId="19" fillId="0" borderId="1" applyFill="0" applyProtection="0">
      <alignment horizontal="right" vertical="top" wrapText="1"/>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0" fontId="6" fillId="0" borderId="0"/>
    <xf numFmtId="43" fontId="19" fillId="0" borderId="0" applyFont="0" applyFill="0" applyBorder="0" applyAlignment="0" applyProtection="0"/>
    <xf numFmtId="0" fontId="6" fillId="0" borderId="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41" fontId="27" fillId="0" borderId="0" applyFont="0" applyFill="0" applyBorder="0" applyAlignment="0" applyProtection="0"/>
    <xf numFmtId="41" fontId="27" fillId="0" borderId="0" applyFont="0" applyFill="0" applyBorder="0" applyAlignment="0" applyProtection="0"/>
    <xf numFmtId="0" fontId="6" fillId="0" borderId="0"/>
    <xf numFmtId="0" fontId="42" fillId="97" borderId="1" applyNumberFormat="0" applyProtection="0">
      <alignment horizontal="right"/>
    </xf>
    <xf numFmtId="41" fontId="27"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19" fillId="0" borderId="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6" fillId="0" borderId="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0" fontId="6" fillId="0" borderId="0"/>
    <xf numFmtId="43" fontId="19" fillId="0" borderId="0" applyFont="0" applyFill="0" applyBorder="0" applyAlignment="0" applyProtection="0"/>
    <xf numFmtId="165" fontId="6"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6" fillId="0" borderId="0"/>
    <xf numFmtId="43" fontId="19"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1" applyFill="0" applyProtection="0">
      <alignment horizontal="right" vertical="top" wrapText="1"/>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0" fontId="6" fillId="0" borderId="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50" fillId="0" borderId="0" applyFont="0" applyFill="0" applyBorder="0" applyAlignment="0" applyProtection="0"/>
    <xf numFmtId="43" fontId="19" fillId="0" borderId="0" applyFont="0" applyFill="0" applyBorder="0" applyAlignment="0" applyProtection="0"/>
    <xf numFmtId="49" fontId="19" fillId="0" borderId="1" applyFill="0" applyProtection="0">
      <alignment horizontal="right"/>
    </xf>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42" fillId="97" borderId="1" applyNumberFormat="0" applyProtection="0">
      <alignment horizontal="left"/>
    </xf>
    <xf numFmtId="43" fontId="6" fillId="0" borderId="0" applyFont="0" applyFill="0" applyBorder="0" applyAlignment="0" applyProtection="0"/>
    <xf numFmtId="43" fontId="19" fillId="0" borderId="0" applyFont="0" applyFill="0" applyBorder="0" applyAlignment="0" applyProtection="0"/>
    <xf numFmtId="0" fontId="6" fillId="0" borderId="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41" fontId="27" fillId="0" borderId="0" applyFont="0" applyFill="0" applyBorder="0" applyAlignment="0" applyProtection="0"/>
    <xf numFmtId="43" fontId="44" fillId="0" borderId="0" applyFont="0" applyFill="0" applyBorder="0" applyAlignment="0" applyProtection="0"/>
    <xf numFmtId="0" fontId="19" fillId="0" borderId="1" applyFill="0" applyProtection="0">
      <alignment horizontal="right" vertical="top" wrapText="1"/>
    </xf>
    <xf numFmtId="43" fontId="6" fillId="0" borderId="0" applyFont="0" applyFill="0" applyBorder="0" applyAlignment="0" applyProtection="0"/>
    <xf numFmtId="41" fontId="27"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0" fontId="19" fillId="0" borderId="0"/>
    <xf numFmtId="0" fontId="19" fillId="0" borderId="1" applyFill="0" applyProtection="0">
      <alignment horizontal="right" vertical="top" wrapText="1"/>
    </xf>
    <xf numFmtId="41" fontId="27"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6" fillId="0" borderId="0"/>
    <xf numFmtId="43" fontId="21" fillId="0" borderId="0" applyFont="0" applyFill="0" applyBorder="0" applyAlignment="0" applyProtection="0"/>
    <xf numFmtId="43" fontId="19" fillId="0" borderId="0" applyFont="0" applyFill="0" applyBorder="0" applyAlignment="0" applyProtection="0"/>
    <xf numFmtId="0" fontId="6" fillId="0" borderId="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0" fontId="42" fillId="97" borderId="1" applyNumberFormat="0" applyProtection="0">
      <alignment horizontal="right"/>
    </xf>
    <xf numFmtId="43" fontId="6" fillId="0" borderId="0" applyFont="0" applyFill="0" applyBorder="0" applyAlignment="0" applyProtection="0"/>
    <xf numFmtId="41" fontId="27"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 fontId="19" fillId="0" borderId="1" applyFill="0" applyProtection="0">
      <alignment horizontal="right" vertical="top" wrapText="1"/>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0" fontId="6" fillId="0" borderId="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0" fontId="6" fillId="0" borderId="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2" fontId="19" fillId="0" borderId="1" applyFill="0" applyProtection="0">
      <alignment horizontal="right" vertical="top" wrapText="1"/>
    </xf>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6" fillId="0" borderId="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9" fontId="6"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19"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0" fontId="6" fillId="0" borderId="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0" fontId="6" fillId="0" borderId="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0" fontId="6" fillId="0" borderId="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41" fontId="27"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42" fillId="97" borderId="1" applyNumberFormat="0" applyProtection="0">
      <alignment horizontal="left"/>
    </xf>
    <xf numFmtId="43" fontId="21"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0" fontId="6" fillId="0" borderId="0"/>
    <xf numFmtId="1" fontId="19" fillId="0" borderId="1" applyFill="0" applyProtection="0">
      <alignment horizontal="right" vertical="top" wrapText="1"/>
    </xf>
    <xf numFmtId="9" fontId="6"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0" fontId="6" fillId="0" borderId="0"/>
    <xf numFmtId="9" fontId="6" fillId="0" borderId="0" applyFont="0" applyFill="0" applyBorder="0" applyAlignment="0" applyProtection="0"/>
    <xf numFmtId="43" fontId="21" fillId="0" borderId="0" applyFont="0" applyFill="0" applyBorder="0" applyAlignment="0" applyProtection="0"/>
    <xf numFmtId="0" fontId="6" fillId="0" borderId="0"/>
    <xf numFmtId="43" fontId="6" fillId="0" borderId="0" applyFont="0" applyFill="0" applyBorder="0" applyAlignment="0" applyProtection="0"/>
    <xf numFmtId="43" fontId="21" fillId="0" borderId="0" applyFont="0" applyFill="0" applyBorder="0" applyAlignment="0" applyProtection="0"/>
    <xf numFmtId="0" fontId="6" fillId="0" borderId="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9" fontId="19" fillId="0" borderId="1" applyFill="0" applyProtection="0">
      <alignment horizontal="right"/>
    </xf>
    <xf numFmtId="43" fontId="6"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0" fontId="6" fillId="0" borderId="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42" fillId="97" borderId="1" applyNumberFormat="0" applyProtection="0">
      <alignment horizontal="right"/>
    </xf>
    <xf numFmtId="43" fontId="21"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 fillId="0" borderId="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0" fontId="6" fillId="0" borderId="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57" fillId="0" borderId="0"/>
    <xf numFmtId="0" fontId="19" fillId="0" borderId="0"/>
    <xf numFmtId="0" fontId="19" fillId="0" borderId="0"/>
    <xf numFmtId="0" fontId="19" fillId="0" borderId="0"/>
    <xf numFmtId="0" fontId="19" fillId="0" borderId="0"/>
    <xf numFmtId="186" fontId="19" fillId="0" borderId="0"/>
    <xf numFmtId="0" fontId="19" fillId="0" borderId="0"/>
    <xf numFmtId="0" fontId="19" fillId="0" borderId="0"/>
    <xf numFmtId="186" fontId="19" fillId="0" borderId="0"/>
    <xf numFmtId="185" fontId="19" fillId="0" borderId="0"/>
    <xf numFmtId="0" fontId="39" fillId="0" borderId="0" applyFill="0" applyBorder="0"/>
    <xf numFmtId="185" fontId="19" fillId="0" borderId="0"/>
    <xf numFmtId="0" fontId="39" fillId="0" borderId="0" applyFill="0" applyBorder="0"/>
    <xf numFmtId="185" fontId="19" fillId="0" borderId="0"/>
    <xf numFmtId="0" fontId="19" fillId="0" borderId="0"/>
    <xf numFmtId="0" fontId="19" fillId="0" borderId="0"/>
    <xf numFmtId="0" fontId="109" fillId="0" borderId="0"/>
    <xf numFmtId="0" fontId="109" fillId="0" borderId="0"/>
    <xf numFmtId="0" fontId="109" fillId="0" borderId="0"/>
    <xf numFmtId="0" fontId="109" fillId="0" borderId="0"/>
    <xf numFmtId="0" fontId="109" fillId="0" borderId="0"/>
    <xf numFmtId="0" fontId="109" fillId="0" borderId="0"/>
    <xf numFmtId="185" fontId="144" fillId="0" borderId="0"/>
    <xf numFmtId="0" fontId="50" fillId="0" borderId="0"/>
    <xf numFmtId="185" fontId="144" fillId="0" borderId="0"/>
    <xf numFmtId="0" fontId="19" fillId="0" borderId="0"/>
    <xf numFmtId="0" fontId="19" fillId="0" borderId="0"/>
    <xf numFmtId="0" fontId="109" fillId="0" borderId="0"/>
    <xf numFmtId="0" fontId="109" fillId="0" borderId="0"/>
    <xf numFmtId="0" fontId="109" fillId="0" borderId="0"/>
    <xf numFmtId="186" fontId="79" fillId="37" borderId="0" applyNumberFormat="0" applyBorder="0" applyAlignment="0"/>
    <xf numFmtId="0" fontId="39" fillId="0" borderId="0" applyFill="0" applyBorder="0"/>
    <xf numFmtId="0" fontId="19" fillId="0" borderId="0"/>
    <xf numFmtId="0" fontId="39" fillId="0" borderId="0" applyFill="0" applyBorder="0"/>
    <xf numFmtId="0" fontId="39" fillId="0" borderId="0" applyFill="0" applyBorder="0"/>
    <xf numFmtId="186" fontId="79" fillId="37" borderId="0" applyNumberFormat="0" applyBorder="0" applyAlignment="0"/>
    <xf numFmtId="0" fontId="19" fillId="0" borderId="0"/>
    <xf numFmtId="0" fontId="19" fillId="0" borderId="0"/>
    <xf numFmtId="0" fontId="57" fillId="0" borderId="0"/>
    <xf numFmtId="0" fontId="19" fillId="0" borderId="0"/>
    <xf numFmtId="0" fontId="19" fillId="0" borderId="0"/>
    <xf numFmtId="0" fontId="57" fillId="0" borderId="0"/>
    <xf numFmtId="0" fontId="19" fillId="0" borderId="0"/>
    <xf numFmtId="0" fontId="19" fillId="0" borderId="0"/>
    <xf numFmtId="0" fontId="50" fillId="0" borderId="0"/>
    <xf numFmtId="186" fontId="79" fillId="37" borderId="0" applyNumberFormat="0" applyBorder="0" applyAlignment="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21" fillId="71" borderId="48" applyNumberFormat="0" applyFont="0" applyAlignment="0" applyProtection="0"/>
    <xf numFmtId="0" fontId="6" fillId="71" borderId="48"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0" fontId="63" fillId="31" borderId="30" applyNumberFormat="0" applyAlignment="0" applyProtection="0"/>
    <xf numFmtId="0" fontId="50" fillId="0" borderId="0"/>
    <xf numFmtId="189" fontId="6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2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6" fillId="0" borderId="0" applyFon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108" fillId="0" borderId="0" applyNumberFormat="0" applyFill="0" applyBorder="0" applyAlignment="0" applyProtection="0"/>
    <xf numFmtId="0" fontId="32" fillId="0" borderId="0" applyNumberForma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32" fillId="0" borderId="0" applyNumberFormat="0" applyFill="0" applyBorder="0" applyAlignment="0" applyProtection="0"/>
    <xf numFmtId="0" fontId="58" fillId="0" borderId="51" applyNumberFormat="0" applyFill="0" applyAlignment="0" applyProtection="0"/>
    <xf numFmtId="0" fontId="37" fillId="3" borderId="0" applyNumberFormat="0" applyBorder="0" applyAlignment="0" applyProtection="0"/>
    <xf numFmtId="0" fontId="38" fillId="4" borderId="0" applyNumberFormat="0" applyBorder="0" applyAlignment="0" applyProtection="0"/>
    <xf numFmtId="0" fontId="30" fillId="0" borderId="0" applyNumberFormat="0" applyFill="0" applyBorder="0" applyAlignment="0" applyProtection="0"/>
    <xf numFmtId="0" fontId="94" fillId="0" borderId="0" applyNumberForma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60"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50"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50"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50"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50"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5" fillId="0" borderId="0"/>
    <xf numFmtId="43" fontId="5" fillId="0" borderId="0" applyFont="0" applyFill="0" applyBorder="0" applyAlignment="0" applyProtection="0"/>
    <xf numFmtId="9" fontId="5" fillId="0" borderId="0" applyFont="0" applyFill="0" applyBorder="0" applyAlignment="0" applyProtection="0"/>
    <xf numFmtId="0" fontId="145" fillId="0" borderId="0"/>
    <xf numFmtId="0" fontId="19" fillId="0" borderId="0"/>
    <xf numFmtId="0" fontId="109" fillId="0" borderId="0"/>
    <xf numFmtId="0" fontId="4" fillId="0" borderId="0"/>
    <xf numFmtId="0" fontId="3" fillId="0" borderId="0"/>
    <xf numFmtId="0" fontId="3" fillId="0" borderId="0"/>
    <xf numFmtId="0" fontId="148" fillId="0" borderId="0" applyNumberFormat="0" applyBorder="0" applyAlignment="0"/>
    <xf numFmtId="167" fontId="3" fillId="0" borderId="0" applyFont="0" applyFill="0" applyBorder="0" applyAlignment="0" applyProtection="0"/>
    <xf numFmtId="0" fontId="152" fillId="0" borderId="0"/>
    <xf numFmtId="0" fontId="44" fillId="0" borderId="0"/>
  </cellStyleXfs>
  <cellXfs count="640">
    <xf numFmtId="0" fontId="0" fillId="0" borderId="0" xfId="0"/>
    <xf numFmtId="165" fontId="54" fillId="0" borderId="0" xfId="33" applyFont="1" applyFill="1" applyBorder="1" applyAlignment="1">
      <alignment horizontal="center"/>
    </xf>
    <xf numFmtId="0" fontId="20" fillId="0" borderId="0" xfId="420"/>
    <xf numFmtId="177" fontId="42" fillId="0" borderId="0" xfId="420" applyNumberFormat="1" applyFont="1" applyFill="1" applyBorder="1"/>
    <xf numFmtId="0" fontId="42" fillId="0" borderId="0" xfId="420" applyFont="1"/>
    <xf numFmtId="0" fontId="20" fillId="0" borderId="0" xfId="420" applyFont="1" applyAlignment="1">
      <alignment horizontal="left"/>
    </xf>
    <xf numFmtId="177" fontId="20" fillId="0" borderId="0" xfId="420" applyNumberFormat="1" applyFont="1" applyFill="1" applyBorder="1" applyAlignment="1">
      <alignment horizontal="left"/>
    </xf>
    <xf numFmtId="0" fontId="19" fillId="0" borderId="0" xfId="420" applyFont="1" applyAlignment="1">
      <alignment horizontal="left"/>
    </xf>
    <xf numFmtId="177" fontId="19" fillId="0" borderId="0" xfId="420" applyNumberFormat="1" applyFont="1" applyFill="1" applyBorder="1" applyAlignment="1">
      <alignment horizontal="left"/>
    </xf>
    <xf numFmtId="14" fontId="19" fillId="0" borderId="0" xfId="420" applyNumberFormat="1" applyFont="1" applyAlignment="1">
      <alignment horizontal="left"/>
    </xf>
    <xf numFmtId="0" fontId="66" fillId="43" borderId="31" xfId="0" applyFont="1" applyFill="1" applyBorder="1"/>
    <xf numFmtId="0" fontId="66" fillId="43" borderId="32" xfId="0" applyFont="1" applyFill="1" applyBorder="1"/>
    <xf numFmtId="0" fontId="66" fillId="44" borderId="33" xfId="0" applyFont="1" applyFill="1" applyBorder="1"/>
    <xf numFmtId="0" fontId="64" fillId="0" borderId="34" xfId="0" applyFont="1" applyBorder="1"/>
    <xf numFmtId="179" fontId="64" fillId="0" borderId="34" xfId="0" applyNumberFormat="1" applyFont="1" applyBorder="1"/>
    <xf numFmtId="0" fontId="66" fillId="44" borderId="35" xfId="0" applyFont="1" applyFill="1" applyBorder="1"/>
    <xf numFmtId="0" fontId="66" fillId="44" borderId="36" xfId="0" applyFont="1" applyFill="1" applyBorder="1"/>
    <xf numFmtId="0" fontId="67" fillId="44" borderId="34" xfId="0" applyFont="1" applyFill="1" applyBorder="1"/>
    <xf numFmtId="179" fontId="67" fillId="44" borderId="34" xfId="0" applyNumberFormat="1" applyFont="1" applyFill="1" applyBorder="1"/>
    <xf numFmtId="0" fontId="66" fillId="43" borderId="32" xfId="0" applyFont="1" applyFill="1" applyBorder="1" applyAlignment="1">
      <alignment horizontal="right"/>
    </xf>
    <xf numFmtId="0" fontId="58" fillId="38" borderId="29" xfId="0" applyFont="1" applyFill="1" applyBorder="1" applyAlignment="1">
      <alignment horizontal="right"/>
    </xf>
    <xf numFmtId="180" fontId="64" fillId="0" borderId="34" xfId="676" applyNumberFormat="1" applyFont="1" applyBorder="1" applyAlignment="1">
      <alignment horizontal="right"/>
    </xf>
    <xf numFmtId="180" fontId="67" fillId="44" borderId="34" xfId="676" applyNumberFormat="1" applyFont="1" applyFill="1" applyBorder="1" applyAlignment="1">
      <alignment horizontal="right"/>
    </xf>
    <xf numFmtId="0" fontId="64" fillId="0" borderId="0" xfId="428" applyFont="1"/>
    <xf numFmtId="0" fontId="70" fillId="0" borderId="0" xfId="0" applyFont="1"/>
    <xf numFmtId="0" fontId="71" fillId="29" borderId="0" xfId="428" applyFont="1" applyFill="1"/>
    <xf numFmtId="0" fontId="72" fillId="0" borderId="0" xfId="0" applyFont="1"/>
    <xf numFmtId="0" fontId="65" fillId="0" borderId="0" xfId="0" applyFont="1"/>
    <xf numFmtId="0" fontId="70" fillId="0" borderId="0" xfId="0" applyFont="1" applyFill="1"/>
    <xf numFmtId="0" fontId="70" fillId="28" borderId="0" xfId="0" applyFont="1" applyFill="1"/>
    <xf numFmtId="0" fontId="70" fillId="0" borderId="0" xfId="0" applyFont="1" applyAlignment="1">
      <alignment horizontal="center"/>
    </xf>
    <xf numFmtId="0" fontId="70" fillId="0" borderId="0" xfId="0" applyFont="1" applyFill="1" applyAlignment="1">
      <alignment horizontal="center"/>
    </xf>
    <xf numFmtId="0" fontId="70" fillId="27" borderId="13" xfId="0" applyFont="1" applyFill="1" applyBorder="1" applyAlignment="1">
      <alignment horizontal="left" vertical="center" wrapText="1"/>
    </xf>
    <xf numFmtId="0" fontId="70" fillId="27" borderId="14" xfId="0" applyFont="1" applyFill="1" applyBorder="1" applyAlignment="1">
      <alignment horizontal="left" vertical="center" wrapText="1"/>
    </xf>
    <xf numFmtId="0" fontId="70" fillId="27" borderId="13" xfId="0" applyFont="1" applyFill="1" applyBorder="1" applyAlignment="1">
      <alignment horizontal="center" vertical="center" wrapText="1"/>
    </xf>
    <xf numFmtId="0" fontId="73" fillId="33" borderId="12" xfId="0" applyFont="1" applyFill="1" applyBorder="1" applyAlignment="1">
      <alignment horizontal="left" vertical="center" wrapText="1"/>
    </xf>
    <xf numFmtId="0" fontId="73" fillId="33" borderId="12" xfId="0" applyFont="1" applyFill="1" applyBorder="1" applyAlignment="1">
      <alignment horizontal="right" vertical="center" wrapText="1"/>
    </xf>
    <xf numFmtId="0" fontId="73" fillId="33" borderId="15" xfId="0" applyFont="1" applyFill="1" applyBorder="1" applyAlignment="1">
      <alignment horizontal="right" vertical="center" wrapText="1"/>
    </xf>
    <xf numFmtId="0" fontId="73" fillId="33" borderId="12" xfId="0" applyFont="1" applyFill="1" applyBorder="1" applyAlignment="1">
      <alignment horizontal="center" vertical="center" wrapText="1"/>
    </xf>
    <xf numFmtId="165" fontId="70" fillId="0" borderId="0" xfId="0" applyNumberFormat="1" applyFont="1"/>
    <xf numFmtId="0" fontId="70" fillId="0" borderId="0" xfId="0" applyFont="1" applyBorder="1"/>
    <xf numFmtId="0" fontId="70" fillId="0" borderId="0" xfId="0" applyFont="1" applyFill="1" applyBorder="1"/>
    <xf numFmtId="0" fontId="70" fillId="0" borderId="17" xfId="0" applyFont="1" applyBorder="1"/>
    <xf numFmtId="0" fontId="74" fillId="0" borderId="0" xfId="0" applyFont="1" applyBorder="1" applyAlignment="1">
      <alignment horizontal="left"/>
    </xf>
    <xf numFmtId="0" fontId="70" fillId="0" borderId="0" xfId="0" applyFont="1" applyAlignment="1">
      <alignment horizontal="right"/>
    </xf>
    <xf numFmtId="0" fontId="70" fillId="27" borderId="18" xfId="0" applyFont="1" applyFill="1" applyBorder="1" applyAlignment="1">
      <alignment horizontal="left" vertical="center" wrapText="1"/>
    </xf>
    <xf numFmtId="165" fontId="70" fillId="0" borderId="0" xfId="33" applyFont="1"/>
    <xf numFmtId="177" fontId="74" fillId="0" borderId="0" xfId="0" applyNumberFormat="1" applyFont="1"/>
    <xf numFmtId="177" fontId="70" fillId="0" borderId="0" xfId="0" applyNumberFormat="1" applyFont="1"/>
    <xf numFmtId="177" fontId="70" fillId="27" borderId="13" xfId="0" applyNumberFormat="1" applyFont="1" applyFill="1" applyBorder="1" applyAlignment="1">
      <alignment horizontal="left" vertical="center" wrapText="1"/>
    </xf>
    <xf numFmtId="177" fontId="73" fillId="26" borderId="12" xfId="0" quotePrefix="1" applyNumberFormat="1" applyFont="1" applyFill="1" applyBorder="1" applyAlignment="1">
      <alignment horizontal="left" vertical="top" wrapText="1"/>
    </xf>
    <xf numFmtId="177" fontId="70" fillId="0" borderId="0" xfId="0" applyNumberFormat="1" applyFont="1" applyFill="1" applyBorder="1"/>
    <xf numFmtId="177" fontId="70" fillId="0" borderId="0" xfId="0" applyNumberFormat="1" applyFont="1" applyBorder="1"/>
    <xf numFmtId="177" fontId="70" fillId="0" borderId="0" xfId="0" applyNumberFormat="1" applyFont="1" applyBorder="1" applyAlignment="1">
      <alignment horizontal="left"/>
    </xf>
    <xf numFmtId="177" fontId="70" fillId="0" borderId="0" xfId="33" applyNumberFormat="1" applyFont="1" applyFill="1"/>
    <xf numFmtId="0" fontId="70" fillId="42" borderId="0" xfId="0" applyFont="1" applyFill="1"/>
    <xf numFmtId="0" fontId="70" fillId="46" borderId="0" xfId="0" applyFont="1" applyFill="1"/>
    <xf numFmtId="0" fontId="70" fillId="0" borderId="0" xfId="0" applyFont="1" applyAlignment="1">
      <alignment horizontal="left"/>
    </xf>
    <xf numFmtId="0" fontId="75" fillId="47" borderId="0" xfId="0" applyFont="1" applyFill="1" applyAlignment="1">
      <alignment horizontal="left"/>
    </xf>
    <xf numFmtId="0" fontId="74" fillId="0" borderId="0" xfId="0" applyFont="1" applyAlignment="1">
      <alignment horizontal="left"/>
    </xf>
    <xf numFmtId="0" fontId="72" fillId="0" borderId="0" xfId="0" applyFont="1" applyAlignment="1">
      <alignment horizontal="left"/>
    </xf>
    <xf numFmtId="2" fontId="65" fillId="0" borderId="0" xfId="0" applyNumberFormat="1" applyFont="1" applyAlignment="1">
      <alignment horizontal="center"/>
    </xf>
    <xf numFmtId="9" fontId="74" fillId="0" borderId="0" xfId="0" applyNumberFormat="1" applyFont="1" applyAlignment="1">
      <alignment horizontal="left"/>
    </xf>
    <xf numFmtId="0" fontId="70" fillId="0" borderId="0" xfId="0" applyFont="1" applyAlignment="1"/>
    <xf numFmtId="0" fontId="70" fillId="46" borderId="0" xfId="0" applyFont="1" applyFill="1" applyAlignment="1">
      <alignment horizontal="left"/>
    </xf>
    <xf numFmtId="9" fontId="74" fillId="0" borderId="0" xfId="0" applyNumberFormat="1" applyFont="1" applyAlignment="1">
      <alignment horizontal="center"/>
    </xf>
    <xf numFmtId="0" fontId="74" fillId="0" borderId="0" xfId="0" applyFont="1"/>
    <xf numFmtId="178" fontId="70" fillId="0" borderId="0" xfId="0" applyNumberFormat="1" applyFont="1" applyAlignment="1"/>
    <xf numFmtId="2" fontId="74" fillId="0" borderId="0" xfId="0" applyNumberFormat="1" applyFont="1" applyAlignment="1">
      <alignment horizontal="left"/>
    </xf>
    <xf numFmtId="0" fontId="74" fillId="0" borderId="0" xfId="0" applyFont="1" applyAlignment="1">
      <alignment horizontal="right"/>
    </xf>
    <xf numFmtId="0" fontId="70" fillId="33" borderId="13" xfId="0" applyFont="1" applyFill="1" applyBorder="1" applyAlignment="1">
      <alignment horizontal="left" vertical="center" wrapText="1"/>
    </xf>
    <xf numFmtId="0" fontId="73" fillId="26" borderId="12" xfId="0" applyFont="1" applyFill="1" applyBorder="1" applyAlignment="1">
      <alignment horizontal="left" vertical="top" wrapText="1"/>
    </xf>
    <xf numFmtId="165" fontId="70" fillId="0" borderId="0" xfId="33" applyNumberFormat="1" applyFont="1"/>
    <xf numFmtId="174" fontId="70" fillId="0" borderId="0" xfId="0" applyNumberFormat="1" applyFont="1"/>
    <xf numFmtId="0" fontId="70" fillId="0" borderId="0" xfId="0" applyFont="1" applyFill="1" applyBorder="1" applyAlignment="1">
      <alignment horizontal="left"/>
    </xf>
    <xf numFmtId="174" fontId="70" fillId="0" borderId="0" xfId="33" applyNumberFormat="1" applyFont="1"/>
    <xf numFmtId="172" fontId="70" fillId="0" borderId="0" xfId="0" applyNumberFormat="1" applyFont="1" applyFill="1" applyBorder="1" applyAlignment="1">
      <alignment horizontal="left"/>
    </xf>
    <xf numFmtId="0" fontId="70" fillId="0" borderId="0" xfId="0" applyFont="1" applyFill="1" applyBorder="1" applyAlignment="1">
      <alignment horizontal="center"/>
    </xf>
    <xf numFmtId="0" fontId="75" fillId="0" borderId="0" xfId="0" applyFont="1"/>
    <xf numFmtId="9" fontId="70" fillId="0" borderId="0" xfId="676" applyFont="1"/>
    <xf numFmtId="0" fontId="70" fillId="33" borderId="0" xfId="0" applyFont="1" applyFill="1" applyAlignment="1">
      <alignment horizontal="right"/>
    </xf>
    <xf numFmtId="0" fontId="70" fillId="45" borderId="0" xfId="0" applyFont="1" applyFill="1" applyAlignment="1">
      <alignment horizontal="center"/>
    </xf>
    <xf numFmtId="0" fontId="70" fillId="34" borderId="0" xfId="0" applyFont="1" applyFill="1"/>
    <xf numFmtId="9" fontId="55" fillId="32" borderId="0" xfId="175" applyNumberFormat="1" applyFont="1" applyAlignment="1">
      <alignment horizontal="right"/>
    </xf>
    <xf numFmtId="9" fontId="70" fillId="36" borderId="0" xfId="676" applyFont="1" applyFill="1" applyAlignment="1">
      <alignment horizontal="right"/>
    </xf>
    <xf numFmtId="172" fontId="70" fillId="36" borderId="0" xfId="33" applyNumberFormat="1" applyFont="1" applyFill="1" applyAlignment="1">
      <alignment horizontal="right"/>
    </xf>
    <xf numFmtId="9" fontId="70" fillId="0" borderId="0" xfId="676" applyFont="1" applyAlignment="1">
      <alignment horizontal="right"/>
    </xf>
    <xf numFmtId="9" fontId="70" fillId="0" borderId="18" xfId="676" applyFont="1" applyBorder="1" applyAlignment="1">
      <alignment horizontal="right"/>
    </xf>
    <xf numFmtId="9" fontId="70" fillId="36" borderId="18" xfId="676" applyFont="1" applyFill="1" applyBorder="1" applyAlignment="1">
      <alignment horizontal="right"/>
    </xf>
    <xf numFmtId="177" fontId="73" fillId="26" borderId="12" xfId="0" applyNumberFormat="1" applyFont="1" applyFill="1" applyBorder="1" applyAlignment="1">
      <alignment horizontal="left" vertical="top" wrapText="1"/>
    </xf>
    <xf numFmtId="0" fontId="70" fillId="0" borderId="17" xfId="0" applyFont="1" applyBorder="1" applyAlignment="1">
      <alignment horizontal="center"/>
    </xf>
    <xf numFmtId="0" fontId="70" fillId="49" borderId="0" xfId="0" applyFont="1" applyFill="1" applyAlignment="1">
      <alignment horizontal="center" vertical="center"/>
    </xf>
    <xf numFmtId="0" fontId="70" fillId="49" borderId="0" xfId="0" applyFont="1" applyFill="1" applyAlignment="1">
      <alignment vertical="center"/>
    </xf>
    <xf numFmtId="0" fontId="70" fillId="48" borderId="0" xfId="0" applyFont="1" applyFill="1" applyAlignment="1">
      <alignment horizontal="center"/>
    </xf>
    <xf numFmtId="0" fontId="70" fillId="48" borderId="0" xfId="0" applyFont="1" applyFill="1"/>
    <xf numFmtId="0" fontId="70" fillId="48" borderId="0" xfId="0" applyFont="1" applyFill="1" applyAlignment="1"/>
    <xf numFmtId="0" fontId="76" fillId="42" borderId="0" xfId="0" applyFont="1" applyFill="1"/>
    <xf numFmtId="0" fontId="76" fillId="42" borderId="17" xfId="0" applyFont="1" applyFill="1" applyBorder="1"/>
    <xf numFmtId="0" fontId="72" fillId="42" borderId="0" xfId="0" applyFont="1" applyFill="1"/>
    <xf numFmtId="0" fontId="72" fillId="42" borderId="17" xfId="0" applyFont="1" applyFill="1" applyBorder="1"/>
    <xf numFmtId="0" fontId="72" fillId="42" borderId="17" xfId="0" applyFont="1" applyFill="1" applyBorder="1" applyAlignment="1">
      <alignment vertical="center"/>
    </xf>
    <xf numFmtId="49" fontId="70" fillId="0" borderId="0" xfId="0" applyNumberFormat="1" applyFont="1" applyAlignment="1"/>
    <xf numFmtId="0" fontId="74" fillId="0" borderId="0" xfId="0" applyFont="1" applyAlignment="1">
      <alignment horizontal="center"/>
    </xf>
    <xf numFmtId="9" fontId="74" fillId="0" borderId="0" xfId="676" applyFont="1" applyAlignment="1">
      <alignment horizontal="center"/>
    </xf>
    <xf numFmtId="0" fontId="68" fillId="35" borderId="0" xfId="0" applyNumberFormat="1" applyFont="1" applyFill="1" applyBorder="1" applyAlignment="1">
      <alignment horizontal="center"/>
    </xf>
    <xf numFmtId="0" fontId="19" fillId="0" borderId="0" xfId="0" applyFont="1" applyBorder="1"/>
    <xf numFmtId="0" fontId="68" fillId="34" borderId="0" xfId="0" applyFont="1" applyFill="1" applyBorder="1"/>
    <xf numFmtId="3" fontId="68" fillId="34" borderId="0" xfId="0" applyNumberFormat="1" applyFont="1" applyFill="1" applyBorder="1"/>
    <xf numFmtId="0" fontId="68" fillId="35" borderId="17" xfId="0" applyNumberFormat="1" applyFont="1" applyFill="1" applyBorder="1"/>
    <xf numFmtId="0" fontId="68" fillId="35" borderId="17" xfId="0" applyNumberFormat="1" applyFont="1" applyFill="1" applyBorder="1" applyAlignment="1">
      <alignment horizontal="right"/>
    </xf>
    <xf numFmtId="0" fontId="68" fillId="34" borderId="17" xfId="0" applyFont="1" applyFill="1" applyBorder="1"/>
    <xf numFmtId="0" fontId="75" fillId="0" borderId="0" xfId="0" applyFont="1" applyBorder="1"/>
    <xf numFmtId="0" fontId="69" fillId="35" borderId="0" xfId="0" applyFont="1" applyFill="1" applyBorder="1" applyAlignment="1">
      <alignment horizontal="center" vertical="center"/>
    </xf>
    <xf numFmtId="0" fontId="69" fillId="35" borderId="17" xfId="0" applyFont="1" applyFill="1" applyBorder="1" applyAlignment="1">
      <alignment horizontal="center" vertical="center"/>
    </xf>
    <xf numFmtId="0" fontId="70" fillId="51" borderId="0" xfId="0" applyFont="1" applyFill="1"/>
    <xf numFmtId="0" fontId="79" fillId="0" borderId="0" xfId="0" applyFont="1"/>
    <xf numFmtId="0" fontId="68" fillId="35" borderId="0" xfId="0" applyFont="1" applyFill="1" applyBorder="1"/>
    <xf numFmtId="0" fontId="68" fillId="35" borderId="17" xfId="0" applyFont="1" applyFill="1" applyBorder="1"/>
    <xf numFmtId="0" fontId="78" fillId="39" borderId="0" xfId="0" applyFont="1" applyFill="1" applyAlignment="1">
      <alignment horizontal="left"/>
    </xf>
    <xf numFmtId="0" fontId="70" fillId="52" borderId="13" xfId="0" applyFont="1" applyFill="1" applyBorder="1" applyAlignment="1">
      <alignment horizontal="left" vertical="center" wrapText="1"/>
    </xf>
    <xf numFmtId="177" fontId="70" fillId="54" borderId="0" xfId="0" applyNumberFormat="1" applyFont="1" applyFill="1" applyBorder="1" applyAlignment="1">
      <alignment horizontal="left"/>
    </xf>
    <xf numFmtId="177" fontId="74" fillId="54" borderId="0" xfId="0" applyNumberFormat="1" applyFont="1" applyFill="1" applyBorder="1" applyAlignment="1">
      <alignment horizontal="left" wrapText="1"/>
    </xf>
    <xf numFmtId="177" fontId="70" fillId="54" borderId="0" xfId="33" applyNumberFormat="1" applyFont="1" applyFill="1"/>
    <xf numFmtId="177" fontId="70" fillId="54" borderId="0" xfId="0" applyNumberFormat="1" applyFont="1" applyFill="1" applyBorder="1"/>
    <xf numFmtId="177" fontId="70" fillId="54" borderId="0" xfId="0" applyNumberFormat="1" applyFont="1" applyFill="1"/>
    <xf numFmtId="177" fontId="70" fillId="54" borderId="17" xfId="33" applyNumberFormat="1" applyFont="1" applyFill="1" applyBorder="1"/>
    <xf numFmtId="177" fontId="70" fillId="54" borderId="17" xfId="0" applyNumberFormat="1" applyFont="1" applyFill="1" applyBorder="1"/>
    <xf numFmtId="177" fontId="70" fillId="54" borderId="0" xfId="3073" applyNumberFormat="1" applyFont="1" applyFill="1" applyBorder="1"/>
    <xf numFmtId="0" fontId="70" fillId="54" borderId="13" xfId="0" applyNumberFormat="1" applyFont="1" applyFill="1" applyBorder="1"/>
    <xf numFmtId="177" fontId="70" fillId="54" borderId="13" xfId="0" applyNumberFormat="1" applyFont="1" applyFill="1" applyBorder="1"/>
    <xf numFmtId="0" fontId="70" fillId="54" borderId="0" xfId="0" applyNumberFormat="1" applyFont="1" applyFill="1" applyBorder="1"/>
    <xf numFmtId="0" fontId="70" fillId="54" borderId="17" xfId="0" applyNumberFormat="1" applyFont="1" applyFill="1" applyBorder="1"/>
    <xf numFmtId="177" fontId="70" fillId="54" borderId="0" xfId="0" applyNumberFormat="1" applyFont="1" applyFill="1" applyBorder="1" applyAlignment="1">
      <alignment wrapText="1"/>
    </xf>
    <xf numFmtId="0" fontId="70" fillId="54" borderId="0" xfId="0" applyFont="1" applyFill="1"/>
    <xf numFmtId="177" fontId="70" fillId="54" borderId="0" xfId="0" applyNumberFormat="1" applyFont="1" applyFill="1" applyAlignment="1">
      <alignment horizontal="left"/>
    </xf>
    <xf numFmtId="0" fontId="70" fillId="54" borderId="17" xfId="0" applyFont="1" applyFill="1" applyBorder="1"/>
    <xf numFmtId="0" fontId="70" fillId="54" borderId="0" xfId="0" applyFont="1" applyFill="1" applyAlignment="1">
      <alignment horizontal="left"/>
    </xf>
    <xf numFmtId="177" fontId="70" fillId="54" borderId="37" xfId="0" applyNumberFormat="1" applyFont="1" applyFill="1" applyBorder="1"/>
    <xf numFmtId="0" fontId="70" fillId="54" borderId="37" xfId="0" applyNumberFormat="1" applyFont="1" applyFill="1" applyBorder="1"/>
    <xf numFmtId="177" fontId="70" fillId="54" borderId="37" xfId="0" applyNumberFormat="1" applyFont="1" applyFill="1" applyBorder="1" applyAlignment="1">
      <alignment horizontal="left"/>
    </xf>
    <xf numFmtId="0" fontId="70" fillId="54" borderId="0" xfId="0" applyNumberFormat="1" applyFont="1" applyFill="1"/>
    <xf numFmtId="0" fontId="70" fillId="35" borderId="0" xfId="0" applyFont="1" applyFill="1" applyAlignment="1">
      <alignment horizontal="left"/>
    </xf>
    <xf numFmtId="0" fontId="70" fillId="35" borderId="0" xfId="0" applyFont="1" applyFill="1" applyBorder="1" applyAlignment="1">
      <alignment horizontal="left"/>
    </xf>
    <xf numFmtId="0" fontId="70" fillId="35" borderId="17" xfId="0" applyFont="1" applyFill="1" applyBorder="1" applyAlignment="1">
      <alignment horizontal="left"/>
    </xf>
    <xf numFmtId="0" fontId="70" fillId="35" borderId="13" xfId="0" applyFont="1" applyFill="1" applyBorder="1" applyAlignment="1">
      <alignment horizontal="left"/>
    </xf>
    <xf numFmtId="0" fontId="70" fillId="55" borderId="18" xfId="0" applyFont="1" applyFill="1" applyBorder="1" applyAlignment="1">
      <alignment horizontal="left" vertical="center" wrapText="1"/>
    </xf>
    <xf numFmtId="0" fontId="80" fillId="39" borderId="0" xfId="22" applyFont="1" applyFill="1"/>
    <xf numFmtId="0" fontId="78" fillId="39" borderId="0" xfId="22" applyFont="1" applyFill="1"/>
    <xf numFmtId="0" fontId="70" fillId="54" borderId="0" xfId="0" applyFont="1" applyFill="1" applyBorder="1" applyAlignment="1">
      <alignment horizontal="left" wrapText="1"/>
    </xf>
    <xf numFmtId="0" fontId="70" fillId="27" borderId="18" xfId="0" applyFont="1" applyFill="1" applyBorder="1" applyAlignment="1">
      <alignment horizontal="center" vertical="center" wrapText="1"/>
    </xf>
    <xf numFmtId="169" fontId="70" fillId="54" borderId="0" xfId="0" applyNumberFormat="1" applyFont="1" applyFill="1" applyAlignment="1">
      <alignment horizontal="center"/>
    </xf>
    <xf numFmtId="0" fontId="70" fillId="54" borderId="0" xfId="0" applyFont="1" applyFill="1" applyAlignment="1">
      <alignment horizontal="center"/>
    </xf>
    <xf numFmtId="0" fontId="75" fillId="56" borderId="0" xfId="0" applyFont="1" applyFill="1"/>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2" fontId="70" fillId="57" borderId="0" xfId="0" applyNumberFormat="1" applyFont="1" applyFill="1" applyAlignment="1">
      <alignment horizontal="center"/>
    </xf>
    <xf numFmtId="0" fontId="70" fillId="54" borderId="0" xfId="0" applyFont="1" applyFill="1" applyBorder="1" applyAlignment="1">
      <alignment horizontal="left"/>
    </xf>
    <xf numFmtId="0" fontId="70" fillId="54" borderId="0" xfId="0" applyFont="1" applyFill="1" applyBorder="1"/>
    <xf numFmtId="0" fontId="70" fillId="54" borderId="17" xfId="0" applyFont="1" applyFill="1" applyBorder="1" applyAlignment="1">
      <alignment horizontal="left"/>
    </xf>
    <xf numFmtId="0" fontId="70" fillId="54" borderId="13" xfId="0" applyFont="1" applyFill="1" applyBorder="1"/>
    <xf numFmtId="0" fontId="70" fillId="54" borderId="13" xfId="0" applyFont="1" applyFill="1" applyBorder="1" applyAlignment="1">
      <alignment horizontal="left"/>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182" fontId="70" fillId="0" borderId="0" xfId="0" applyNumberFormat="1" applyFont="1"/>
    <xf numFmtId="1" fontId="70" fillId="0" borderId="0" xfId="0" applyNumberFormat="1" applyFont="1"/>
    <xf numFmtId="183" fontId="70" fillId="0" borderId="0" xfId="0" applyNumberFormat="1" applyFont="1"/>
    <xf numFmtId="0" fontId="70" fillId="27" borderId="18" xfId="428" applyFont="1" applyFill="1" applyBorder="1" applyAlignment="1">
      <alignment horizontal="right" vertical="center" wrapText="1"/>
    </xf>
    <xf numFmtId="177" fontId="70" fillId="54" borderId="0" xfId="0" applyNumberFormat="1" applyFont="1" applyFill="1" applyBorder="1" applyAlignment="1"/>
    <xf numFmtId="177" fontId="70" fillId="54" borderId="17" xfId="0" applyNumberFormat="1" applyFont="1" applyFill="1" applyBorder="1" applyAlignment="1"/>
    <xf numFmtId="177" fontId="70" fillId="54" borderId="0" xfId="0" applyNumberFormat="1" applyFont="1" applyFill="1" applyAlignment="1"/>
    <xf numFmtId="177" fontId="70" fillId="54" borderId="0" xfId="3073" applyNumberFormat="1" applyFont="1" applyFill="1" applyBorder="1" applyAlignment="1"/>
    <xf numFmtId="0" fontId="66" fillId="43" borderId="32" xfId="0" applyFont="1" applyFill="1" applyBorder="1" applyAlignment="1">
      <alignment horizontal="left"/>
    </xf>
    <xf numFmtId="0" fontId="70" fillId="58" borderId="21" xfId="0" applyFont="1" applyFill="1" applyBorder="1"/>
    <xf numFmtId="0" fontId="70" fillId="58" borderId="16" xfId="0" applyFont="1" applyFill="1" applyBorder="1"/>
    <xf numFmtId="0" fontId="70" fillId="58" borderId="22" xfId="0" applyFont="1" applyFill="1" applyBorder="1"/>
    <xf numFmtId="0" fontId="70" fillId="54" borderId="16" xfId="0" applyFont="1" applyFill="1" applyBorder="1"/>
    <xf numFmtId="0" fontId="70" fillId="59" borderId="0" xfId="0" applyFont="1" applyFill="1" applyAlignment="1">
      <alignment horizontal="center"/>
    </xf>
    <xf numFmtId="0" fontId="70" fillId="0" borderId="0" xfId="0" applyFont="1" applyFill="1" applyAlignment="1"/>
    <xf numFmtId="0" fontId="70" fillId="46" borderId="40" xfId="0" applyFont="1" applyFill="1" applyBorder="1" applyAlignment="1">
      <alignment horizontal="left"/>
    </xf>
    <xf numFmtId="0" fontId="70" fillId="46" borderId="41" xfId="0" applyFont="1" applyFill="1" applyBorder="1" applyAlignment="1">
      <alignment horizontal="left"/>
    </xf>
    <xf numFmtId="0" fontId="70" fillId="46" borderId="42" xfId="0" applyFont="1" applyFill="1" applyBorder="1" applyAlignment="1">
      <alignment horizontal="left"/>
    </xf>
    <xf numFmtId="0" fontId="70" fillId="46" borderId="43" xfId="0" applyFont="1" applyFill="1" applyBorder="1" applyAlignment="1">
      <alignment horizontal="left"/>
    </xf>
    <xf numFmtId="0" fontId="70" fillId="46" borderId="45" xfId="0" applyFont="1" applyFill="1" applyBorder="1" applyAlignment="1">
      <alignment horizontal="left"/>
    </xf>
    <xf numFmtId="0" fontId="81" fillId="46" borderId="44" xfId="0" applyFont="1" applyFill="1" applyBorder="1" applyAlignment="1">
      <alignment horizontal="left" indent="1"/>
    </xf>
    <xf numFmtId="0" fontId="70" fillId="54" borderId="0" xfId="428" applyFont="1" applyFill="1"/>
    <xf numFmtId="176" fontId="70" fillId="54" borderId="0" xfId="428" applyNumberFormat="1" applyFont="1" applyFill="1"/>
    <xf numFmtId="176" fontId="70" fillId="54" borderId="0" xfId="0" applyNumberFormat="1" applyFont="1" applyFill="1"/>
    <xf numFmtId="181" fontId="70" fillId="50" borderId="0" xfId="0" applyNumberFormat="1" applyFont="1" applyFill="1" applyBorder="1" applyAlignment="1">
      <alignment horizontal="center"/>
    </xf>
    <xf numFmtId="0" fontId="70" fillId="48" borderId="17" xfId="0" applyFont="1" applyFill="1" applyBorder="1" applyAlignment="1">
      <alignment horizontal="center"/>
    </xf>
    <xf numFmtId="0" fontId="70" fillId="48" borderId="17" xfId="0" applyFont="1" applyFill="1" applyBorder="1" applyAlignment="1"/>
    <xf numFmtId="0" fontId="70" fillId="59" borderId="17" xfId="0" applyFont="1" applyFill="1" applyBorder="1" applyAlignment="1">
      <alignment horizontal="center"/>
    </xf>
    <xf numFmtId="0" fontId="72" fillId="60" borderId="0" xfId="0" applyFont="1" applyFill="1" applyBorder="1" applyAlignment="1">
      <alignment vertical="center"/>
    </xf>
    <xf numFmtId="0" fontId="65" fillId="60" borderId="0" xfId="0" applyFont="1" applyFill="1" applyBorder="1" applyAlignment="1">
      <alignment vertical="center"/>
    </xf>
    <xf numFmtId="0" fontId="72" fillId="42" borderId="0" xfId="0" applyFont="1" applyFill="1" applyBorder="1" applyAlignment="1">
      <alignment vertical="center"/>
    </xf>
    <xf numFmtId="0" fontId="79" fillId="42" borderId="17" xfId="0" applyFont="1" applyFill="1" applyBorder="1" applyAlignment="1">
      <alignment vertical="center"/>
    </xf>
    <xf numFmtId="0" fontId="79" fillId="42" borderId="17" xfId="0" applyFont="1" applyFill="1" applyBorder="1" applyAlignment="1">
      <alignment horizontal="left" vertical="center" wrapText="1"/>
    </xf>
    <xf numFmtId="0" fontId="79" fillId="42" borderId="17" xfId="0" applyFont="1" applyFill="1" applyBorder="1" applyAlignment="1">
      <alignment horizontal="left" vertical="center"/>
    </xf>
    <xf numFmtId="0" fontId="83" fillId="42" borderId="0" xfId="0" applyFont="1" applyFill="1"/>
    <xf numFmtId="165" fontId="83" fillId="42" borderId="0" xfId="0" applyNumberFormat="1" applyFont="1" applyFill="1" applyAlignment="1">
      <alignment horizontal="left"/>
    </xf>
    <xf numFmtId="0" fontId="83" fillId="42" borderId="0" xfId="0" applyFont="1" applyFill="1" applyAlignment="1">
      <alignment horizontal="left"/>
    </xf>
    <xf numFmtId="0" fontId="83" fillId="42" borderId="0" xfId="0" applyNumberFormat="1" applyFont="1" applyFill="1" applyAlignment="1">
      <alignment horizontal="left"/>
    </xf>
    <xf numFmtId="0" fontId="84" fillId="42" borderId="0" xfId="0" applyFont="1" applyFill="1"/>
    <xf numFmtId="165" fontId="84" fillId="42" borderId="0" xfId="0" applyNumberFormat="1" applyFont="1" applyFill="1" applyAlignment="1">
      <alignment horizontal="left"/>
    </xf>
    <xf numFmtId="165" fontId="79" fillId="0" borderId="0" xfId="0" applyNumberFormat="1" applyFont="1"/>
    <xf numFmtId="173" fontId="79" fillId="0" borderId="0" xfId="0" applyNumberFormat="1" applyFont="1"/>
    <xf numFmtId="0" fontId="79" fillId="0" borderId="17" xfId="0" applyFont="1" applyFill="1" applyBorder="1" applyAlignment="1">
      <alignment horizontal="right" vertical="center"/>
    </xf>
    <xf numFmtId="0" fontId="70" fillId="0" borderId="0" xfId="0" quotePrefix="1" applyFont="1"/>
    <xf numFmtId="0" fontId="70" fillId="54" borderId="22" xfId="0" applyFont="1" applyFill="1" applyBorder="1"/>
    <xf numFmtId="0" fontId="65" fillId="0" borderId="0" xfId="0" applyFont="1" applyFill="1"/>
    <xf numFmtId="0" fontId="65" fillId="0" borderId="0" xfId="0" applyFont="1" applyAlignment="1">
      <alignment horizontal="center"/>
    </xf>
    <xf numFmtId="9" fontId="65" fillId="0" borderId="0" xfId="676" applyFont="1" applyBorder="1" applyAlignment="1">
      <alignment horizontal="center"/>
    </xf>
    <xf numFmtId="9" fontId="65" fillId="0" borderId="0" xfId="676" applyFont="1" applyFill="1"/>
    <xf numFmtId="0" fontId="70" fillId="61" borderId="0" xfId="0" applyFont="1" applyFill="1" applyAlignment="1">
      <alignment horizontal="center"/>
    </xf>
    <xf numFmtId="0" fontId="70" fillId="61" borderId="0" xfId="0" applyFont="1" applyFill="1" applyAlignment="1"/>
    <xf numFmtId="2" fontId="70" fillId="0" borderId="0" xfId="0" applyNumberFormat="1" applyFont="1"/>
    <xf numFmtId="0" fontId="70" fillId="58" borderId="0" xfId="0" applyFont="1" applyFill="1"/>
    <xf numFmtId="0" fontId="70" fillId="0" borderId="0" xfId="0" applyFont="1" applyBorder="1" applyAlignment="1">
      <alignment horizontal="center"/>
    </xf>
    <xf numFmtId="177" fontId="70" fillId="54" borderId="13" xfId="0" applyNumberFormat="1" applyFont="1" applyFill="1" applyBorder="1" applyAlignment="1"/>
    <xf numFmtId="177" fontId="19" fillId="0" borderId="0" xfId="420" applyNumberFormat="1" applyFont="1" applyFill="1" applyBorder="1"/>
    <xf numFmtId="0" fontId="19" fillId="0" borderId="0" xfId="420" applyFont="1"/>
    <xf numFmtId="0" fontId="85" fillId="0" borderId="0" xfId="3963" applyFont="1"/>
    <xf numFmtId="0" fontId="14" fillId="0" borderId="0" xfId="3963"/>
    <xf numFmtId="0" fontId="58" fillId="0" borderId="0" xfId="3963" applyFont="1"/>
    <xf numFmtId="0" fontId="58" fillId="0" borderId="17" xfId="3963" applyFont="1" applyBorder="1"/>
    <xf numFmtId="0" fontId="58" fillId="68" borderId="0" xfId="3963" applyFont="1" applyFill="1"/>
    <xf numFmtId="0" fontId="58" fillId="35" borderId="0" xfId="3963" applyFont="1" applyFill="1"/>
    <xf numFmtId="0" fontId="13" fillId="0" borderId="0" xfId="3963" applyFont="1"/>
    <xf numFmtId="9" fontId="94" fillId="32" borderId="0" xfId="175" applyNumberFormat="1" applyFont="1" applyAlignment="1">
      <alignment horizontal="right"/>
    </xf>
    <xf numFmtId="0" fontId="97" fillId="0" borderId="0" xfId="0" applyFont="1"/>
    <xf numFmtId="0" fontId="68" fillId="37" borderId="0" xfId="0" applyFont="1" applyFill="1" applyBorder="1"/>
    <xf numFmtId="3" fontId="68" fillId="37" borderId="0" xfId="0" applyNumberFormat="1" applyFont="1" applyFill="1" applyBorder="1"/>
    <xf numFmtId="0" fontId="82" fillId="0" borderId="0" xfId="0" applyFont="1"/>
    <xf numFmtId="0" fontId="70" fillId="54" borderId="17" xfId="0" applyFont="1" applyFill="1" applyBorder="1" applyAlignment="1">
      <alignment horizontal="left" wrapText="1"/>
    </xf>
    <xf numFmtId="169" fontId="70" fillId="54" borderId="17" xfId="0" applyNumberFormat="1" applyFont="1" applyFill="1" applyBorder="1" applyAlignment="1">
      <alignment horizontal="center"/>
    </xf>
    <xf numFmtId="2" fontId="70" fillId="57" borderId="17" xfId="0" applyNumberFormat="1" applyFont="1" applyFill="1" applyBorder="1" applyAlignment="1">
      <alignment horizontal="center"/>
    </xf>
    <xf numFmtId="0" fontId="70" fillId="58" borderId="13" xfId="0" applyFont="1" applyFill="1" applyBorder="1" applyAlignment="1">
      <alignment horizontal="center" vertical="center" wrapText="1"/>
    </xf>
    <xf numFmtId="0" fontId="73" fillId="58" borderId="12" xfId="0" applyFont="1" applyFill="1" applyBorder="1" applyAlignment="1">
      <alignment horizontal="center" vertical="center" wrapText="1"/>
    </xf>
    <xf numFmtId="183" fontId="70" fillId="58" borderId="0" xfId="0" applyNumberFormat="1" applyFont="1" applyFill="1"/>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0" fontId="70" fillId="0" borderId="0" xfId="0" applyFont="1"/>
    <xf numFmtId="0" fontId="73" fillId="26" borderId="12" xfId="0" applyFont="1" applyFill="1" applyBorder="1" applyAlignment="1">
      <alignment horizontal="left" vertical="top" wrapText="1"/>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0" fontId="70" fillId="33" borderId="13" xfId="0" applyFont="1" applyFill="1" applyBorder="1" applyAlignment="1">
      <alignment horizontal="left" vertical="center" wrapText="1"/>
    </xf>
    <xf numFmtId="0" fontId="70" fillId="52" borderId="13" xfId="0" applyFont="1" applyFill="1" applyBorder="1" applyAlignment="1">
      <alignment horizontal="left" vertical="center" wrapText="1"/>
    </xf>
    <xf numFmtId="2" fontId="70" fillId="54" borderId="0" xfId="0" applyNumberFormat="1" applyFont="1" applyFill="1" applyAlignment="1">
      <alignment horizontal="center"/>
    </xf>
    <xf numFmtId="0" fontId="70" fillId="0" borderId="0" xfId="0" applyFont="1"/>
    <xf numFmtId="0" fontId="70" fillId="0" borderId="0" xfId="0" applyFont="1" applyFill="1"/>
    <xf numFmtId="0" fontId="70" fillId="0" borderId="0" xfId="0" applyFont="1" applyAlignment="1">
      <alignment horizontal="center"/>
    </xf>
    <xf numFmtId="0" fontId="70" fillId="0" borderId="16" xfId="0" applyFont="1" applyBorder="1"/>
    <xf numFmtId="0" fontId="70" fillId="0" borderId="0" xfId="0" applyFont="1" applyBorder="1"/>
    <xf numFmtId="0" fontId="70" fillId="0" borderId="24" xfId="0" applyFont="1" applyBorder="1"/>
    <xf numFmtId="0" fontId="70" fillId="0" borderId="0" xfId="0" applyFont="1" applyFill="1" applyBorder="1"/>
    <xf numFmtId="0" fontId="74" fillId="0" borderId="0" xfId="0" applyFont="1" applyAlignment="1">
      <alignment horizontal="left"/>
    </xf>
    <xf numFmtId="0" fontId="72" fillId="0" borderId="0" xfId="0" applyFont="1" applyAlignment="1">
      <alignment horizontal="left"/>
    </xf>
    <xf numFmtId="9" fontId="74" fillId="0" borderId="0" xfId="0" applyNumberFormat="1" applyFont="1" applyAlignment="1">
      <alignment horizontal="left"/>
    </xf>
    <xf numFmtId="0" fontId="70" fillId="0" borderId="0" xfId="0" applyFont="1" applyAlignment="1"/>
    <xf numFmtId="9" fontId="74" fillId="0" borderId="0" xfId="0" applyNumberFormat="1" applyFont="1" applyAlignment="1">
      <alignment horizontal="center"/>
    </xf>
    <xf numFmtId="0" fontId="74" fillId="0" borderId="0" xfId="0" applyFont="1"/>
    <xf numFmtId="178" fontId="70" fillId="0" borderId="0" xfId="0" applyNumberFormat="1" applyFont="1" applyAlignment="1"/>
    <xf numFmtId="2" fontId="74" fillId="0" borderId="0" xfId="0" applyNumberFormat="1" applyFont="1" applyAlignment="1">
      <alignment horizontal="left"/>
    </xf>
    <xf numFmtId="0" fontId="70" fillId="33" borderId="13" xfId="0" applyFont="1" applyFill="1" applyBorder="1" applyAlignment="1">
      <alignment horizontal="left" vertical="center" wrapText="1"/>
    </xf>
    <xf numFmtId="0" fontId="73" fillId="26" borderId="12" xfId="0" applyFont="1" applyFill="1" applyBorder="1" applyAlignment="1">
      <alignment horizontal="left" vertical="top" wrapText="1"/>
    </xf>
    <xf numFmtId="165" fontId="70" fillId="0" borderId="16" xfId="33" applyNumberFormat="1" applyFont="1" applyBorder="1"/>
    <xf numFmtId="165" fontId="70" fillId="0" borderId="16" xfId="0" applyNumberFormat="1" applyFont="1" applyBorder="1"/>
    <xf numFmtId="165" fontId="70" fillId="0" borderId="0" xfId="0" applyNumberFormat="1" applyFont="1" applyBorder="1"/>
    <xf numFmtId="165" fontId="70" fillId="0" borderId="0" xfId="33" applyNumberFormat="1" applyFont="1" applyBorder="1"/>
    <xf numFmtId="165" fontId="70" fillId="0" borderId="13" xfId="0" applyNumberFormat="1" applyFont="1" applyBorder="1"/>
    <xf numFmtId="165" fontId="70" fillId="0" borderId="13" xfId="33" applyNumberFormat="1" applyFont="1" applyBorder="1"/>
    <xf numFmtId="165" fontId="70" fillId="0" borderId="21" xfId="33" applyNumberFormat="1" applyFont="1" applyBorder="1"/>
    <xf numFmtId="165" fontId="70" fillId="0" borderId="21" xfId="0" applyNumberFormat="1" applyFont="1" applyBorder="1"/>
    <xf numFmtId="0" fontId="74" fillId="0" borderId="0" xfId="0" applyFont="1" applyAlignment="1">
      <alignment horizontal="center"/>
    </xf>
    <xf numFmtId="9" fontId="74" fillId="0" borderId="0" xfId="676" applyFont="1" applyAlignment="1">
      <alignment horizontal="center"/>
    </xf>
    <xf numFmtId="0" fontId="70" fillId="52" borderId="13" xfId="0" applyFont="1" applyFill="1" applyBorder="1" applyAlignment="1">
      <alignment horizontal="left" vertical="center" wrapText="1"/>
    </xf>
    <xf numFmtId="177" fontId="70" fillId="54" borderId="0" xfId="0" applyNumberFormat="1" applyFont="1" applyFill="1" applyBorder="1"/>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181" fontId="77" fillId="50" borderId="0" xfId="0" applyNumberFormat="1" applyFont="1" applyFill="1" applyBorder="1" applyAlignment="1"/>
    <xf numFmtId="181" fontId="70" fillId="54" borderId="0" xfId="0" applyNumberFormat="1" applyFont="1" applyFill="1" applyAlignment="1"/>
    <xf numFmtId="181" fontId="70" fillId="54" borderId="0" xfId="0" applyNumberFormat="1" applyFont="1" applyFill="1" applyBorder="1" applyAlignment="1"/>
    <xf numFmtId="181" fontId="70" fillId="54" borderId="17" xfId="0" applyNumberFormat="1" applyFont="1" applyFill="1" applyBorder="1" applyAlignment="1"/>
    <xf numFmtId="0" fontId="73" fillId="26" borderId="39" xfId="0" applyFont="1" applyFill="1" applyBorder="1" applyAlignment="1">
      <alignment horizontal="left" vertical="top" wrapText="1"/>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0" fontId="73" fillId="26" borderId="12" xfId="0" applyFont="1" applyFill="1" applyBorder="1" applyAlignment="1">
      <alignment horizontal="center" vertical="top" wrapText="1"/>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2" fontId="70" fillId="39" borderId="0" xfId="0" applyNumberFormat="1" applyFont="1" applyFill="1" applyAlignment="1">
      <alignment horizontal="center"/>
    </xf>
    <xf numFmtId="2" fontId="70" fillId="39" borderId="17" xfId="0" applyNumberFormat="1" applyFont="1" applyFill="1" applyBorder="1" applyAlignment="1">
      <alignment horizontal="center"/>
    </xf>
    <xf numFmtId="2" fontId="70" fillId="39" borderId="0" xfId="0" applyNumberFormat="1" applyFont="1" applyFill="1" applyBorder="1" applyAlignment="1">
      <alignment horizontal="center"/>
    </xf>
    <xf numFmtId="2" fontId="70" fillId="39" borderId="13" xfId="0" applyNumberFormat="1" applyFont="1" applyFill="1" applyBorder="1" applyAlignment="1">
      <alignment horizontal="center"/>
    </xf>
    <xf numFmtId="0" fontId="70" fillId="0" borderId="13" xfId="0" applyFont="1" applyFill="1" applyBorder="1"/>
    <xf numFmtId="165" fontId="70" fillId="0" borderId="14" xfId="33" applyNumberFormat="1" applyFont="1" applyBorder="1"/>
    <xf numFmtId="184" fontId="70" fillId="54" borderId="38" xfId="0" applyNumberFormat="1" applyFont="1" applyFill="1" applyBorder="1" applyAlignment="1"/>
    <xf numFmtId="184" fontId="70" fillId="54" borderId="16" xfId="0" applyNumberFormat="1" applyFont="1" applyFill="1" applyBorder="1" applyAlignment="1"/>
    <xf numFmtId="184" fontId="70" fillId="54" borderId="24" xfId="0" applyNumberFormat="1" applyFont="1" applyFill="1" applyBorder="1" applyAlignment="1"/>
    <xf numFmtId="184" fontId="70" fillId="54" borderId="22" xfId="0" applyNumberFormat="1" applyFont="1" applyFill="1" applyBorder="1" applyAlignment="1"/>
    <xf numFmtId="184" fontId="70" fillId="54" borderId="23" xfId="0" applyNumberFormat="1" applyFont="1" applyFill="1" applyBorder="1" applyAlignment="1"/>
    <xf numFmtId="184" fontId="70" fillId="54" borderId="21" xfId="0" applyNumberFormat="1" applyFont="1" applyFill="1" applyBorder="1" applyAlignment="1"/>
    <xf numFmtId="184" fontId="70" fillId="54" borderId="14" xfId="0" applyNumberFormat="1" applyFont="1" applyFill="1" applyBorder="1" applyAlignment="1"/>
    <xf numFmtId="0" fontId="70" fillId="0" borderId="13" xfId="0" applyFont="1" applyBorder="1"/>
    <xf numFmtId="0" fontId="70" fillId="0" borderId="14" xfId="0" applyFont="1" applyBorder="1"/>
    <xf numFmtId="0" fontId="70" fillId="0" borderId="22" xfId="0" applyFont="1" applyBorder="1"/>
    <xf numFmtId="165" fontId="70" fillId="0" borderId="24" xfId="0" applyNumberFormat="1" applyFont="1" applyBorder="1"/>
    <xf numFmtId="9" fontId="74" fillId="0" borderId="16" xfId="676" applyFont="1" applyBorder="1" applyAlignment="1">
      <alignment horizontal="right"/>
    </xf>
    <xf numFmtId="0" fontId="70" fillId="0" borderId="22" xfId="0" applyFont="1" applyFill="1" applyBorder="1"/>
    <xf numFmtId="0" fontId="70" fillId="0" borderId="16" xfId="0" applyFont="1" applyFill="1" applyBorder="1"/>
    <xf numFmtId="165" fontId="70" fillId="0" borderId="14" xfId="0" applyNumberFormat="1" applyFont="1" applyBorder="1"/>
    <xf numFmtId="0" fontId="70" fillId="0" borderId="21" xfId="0" applyFont="1" applyFill="1" applyBorder="1"/>
    <xf numFmtId="14" fontId="19" fillId="0" borderId="0" xfId="1589" applyNumberFormat="1" applyFont="1" applyAlignment="1">
      <alignment horizontal="left"/>
    </xf>
    <xf numFmtId="177" fontId="19" fillId="0" borderId="0" xfId="1589" applyNumberFormat="1" applyFont="1" applyFill="1" applyBorder="1"/>
    <xf numFmtId="0" fontId="70" fillId="54" borderId="0" xfId="0" applyFont="1" applyFill="1" applyBorder="1" applyAlignment="1">
      <alignment horizontal="center" wrapText="1"/>
    </xf>
    <xf numFmtId="14" fontId="20" fillId="0" borderId="0" xfId="420" applyNumberFormat="1"/>
    <xf numFmtId="0" fontId="83" fillId="42" borderId="0" xfId="0" applyFont="1" applyFill="1" applyAlignment="1">
      <alignment horizontal="left"/>
    </xf>
    <xf numFmtId="9" fontId="70" fillId="36" borderId="22" xfId="676" applyFont="1" applyFill="1" applyBorder="1" applyAlignment="1">
      <alignment horizontal="center"/>
    </xf>
    <xf numFmtId="0" fontId="0" fillId="0" borderId="0" xfId="0"/>
    <xf numFmtId="177" fontId="19" fillId="0" borderId="0" xfId="1589" applyNumberFormat="1" applyFont="1" applyFill="1" applyBorder="1" applyAlignment="1">
      <alignment horizontal="left"/>
    </xf>
    <xf numFmtId="177" fontId="19" fillId="0" borderId="0" xfId="1589" applyNumberFormat="1" applyFont="1" applyFill="1" applyBorder="1"/>
    <xf numFmtId="0" fontId="19" fillId="0" borderId="0" xfId="1589" applyFont="1"/>
    <xf numFmtId="14" fontId="19" fillId="0" borderId="0" xfId="1589" applyNumberFormat="1"/>
    <xf numFmtId="183" fontId="70" fillId="58" borderId="16" xfId="0" applyNumberFormat="1" applyFont="1" applyFill="1" applyBorder="1"/>
    <xf numFmtId="183" fontId="70" fillId="58" borderId="22" xfId="0" applyNumberFormat="1" applyFont="1" applyFill="1" applyBorder="1"/>
    <xf numFmtId="183" fontId="70" fillId="58" borderId="17" xfId="0" applyNumberFormat="1" applyFont="1" applyFill="1" applyBorder="1"/>
    <xf numFmtId="0" fontId="70" fillId="58" borderId="13" xfId="0" applyFont="1" applyFill="1" applyBorder="1" applyAlignment="1">
      <alignment horizontal="right" vertical="center"/>
    </xf>
    <xf numFmtId="0" fontId="70" fillId="58" borderId="22" xfId="0" applyFont="1" applyFill="1" applyBorder="1" applyAlignment="1"/>
    <xf numFmtId="0" fontId="83" fillId="42" borderId="0" xfId="0" applyFont="1" applyFill="1"/>
    <xf numFmtId="183" fontId="70" fillId="58" borderId="0" xfId="0" applyNumberFormat="1" applyFont="1" applyFill="1"/>
    <xf numFmtId="187" fontId="70" fillId="0" borderId="0" xfId="0" applyNumberFormat="1" applyFont="1"/>
    <xf numFmtId="188" fontId="70" fillId="0" borderId="0" xfId="0" applyNumberFormat="1" applyFont="1"/>
    <xf numFmtId="173" fontId="65" fillId="0" borderId="1" xfId="0" applyNumberFormat="1" applyFont="1" applyBorder="1" applyAlignment="1">
      <alignment horizontal="center"/>
    </xf>
    <xf numFmtId="0" fontId="19" fillId="0" borderId="0" xfId="0" applyFont="1" applyFill="1" applyBorder="1"/>
    <xf numFmtId="182" fontId="70" fillId="54" borderId="0" xfId="0" applyNumberFormat="1" applyFont="1" applyFill="1" applyAlignment="1">
      <alignment horizontal="center"/>
    </xf>
    <xf numFmtId="182" fontId="70" fillId="54" borderId="17" xfId="0" applyNumberFormat="1" applyFont="1" applyFill="1" applyBorder="1" applyAlignment="1">
      <alignment horizontal="center"/>
    </xf>
    <xf numFmtId="182" fontId="70" fillId="54" borderId="0" xfId="0" applyNumberFormat="1" applyFont="1" applyFill="1" applyBorder="1" applyAlignment="1">
      <alignment horizontal="center"/>
    </xf>
    <xf numFmtId="182" fontId="70" fillId="54" borderId="13" xfId="0" applyNumberFormat="1" applyFont="1" applyFill="1" applyBorder="1" applyAlignment="1">
      <alignment horizontal="center"/>
    </xf>
    <xf numFmtId="178" fontId="70" fillId="0" borderId="0" xfId="0" applyNumberFormat="1" applyFont="1"/>
    <xf numFmtId="192" fontId="70" fillId="0" borderId="0" xfId="0" applyNumberFormat="1" applyFont="1"/>
    <xf numFmtId="173" fontId="70" fillId="0" borderId="0" xfId="0" applyNumberFormat="1" applyFont="1"/>
    <xf numFmtId="181" fontId="70" fillId="0" borderId="0" xfId="0" applyNumberFormat="1" applyFont="1"/>
    <xf numFmtId="0" fontId="113" fillId="0" borderId="0" xfId="51271" applyFont="1" applyFill="1" applyBorder="1" applyAlignment="1">
      <alignment horizontal="left"/>
    </xf>
    <xf numFmtId="0" fontId="70" fillId="0" borderId="52" xfId="0" applyFont="1" applyFill="1" applyBorder="1"/>
    <xf numFmtId="0" fontId="70" fillId="49" borderId="0" xfId="0" applyFont="1" applyFill="1" applyAlignment="1">
      <alignment vertical="center" wrapText="1"/>
    </xf>
    <xf numFmtId="183" fontId="70" fillId="58" borderId="21" xfId="0" applyNumberFormat="1" applyFont="1" applyFill="1" applyBorder="1"/>
    <xf numFmtId="167" fontId="70" fillId="0" borderId="0" xfId="0" applyNumberFormat="1" applyFont="1"/>
    <xf numFmtId="167" fontId="70" fillId="0" borderId="0" xfId="33" applyNumberFormat="1" applyFont="1"/>
    <xf numFmtId="0" fontId="3" fillId="0" borderId="0" xfId="51274"/>
    <xf numFmtId="0" fontId="146" fillId="108" borderId="0" xfId="51274" applyFont="1" applyFill="1" applyBorder="1" applyAlignment="1">
      <alignment vertical="center" wrapText="1"/>
    </xf>
    <xf numFmtId="0" fontId="3" fillId="0" borderId="0" xfId="51275" applyBorder="1" applyAlignment="1">
      <alignment vertical="center"/>
    </xf>
    <xf numFmtId="0" fontId="146" fillId="108" borderId="0" xfId="51274" applyFont="1" applyFill="1" applyBorder="1" applyAlignment="1">
      <alignment horizontal="center" vertical="center" wrapText="1"/>
    </xf>
    <xf numFmtId="0" fontId="147" fillId="0" borderId="0" xfId="51275" applyFont="1" applyFill="1" applyBorder="1" applyProtection="1"/>
    <xf numFmtId="0" fontId="148" fillId="0" borderId="0" xfId="51276" applyFill="1" applyProtection="1"/>
    <xf numFmtId="0" fontId="3" fillId="0" borderId="0" xfId="51274" applyFill="1" applyProtection="1"/>
    <xf numFmtId="0" fontId="3" fillId="109" borderId="0" xfId="51274" applyFill="1" applyAlignment="1" applyProtection="1">
      <alignment horizontal="right"/>
    </xf>
    <xf numFmtId="0" fontId="147" fillId="0" borderId="0" xfId="51275" applyFont="1" applyFill="1" applyProtection="1"/>
    <xf numFmtId="0" fontId="149" fillId="0" borderId="0" xfId="51274" applyFont="1" applyAlignment="1">
      <alignment horizontal="right" vertical="top"/>
    </xf>
    <xf numFmtId="193" fontId="0" fillId="0" borderId="0" xfId="51277" applyNumberFormat="1" applyFont="1"/>
    <xf numFmtId="0" fontId="3" fillId="0" borderId="0" xfId="51274" applyAlignment="1">
      <alignment horizontal="center" vertical="center"/>
    </xf>
    <xf numFmtId="0" fontId="3" fillId="0" borderId="52" xfId="51274" applyBorder="1"/>
    <xf numFmtId="0" fontId="147" fillId="0" borderId="13" xfId="51275" applyFont="1" applyFill="1" applyBorder="1" applyProtection="1"/>
    <xf numFmtId="0" fontId="148" fillId="0" borderId="13" xfId="51276" applyFill="1" applyBorder="1" applyProtection="1"/>
    <xf numFmtId="0" fontId="3" fillId="0" borderId="13" xfId="51274" applyFill="1" applyBorder="1" applyProtection="1"/>
    <xf numFmtId="0" fontId="3" fillId="0" borderId="13" xfId="51274" applyBorder="1"/>
    <xf numFmtId="0" fontId="148" fillId="0" borderId="0" xfId="51276" applyFill="1" applyBorder="1" applyProtection="1"/>
    <xf numFmtId="0" fontId="70" fillId="37" borderId="0" xfId="0" applyFont="1" applyFill="1"/>
    <xf numFmtId="176" fontId="70" fillId="37" borderId="0" xfId="428" applyNumberFormat="1" applyFont="1" applyFill="1"/>
    <xf numFmtId="176" fontId="70" fillId="37" borderId="0" xfId="0" applyNumberFormat="1" applyFont="1" applyFill="1"/>
    <xf numFmtId="0" fontId="70" fillId="37" borderId="0" xfId="428" applyFont="1" applyFill="1"/>
    <xf numFmtId="177" fontId="70" fillId="54" borderId="18" xfId="0" applyNumberFormat="1" applyFont="1" applyFill="1" applyBorder="1"/>
    <xf numFmtId="0" fontId="150" fillId="110" borderId="0" xfId="428" applyFont="1" applyFill="1" applyBorder="1"/>
    <xf numFmtId="0" fontId="150" fillId="0" borderId="0" xfId="428" applyFont="1" applyFill="1" applyBorder="1"/>
    <xf numFmtId="0" fontId="79" fillId="111" borderId="18" xfId="428" applyFont="1" applyFill="1" applyBorder="1" applyAlignment="1">
      <alignment horizontal="left" vertical="center" wrapText="1"/>
    </xf>
    <xf numFmtId="0" fontId="79" fillId="112" borderId="20" xfId="428" applyFont="1" applyFill="1" applyBorder="1" applyAlignment="1">
      <alignment horizontal="left" wrapText="1"/>
    </xf>
    <xf numFmtId="0" fontId="79" fillId="112" borderId="20" xfId="428" applyFont="1" applyFill="1" applyBorder="1" applyAlignment="1">
      <alignment horizontal="right" wrapText="1"/>
    </xf>
    <xf numFmtId="0" fontId="2" fillId="0" borderId="0" xfId="51274" applyFont="1"/>
    <xf numFmtId="0" fontId="3" fillId="0" borderId="17" xfId="51274" applyBorder="1"/>
    <xf numFmtId="0" fontId="70" fillId="0" borderId="20" xfId="0" applyFont="1" applyBorder="1"/>
    <xf numFmtId="0" fontId="70" fillId="0" borderId="20" xfId="0" applyFont="1" applyBorder="1" applyAlignment="1">
      <alignment horizontal="left"/>
    </xf>
    <xf numFmtId="0" fontId="70" fillId="0" borderId="20" xfId="0" applyFont="1" applyBorder="1" applyAlignment="1">
      <alignment horizontal="center"/>
    </xf>
    <xf numFmtId="0" fontId="70" fillId="0" borderId="20" xfId="0" applyFont="1" applyFill="1" applyBorder="1"/>
    <xf numFmtId="0" fontId="98" fillId="0" borderId="20" xfId="0" applyFont="1" applyBorder="1"/>
    <xf numFmtId="14" fontId="19" fillId="0" borderId="0" xfId="420" applyNumberFormat="1" applyFont="1" applyFill="1" applyAlignment="1">
      <alignment horizontal="left"/>
    </xf>
    <xf numFmtId="0" fontId="20" fillId="0" borderId="0" xfId="420" applyFill="1"/>
    <xf numFmtId="0" fontId="19" fillId="0" borderId="0" xfId="420" applyFont="1" applyFill="1" applyAlignment="1">
      <alignment horizontal="left"/>
    </xf>
    <xf numFmtId="14" fontId="19" fillId="0" borderId="0" xfId="420" applyNumberFormat="1" applyFont="1" applyFill="1" applyAlignment="1">
      <alignment horizontal="left" vertical="top"/>
    </xf>
    <xf numFmtId="0" fontId="19" fillId="0" borderId="0" xfId="420" applyFont="1" applyFill="1" applyAlignment="1">
      <alignment horizontal="left" vertical="top"/>
    </xf>
    <xf numFmtId="0" fontId="19" fillId="0" borderId="0" xfId="420" applyFont="1" applyFill="1" applyAlignment="1">
      <alignment horizontal="left" vertical="top" wrapText="1"/>
    </xf>
    <xf numFmtId="0" fontId="20" fillId="0" borderId="0" xfId="420" applyFont="1" applyFill="1" applyAlignment="1">
      <alignment horizontal="left"/>
    </xf>
    <xf numFmtId="14" fontId="20" fillId="0" borderId="0" xfId="420" applyNumberFormat="1" applyFont="1" applyFill="1" applyAlignment="1">
      <alignment horizontal="left"/>
    </xf>
    <xf numFmtId="0" fontId="153" fillId="0" borderId="0" xfId="51278" applyFont="1"/>
    <xf numFmtId="0" fontId="156" fillId="0" borderId="0" xfId="51278" applyFont="1" applyAlignment="1">
      <alignment horizontal="center" vertical="center"/>
    </xf>
    <xf numFmtId="0" fontId="155" fillId="0" borderId="55" xfId="51279" applyFont="1" applyBorder="1" applyAlignment="1">
      <alignment horizontal="center" vertical="center" wrapText="1"/>
    </xf>
    <xf numFmtId="0" fontId="154" fillId="0" borderId="64" xfId="6370" applyFont="1" applyBorder="1" applyAlignment="1">
      <alignment horizontal="left" wrapText="1"/>
    </xf>
    <xf numFmtId="194" fontId="154" fillId="0" borderId="27" xfId="6370" applyNumberFormat="1" applyFont="1" applyBorder="1" applyAlignment="1">
      <alignment horizontal="right"/>
    </xf>
    <xf numFmtId="194" fontId="154" fillId="0" borderId="65" xfId="6370" applyNumberFormat="1" applyFont="1" applyBorder="1" applyAlignment="1">
      <alignment horizontal="right"/>
    </xf>
    <xf numFmtId="0" fontId="154" fillId="0" borderId="66" xfId="6370" applyFont="1" applyBorder="1" applyAlignment="1">
      <alignment horizontal="left"/>
    </xf>
    <xf numFmtId="194" fontId="154" fillId="0" borderId="52" xfId="6370" applyNumberFormat="1" applyFont="1" applyBorder="1" applyAlignment="1">
      <alignment horizontal="right"/>
    </xf>
    <xf numFmtId="194" fontId="154" fillId="0" borderId="67" xfId="6370" applyNumberFormat="1" applyFont="1" applyBorder="1" applyAlignment="1">
      <alignment horizontal="right"/>
    </xf>
    <xf numFmtId="0" fontId="154" fillId="0" borderId="66" xfId="6370" applyFont="1" applyBorder="1" applyAlignment="1">
      <alignment wrapText="1"/>
    </xf>
    <xf numFmtId="0" fontId="154" fillId="0" borderId="66" xfId="6370" applyFont="1" applyBorder="1" applyAlignment="1">
      <alignment horizontal="left" indent="1"/>
    </xf>
    <xf numFmtId="0" fontId="154" fillId="0" borderId="66" xfId="6370" applyFont="1" applyBorder="1"/>
    <xf numFmtId="0" fontId="151" fillId="0" borderId="66" xfId="6370" applyFont="1" applyBorder="1" applyAlignment="1">
      <alignment horizontal="left"/>
    </xf>
    <xf numFmtId="194" fontId="151" fillId="0" borderId="52" xfId="6370" applyNumberFormat="1" applyFont="1" applyBorder="1" applyAlignment="1">
      <alignment horizontal="right"/>
    </xf>
    <xf numFmtId="194" fontId="151" fillId="0" borderId="67" xfId="6370" applyNumberFormat="1" applyFont="1" applyBorder="1" applyAlignment="1">
      <alignment horizontal="right"/>
    </xf>
    <xf numFmtId="0" fontId="151" fillId="0" borderId="66" xfId="6370" applyFont="1" applyBorder="1"/>
    <xf numFmtId="0" fontId="154" fillId="0" borderId="66" xfId="6370" applyFont="1" applyBorder="1" applyAlignment="1">
      <alignment horizontal="left" wrapText="1" indent="1"/>
    </xf>
    <xf numFmtId="0" fontId="151" fillId="0" borderId="66" xfId="6370" applyFont="1" applyBorder="1" applyAlignment="1">
      <alignment wrapText="1"/>
    </xf>
    <xf numFmtId="0" fontId="151" fillId="0" borderId="66" xfId="6370" applyFont="1" applyBorder="1" applyAlignment="1">
      <alignment horizontal="left" indent="1"/>
    </xf>
    <xf numFmtId="0" fontId="154" fillId="0" borderId="66" xfId="6370" applyFont="1" applyBorder="1" applyAlignment="1">
      <alignment horizontal="left" wrapText="1" indent="2"/>
    </xf>
    <xf numFmtId="0" fontId="154" fillId="0" borderId="66" xfId="6370" applyFont="1" applyBorder="1" applyAlignment="1">
      <alignment horizontal="left" indent="2"/>
    </xf>
    <xf numFmtId="0" fontId="151" fillId="0" borderId="66" xfId="6370" applyFont="1" applyBorder="1" applyAlignment="1">
      <alignment horizontal="left" wrapText="1" indent="1"/>
    </xf>
    <xf numFmtId="0" fontId="154" fillId="0" borderId="66" xfId="51279" applyFont="1" applyBorder="1" applyAlignment="1">
      <alignment horizontal="left" wrapText="1" indent="2"/>
    </xf>
    <xf numFmtId="0" fontId="151" fillId="0" borderId="61" xfId="6370" applyFont="1" applyBorder="1" applyAlignment="1">
      <alignment wrapText="1"/>
    </xf>
    <xf numFmtId="194" fontId="151" fillId="0" borderId="55" xfId="6370" applyNumberFormat="1" applyFont="1" applyBorder="1" applyAlignment="1">
      <alignment horizontal="right"/>
    </xf>
    <xf numFmtId="194" fontId="154" fillId="0" borderId="55" xfId="6370" applyNumberFormat="1" applyFont="1" applyBorder="1" applyAlignment="1">
      <alignment horizontal="right"/>
    </xf>
    <xf numFmtId="194" fontId="151" fillId="0" borderId="63" xfId="6370" applyNumberFormat="1" applyFont="1" applyBorder="1" applyAlignment="1">
      <alignment horizontal="right"/>
    </xf>
    <xf numFmtId="0" fontId="154" fillId="0" borderId="0" xfId="51278" applyFont="1"/>
    <xf numFmtId="0" fontId="154" fillId="0" borderId="0" xfId="51278" applyFont="1" applyAlignment="1">
      <alignment horizontal="center" vertical="center"/>
    </xf>
    <xf numFmtId="0" fontId="151" fillId="0" borderId="55" xfId="51279" applyFont="1" applyBorder="1" applyAlignment="1">
      <alignment horizontal="center" vertical="center" wrapText="1"/>
    </xf>
    <xf numFmtId="0" fontId="151" fillId="0" borderId="55" xfId="6370" applyFont="1" applyBorder="1" applyAlignment="1">
      <alignment horizontal="center" vertical="center" wrapText="1"/>
    </xf>
    <xf numFmtId="0" fontId="151" fillId="0" borderId="0" xfId="51278" applyFont="1" applyAlignment="1">
      <alignment horizontal="center" vertical="center"/>
    </xf>
    <xf numFmtId="194" fontId="154" fillId="0" borderId="27" xfId="51278" applyNumberFormat="1" applyFont="1" applyBorder="1" applyAlignment="1">
      <alignment horizontal="right"/>
    </xf>
    <xf numFmtId="194" fontId="154" fillId="0" borderId="65" xfId="51278" applyNumberFormat="1" applyFont="1" applyBorder="1" applyAlignment="1">
      <alignment horizontal="right"/>
    </xf>
    <xf numFmtId="194" fontId="154" fillId="0" borderId="52" xfId="51278" applyNumberFormat="1" applyFont="1" applyBorder="1" applyAlignment="1">
      <alignment horizontal="right"/>
    </xf>
    <xf numFmtId="194" fontId="154" fillId="0" borderId="67" xfId="51278" applyNumberFormat="1" applyFont="1" applyBorder="1" applyAlignment="1">
      <alignment horizontal="right"/>
    </xf>
    <xf numFmtId="194" fontId="151" fillId="0" borderId="52" xfId="51278" applyNumberFormat="1" applyFont="1" applyBorder="1" applyAlignment="1">
      <alignment horizontal="right"/>
    </xf>
    <xf numFmtId="194" fontId="151" fillId="0" borderId="67" xfId="51278" applyNumberFormat="1" applyFont="1" applyBorder="1" applyAlignment="1">
      <alignment horizontal="right"/>
    </xf>
    <xf numFmtId="0" fontId="154" fillId="0" borderId="66" xfId="51279" applyFont="1" applyBorder="1" applyAlignment="1">
      <alignment horizontal="left" indent="2"/>
    </xf>
    <xf numFmtId="194" fontId="151" fillId="0" borderId="55" xfId="51278" applyNumberFormat="1" applyFont="1" applyBorder="1" applyAlignment="1">
      <alignment horizontal="right"/>
    </xf>
    <xf numFmtId="194" fontId="154" fillId="0" borderId="55" xfId="51278" applyNumberFormat="1" applyFont="1" applyBorder="1" applyAlignment="1">
      <alignment horizontal="right"/>
    </xf>
    <xf numFmtId="194" fontId="151" fillId="0" borderId="63" xfId="51278" applyNumberFormat="1" applyFont="1" applyBorder="1" applyAlignment="1">
      <alignment horizontal="right"/>
    </xf>
    <xf numFmtId="194" fontId="154" fillId="0" borderId="0" xfId="51278" applyNumberFormat="1" applyFont="1"/>
    <xf numFmtId="0" fontId="153" fillId="0" borderId="0" xfId="51278" applyFont="1" applyAlignment="1">
      <alignment horizontal="center" vertical="center"/>
    </xf>
    <xf numFmtId="173" fontId="154" fillId="0" borderId="0" xfId="51278" applyNumberFormat="1" applyFont="1"/>
    <xf numFmtId="195" fontId="154" fillId="0" borderId="0" xfId="51278" applyNumberFormat="1" applyFont="1"/>
    <xf numFmtId="0" fontId="120" fillId="0" borderId="0" xfId="12909" applyNumberFormat="1" applyFont="1" applyFill="1"/>
    <xf numFmtId="194" fontId="153" fillId="0" borderId="0" xfId="51278" applyNumberFormat="1" applyFont="1"/>
    <xf numFmtId="0" fontId="157" fillId="0" borderId="0" xfId="0" applyFont="1"/>
    <xf numFmtId="0" fontId="80" fillId="0" borderId="0" xfId="22" applyFont="1" applyFill="1"/>
    <xf numFmtId="0" fontId="77" fillId="0" borderId="0" xfId="0" applyNumberFormat="1" applyFont="1" applyFill="1" applyBorder="1"/>
    <xf numFmtId="172" fontId="77" fillId="0" borderId="0" xfId="0" applyNumberFormat="1" applyFont="1" applyFill="1" applyBorder="1"/>
    <xf numFmtId="174" fontId="70" fillId="0" borderId="0" xfId="0" applyNumberFormat="1" applyFont="1" applyFill="1"/>
    <xf numFmtId="174" fontId="70" fillId="0" borderId="0" xfId="33" applyNumberFormat="1" applyFont="1" applyFill="1"/>
    <xf numFmtId="165" fontId="70" fillId="0" borderId="0" xfId="0" applyNumberFormat="1" applyFont="1" applyFill="1"/>
    <xf numFmtId="0" fontId="72" fillId="0" borderId="1" xfId="0" applyFont="1" applyBorder="1" applyAlignment="1"/>
    <xf numFmtId="0" fontId="70" fillId="0" borderId="1" xfId="0" applyFont="1" applyBorder="1" applyAlignment="1"/>
    <xf numFmtId="0" fontId="72" fillId="0" borderId="52" xfId="0" applyFont="1" applyBorder="1" applyAlignment="1"/>
    <xf numFmtId="0" fontId="70" fillId="0" borderId="52" xfId="0" applyFont="1" applyBorder="1" applyAlignment="1"/>
    <xf numFmtId="184" fontId="70" fillId="54" borderId="0" xfId="0" applyNumberFormat="1" applyFont="1" applyFill="1" applyBorder="1" applyAlignment="1"/>
    <xf numFmtId="184" fontId="70" fillId="54" borderId="17" xfId="0" applyNumberFormat="1" applyFont="1" applyFill="1" applyBorder="1" applyAlignment="1"/>
    <xf numFmtId="0" fontId="70" fillId="37" borderId="0" xfId="0" applyFont="1" applyFill="1" applyAlignment="1"/>
    <xf numFmtId="9" fontId="70" fillId="36" borderId="17" xfId="676" applyFont="1" applyFill="1" applyBorder="1" applyAlignment="1">
      <alignment horizontal="center"/>
    </xf>
    <xf numFmtId="0" fontId="73" fillId="26" borderId="21" xfId="0" applyFont="1" applyFill="1" applyBorder="1" applyAlignment="1">
      <alignment horizontal="left" vertical="top" wrapText="1"/>
    </xf>
    <xf numFmtId="0" fontId="73" fillId="26" borderId="13" xfId="0" applyFont="1" applyFill="1" applyBorder="1" applyAlignment="1">
      <alignment horizontal="left" vertical="top" wrapText="1"/>
    </xf>
    <xf numFmtId="0" fontId="73" fillId="26" borderId="14" xfId="0" applyFont="1" applyFill="1" applyBorder="1" applyAlignment="1">
      <alignment horizontal="left" vertical="top" wrapText="1"/>
    </xf>
    <xf numFmtId="0" fontId="70" fillId="0" borderId="21" xfId="0" applyFont="1" applyBorder="1"/>
    <xf numFmtId="0" fontId="70" fillId="0" borderId="25" xfId="0" applyFont="1" applyBorder="1"/>
    <xf numFmtId="0" fontId="70" fillId="0" borderId="18" xfId="0" applyFont="1" applyFill="1" applyBorder="1"/>
    <xf numFmtId="165" fontId="70" fillId="0" borderId="25" xfId="0" applyNumberFormat="1" applyFont="1" applyBorder="1"/>
    <xf numFmtId="165" fontId="70" fillId="0" borderId="18" xfId="0" applyNumberFormat="1" applyFont="1" applyBorder="1"/>
    <xf numFmtId="165" fontId="70" fillId="0" borderId="18" xfId="33" applyNumberFormat="1" applyFont="1" applyBorder="1"/>
    <xf numFmtId="0" fontId="70" fillId="0" borderId="25" xfId="0" applyFont="1" applyFill="1" applyBorder="1"/>
    <xf numFmtId="165" fontId="70" fillId="0" borderId="18" xfId="0" applyNumberFormat="1" applyFont="1" applyFill="1" applyBorder="1"/>
    <xf numFmtId="165" fontId="70" fillId="0" borderId="26" xfId="0" applyNumberFormat="1" applyFont="1" applyFill="1" applyBorder="1"/>
    <xf numFmtId="0" fontId="70" fillId="0" borderId="18" xfId="0" applyFont="1" applyBorder="1"/>
    <xf numFmtId="165" fontId="70" fillId="0" borderId="24" xfId="33" applyNumberFormat="1" applyFont="1" applyBorder="1"/>
    <xf numFmtId="165" fontId="70" fillId="0" borderId="26" xfId="33" applyNumberFormat="1" applyFont="1" applyBorder="1"/>
    <xf numFmtId="0" fontId="70" fillId="0" borderId="21" xfId="0" applyFont="1" applyBorder="1" applyAlignment="1">
      <alignment wrapText="1"/>
    </xf>
    <xf numFmtId="0" fontId="70" fillId="0" borderId="13" xfId="0" applyFont="1" applyBorder="1" applyAlignment="1">
      <alignment wrapText="1"/>
    </xf>
    <xf numFmtId="0" fontId="70" fillId="0" borderId="14" xfId="0" applyFont="1" applyBorder="1" applyAlignment="1">
      <alignment wrapText="1"/>
    </xf>
    <xf numFmtId="165" fontId="70" fillId="0" borderId="25" xfId="33" applyNumberFormat="1" applyFont="1" applyBorder="1"/>
    <xf numFmtId="165" fontId="70" fillId="0" borderId="25" xfId="0" applyNumberFormat="1" applyFont="1" applyFill="1" applyBorder="1"/>
    <xf numFmtId="0" fontId="98" fillId="0" borderId="16" xfId="0" applyFont="1" applyBorder="1" applyAlignment="1">
      <alignment horizontal="center" wrapText="1"/>
    </xf>
    <xf numFmtId="0" fontId="98" fillId="0" borderId="0" xfId="0" applyFont="1" applyBorder="1" applyAlignment="1">
      <alignment vertical="center" wrapText="1"/>
    </xf>
    <xf numFmtId="0" fontId="73" fillId="26" borderId="20" xfId="0" applyFont="1" applyFill="1" applyBorder="1" applyAlignment="1">
      <alignment horizontal="left" vertical="top" wrapText="1"/>
    </xf>
    <xf numFmtId="0" fontId="73" fillId="26" borderId="20" xfId="0" applyFont="1" applyFill="1" applyBorder="1" applyAlignment="1">
      <alignment horizontal="center" vertical="top" wrapText="1"/>
    </xf>
    <xf numFmtId="0" fontId="70" fillId="35" borderId="25" xfId="0" applyFont="1" applyFill="1" applyBorder="1" applyAlignment="1">
      <alignment horizontal="left" vertical="center" wrapText="1"/>
    </xf>
    <xf numFmtId="0" fontId="70" fillId="35" borderId="18" xfId="0" applyFont="1" applyFill="1" applyBorder="1" applyAlignment="1">
      <alignment horizontal="left" vertical="center" wrapText="1"/>
    </xf>
    <xf numFmtId="0" fontId="70" fillId="35" borderId="26" xfId="0" applyFont="1" applyFill="1" applyBorder="1" applyAlignment="1">
      <alignment horizontal="left" vertical="center" wrapText="1"/>
    </xf>
    <xf numFmtId="0" fontId="70" fillId="53" borderId="18" xfId="0" applyFont="1" applyFill="1" applyBorder="1" applyAlignment="1">
      <alignment horizontal="center" vertical="center" wrapText="1"/>
    </xf>
    <xf numFmtId="0" fontId="70" fillId="40" borderId="18" xfId="0" applyFont="1" applyFill="1" applyBorder="1" applyAlignment="1">
      <alignment horizontal="center" vertical="center" wrapText="1"/>
    </xf>
    <xf numFmtId="0" fontId="70" fillId="40" borderId="26" xfId="0" applyFont="1" applyFill="1" applyBorder="1" applyAlignment="1">
      <alignment horizontal="center" vertical="center" wrapText="1"/>
    </xf>
    <xf numFmtId="184" fontId="70" fillId="54" borderId="37" xfId="0" applyNumberFormat="1" applyFont="1" applyFill="1" applyBorder="1" applyAlignment="1"/>
    <xf numFmtId="181" fontId="70" fillId="54" borderId="23" xfId="0" applyNumberFormat="1" applyFont="1" applyFill="1" applyBorder="1" applyAlignment="1"/>
    <xf numFmtId="0" fontId="70" fillId="37" borderId="0" xfId="0" applyFont="1" applyFill="1" applyBorder="1"/>
    <xf numFmtId="165" fontId="70" fillId="37" borderId="16" xfId="0" applyNumberFormat="1" applyFont="1" applyFill="1" applyBorder="1"/>
    <xf numFmtId="165" fontId="70" fillId="37" borderId="0" xfId="0" applyNumberFormat="1" applyFont="1" applyFill="1" applyBorder="1"/>
    <xf numFmtId="165" fontId="70" fillId="37" borderId="0" xfId="33" applyNumberFormat="1" applyFont="1" applyFill="1" applyBorder="1"/>
    <xf numFmtId="165" fontId="70" fillId="37" borderId="24" xfId="33" applyNumberFormat="1" applyFont="1" applyFill="1" applyBorder="1"/>
    <xf numFmtId="165" fontId="70" fillId="37" borderId="21" xfId="33" applyNumberFormat="1" applyFont="1" applyFill="1" applyBorder="1"/>
    <xf numFmtId="165" fontId="70" fillId="37" borderId="13" xfId="33" applyNumberFormat="1" applyFont="1" applyFill="1" applyBorder="1"/>
    <xf numFmtId="165" fontId="70" fillId="37" borderId="24" xfId="0" applyNumberFormat="1" applyFont="1" applyFill="1" applyBorder="1"/>
    <xf numFmtId="0" fontId="70" fillId="37" borderId="17" xfId="0" applyFont="1" applyFill="1" applyBorder="1"/>
    <xf numFmtId="165" fontId="70" fillId="37" borderId="22" xfId="0" applyNumberFormat="1" applyFont="1" applyFill="1" applyBorder="1"/>
    <xf numFmtId="165" fontId="70" fillId="37" borderId="17" xfId="0" applyNumberFormat="1" applyFont="1" applyFill="1" applyBorder="1"/>
    <xf numFmtId="165" fontId="70" fillId="37" borderId="23" xfId="0" applyNumberFormat="1" applyFont="1" applyFill="1" applyBorder="1"/>
    <xf numFmtId="0" fontId="70" fillId="37" borderId="13" xfId="0" applyFont="1" applyFill="1" applyBorder="1"/>
    <xf numFmtId="165" fontId="70" fillId="37" borderId="21" xfId="0" applyNumberFormat="1" applyFont="1" applyFill="1" applyBorder="1"/>
    <xf numFmtId="165" fontId="70" fillId="37" borderId="14" xfId="33" applyNumberFormat="1" applyFont="1" applyFill="1" applyBorder="1"/>
    <xf numFmtId="165" fontId="70" fillId="37" borderId="13" xfId="0" applyNumberFormat="1" applyFont="1" applyFill="1" applyBorder="1"/>
    <xf numFmtId="165" fontId="70" fillId="37" borderId="14" xfId="0" applyNumberFormat="1" applyFont="1" applyFill="1" applyBorder="1"/>
    <xf numFmtId="165" fontId="70" fillId="37" borderId="17" xfId="33" applyNumberFormat="1" applyFont="1" applyFill="1" applyBorder="1"/>
    <xf numFmtId="165" fontId="70" fillId="37" borderId="23" xfId="33" applyNumberFormat="1" applyFont="1" applyFill="1" applyBorder="1"/>
    <xf numFmtId="0" fontId="70" fillId="37" borderId="18" xfId="0" applyFont="1" applyFill="1" applyBorder="1"/>
    <xf numFmtId="165" fontId="70" fillId="37" borderId="25" xfId="0" applyNumberFormat="1" applyFont="1" applyFill="1" applyBorder="1"/>
    <xf numFmtId="165" fontId="70" fillId="37" borderId="18" xfId="0" applyNumberFormat="1" applyFont="1" applyFill="1" applyBorder="1"/>
    <xf numFmtId="165" fontId="70" fillId="37" borderId="26" xfId="0" applyNumberFormat="1" applyFont="1" applyFill="1" applyBorder="1"/>
    <xf numFmtId="165" fontId="70" fillId="37" borderId="16" xfId="33" applyNumberFormat="1" applyFont="1" applyFill="1" applyBorder="1"/>
    <xf numFmtId="165" fontId="70" fillId="37" borderId="18" xfId="33" applyNumberFormat="1" applyFont="1" applyFill="1" applyBorder="1"/>
    <xf numFmtId="165" fontId="70" fillId="37" borderId="25" xfId="33" applyNumberFormat="1" applyFont="1" applyFill="1" applyBorder="1"/>
    <xf numFmtId="165" fontId="70" fillId="37" borderId="26" xfId="33" applyNumberFormat="1" applyFont="1" applyFill="1" applyBorder="1"/>
    <xf numFmtId="165" fontId="70" fillId="37" borderId="22" xfId="33" applyNumberFormat="1" applyFont="1" applyFill="1" applyBorder="1"/>
    <xf numFmtId="0" fontId="1" fillId="0" borderId="0" xfId="51274" applyFont="1"/>
    <xf numFmtId="0" fontId="72" fillId="37" borderId="0" xfId="1589" applyFont="1" applyFill="1"/>
    <xf numFmtId="0" fontId="70" fillId="37" borderId="0" xfId="1589" applyFont="1" applyFill="1" applyAlignment="1">
      <alignment horizontal="center" vertical="center"/>
    </xf>
    <xf numFmtId="0" fontId="70" fillId="37" borderId="0" xfId="1589" applyFont="1" applyFill="1" applyAlignment="1">
      <alignment vertical="center"/>
    </xf>
    <xf numFmtId="0" fontId="70" fillId="37" borderId="0" xfId="0" applyFont="1" applyFill="1" applyAlignment="1">
      <alignment horizontal="center"/>
    </xf>
    <xf numFmtId="0" fontId="65" fillId="37" borderId="0" xfId="0" applyFont="1" applyFill="1" applyAlignment="1">
      <alignment horizontal="center"/>
    </xf>
    <xf numFmtId="0" fontId="65" fillId="37" borderId="0" xfId="0" applyFont="1" applyFill="1"/>
    <xf numFmtId="0" fontId="65" fillId="37" borderId="0" xfId="0" applyFont="1" applyFill="1" applyAlignment="1"/>
    <xf numFmtId="0" fontId="65" fillId="0" borderId="0" xfId="0" applyFont="1" applyBorder="1"/>
    <xf numFmtId="0" fontId="65" fillId="0" borderId="0" xfId="0" applyFont="1" applyBorder="1" applyAlignment="1">
      <alignment horizontal="left"/>
    </xf>
    <xf numFmtId="0" fontId="158" fillId="0" borderId="0" xfId="51271" applyFont="1" applyFill="1" applyBorder="1" applyAlignment="1">
      <alignment horizontal="left"/>
    </xf>
    <xf numFmtId="0" fontId="58" fillId="0" borderId="0" xfId="3963" applyFont="1" applyFill="1"/>
    <xf numFmtId="0" fontId="1" fillId="0" borderId="0" xfId="3963" applyFont="1"/>
    <xf numFmtId="0" fontId="68" fillId="35" borderId="52" xfId="51274" applyNumberFormat="1" applyFont="1" applyFill="1" applyBorder="1" applyAlignment="1"/>
    <xf numFmtId="180" fontId="64" fillId="0" borderId="34" xfId="676" quotePrefix="1" applyNumberFormat="1" applyFont="1" applyBorder="1" applyAlignment="1">
      <alignment horizontal="right"/>
    </xf>
    <xf numFmtId="180" fontId="64" fillId="0" borderId="34" xfId="676" applyNumberFormat="1" applyFont="1" applyFill="1" applyBorder="1" applyAlignment="1">
      <alignment horizontal="right"/>
    </xf>
    <xf numFmtId="177" fontId="70" fillId="54" borderId="18" xfId="0" applyNumberFormat="1" applyFont="1" applyFill="1" applyBorder="1" applyAlignment="1"/>
    <xf numFmtId="177" fontId="70" fillId="54" borderId="18" xfId="33" applyNumberFormat="1" applyFont="1" applyFill="1" applyBorder="1"/>
    <xf numFmtId="177" fontId="70" fillId="54" borderId="17" xfId="0" applyNumberFormat="1" applyFont="1" applyFill="1" applyBorder="1" applyAlignment="1">
      <alignment horizontal="left"/>
    </xf>
    <xf numFmtId="0" fontId="70" fillId="0" borderId="0" xfId="0" applyFont="1" applyBorder="1" applyAlignment="1"/>
    <xf numFmtId="165" fontId="70" fillId="0" borderId="0" xfId="33" applyFont="1" applyBorder="1"/>
    <xf numFmtId="177" fontId="70" fillId="37" borderId="13" xfId="0" applyNumberFormat="1" applyFont="1" applyFill="1" applyBorder="1"/>
    <xf numFmtId="177" fontId="70" fillId="37" borderId="13" xfId="0" applyNumberFormat="1" applyFont="1" applyFill="1" applyBorder="1" applyAlignment="1"/>
    <xf numFmtId="0" fontId="70" fillId="37" borderId="13" xfId="0" applyNumberFormat="1" applyFont="1" applyFill="1" applyBorder="1"/>
    <xf numFmtId="177" fontId="70" fillId="37" borderId="0" xfId="0" applyNumberFormat="1" applyFont="1" applyFill="1" applyBorder="1"/>
    <xf numFmtId="177" fontId="70" fillId="37" borderId="0" xfId="0" applyNumberFormat="1" applyFont="1" applyFill="1" applyBorder="1" applyAlignment="1"/>
    <xf numFmtId="0" fontId="70" fillId="37" borderId="0" xfId="0" applyNumberFormat="1" applyFont="1" applyFill="1" applyBorder="1"/>
    <xf numFmtId="2" fontId="70" fillId="54" borderId="16" xfId="0" applyNumberFormat="1" applyFont="1" applyFill="1" applyBorder="1"/>
    <xf numFmtId="0" fontId="151" fillId="0" borderId="59" xfId="51279" applyFont="1" applyBorder="1" applyAlignment="1">
      <alignment horizontal="center" vertical="center" wrapText="1"/>
    </xf>
    <xf numFmtId="0" fontId="151" fillId="0" borderId="62" xfId="51279" applyFont="1" applyBorder="1" applyAlignment="1">
      <alignment horizontal="center" vertical="center" wrapText="1"/>
    </xf>
    <xf numFmtId="195" fontId="161" fillId="113" borderId="0" xfId="0" applyNumberFormat="1" applyFont="1" applyFill="1" applyAlignment="1">
      <alignment horizontal="right" vertical="center" shrinkToFit="1"/>
    </xf>
    <xf numFmtId="195" fontId="161" fillId="0" borderId="0" xfId="0" applyNumberFormat="1" applyFont="1" applyAlignment="1">
      <alignment horizontal="right" vertical="center" shrinkToFit="1"/>
    </xf>
    <xf numFmtId="194" fontId="154" fillId="0" borderId="74" xfId="51278" applyNumberFormat="1" applyFont="1" applyBorder="1" applyAlignment="1">
      <alignment horizontal="right"/>
    </xf>
    <xf numFmtId="194" fontId="151" fillId="0" borderId="74" xfId="51278" applyNumberFormat="1" applyFont="1" applyBorder="1" applyAlignment="1">
      <alignment horizontal="right"/>
    </xf>
    <xf numFmtId="194" fontId="162" fillId="113" borderId="0" xfId="0" applyNumberFormat="1" applyFont="1" applyFill="1" applyAlignment="1">
      <alignment horizontal="right" vertical="center" shrinkToFit="1"/>
    </xf>
    <xf numFmtId="194" fontId="162" fillId="0" borderId="0" xfId="0" applyNumberFormat="1" applyFont="1" applyAlignment="1">
      <alignment horizontal="right" vertical="center" shrinkToFit="1"/>
    </xf>
    <xf numFmtId="195" fontId="162" fillId="0" borderId="0" xfId="0" applyNumberFormat="1" applyFont="1" applyAlignment="1">
      <alignment horizontal="right" vertical="center" shrinkToFit="1"/>
    </xf>
    <xf numFmtId="195" fontId="162" fillId="113" borderId="0" xfId="0" applyNumberFormat="1" applyFont="1" applyFill="1" applyAlignment="1">
      <alignment horizontal="right" vertical="center" shrinkToFit="1"/>
    </xf>
    <xf numFmtId="0" fontId="155" fillId="0" borderId="59" xfId="6370" applyFont="1" applyBorder="1" applyAlignment="1">
      <alignment horizontal="center" vertical="center" wrapText="1"/>
    </xf>
    <xf numFmtId="0" fontId="155" fillId="0" borderId="62" xfId="6370" applyFont="1" applyBorder="1" applyAlignment="1">
      <alignment horizontal="center" vertical="center" wrapText="1"/>
    </xf>
    <xf numFmtId="194" fontId="154" fillId="0" borderId="74" xfId="6370" applyNumberFormat="1" applyFont="1" applyBorder="1" applyAlignment="1">
      <alignment horizontal="right"/>
    </xf>
    <xf numFmtId="194" fontId="151" fillId="0" borderId="74" xfId="6370" applyNumberFormat="1" applyFont="1" applyBorder="1" applyAlignment="1">
      <alignment horizontal="right"/>
    </xf>
    <xf numFmtId="182" fontId="161" fillId="113" borderId="0" xfId="0" applyNumberFormat="1" applyFont="1" applyFill="1" applyAlignment="1">
      <alignment horizontal="right" vertical="center" shrinkToFit="1"/>
    </xf>
    <xf numFmtId="182" fontId="161" fillId="0" borderId="0" xfId="0" applyNumberFormat="1" applyFont="1" applyAlignment="1">
      <alignment horizontal="right" vertical="center" shrinkToFit="1"/>
    </xf>
    <xf numFmtId="0" fontId="155" fillId="0" borderId="58" xfId="6370" applyFont="1" applyBorder="1" applyAlignment="1">
      <alignment horizontal="center" vertical="center" wrapText="1"/>
    </xf>
    <xf numFmtId="0" fontId="155" fillId="0" borderId="55" xfId="6370" applyFont="1" applyBorder="1" applyAlignment="1">
      <alignment horizontal="center" vertical="center" wrapText="1"/>
    </xf>
    <xf numFmtId="0" fontId="155" fillId="0" borderId="59" xfId="51279" applyFont="1" applyBorder="1" applyAlignment="1">
      <alignment horizontal="center" vertical="center" wrapText="1"/>
    </xf>
    <xf numFmtId="0" fontId="155" fillId="0" borderId="62" xfId="51279" applyFont="1" applyBorder="1" applyAlignment="1">
      <alignment horizontal="center" vertical="center" wrapText="1"/>
    </xf>
    <xf numFmtId="0" fontId="155" fillId="0" borderId="55" xfId="51279" applyFont="1" applyBorder="1" applyAlignment="1">
      <alignment horizontal="center" vertical="center" wrapText="1"/>
    </xf>
    <xf numFmtId="0" fontId="151" fillId="0" borderId="59" xfId="51279" applyFont="1" applyBorder="1" applyAlignment="1">
      <alignment horizontal="center" vertical="center" wrapText="1"/>
    </xf>
    <xf numFmtId="194" fontId="154" fillId="0" borderId="75" xfId="6370" applyNumberFormat="1" applyFont="1" applyBorder="1" applyAlignment="1">
      <alignment horizontal="right"/>
    </xf>
    <xf numFmtId="194" fontId="151" fillId="0" borderId="75" xfId="6370" applyNumberFormat="1" applyFont="1" applyBorder="1" applyAlignment="1">
      <alignment horizontal="right"/>
    </xf>
    <xf numFmtId="194" fontId="154" fillId="0" borderId="75" xfId="51278" applyNumberFormat="1" applyFont="1" applyBorder="1" applyAlignment="1">
      <alignment horizontal="right"/>
    </xf>
    <xf numFmtId="194" fontId="151" fillId="0" borderId="75" xfId="51278" applyNumberFormat="1" applyFont="1" applyBorder="1" applyAlignment="1">
      <alignment horizontal="right"/>
    </xf>
    <xf numFmtId="0" fontId="165" fillId="114" borderId="76" xfId="0" applyFont="1" applyFill="1" applyBorder="1" applyAlignment="1">
      <alignment horizontal="left" vertical="center"/>
    </xf>
    <xf numFmtId="194" fontId="161" fillId="113" borderId="0" xfId="0" applyNumberFormat="1" applyFont="1" applyFill="1" applyAlignment="1">
      <alignment horizontal="right" vertical="center" shrinkToFit="1"/>
    </xf>
    <xf numFmtId="194" fontId="161" fillId="0" borderId="0" xfId="0" applyNumberFormat="1" applyFont="1" applyAlignment="1">
      <alignment horizontal="right" vertical="center" shrinkToFit="1"/>
    </xf>
    <xf numFmtId="0" fontId="165" fillId="114" borderId="76" xfId="1589" applyFont="1" applyFill="1" applyBorder="1" applyAlignment="1">
      <alignment horizontal="left" vertical="center"/>
    </xf>
    <xf numFmtId="194" fontId="159" fillId="0" borderId="27" xfId="1589" applyNumberFormat="1" applyFont="1" applyBorder="1" applyAlignment="1">
      <alignment horizontal="right"/>
    </xf>
    <xf numFmtId="194" fontId="159" fillId="0" borderId="65" xfId="1589" applyNumberFormat="1" applyFont="1" applyBorder="1" applyAlignment="1">
      <alignment horizontal="right"/>
    </xf>
    <xf numFmtId="194" fontId="159" fillId="0" borderId="75" xfId="1589" applyNumberFormat="1" applyFont="1" applyBorder="1" applyAlignment="1">
      <alignment horizontal="right"/>
    </xf>
    <xf numFmtId="194" fontId="159" fillId="0" borderId="67" xfId="1589" applyNumberFormat="1" applyFont="1" applyBorder="1" applyAlignment="1">
      <alignment horizontal="right"/>
    </xf>
    <xf numFmtId="194" fontId="160" fillId="0" borderId="75" xfId="1589" applyNumberFormat="1" applyFont="1" applyBorder="1" applyAlignment="1">
      <alignment horizontal="right"/>
    </xf>
    <xf numFmtId="194" fontId="160" fillId="0" borderId="67" xfId="1589" applyNumberFormat="1" applyFont="1" applyBorder="1" applyAlignment="1">
      <alignment horizontal="right"/>
    </xf>
    <xf numFmtId="195" fontId="161" fillId="0" borderId="0" xfId="1589" applyNumberFormat="1" applyFont="1" applyAlignment="1">
      <alignment horizontal="right" vertical="center" shrinkToFit="1"/>
    </xf>
    <xf numFmtId="182" fontId="161" fillId="113" borderId="0" xfId="1589" applyNumberFormat="1" applyFont="1" applyFill="1" applyAlignment="1">
      <alignment horizontal="right" vertical="center" shrinkToFit="1"/>
    </xf>
    <xf numFmtId="196" fontId="161" fillId="113" borderId="0" xfId="1589" applyNumberFormat="1" applyFont="1" applyFill="1" applyAlignment="1">
      <alignment horizontal="right" vertical="center" shrinkToFit="1"/>
    </xf>
    <xf numFmtId="196" fontId="161" fillId="0" borderId="0" xfId="1589" applyNumberFormat="1" applyFont="1" applyAlignment="1">
      <alignment horizontal="right" vertical="center" shrinkToFit="1"/>
    </xf>
    <xf numFmtId="195" fontId="161" fillId="113" borderId="0" xfId="1589" applyNumberFormat="1" applyFont="1" applyFill="1" applyAlignment="1">
      <alignment horizontal="right" vertical="center" shrinkToFit="1"/>
    </xf>
    <xf numFmtId="3" fontId="161" fillId="0" borderId="0" xfId="1589" applyNumberFormat="1" applyFont="1" applyAlignment="1">
      <alignment horizontal="right" vertical="center" shrinkToFit="1"/>
    </xf>
    <xf numFmtId="194" fontId="160" fillId="0" borderId="55" xfId="1589" applyNumberFormat="1" applyFont="1" applyBorder="1" applyAlignment="1">
      <alignment horizontal="right"/>
    </xf>
    <xf numFmtId="194" fontId="159" fillId="0" borderId="55" xfId="1589" applyNumberFormat="1" applyFont="1" applyBorder="1" applyAlignment="1">
      <alignment horizontal="right"/>
    </xf>
    <xf numFmtId="194" fontId="160" fillId="0" borderId="63" xfId="1589" applyNumberFormat="1" applyFont="1" applyBorder="1" applyAlignment="1">
      <alignment horizontal="right"/>
    </xf>
    <xf numFmtId="0" fontId="166" fillId="115" borderId="0" xfId="0" applyFont="1" applyFill="1" applyAlignment="1">
      <alignment horizontal="center"/>
    </xf>
    <xf numFmtId="0" fontId="166" fillId="115" borderId="17" xfId="0" applyFont="1" applyFill="1" applyBorder="1"/>
    <xf numFmtId="0" fontId="166" fillId="115" borderId="17" xfId="0" applyFont="1" applyFill="1" applyBorder="1" applyAlignment="1">
      <alignment horizontal="right"/>
    </xf>
    <xf numFmtId="0" fontId="166" fillId="115" borderId="0" xfId="0" applyFont="1" applyFill="1"/>
    <xf numFmtId="3" fontId="166" fillId="116" borderId="0" xfId="0" applyNumberFormat="1" applyFont="1" applyFill="1"/>
    <xf numFmtId="0" fontId="166" fillId="115" borderId="0" xfId="0" applyFont="1" applyFill="1" applyAlignment="1"/>
    <xf numFmtId="0" fontId="155" fillId="0" borderId="58" xfId="51279" applyFont="1" applyBorder="1" applyAlignment="1">
      <alignment horizontal="center" vertical="center"/>
    </xf>
    <xf numFmtId="0" fontId="151" fillId="0" borderId="69" xfId="51279" applyFont="1" applyBorder="1" applyAlignment="1">
      <alignment horizontal="center" vertical="center"/>
    </xf>
    <xf numFmtId="0" fontId="151" fillId="0" borderId="70" xfId="51279" applyFont="1" applyBorder="1" applyAlignment="1">
      <alignment horizontal="center" vertical="center"/>
    </xf>
    <xf numFmtId="0" fontId="155" fillId="0" borderId="69" xfId="51279" applyFont="1" applyBorder="1" applyAlignment="1">
      <alignment horizontal="center" vertical="center"/>
    </xf>
    <xf numFmtId="0" fontId="155" fillId="0" borderId="70" xfId="51279" applyFont="1" applyBorder="1" applyAlignment="1">
      <alignment horizontal="center" vertical="center"/>
    </xf>
    <xf numFmtId="0" fontId="70" fillId="34" borderId="17" xfId="0" applyFont="1" applyFill="1" applyBorder="1"/>
    <xf numFmtId="0" fontId="69" fillId="34" borderId="17" xfId="0" applyFont="1" applyFill="1" applyBorder="1" applyAlignment="1">
      <alignment horizontal="center" vertical="center"/>
    </xf>
    <xf numFmtId="0" fontId="70" fillId="34" borderId="0" xfId="0" applyFont="1" applyFill="1" applyBorder="1"/>
    <xf numFmtId="0" fontId="98" fillId="0" borderId="46" xfId="0" applyFont="1" applyBorder="1" applyAlignment="1">
      <alignment horizontal="center" vertical="center" wrapText="1"/>
    </xf>
    <xf numFmtId="0" fontId="98" fillId="0" borderId="19" xfId="0" applyFont="1" applyBorder="1" applyAlignment="1">
      <alignment horizontal="center" vertical="center" wrapText="1"/>
    </xf>
    <xf numFmtId="0" fontId="98" fillId="0" borderId="27" xfId="0" applyFont="1" applyBorder="1" applyAlignment="1">
      <alignment horizontal="center" vertical="center" wrapText="1"/>
    </xf>
    <xf numFmtId="0" fontId="3" fillId="0" borderId="0" xfId="51274" applyAlignment="1">
      <alignment horizontal="center" vertical="center"/>
    </xf>
    <xf numFmtId="0" fontId="3" fillId="0" borderId="0" xfId="51274" applyAlignment="1">
      <alignment horizontal="center" wrapText="1"/>
    </xf>
    <xf numFmtId="0" fontId="146" fillId="108" borderId="0" xfId="51274" applyFont="1" applyFill="1" applyBorder="1" applyAlignment="1">
      <alignment horizontal="center" vertical="center" wrapText="1"/>
    </xf>
    <xf numFmtId="0" fontId="148" fillId="0" borderId="0" xfId="51276" applyFill="1" applyAlignment="1" applyProtection="1">
      <alignment horizontal="center"/>
    </xf>
    <xf numFmtId="0" fontId="3" fillId="0" borderId="0" xfId="51275" applyBorder="1" applyAlignment="1">
      <alignment horizontal="center" vertical="center"/>
    </xf>
    <xf numFmtId="0" fontId="3" fillId="0" borderId="17" xfId="51275" applyBorder="1" applyAlignment="1">
      <alignment horizontal="center" vertical="center"/>
    </xf>
    <xf numFmtId="0" fontId="3" fillId="0" borderId="13" xfId="51275" applyBorder="1" applyAlignment="1">
      <alignment horizontal="center" vertical="center"/>
    </xf>
    <xf numFmtId="0" fontId="155" fillId="0" borderId="60" xfId="6370" applyFont="1" applyBorder="1" applyAlignment="1">
      <alignment horizontal="center" vertical="center" wrapText="1"/>
    </xf>
    <xf numFmtId="0" fontId="155" fillId="0" borderId="63" xfId="6370" applyFont="1" applyBorder="1" applyAlignment="1">
      <alignment horizontal="center" vertical="center" wrapText="1"/>
    </xf>
    <xf numFmtId="0" fontId="155" fillId="0" borderId="58" xfId="6370" applyFont="1" applyBorder="1" applyAlignment="1">
      <alignment horizontal="center" vertical="center" wrapText="1"/>
    </xf>
    <xf numFmtId="0" fontId="155" fillId="0" borderId="55" xfId="6370" applyFont="1" applyBorder="1" applyAlignment="1">
      <alignment horizontal="center" vertical="center" wrapText="1"/>
    </xf>
    <xf numFmtId="0" fontId="151" fillId="0" borderId="0" xfId="6370" applyFont="1" applyAlignment="1">
      <alignment horizontal="left"/>
    </xf>
    <xf numFmtId="0" fontId="154" fillId="0" borderId="20" xfId="6370" applyFont="1" applyBorder="1" applyAlignment="1">
      <alignment horizontal="left"/>
    </xf>
    <xf numFmtId="0" fontId="155" fillId="0" borderId="57" xfId="6370" applyFont="1" applyBorder="1" applyAlignment="1">
      <alignment horizontal="center" vertical="center"/>
    </xf>
    <xf numFmtId="0" fontId="155" fillId="0" borderId="61" xfId="6370" applyFont="1" applyBorder="1" applyAlignment="1">
      <alignment horizontal="center" vertical="center"/>
    </xf>
    <xf numFmtId="0" fontId="151" fillId="0" borderId="71" xfId="51279" applyFont="1" applyBorder="1" applyAlignment="1">
      <alignment horizontal="center" vertical="center" wrapText="1"/>
    </xf>
    <xf numFmtId="0" fontId="151" fillId="0" borderId="73" xfId="51279" applyFont="1" applyBorder="1" applyAlignment="1">
      <alignment horizontal="center" vertical="center" wrapText="1"/>
    </xf>
    <xf numFmtId="0" fontId="151" fillId="0" borderId="59" xfId="51279" applyFont="1" applyBorder="1" applyAlignment="1">
      <alignment horizontal="center" vertical="center" wrapText="1"/>
    </xf>
    <xf numFmtId="0" fontId="151" fillId="0" borderId="62" xfId="51279" applyFont="1" applyBorder="1" applyAlignment="1">
      <alignment horizontal="center" vertical="center" wrapText="1"/>
    </xf>
    <xf numFmtId="0" fontId="151" fillId="0" borderId="68" xfId="51279" applyFont="1" applyBorder="1" applyAlignment="1">
      <alignment horizontal="center" vertical="center"/>
    </xf>
    <xf numFmtId="0" fontId="151" fillId="0" borderId="72" xfId="51279" applyFont="1" applyBorder="1" applyAlignment="1">
      <alignment horizontal="center" vertical="center"/>
    </xf>
    <xf numFmtId="0" fontId="155" fillId="0" borderId="59" xfId="51279" applyFont="1" applyBorder="1" applyAlignment="1">
      <alignment horizontal="center" vertical="center" wrapText="1"/>
    </xf>
    <xf numFmtId="0" fontId="155" fillId="0" borderId="62" xfId="51279" applyFont="1" applyBorder="1" applyAlignment="1">
      <alignment horizontal="center" vertical="center" wrapText="1"/>
    </xf>
    <xf numFmtId="0" fontId="155" fillId="0" borderId="71" xfId="51279" applyFont="1" applyBorder="1" applyAlignment="1">
      <alignment horizontal="center" vertical="center" wrapText="1"/>
    </xf>
    <xf numFmtId="0" fontId="155" fillId="0" borderId="73" xfId="51279" applyFont="1" applyBorder="1" applyAlignment="1">
      <alignment horizontal="center" vertical="center" wrapText="1"/>
    </xf>
    <xf numFmtId="0" fontId="155" fillId="0" borderId="68" xfId="51279" applyFont="1" applyBorder="1" applyAlignment="1">
      <alignment horizontal="center" vertical="center"/>
    </xf>
    <xf numFmtId="0" fontId="155" fillId="0" borderId="72" xfId="51279" applyFont="1" applyBorder="1" applyAlignment="1">
      <alignment horizontal="center" vertical="center"/>
    </xf>
  </cellXfs>
  <cellStyles count="51280">
    <cellStyle name="_x000a_shell=progma 2" xfId="3964"/>
    <cellStyle name="_x000a_shell=progma 2 2" xfId="3965"/>
    <cellStyle name="1.000" xfId="3966"/>
    <cellStyle name="1.000 2" xfId="3967"/>
    <cellStyle name="1.000 2 2" xfId="28051"/>
    <cellStyle name="1.000 2 2 2" xfId="31000"/>
    <cellStyle name="1.000 2 3" xfId="28120"/>
    <cellStyle name="1.000 2 4" xfId="18897"/>
    <cellStyle name="1.000 3" xfId="28052"/>
    <cellStyle name="1.000 3 2" xfId="31001"/>
    <cellStyle name="1.000 4" xfId="28119"/>
    <cellStyle name="1.000 5" xfId="18896"/>
    <cellStyle name="20 % - Markeringsfarve1" xfId="5868"/>
    <cellStyle name="20 % - Markeringsfarve1 10" xfId="25701"/>
    <cellStyle name="20 % - Markeringsfarve1 10 2" xfId="25702"/>
    <cellStyle name="20 % - Markeringsfarve1 11" xfId="25703"/>
    <cellStyle name="20 % - Markeringsfarve1 12" xfId="13149"/>
    <cellStyle name="20 % - Markeringsfarve1 2" xfId="5869"/>
    <cellStyle name="20 % - Markeringsfarve1 2 10" xfId="25704"/>
    <cellStyle name="20 % - Markeringsfarve1 2 11" xfId="13150"/>
    <cellStyle name="20 % - Markeringsfarve1 2 2" xfId="18898"/>
    <cellStyle name="20 % - Markeringsfarve1 2 2 2" xfId="18899"/>
    <cellStyle name="20 % - Markeringsfarve1 2 2 2 2" xfId="25705"/>
    <cellStyle name="20 % - Markeringsfarve1 2 2 2 3" xfId="25706"/>
    <cellStyle name="20 % - Markeringsfarve1 2 2 3" xfId="25707"/>
    <cellStyle name="20 % - Markeringsfarve1 2 2 3 2" xfId="25708"/>
    <cellStyle name="20 % - Markeringsfarve1 2 2 3 3" xfId="25709"/>
    <cellStyle name="20 % - Markeringsfarve1 2 2 4" xfId="25710"/>
    <cellStyle name="20 % - Markeringsfarve1 2 2 4 2" xfId="25711"/>
    <cellStyle name="20 % - Markeringsfarve1 2 2 4 3" xfId="25712"/>
    <cellStyle name="20 % - Markeringsfarve1 2 2 5" xfId="25713"/>
    <cellStyle name="20 % - Markeringsfarve1 2 2 5 2" xfId="25714"/>
    <cellStyle name="20 % - Markeringsfarve1 2 2 5 3" xfId="25715"/>
    <cellStyle name="20 % - Markeringsfarve1 2 2 6" xfId="25716"/>
    <cellStyle name="20 % - Markeringsfarve1 2 2 6 2" xfId="25717"/>
    <cellStyle name="20 % - Markeringsfarve1 2 2 6 3" xfId="25718"/>
    <cellStyle name="20 % - Markeringsfarve1 2 2 7" xfId="25719"/>
    <cellStyle name="20 % - Markeringsfarve1 2 2 7 2" xfId="25720"/>
    <cellStyle name="20 % - Markeringsfarve1 2 2 8" xfId="25721"/>
    <cellStyle name="20 % - Markeringsfarve1 2 3" xfId="18900"/>
    <cellStyle name="20 % - Markeringsfarve1 2 3 2" xfId="18901"/>
    <cellStyle name="20 % - Markeringsfarve1 2 3 2 2" xfId="25722"/>
    <cellStyle name="20 % - Markeringsfarve1 2 3 2 3" xfId="25723"/>
    <cellStyle name="20 % - Markeringsfarve1 2 3 3" xfId="25724"/>
    <cellStyle name="20 % - Markeringsfarve1 2 3 3 2" xfId="25725"/>
    <cellStyle name="20 % - Markeringsfarve1 2 3 3 3" xfId="25726"/>
    <cellStyle name="20 % - Markeringsfarve1 2 3 4" xfId="25727"/>
    <cellStyle name="20 % - Markeringsfarve1 2 3 4 2" xfId="25728"/>
    <cellStyle name="20 % - Markeringsfarve1 2 3 4 3" xfId="25729"/>
    <cellStyle name="20 % - Markeringsfarve1 2 3 5" xfId="25730"/>
    <cellStyle name="20 % - Markeringsfarve1 2 3 5 2" xfId="25731"/>
    <cellStyle name="20 % - Markeringsfarve1 2 3 5 3" xfId="25732"/>
    <cellStyle name="20 % - Markeringsfarve1 2 3 6" xfId="25733"/>
    <cellStyle name="20 % - Markeringsfarve1 2 3 6 2" xfId="25734"/>
    <cellStyle name="20 % - Markeringsfarve1 2 3 6 3" xfId="25735"/>
    <cellStyle name="20 % - Markeringsfarve1 2 3 7" xfId="25736"/>
    <cellStyle name="20 % - Markeringsfarve1 2 3 7 2" xfId="25737"/>
    <cellStyle name="20 % - Markeringsfarve1 2 3 8" xfId="25738"/>
    <cellStyle name="20 % - Markeringsfarve1 2 4" xfId="18902"/>
    <cellStyle name="20 % - Markeringsfarve1 2 4 2" xfId="25739"/>
    <cellStyle name="20 % - Markeringsfarve1 2 4 3" xfId="25740"/>
    <cellStyle name="20 % - Markeringsfarve1 2 5" xfId="25741"/>
    <cellStyle name="20 % - Markeringsfarve1 2 5 2" xfId="25742"/>
    <cellStyle name="20 % - Markeringsfarve1 2 5 3" xfId="25743"/>
    <cellStyle name="20 % - Markeringsfarve1 2 6" xfId="25744"/>
    <cellStyle name="20 % - Markeringsfarve1 2 6 2" xfId="25745"/>
    <cellStyle name="20 % - Markeringsfarve1 2 6 3" xfId="25746"/>
    <cellStyle name="20 % - Markeringsfarve1 2 7" xfId="25747"/>
    <cellStyle name="20 % - Markeringsfarve1 2 7 2" xfId="25748"/>
    <cellStyle name="20 % - Markeringsfarve1 2 7 3" xfId="25749"/>
    <cellStyle name="20 % - Markeringsfarve1 2 8" xfId="25750"/>
    <cellStyle name="20 % - Markeringsfarve1 2 8 2" xfId="25751"/>
    <cellStyle name="20 % - Markeringsfarve1 2 8 3" xfId="25752"/>
    <cellStyle name="20 % - Markeringsfarve1 2 9" xfId="25753"/>
    <cellStyle name="20 % - Markeringsfarve1 2 9 2" xfId="25754"/>
    <cellStyle name="20 % - Markeringsfarve1 3" xfId="18903"/>
    <cellStyle name="20 % - Markeringsfarve1 3 10" xfId="25755"/>
    <cellStyle name="20 % - Markeringsfarve1 3 2" xfId="18904"/>
    <cellStyle name="20 % - Markeringsfarve1 3 2 2" xfId="18905"/>
    <cellStyle name="20 % - Markeringsfarve1 3 2 2 2" xfId="25756"/>
    <cellStyle name="20 % - Markeringsfarve1 3 2 2 3" xfId="25757"/>
    <cellStyle name="20 % - Markeringsfarve1 3 2 3" xfId="25758"/>
    <cellStyle name="20 % - Markeringsfarve1 3 2 3 2" xfId="25759"/>
    <cellStyle name="20 % - Markeringsfarve1 3 2 3 3" xfId="25760"/>
    <cellStyle name="20 % - Markeringsfarve1 3 2 4" xfId="25761"/>
    <cellStyle name="20 % - Markeringsfarve1 3 2 4 2" xfId="25762"/>
    <cellStyle name="20 % - Markeringsfarve1 3 2 4 3" xfId="25763"/>
    <cellStyle name="20 % - Markeringsfarve1 3 2 5" xfId="25764"/>
    <cellStyle name="20 % - Markeringsfarve1 3 2 5 2" xfId="25765"/>
    <cellStyle name="20 % - Markeringsfarve1 3 2 5 3" xfId="25766"/>
    <cellStyle name="20 % - Markeringsfarve1 3 2 6" xfId="25767"/>
    <cellStyle name="20 % - Markeringsfarve1 3 2 6 2" xfId="25768"/>
    <cellStyle name="20 % - Markeringsfarve1 3 2 6 3" xfId="25769"/>
    <cellStyle name="20 % - Markeringsfarve1 3 2 7" xfId="25770"/>
    <cellStyle name="20 % - Markeringsfarve1 3 2 7 2" xfId="25771"/>
    <cellStyle name="20 % - Markeringsfarve1 3 2 8" xfId="25772"/>
    <cellStyle name="20 % - Markeringsfarve1 3 3" xfId="18906"/>
    <cellStyle name="20 % - Markeringsfarve1 3 3 2" xfId="25773"/>
    <cellStyle name="20 % - Markeringsfarve1 3 3 2 2" xfId="25774"/>
    <cellStyle name="20 % - Markeringsfarve1 3 3 2 3" xfId="25775"/>
    <cellStyle name="20 % - Markeringsfarve1 3 3 3" xfId="25776"/>
    <cellStyle name="20 % - Markeringsfarve1 3 3 3 2" xfId="25777"/>
    <cellStyle name="20 % - Markeringsfarve1 3 3 3 3" xfId="25778"/>
    <cellStyle name="20 % - Markeringsfarve1 3 3 4" xfId="25779"/>
    <cellStyle name="20 % - Markeringsfarve1 3 3 4 2" xfId="25780"/>
    <cellStyle name="20 % - Markeringsfarve1 3 3 4 3" xfId="25781"/>
    <cellStyle name="20 % - Markeringsfarve1 3 3 5" xfId="25782"/>
    <cellStyle name="20 % - Markeringsfarve1 3 3 5 2" xfId="25783"/>
    <cellStyle name="20 % - Markeringsfarve1 3 3 5 3" xfId="25784"/>
    <cellStyle name="20 % - Markeringsfarve1 3 3 6" xfId="25785"/>
    <cellStyle name="20 % - Markeringsfarve1 3 3 6 2" xfId="25786"/>
    <cellStyle name="20 % - Markeringsfarve1 3 3 6 3" xfId="25787"/>
    <cellStyle name="20 % - Markeringsfarve1 3 3 7" xfId="25788"/>
    <cellStyle name="20 % - Markeringsfarve1 3 3 7 2" xfId="25789"/>
    <cellStyle name="20 % - Markeringsfarve1 3 3 8" xfId="25790"/>
    <cellStyle name="20 % - Markeringsfarve1 3 4" xfId="25791"/>
    <cellStyle name="20 % - Markeringsfarve1 3 4 2" xfId="25792"/>
    <cellStyle name="20 % - Markeringsfarve1 3 4 3" xfId="25793"/>
    <cellStyle name="20 % - Markeringsfarve1 3 5" xfId="25794"/>
    <cellStyle name="20 % - Markeringsfarve1 3 5 2" xfId="25795"/>
    <cellStyle name="20 % - Markeringsfarve1 3 5 3" xfId="25796"/>
    <cellStyle name="20 % - Markeringsfarve1 3 6" xfId="25797"/>
    <cellStyle name="20 % - Markeringsfarve1 3 6 2" xfId="25798"/>
    <cellStyle name="20 % - Markeringsfarve1 3 6 3" xfId="25799"/>
    <cellStyle name="20 % - Markeringsfarve1 3 7" xfId="25800"/>
    <cellStyle name="20 % - Markeringsfarve1 3 7 2" xfId="25801"/>
    <cellStyle name="20 % - Markeringsfarve1 3 7 3" xfId="25802"/>
    <cellStyle name="20 % - Markeringsfarve1 3 8" xfId="25803"/>
    <cellStyle name="20 % - Markeringsfarve1 3 8 2" xfId="25804"/>
    <cellStyle name="20 % - Markeringsfarve1 3 8 3" xfId="25805"/>
    <cellStyle name="20 % - Markeringsfarve1 3 9" xfId="25806"/>
    <cellStyle name="20 % - Markeringsfarve1 3 9 2" xfId="25807"/>
    <cellStyle name="20 % - Markeringsfarve1 4" xfId="18907"/>
    <cellStyle name="20 % - Markeringsfarve1 4 2" xfId="18908"/>
    <cellStyle name="20 % - Markeringsfarve1 4 2 2" xfId="25808"/>
    <cellStyle name="20 % - Markeringsfarve1 4 2 3" xfId="25809"/>
    <cellStyle name="20 % - Markeringsfarve1 4 3" xfId="25810"/>
    <cellStyle name="20 % - Markeringsfarve1 4 3 2" xfId="25811"/>
    <cellStyle name="20 % - Markeringsfarve1 4 3 3" xfId="25812"/>
    <cellStyle name="20 % - Markeringsfarve1 4 4" xfId="25813"/>
    <cellStyle name="20 % - Markeringsfarve1 4 4 2" xfId="25814"/>
    <cellStyle name="20 % - Markeringsfarve1 4 4 3" xfId="25815"/>
    <cellStyle name="20 % - Markeringsfarve1 4 5" xfId="25816"/>
    <cellStyle name="20 % - Markeringsfarve1 4 5 2" xfId="25817"/>
    <cellStyle name="20 % - Markeringsfarve1 4 5 3" xfId="25818"/>
    <cellStyle name="20 % - Markeringsfarve1 4 6" xfId="25819"/>
    <cellStyle name="20 % - Markeringsfarve1 4 6 2" xfId="25820"/>
    <cellStyle name="20 % - Markeringsfarve1 4 6 3" xfId="25821"/>
    <cellStyle name="20 % - Markeringsfarve1 4 7" xfId="25822"/>
    <cellStyle name="20 % - Markeringsfarve1 4 7 2" xfId="25823"/>
    <cellStyle name="20 % - Markeringsfarve1 4 8" xfId="25824"/>
    <cellStyle name="20 % - Markeringsfarve1 5" xfId="18909"/>
    <cellStyle name="20 % - Markeringsfarve1 5 2" xfId="18910"/>
    <cellStyle name="20 % - Markeringsfarve1 5 2 2" xfId="25825"/>
    <cellStyle name="20 % - Markeringsfarve1 5 2 3" xfId="25826"/>
    <cellStyle name="20 % - Markeringsfarve1 5 3" xfId="25827"/>
    <cellStyle name="20 % - Markeringsfarve1 5 3 2" xfId="25828"/>
    <cellStyle name="20 % - Markeringsfarve1 5 3 3" xfId="25829"/>
    <cellStyle name="20 % - Markeringsfarve1 5 4" xfId="25830"/>
    <cellStyle name="20 % - Markeringsfarve1 5 4 2" xfId="25831"/>
    <cellStyle name="20 % - Markeringsfarve1 5 4 3" xfId="25832"/>
    <cellStyle name="20 % - Markeringsfarve1 5 5" xfId="25833"/>
    <cellStyle name="20 % - Markeringsfarve1 5 5 2" xfId="25834"/>
    <cellStyle name="20 % - Markeringsfarve1 5 5 3" xfId="25835"/>
    <cellStyle name="20 % - Markeringsfarve1 5 6" xfId="25836"/>
    <cellStyle name="20 % - Markeringsfarve1 5 6 2" xfId="25837"/>
    <cellStyle name="20 % - Markeringsfarve1 5 6 3" xfId="25838"/>
    <cellStyle name="20 % - Markeringsfarve1 5 7" xfId="25839"/>
    <cellStyle name="20 % - Markeringsfarve1 5 7 2" xfId="25840"/>
    <cellStyle name="20 % - Markeringsfarve1 5 8" xfId="25841"/>
    <cellStyle name="20 % - Markeringsfarve1 6" xfId="18911"/>
    <cellStyle name="20 % - Markeringsfarve1 6 2" xfId="18912"/>
    <cellStyle name="20 % - Markeringsfarve1 6 2 2" xfId="25842"/>
    <cellStyle name="20 % - Markeringsfarve1 6 2 3" xfId="25843"/>
    <cellStyle name="20 % - Markeringsfarve1 6 3" xfId="25844"/>
    <cellStyle name="20 % - Markeringsfarve1 6 4" xfId="25845"/>
    <cellStyle name="20 % - Markeringsfarve1 7" xfId="18913"/>
    <cellStyle name="20 % - Markeringsfarve1 7 2" xfId="25846"/>
    <cellStyle name="20 % - Markeringsfarve1 7 3" xfId="25847"/>
    <cellStyle name="20 % - Markeringsfarve1 8" xfId="25848"/>
    <cellStyle name="20 % - Markeringsfarve1 8 2" xfId="25849"/>
    <cellStyle name="20 % - Markeringsfarve1 8 3" xfId="25850"/>
    <cellStyle name="20 % - Markeringsfarve1 9" xfId="25851"/>
    <cellStyle name="20 % - Markeringsfarve1 9 2" xfId="25852"/>
    <cellStyle name="20 % - Markeringsfarve1 9 3" xfId="25853"/>
    <cellStyle name="20 % - Markeringsfarve2" xfId="5870"/>
    <cellStyle name="20 % - Markeringsfarve2 10" xfId="25854"/>
    <cellStyle name="20 % - Markeringsfarve2 10 2" xfId="25855"/>
    <cellStyle name="20 % - Markeringsfarve2 11" xfId="25856"/>
    <cellStyle name="20 % - Markeringsfarve2 12" xfId="13151"/>
    <cellStyle name="20 % - Markeringsfarve2 2" xfId="5871"/>
    <cellStyle name="20 % - Markeringsfarve2 2 10" xfId="25857"/>
    <cellStyle name="20 % - Markeringsfarve2 2 11" xfId="13152"/>
    <cellStyle name="20 % - Markeringsfarve2 2 2" xfId="18914"/>
    <cellStyle name="20 % - Markeringsfarve2 2 2 2" xfId="18915"/>
    <cellStyle name="20 % - Markeringsfarve2 2 2 2 2" xfId="25858"/>
    <cellStyle name="20 % - Markeringsfarve2 2 2 2 3" xfId="25859"/>
    <cellStyle name="20 % - Markeringsfarve2 2 2 3" xfId="25860"/>
    <cellStyle name="20 % - Markeringsfarve2 2 2 3 2" xfId="25861"/>
    <cellStyle name="20 % - Markeringsfarve2 2 2 3 3" xfId="25862"/>
    <cellStyle name="20 % - Markeringsfarve2 2 2 4" xfId="25863"/>
    <cellStyle name="20 % - Markeringsfarve2 2 2 4 2" xfId="25864"/>
    <cellStyle name="20 % - Markeringsfarve2 2 2 4 3" xfId="25865"/>
    <cellStyle name="20 % - Markeringsfarve2 2 2 5" xfId="25866"/>
    <cellStyle name="20 % - Markeringsfarve2 2 2 5 2" xfId="25867"/>
    <cellStyle name="20 % - Markeringsfarve2 2 2 5 3" xfId="25868"/>
    <cellStyle name="20 % - Markeringsfarve2 2 2 6" xfId="25869"/>
    <cellStyle name="20 % - Markeringsfarve2 2 2 6 2" xfId="25870"/>
    <cellStyle name="20 % - Markeringsfarve2 2 2 6 3" xfId="25871"/>
    <cellStyle name="20 % - Markeringsfarve2 2 2 7" xfId="25872"/>
    <cellStyle name="20 % - Markeringsfarve2 2 2 7 2" xfId="25873"/>
    <cellStyle name="20 % - Markeringsfarve2 2 2 8" xfId="25874"/>
    <cellStyle name="20 % - Markeringsfarve2 2 3" xfId="18916"/>
    <cellStyle name="20 % - Markeringsfarve2 2 3 2" xfId="18917"/>
    <cellStyle name="20 % - Markeringsfarve2 2 3 2 2" xfId="25875"/>
    <cellStyle name="20 % - Markeringsfarve2 2 3 2 3" xfId="25876"/>
    <cellStyle name="20 % - Markeringsfarve2 2 3 3" xfId="25877"/>
    <cellStyle name="20 % - Markeringsfarve2 2 3 3 2" xfId="25878"/>
    <cellStyle name="20 % - Markeringsfarve2 2 3 3 3" xfId="25879"/>
    <cellStyle name="20 % - Markeringsfarve2 2 3 4" xfId="25880"/>
    <cellStyle name="20 % - Markeringsfarve2 2 3 4 2" xfId="25881"/>
    <cellStyle name="20 % - Markeringsfarve2 2 3 4 3" xfId="25882"/>
    <cellStyle name="20 % - Markeringsfarve2 2 3 5" xfId="25883"/>
    <cellStyle name="20 % - Markeringsfarve2 2 3 5 2" xfId="25884"/>
    <cellStyle name="20 % - Markeringsfarve2 2 3 5 3" xfId="25885"/>
    <cellStyle name="20 % - Markeringsfarve2 2 3 6" xfId="25886"/>
    <cellStyle name="20 % - Markeringsfarve2 2 3 6 2" xfId="25887"/>
    <cellStyle name="20 % - Markeringsfarve2 2 3 6 3" xfId="25888"/>
    <cellStyle name="20 % - Markeringsfarve2 2 3 7" xfId="25889"/>
    <cellStyle name="20 % - Markeringsfarve2 2 3 7 2" xfId="25890"/>
    <cellStyle name="20 % - Markeringsfarve2 2 3 8" xfId="25891"/>
    <cellStyle name="20 % - Markeringsfarve2 2 4" xfId="18918"/>
    <cellStyle name="20 % - Markeringsfarve2 2 4 2" xfId="25892"/>
    <cellStyle name="20 % - Markeringsfarve2 2 4 3" xfId="25893"/>
    <cellStyle name="20 % - Markeringsfarve2 2 5" xfId="25894"/>
    <cellStyle name="20 % - Markeringsfarve2 2 5 2" xfId="25895"/>
    <cellStyle name="20 % - Markeringsfarve2 2 5 3" xfId="25896"/>
    <cellStyle name="20 % - Markeringsfarve2 2 6" xfId="25897"/>
    <cellStyle name="20 % - Markeringsfarve2 2 6 2" xfId="25898"/>
    <cellStyle name="20 % - Markeringsfarve2 2 6 3" xfId="25899"/>
    <cellStyle name="20 % - Markeringsfarve2 2 7" xfId="25900"/>
    <cellStyle name="20 % - Markeringsfarve2 2 7 2" xfId="25901"/>
    <cellStyle name="20 % - Markeringsfarve2 2 7 3" xfId="25902"/>
    <cellStyle name="20 % - Markeringsfarve2 2 8" xfId="25903"/>
    <cellStyle name="20 % - Markeringsfarve2 2 8 2" xfId="25904"/>
    <cellStyle name="20 % - Markeringsfarve2 2 8 3" xfId="25905"/>
    <cellStyle name="20 % - Markeringsfarve2 2 9" xfId="25906"/>
    <cellStyle name="20 % - Markeringsfarve2 2 9 2" xfId="25907"/>
    <cellStyle name="20 % - Markeringsfarve2 3" xfId="18919"/>
    <cellStyle name="20 % - Markeringsfarve2 3 10" xfId="25908"/>
    <cellStyle name="20 % - Markeringsfarve2 3 2" xfId="18920"/>
    <cellStyle name="20 % - Markeringsfarve2 3 2 2" xfId="25909"/>
    <cellStyle name="20 % - Markeringsfarve2 3 2 2 2" xfId="25910"/>
    <cellStyle name="20 % - Markeringsfarve2 3 2 2 3" xfId="25911"/>
    <cellStyle name="20 % - Markeringsfarve2 3 2 3" xfId="25912"/>
    <cellStyle name="20 % - Markeringsfarve2 3 2 3 2" xfId="25913"/>
    <cellStyle name="20 % - Markeringsfarve2 3 2 3 3" xfId="25914"/>
    <cellStyle name="20 % - Markeringsfarve2 3 2 4" xfId="25915"/>
    <cellStyle name="20 % - Markeringsfarve2 3 2 4 2" xfId="25916"/>
    <cellStyle name="20 % - Markeringsfarve2 3 2 4 3" xfId="25917"/>
    <cellStyle name="20 % - Markeringsfarve2 3 2 5" xfId="25918"/>
    <cellStyle name="20 % - Markeringsfarve2 3 2 5 2" xfId="25919"/>
    <cellStyle name="20 % - Markeringsfarve2 3 2 5 3" xfId="25920"/>
    <cellStyle name="20 % - Markeringsfarve2 3 2 6" xfId="25921"/>
    <cellStyle name="20 % - Markeringsfarve2 3 2 6 2" xfId="25922"/>
    <cellStyle name="20 % - Markeringsfarve2 3 2 6 3" xfId="25923"/>
    <cellStyle name="20 % - Markeringsfarve2 3 2 7" xfId="25924"/>
    <cellStyle name="20 % - Markeringsfarve2 3 2 7 2" xfId="25925"/>
    <cellStyle name="20 % - Markeringsfarve2 3 2 8" xfId="25926"/>
    <cellStyle name="20 % - Markeringsfarve2 3 3" xfId="25927"/>
    <cellStyle name="20 % - Markeringsfarve2 3 3 2" xfId="25928"/>
    <cellStyle name="20 % - Markeringsfarve2 3 3 2 2" xfId="25929"/>
    <cellStyle name="20 % - Markeringsfarve2 3 3 2 3" xfId="25930"/>
    <cellStyle name="20 % - Markeringsfarve2 3 3 3" xfId="25931"/>
    <cellStyle name="20 % - Markeringsfarve2 3 3 3 2" xfId="25932"/>
    <cellStyle name="20 % - Markeringsfarve2 3 3 3 3" xfId="25933"/>
    <cellStyle name="20 % - Markeringsfarve2 3 3 4" xfId="25934"/>
    <cellStyle name="20 % - Markeringsfarve2 3 3 4 2" xfId="25935"/>
    <cellStyle name="20 % - Markeringsfarve2 3 3 4 3" xfId="25936"/>
    <cellStyle name="20 % - Markeringsfarve2 3 3 5" xfId="25937"/>
    <cellStyle name="20 % - Markeringsfarve2 3 3 5 2" xfId="25938"/>
    <cellStyle name="20 % - Markeringsfarve2 3 3 5 3" xfId="25939"/>
    <cellStyle name="20 % - Markeringsfarve2 3 3 6" xfId="25940"/>
    <cellStyle name="20 % - Markeringsfarve2 3 3 6 2" xfId="25941"/>
    <cellStyle name="20 % - Markeringsfarve2 3 3 6 3" xfId="25942"/>
    <cellStyle name="20 % - Markeringsfarve2 3 3 7" xfId="25943"/>
    <cellStyle name="20 % - Markeringsfarve2 3 3 7 2" xfId="25944"/>
    <cellStyle name="20 % - Markeringsfarve2 3 3 8" xfId="25945"/>
    <cellStyle name="20 % - Markeringsfarve2 3 4" xfId="25946"/>
    <cellStyle name="20 % - Markeringsfarve2 3 4 2" xfId="25947"/>
    <cellStyle name="20 % - Markeringsfarve2 3 4 3" xfId="25948"/>
    <cellStyle name="20 % - Markeringsfarve2 3 5" xfId="25949"/>
    <cellStyle name="20 % - Markeringsfarve2 3 5 2" xfId="25950"/>
    <cellStyle name="20 % - Markeringsfarve2 3 5 3" xfId="25951"/>
    <cellStyle name="20 % - Markeringsfarve2 3 6" xfId="25952"/>
    <cellStyle name="20 % - Markeringsfarve2 3 6 2" xfId="25953"/>
    <cellStyle name="20 % - Markeringsfarve2 3 6 3" xfId="25954"/>
    <cellStyle name="20 % - Markeringsfarve2 3 7" xfId="25955"/>
    <cellStyle name="20 % - Markeringsfarve2 3 7 2" xfId="25956"/>
    <cellStyle name="20 % - Markeringsfarve2 3 7 3" xfId="25957"/>
    <cellStyle name="20 % - Markeringsfarve2 3 8" xfId="25958"/>
    <cellStyle name="20 % - Markeringsfarve2 3 8 2" xfId="25959"/>
    <cellStyle name="20 % - Markeringsfarve2 3 8 3" xfId="25960"/>
    <cellStyle name="20 % - Markeringsfarve2 3 9" xfId="25961"/>
    <cellStyle name="20 % - Markeringsfarve2 3 9 2" xfId="25962"/>
    <cellStyle name="20 % - Markeringsfarve2 4" xfId="18921"/>
    <cellStyle name="20 % - Markeringsfarve2 4 2" xfId="18922"/>
    <cellStyle name="20 % - Markeringsfarve2 4 2 2" xfId="25963"/>
    <cellStyle name="20 % - Markeringsfarve2 4 2 3" xfId="25964"/>
    <cellStyle name="20 % - Markeringsfarve2 4 3" xfId="25965"/>
    <cellStyle name="20 % - Markeringsfarve2 4 3 2" xfId="25966"/>
    <cellStyle name="20 % - Markeringsfarve2 4 3 3" xfId="25967"/>
    <cellStyle name="20 % - Markeringsfarve2 4 4" xfId="25968"/>
    <cellStyle name="20 % - Markeringsfarve2 4 4 2" xfId="25969"/>
    <cellStyle name="20 % - Markeringsfarve2 4 4 3" xfId="25970"/>
    <cellStyle name="20 % - Markeringsfarve2 4 5" xfId="25971"/>
    <cellStyle name="20 % - Markeringsfarve2 4 5 2" xfId="25972"/>
    <cellStyle name="20 % - Markeringsfarve2 4 5 3" xfId="25973"/>
    <cellStyle name="20 % - Markeringsfarve2 4 6" xfId="25974"/>
    <cellStyle name="20 % - Markeringsfarve2 4 6 2" xfId="25975"/>
    <cellStyle name="20 % - Markeringsfarve2 4 6 3" xfId="25976"/>
    <cellStyle name="20 % - Markeringsfarve2 4 7" xfId="25977"/>
    <cellStyle name="20 % - Markeringsfarve2 4 7 2" xfId="25978"/>
    <cellStyle name="20 % - Markeringsfarve2 4 8" xfId="25979"/>
    <cellStyle name="20 % - Markeringsfarve2 5" xfId="18923"/>
    <cellStyle name="20 % - Markeringsfarve2 5 2" xfId="18924"/>
    <cellStyle name="20 % - Markeringsfarve2 5 2 2" xfId="25980"/>
    <cellStyle name="20 % - Markeringsfarve2 5 2 3" xfId="25981"/>
    <cellStyle name="20 % - Markeringsfarve2 5 3" xfId="25982"/>
    <cellStyle name="20 % - Markeringsfarve2 5 3 2" xfId="25983"/>
    <cellStyle name="20 % - Markeringsfarve2 5 3 3" xfId="25984"/>
    <cellStyle name="20 % - Markeringsfarve2 5 4" xfId="25985"/>
    <cellStyle name="20 % - Markeringsfarve2 5 4 2" xfId="25986"/>
    <cellStyle name="20 % - Markeringsfarve2 5 4 3" xfId="25987"/>
    <cellStyle name="20 % - Markeringsfarve2 5 5" xfId="25988"/>
    <cellStyle name="20 % - Markeringsfarve2 5 5 2" xfId="25989"/>
    <cellStyle name="20 % - Markeringsfarve2 5 5 3" xfId="25990"/>
    <cellStyle name="20 % - Markeringsfarve2 5 6" xfId="25991"/>
    <cellStyle name="20 % - Markeringsfarve2 5 6 2" xfId="25992"/>
    <cellStyle name="20 % - Markeringsfarve2 5 6 3" xfId="25993"/>
    <cellStyle name="20 % - Markeringsfarve2 5 7" xfId="25994"/>
    <cellStyle name="20 % - Markeringsfarve2 5 7 2" xfId="25995"/>
    <cellStyle name="20 % - Markeringsfarve2 5 8" xfId="25996"/>
    <cellStyle name="20 % - Markeringsfarve2 6" xfId="18925"/>
    <cellStyle name="20 % - Markeringsfarve2 6 2" xfId="18926"/>
    <cellStyle name="20 % - Markeringsfarve2 6 2 2" xfId="25997"/>
    <cellStyle name="20 % - Markeringsfarve2 6 2 3" xfId="25998"/>
    <cellStyle name="20 % - Markeringsfarve2 6 3" xfId="25999"/>
    <cellStyle name="20 % - Markeringsfarve2 6 4" xfId="26000"/>
    <cellStyle name="20 % - Markeringsfarve2 7" xfId="18927"/>
    <cellStyle name="20 % - Markeringsfarve2 7 2" xfId="26001"/>
    <cellStyle name="20 % - Markeringsfarve2 7 3" xfId="26002"/>
    <cellStyle name="20 % - Markeringsfarve2 8" xfId="26003"/>
    <cellStyle name="20 % - Markeringsfarve2 8 2" xfId="26004"/>
    <cellStyle name="20 % - Markeringsfarve2 8 3" xfId="26005"/>
    <cellStyle name="20 % - Markeringsfarve2 9" xfId="26006"/>
    <cellStyle name="20 % - Markeringsfarve2 9 2" xfId="26007"/>
    <cellStyle name="20 % - Markeringsfarve2 9 3" xfId="26008"/>
    <cellStyle name="20 % - Markeringsfarve3" xfId="5872"/>
    <cellStyle name="20 % - Markeringsfarve3 10" xfId="26009"/>
    <cellStyle name="20 % - Markeringsfarve3 10 2" xfId="26010"/>
    <cellStyle name="20 % - Markeringsfarve3 11" xfId="26011"/>
    <cellStyle name="20 % - Markeringsfarve3 12" xfId="13153"/>
    <cellStyle name="20 % - Markeringsfarve3 2" xfId="5873"/>
    <cellStyle name="20 % - Markeringsfarve3 2 10" xfId="26012"/>
    <cellStyle name="20 % - Markeringsfarve3 2 11" xfId="13154"/>
    <cellStyle name="20 % - Markeringsfarve3 2 2" xfId="18928"/>
    <cellStyle name="20 % - Markeringsfarve3 2 2 2" xfId="18929"/>
    <cellStyle name="20 % - Markeringsfarve3 2 2 2 2" xfId="26013"/>
    <cellStyle name="20 % - Markeringsfarve3 2 2 2 3" xfId="26014"/>
    <cellStyle name="20 % - Markeringsfarve3 2 2 3" xfId="26015"/>
    <cellStyle name="20 % - Markeringsfarve3 2 2 3 2" xfId="26016"/>
    <cellStyle name="20 % - Markeringsfarve3 2 2 3 3" xfId="26017"/>
    <cellStyle name="20 % - Markeringsfarve3 2 2 4" xfId="26018"/>
    <cellStyle name="20 % - Markeringsfarve3 2 2 4 2" xfId="26019"/>
    <cellStyle name="20 % - Markeringsfarve3 2 2 4 3" xfId="26020"/>
    <cellStyle name="20 % - Markeringsfarve3 2 2 5" xfId="26021"/>
    <cellStyle name="20 % - Markeringsfarve3 2 2 5 2" xfId="26022"/>
    <cellStyle name="20 % - Markeringsfarve3 2 2 5 3" xfId="26023"/>
    <cellStyle name="20 % - Markeringsfarve3 2 2 6" xfId="26024"/>
    <cellStyle name="20 % - Markeringsfarve3 2 2 6 2" xfId="26025"/>
    <cellStyle name="20 % - Markeringsfarve3 2 2 6 3" xfId="26026"/>
    <cellStyle name="20 % - Markeringsfarve3 2 2 7" xfId="26027"/>
    <cellStyle name="20 % - Markeringsfarve3 2 2 7 2" xfId="26028"/>
    <cellStyle name="20 % - Markeringsfarve3 2 2 8" xfId="26029"/>
    <cellStyle name="20 % - Markeringsfarve3 2 3" xfId="18930"/>
    <cellStyle name="20 % - Markeringsfarve3 2 3 2" xfId="18931"/>
    <cellStyle name="20 % - Markeringsfarve3 2 3 2 2" xfId="26030"/>
    <cellStyle name="20 % - Markeringsfarve3 2 3 2 3" xfId="26031"/>
    <cellStyle name="20 % - Markeringsfarve3 2 3 3" xfId="26032"/>
    <cellStyle name="20 % - Markeringsfarve3 2 3 3 2" xfId="26033"/>
    <cellStyle name="20 % - Markeringsfarve3 2 3 3 3" xfId="26034"/>
    <cellStyle name="20 % - Markeringsfarve3 2 3 4" xfId="26035"/>
    <cellStyle name="20 % - Markeringsfarve3 2 3 4 2" xfId="26036"/>
    <cellStyle name="20 % - Markeringsfarve3 2 3 4 3" xfId="26037"/>
    <cellStyle name="20 % - Markeringsfarve3 2 3 5" xfId="26038"/>
    <cellStyle name="20 % - Markeringsfarve3 2 3 5 2" xfId="26039"/>
    <cellStyle name="20 % - Markeringsfarve3 2 3 5 3" xfId="26040"/>
    <cellStyle name="20 % - Markeringsfarve3 2 3 6" xfId="26041"/>
    <cellStyle name="20 % - Markeringsfarve3 2 3 6 2" xfId="26042"/>
    <cellStyle name="20 % - Markeringsfarve3 2 3 6 3" xfId="26043"/>
    <cellStyle name="20 % - Markeringsfarve3 2 3 7" xfId="26044"/>
    <cellStyle name="20 % - Markeringsfarve3 2 3 7 2" xfId="26045"/>
    <cellStyle name="20 % - Markeringsfarve3 2 3 8" xfId="26046"/>
    <cellStyle name="20 % - Markeringsfarve3 2 4" xfId="18932"/>
    <cellStyle name="20 % - Markeringsfarve3 2 4 2" xfId="18933"/>
    <cellStyle name="20 % - Markeringsfarve3 2 4 3" xfId="26047"/>
    <cellStyle name="20 % - Markeringsfarve3 2 5" xfId="18934"/>
    <cellStyle name="20 % - Markeringsfarve3 2 5 2" xfId="26048"/>
    <cellStyle name="20 % - Markeringsfarve3 2 5 3" xfId="26049"/>
    <cellStyle name="20 % - Markeringsfarve3 2 6" xfId="26050"/>
    <cellStyle name="20 % - Markeringsfarve3 2 6 2" xfId="26051"/>
    <cellStyle name="20 % - Markeringsfarve3 2 6 3" xfId="26052"/>
    <cellStyle name="20 % - Markeringsfarve3 2 7" xfId="26053"/>
    <cellStyle name="20 % - Markeringsfarve3 2 7 2" xfId="26054"/>
    <cellStyle name="20 % - Markeringsfarve3 2 7 3" xfId="26055"/>
    <cellStyle name="20 % - Markeringsfarve3 2 8" xfId="26056"/>
    <cellStyle name="20 % - Markeringsfarve3 2 8 2" xfId="26057"/>
    <cellStyle name="20 % - Markeringsfarve3 2 8 3" xfId="26058"/>
    <cellStyle name="20 % - Markeringsfarve3 2 9" xfId="26059"/>
    <cellStyle name="20 % - Markeringsfarve3 2 9 2" xfId="26060"/>
    <cellStyle name="20 % - Markeringsfarve3 3" xfId="18935"/>
    <cellStyle name="20 % - Markeringsfarve3 3 10" xfId="26061"/>
    <cellStyle name="20 % - Markeringsfarve3 3 2" xfId="18936"/>
    <cellStyle name="20 % - Markeringsfarve3 3 2 2" xfId="26062"/>
    <cellStyle name="20 % - Markeringsfarve3 3 2 2 2" xfId="26063"/>
    <cellStyle name="20 % - Markeringsfarve3 3 2 2 3" xfId="26064"/>
    <cellStyle name="20 % - Markeringsfarve3 3 2 3" xfId="26065"/>
    <cellStyle name="20 % - Markeringsfarve3 3 2 3 2" xfId="26066"/>
    <cellStyle name="20 % - Markeringsfarve3 3 2 3 3" xfId="26067"/>
    <cellStyle name="20 % - Markeringsfarve3 3 2 4" xfId="26068"/>
    <cellStyle name="20 % - Markeringsfarve3 3 2 4 2" xfId="26069"/>
    <cellStyle name="20 % - Markeringsfarve3 3 2 4 3" xfId="26070"/>
    <cellStyle name="20 % - Markeringsfarve3 3 2 5" xfId="26071"/>
    <cellStyle name="20 % - Markeringsfarve3 3 2 5 2" xfId="26072"/>
    <cellStyle name="20 % - Markeringsfarve3 3 2 5 3" xfId="26073"/>
    <cellStyle name="20 % - Markeringsfarve3 3 2 6" xfId="26074"/>
    <cellStyle name="20 % - Markeringsfarve3 3 2 6 2" xfId="26075"/>
    <cellStyle name="20 % - Markeringsfarve3 3 2 6 3" xfId="26076"/>
    <cellStyle name="20 % - Markeringsfarve3 3 2 7" xfId="26077"/>
    <cellStyle name="20 % - Markeringsfarve3 3 2 7 2" xfId="26078"/>
    <cellStyle name="20 % - Markeringsfarve3 3 2 8" xfId="26079"/>
    <cellStyle name="20 % - Markeringsfarve3 3 3" xfId="26080"/>
    <cellStyle name="20 % - Markeringsfarve3 3 3 2" xfId="26081"/>
    <cellStyle name="20 % - Markeringsfarve3 3 3 2 2" xfId="26082"/>
    <cellStyle name="20 % - Markeringsfarve3 3 3 2 3" xfId="26083"/>
    <cellStyle name="20 % - Markeringsfarve3 3 3 3" xfId="26084"/>
    <cellStyle name="20 % - Markeringsfarve3 3 3 3 2" xfId="26085"/>
    <cellStyle name="20 % - Markeringsfarve3 3 3 3 3" xfId="26086"/>
    <cellStyle name="20 % - Markeringsfarve3 3 3 4" xfId="26087"/>
    <cellStyle name="20 % - Markeringsfarve3 3 3 4 2" xfId="26088"/>
    <cellStyle name="20 % - Markeringsfarve3 3 3 4 3" xfId="26089"/>
    <cellStyle name="20 % - Markeringsfarve3 3 3 5" xfId="26090"/>
    <cellStyle name="20 % - Markeringsfarve3 3 3 5 2" xfId="26091"/>
    <cellStyle name="20 % - Markeringsfarve3 3 3 5 3" xfId="26092"/>
    <cellStyle name="20 % - Markeringsfarve3 3 3 6" xfId="26093"/>
    <cellStyle name="20 % - Markeringsfarve3 3 3 6 2" xfId="26094"/>
    <cellStyle name="20 % - Markeringsfarve3 3 3 6 3" xfId="26095"/>
    <cellStyle name="20 % - Markeringsfarve3 3 3 7" xfId="26096"/>
    <cellStyle name="20 % - Markeringsfarve3 3 3 7 2" xfId="26097"/>
    <cellStyle name="20 % - Markeringsfarve3 3 3 8" xfId="26098"/>
    <cellStyle name="20 % - Markeringsfarve3 3 4" xfId="26099"/>
    <cellStyle name="20 % - Markeringsfarve3 3 4 2" xfId="26100"/>
    <cellStyle name="20 % - Markeringsfarve3 3 4 3" xfId="26101"/>
    <cellStyle name="20 % - Markeringsfarve3 3 5" xfId="26102"/>
    <cellStyle name="20 % - Markeringsfarve3 3 5 2" xfId="26103"/>
    <cellStyle name="20 % - Markeringsfarve3 3 5 3" xfId="26104"/>
    <cellStyle name="20 % - Markeringsfarve3 3 6" xfId="26105"/>
    <cellStyle name="20 % - Markeringsfarve3 3 6 2" xfId="26106"/>
    <cellStyle name="20 % - Markeringsfarve3 3 6 3" xfId="26107"/>
    <cellStyle name="20 % - Markeringsfarve3 3 7" xfId="26108"/>
    <cellStyle name="20 % - Markeringsfarve3 3 7 2" xfId="26109"/>
    <cellStyle name="20 % - Markeringsfarve3 3 7 3" xfId="26110"/>
    <cellStyle name="20 % - Markeringsfarve3 3 8" xfId="26111"/>
    <cellStyle name="20 % - Markeringsfarve3 3 8 2" xfId="26112"/>
    <cellStyle name="20 % - Markeringsfarve3 3 8 3" xfId="26113"/>
    <cellStyle name="20 % - Markeringsfarve3 3 9" xfId="26114"/>
    <cellStyle name="20 % - Markeringsfarve3 3 9 2" xfId="26115"/>
    <cellStyle name="20 % - Markeringsfarve3 4" xfId="18937"/>
    <cellStyle name="20 % - Markeringsfarve3 4 2" xfId="18938"/>
    <cellStyle name="20 % - Markeringsfarve3 4 2 2" xfId="26116"/>
    <cellStyle name="20 % - Markeringsfarve3 4 2 3" xfId="26117"/>
    <cellStyle name="20 % - Markeringsfarve3 4 3" xfId="26118"/>
    <cellStyle name="20 % - Markeringsfarve3 4 3 2" xfId="26119"/>
    <cellStyle name="20 % - Markeringsfarve3 4 3 3" xfId="26120"/>
    <cellStyle name="20 % - Markeringsfarve3 4 4" xfId="26121"/>
    <cellStyle name="20 % - Markeringsfarve3 4 4 2" xfId="26122"/>
    <cellStyle name="20 % - Markeringsfarve3 4 4 3" xfId="26123"/>
    <cellStyle name="20 % - Markeringsfarve3 4 5" xfId="26124"/>
    <cellStyle name="20 % - Markeringsfarve3 4 5 2" xfId="26125"/>
    <cellStyle name="20 % - Markeringsfarve3 4 5 3" xfId="26126"/>
    <cellStyle name="20 % - Markeringsfarve3 4 6" xfId="26127"/>
    <cellStyle name="20 % - Markeringsfarve3 4 6 2" xfId="26128"/>
    <cellStyle name="20 % - Markeringsfarve3 4 6 3" xfId="26129"/>
    <cellStyle name="20 % - Markeringsfarve3 4 7" xfId="26130"/>
    <cellStyle name="20 % - Markeringsfarve3 4 7 2" xfId="26131"/>
    <cellStyle name="20 % - Markeringsfarve3 4 8" xfId="26132"/>
    <cellStyle name="20 % - Markeringsfarve3 5" xfId="18939"/>
    <cellStyle name="20 % - Markeringsfarve3 5 2" xfId="18940"/>
    <cellStyle name="20 % - Markeringsfarve3 5 2 2" xfId="26133"/>
    <cellStyle name="20 % - Markeringsfarve3 5 2 3" xfId="26134"/>
    <cellStyle name="20 % - Markeringsfarve3 5 3" xfId="26135"/>
    <cellStyle name="20 % - Markeringsfarve3 5 3 2" xfId="26136"/>
    <cellStyle name="20 % - Markeringsfarve3 5 3 3" xfId="26137"/>
    <cellStyle name="20 % - Markeringsfarve3 5 4" xfId="26138"/>
    <cellStyle name="20 % - Markeringsfarve3 5 4 2" xfId="26139"/>
    <cellStyle name="20 % - Markeringsfarve3 5 4 3" xfId="26140"/>
    <cellStyle name="20 % - Markeringsfarve3 5 5" xfId="26141"/>
    <cellStyle name="20 % - Markeringsfarve3 5 5 2" xfId="26142"/>
    <cellStyle name="20 % - Markeringsfarve3 5 5 3" xfId="26143"/>
    <cellStyle name="20 % - Markeringsfarve3 5 6" xfId="26144"/>
    <cellStyle name="20 % - Markeringsfarve3 5 6 2" xfId="26145"/>
    <cellStyle name="20 % - Markeringsfarve3 5 6 3" xfId="26146"/>
    <cellStyle name="20 % - Markeringsfarve3 5 7" xfId="26147"/>
    <cellStyle name="20 % - Markeringsfarve3 5 7 2" xfId="26148"/>
    <cellStyle name="20 % - Markeringsfarve3 5 8" xfId="26149"/>
    <cellStyle name="20 % - Markeringsfarve3 6" xfId="18941"/>
    <cellStyle name="20 % - Markeringsfarve3 6 2" xfId="18942"/>
    <cellStyle name="20 % - Markeringsfarve3 6 2 2" xfId="26150"/>
    <cellStyle name="20 % - Markeringsfarve3 6 2 3" xfId="26151"/>
    <cellStyle name="20 % - Markeringsfarve3 6 3" xfId="26152"/>
    <cellStyle name="20 % - Markeringsfarve3 6 4" xfId="26153"/>
    <cellStyle name="20 % - Markeringsfarve3 7" xfId="18943"/>
    <cellStyle name="20 % - Markeringsfarve3 7 2" xfId="26154"/>
    <cellStyle name="20 % - Markeringsfarve3 7 3" xfId="26155"/>
    <cellStyle name="20 % - Markeringsfarve3 8" xfId="26156"/>
    <cellStyle name="20 % - Markeringsfarve3 8 2" xfId="26157"/>
    <cellStyle name="20 % - Markeringsfarve3 8 3" xfId="26158"/>
    <cellStyle name="20 % - Markeringsfarve3 9" xfId="26159"/>
    <cellStyle name="20 % - Markeringsfarve3 9 2" xfId="26160"/>
    <cellStyle name="20 % - Markeringsfarve3 9 3" xfId="26161"/>
    <cellStyle name="20 % - Markeringsfarve4" xfId="5874"/>
    <cellStyle name="20 % - Markeringsfarve4 10" xfId="26162"/>
    <cellStyle name="20 % - Markeringsfarve4 10 2" xfId="26163"/>
    <cellStyle name="20 % - Markeringsfarve4 11" xfId="26164"/>
    <cellStyle name="20 % - Markeringsfarve4 12" xfId="13155"/>
    <cellStyle name="20 % - Markeringsfarve4 2" xfId="5875"/>
    <cellStyle name="20 % - Markeringsfarve4 2 10" xfId="26165"/>
    <cellStyle name="20 % - Markeringsfarve4 2 11" xfId="13156"/>
    <cellStyle name="20 % - Markeringsfarve4 2 2" xfId="18944"/>
    <cellStyle name="20 % - Markeringsfarve4 2 2 2" xfId="18945"/>
    <cellStyle name="20 % - Markeringsfarve4 2 2 2 2" xfId="26166"/>
    <cellStyle name="20 % - Markeringsfarve4 2 2 2 3" xfId="26167"/>
    <cellStyle name="20 % - Markeringsfarve4 2 2 3" xfId="26168"/>
    <cellStyle name="20 % - Markeringsfarve4 2 2 3 2" xfId="26169"/>
    <cellStyle name="20 % - Markeringsfarve4 2 2 3 3" xfId="26170"/>
    <cellStyle name="20 % - Markeringsfarve4 2 2 4" xfId="26171"/>
    <cellStyle name="20 % - Markeringsfarve4 2 2 4 2" xfId="26172"/>
    <cellStyle name="20 % - Markeringsfarve4 2 2 4 3" xfId="26173"/>
    <cellStyle name="20 % - Markeringsfarve4 2 2 5" xfId="26174"/>
    <cellStyle name="20 % - Markeringsfarve4 2 2 5 2" xfId="26175"/>
    <cellStyle name="20 % - Markeringsfarve4 2 2 5 3" xfId="26176"/>
    <cellStyle name="20 % - Markeringsfarve4 2 2 6" xfId="26177"/>
    <cellStyle name="20 % - Markeringsfarve4 2 2 6 2" xfId="26178"/>
    <cellStyle name="20 % - Markeringsfarve4 2 2 6 3" xfId="26179"/>
    <cellStyle name="20 % - Markeringsfarve4 2 2 7" xfId="26180"/>
    <cellStyle name="20 % - Markeringsfarve4 2 2 7 2" xfId="26181"/>
    <cellStyle name="20 % - Markeringsfarve4 2 2 8" xfId="26182"/>
    <cellStyle name="20 % - Markeringsfarve4 2 3" xfId="18946"/>
    <cellStyle name="20 % - Markeringsfarve4 2 3 2" xfId="18947"/>
    <cellStyle name="20 % - Markeringsfarve4 2 3 2 2" xfId="26183"/>
    <cellStyle name="20 % - Markeringsfarve4 2 3 2 3" xfId="26184"/>
    <cellStyle name="20 % - Markeringsfarve4 2 3 3" xfId="26185"/>
    <cellStyle name="20 % - Markeringsfarve4 2 3 3 2" xfId="26186"/>
    <cellStyle name="20 % - Markeringsfarve4 2 3 3 3" xfId="26187"/>
    <cellStyle name="20 % - Markeringsfarve4 2 3 4" xfId="26188"/>
    <cellStyle name="20 % - Markeringsfarve4 2 3 4 2" xfId="26189"/>
    <cellStyle name="20 % - Markeringsfarve4 2 3 4 3" xfId="26190"/>
    <cellStyle name="20 % - Markeringsfarve4 2 3 5" xfId="26191"/>
    <cellStyle name="20 % - Markeringsfarve4 2 3 5 2" xfId="26192"/>
    <cellStyle name="20 % - Markeringsfarve4 2 3 5 3" xfId="26193"/>
    <cellStyle name="20 % - Markeringsfarve4 2 3 6" xfId="26194"/>
    <cellStyle name="20 % - Markeringsfarve4 2 3 6 2" xfId="26195"/>
    <cellStyle name="20 % - Markeringsfarve4 2 3 6 3" xfId="26196"/>
    <cellStyle name="20 % - Markeringsfarve4 2 3 7" xfId="26197"/>
    <cellStyle name="20 % - Markeringsfarve4 2 3 7 2" xfId="26198"/>
    <cellStyle name="20 % - Markeringsfarve4 2 3 8" xfId="26199"/>
    <cellStyle name="20 % - Markeringsfarve4 2 4" xfId="18948"/>
    <cellStyle name="20 % - Markeringsfarve4 2 4 2" xfId="26200"/>
    <cellStyle name="20 % - Markeringsfarve4 2 4 3" xfId="26201"/>
    <cellStyle name="20 % - Markeringsfarve4 2 5" xfId="26202"/>
    <cellStyle name="20 % - Markeringsfarve4 2 5 2" xfId="26203"/>
    <cellStyle name="20 % - Markeringsfarve4 2 5 3" xfId="26204"/>
    <cellStyle name="20 % - Markeringsfarve4 2 6" xfId="26205"/>
    <cellStyle name="20 % - Markeringsfarve4 2 6 2" xfId="26206"/>
    <cellStyle name="20 % - Markeringsfarve4 2 6 3" xfId="26207"/>
    <cellStyle name="20 % - Markeringsfarve4 2 7" xfId="26208"/>
    <cellStyle name="20 % - Markeringsfarve4 2 7 2" xfId="26209"/>
    <cellStyle name="20 % - Markeringsfarve4 2 7 3" xfId="26210"/>
    <cellStyle name="20 % - Markeringsfarve4 2 8" xfId="26211"/>
    <cellStyle name="20 % - Markeringsfarve4 2 8 2" xfId="26212"/>
    <cellStyle name="20 % - Markeringsfarve4 2 8 3" xfId="26213"/>
    <cellStyle name="20 % - Markeringsfarve4 2 9" xfId="26214"/>
    <cellStyle name="20 % - Markeringsfarve4 2 9 2" xfId="26215"/>
    <cellStyle name="20 % - Markeringsfarve4 3" xfId="18949"/>
    <cellStyle name="20 % - Markeringsfarve4 3 10" xfId="26216"/>
    <cellStyle name="20 % - Markeringsfarve4 3 2" xfId="18950"/>
    <cellStyle name="20 % - Markeringsfarve4 3 2 2" xfId="26217"/>
    <cellStyle name="20 % - Markeringsfarve4 3 2 2 2" xfId="26218"/>
    <cellStyle name="20 % - Markeringsfarve4 3 2 2 3" xfId="26219"/>
    <cellStyle name="20 % - Markeringsfarve4 3 2 3" xfId="26220"/>
    <cellStyle name="20 % - Markeringsfarve4 3 2 3 2" xfId="26221"/>
    <cellStyle name="20 % - Markeringsfarve4 3 2 3 3" xfId="26222"/>
    <cellStyle name="20 % - Markeringsfarve4 3 2 4" xfId="26223"/>
    <cellStyle name="20 % - Markeringsfarve4 3 2 4 2" xfId="26224"/>
    <cellStyle name="20 % - Markeringsfarve4 3 2 4 3" xfId="26225"/>
    <cellStyle name="20 % - Markeringsfarve4 3 2 5" xfId="26226"/>
    <cellStyle name="20 % - Markeringsfarve4 3 2 5 2" xfId="26227"/>
    <cellStyle name="20 % - Markeringsfarve4 3 2 5 3" xfId="26228"/>
    <cellStyle name="20 % - Markeringsfarve4 3 2 6" xfId="26229"/>
    <cellStyle name="20 % - Markeringsfarve4 3 2 6 2" xfId="26230"/>
    <cellStyle name="20 % - Markeringsfarve4 3 2 6 3" xfId="26231"/>
    <cellStyle name="20 % - Markeringsfarve4 3 2 7" xfId="26232"/>
    <cellStyle name="20 % - Markeringsfarve4 3 2 7 2" xfId="26233"/>
    <cellStyle name="20 % - Markeringsfarve4 3 2 8" xfId="26234"/>
    <cellStyle name="20 % - Markeringsfarve4 3 3" xfId="26235"/>
    <cellStyle name="20 % - Markeringsfarve4 3 3 2" xfId="26236"/>
    <cellStyle name="20 % - Markeringsfarve4 3 3 2 2" xfId="26237"/>
    <cellStyle name="20 % - Markeringsfarve4 3 3 2 3" xfId="26238"/>
    <cellStyle name="20 % - Markeringsfarve4 3 3 3" xfId="26239"/>
    <cellStyle name="20 % - Markeringsfarve4 3 3 3 2" xfId="26240"/>
    <cellStyle name="20 % - Markeringsfarve4 3 3 3 3" xfId="26241"/>
    <cellStyle name="20 % - Markeringsfarve4 3 3 4" xfId="26242"/>
    <cellStyle name="20 % - Markeringsfarve4 3 3 4 2" xfId="26243"/>
    <cellStyle name="20 % - Markeringsfarve4 3 3 4 3" xfId="26244"/>
    <cellStyle name="20 % - Markeringsfarve4 3 3 5" xfId="26245"/>
    <cellStyle name="20 % - Markeringsfarve4 3 3 5 2" xfId="26246"/>
    <cellStyle name="20 % - Markeringsfarve4 3 3 5 3" xfId="26247"/>
    <cellStyle name="20 % - Markeringsfarve4 3 3 6" xfId="26248"/>
    <cellStyle name="20 % - Markeringsfarve4 3 3 6 2" xfId="26249"/>
    <cellStyle name="20 % - Markeringsfarve4 3 3 6 3" xfId="26250"/>
    <cellStyle name="20 % - Markeringsfarve4 3 3 7" xfId="26251"/>
    <cellStyle name="20 % - Markeringsfarve4 3 3 7 2" xfId="26252"/>
    <cellStyle name="20 % - Markeringsfarve4 3 3 8" xfId="26253"/>
    <cellStyle name="20 % - Markeringsfarve4 3 4" xfId="26254"/>
    <cellStyle name="20 % - Markeringsfarve4 3 4 2" xfId="26255"/>
    <cellStyle name="20 % - Markeringsfarve4 3 4 3" xfId="26256"/>
    <cellStyle name="20 % - Markeringsfarve4 3 5" xfId="26257"/>
    <cellStyle name="20 % - Markeringsfarve4 3 5 2" xfId="26258"/>
    <cellStyle name="20 % - Markeringsfarve4 3 5 3" xfId="26259"/>
    <cellStyle name="20 % - Markeringsfarve4 3 6" xfId="26260"/>
    <cellStyle name="20 % - Markeringsfarve4 3 6 2" xfId="26261"/>
    <cellStyle name="20 % - Markeringsfarve4 3 6 3" xfId="26262"/>
    <cellStyle name="20 % - Markeringsfarve4 3 7" xfId="26263"/>
    <cellStyle name="20 % - Markeringsfarve4 3 7 2" xfId="26264"/>
    <cellStyle name="20 % - Markeringsfarve4 3 7 3" xfId="26265"/>
    <cellStyle name="20 % - Markeringsfarve4 3 8" xfId="26266"/>
    <cellStyle name="20 % - Markeringsfarve4 3 8 2" xfId="26267"/>
    <cellStyle name="20 % - Markeringsfarve4 3 8 3" xfId="26268"/>
    <cellStyle name="20 % - Markeringsfarve4 3 9" xfId="26269"/>
    <cellStyle name="20 % - Markeringsfarve4 3 9 2" xfId="26270"/>
    <cellStyle name="20 % - Markeringsfarve4 4" xfId="18951"/>
    <cellStyle name="20 % - Markeringsfarve4 4 2" xfId="18952"/>
    <cellStyle name="20 % - Markeringsfarve4 4 2 2" xfId="26271"/>
    <cellStyle name="20 % - Markeringsfarve4 4 2 3" xfId="26272"/>
    <cellStyle name="20 % - Markeringsfarve4 4 3" xfId="26273"/>
    <cellStyle name="20 % - Markeringsfarve4 4 3 2" xfId="26274"/>
    <cellStyle name="20 % - Markeringsfarve4 4 3 3" xfId="26275"/>
    <cellStyle name="20 % - Markeringsfarve4 4 4" xfId="26276"/>
    <cellStyle name="20 % - Markeringsfarve4 4 4 2" xfId="26277"/>
    <cellStyle name="20 % - Markeringsfarve4 4 4 3" xfId="26278"/>
    <cellStyle name="20 % - Markeringsfarve4 4 5" xfId="26279"/>
    <cellStyle name="20 % - Markeringsfarve4 4 5 2" xfId="26280"/>
    <cellStyle name="20 % - Markeringsfarve4 4 5 3" xfId="26281"/>
    <cellStyle name="20 % - Markeringsfarve4 4 6" xfId="26282"/>
    <cellStyle name="20 % - Markeringsfarve4 4 6 2" xfId="26283"/>
    <cellStyle name="20 % - Markeringsfarve4 4 6 3" xfId="26284"/>
    <cellStyle name="20 % - Markeringsfarve4 4 7" xfId="26285"/>
    <cellStyle name="20 % - Markeringsfarve4 4 7 2" xfId="26286"/>
    <cellStyle name="20 % - Markeringsfarve4 4 8" xfId="26287"/>
    <cellStyle name="20 % - Markeringsfarve4 5" xfId="18953"/>
    <cellStyle name="20 % - Markeringsfarve4 5 2" xfId="18954"/>
    <cellStyle name="20 % - Markeringsfarve4 5 2 2" xfId="26288"/>
    <cellStyle name="20 % - Markeringsfarve4 5 2 3" xfId="26289"/>
    <cellStyle name="20 % - Markeringsfarve4 5 3" xfId="26290"/>
    <cellStyle name="20 % - Markeringsfarve4 5 3 2" xfId="26291"/>
    <cellStyle name="20 % - Markeringsfarve4 5 3 3" xfId="26292"/>
    <cellStyle name="20 % - Markeringsfarve4 5 4" xfId="26293"/>
    <cellStyle name="20 % - Markeringsfarve4 5 4 2" xfId="26294"/>
    <cellStyle name="20 % - Markeringsfarve4 5 4 3" xfId="26295"/>
    <cellStyle name="20 % - Markeringsfarve4 5 5" xfId="26296"/>
    <cellStyle name="20 % - Markeringsfarve4 5 5 2" xfId="26297"/>
    <cellStyle name="20 % - Markeringsfarve4 5 5 3" xfId="26298"/>
    <cellStyle name="20 % - Markeringsfarve4 5 6" xfId="26299"/>
    <cellStyle name="20 % - Markeringsfarve4 5 6 2" xfId="26300"/>
    <cellStyle name="20 % - Markeringsfarve4 5 6 3" xfId="26301"/>
    <cellStyle name="20 % - Markeringsfarve4 5 7" xfId="26302"/>
    <cellStyle name="20 % - Markeringsfarve4 5 7 2" xfId="26303"/>
    <cellStyle name="20 % - Markeringsfarve4 5 8" xfId="26304"/>
    <cellStyle name="20 % - Markeringsfarve4 6" xfId="18955"/>
    <cellStyle name="20 % - Markeringsfarve4 6 2" xfId="18956"/>
    <cellStyle name="20 % - Markeringsfarve4 6 2 2" xfId="26305"/>
    <cellStyle name="20 % - Markeringsfarve4 6 2 3" xfId="26306"/>
    <cellStyle name="20 % - Markeringsfarve4 6 3" xfId="26307"/>
    <cellStyle name="20 % - Markeringsfarve4 6 4" xfId="26308"/>
    <cellStyle name="20 % - Markeringsfarve4 7" xfId="18957"/>
    <cellStyle name="20 % - Markeringsfarve4 7 2" xfId="26309"/>
    <cellStyle name="20 % - Markeringsfarve4 7 3" xfId="26310"/>
    <cellStyle name="20 % - Markeringsfarve4 8" xfId="26311"/>
    <cellStyle name="20 % - Markeringsfarve4 8 2" xfId="26312"/>
    <cellStyle name="20 % - Markeringsfarve4 8 3" xfId="26313"/>
    <cellStyle name="20 % - Markeringsfarve4 9" xfId="26314"/>
    <cellStyle name="20 % - Markeringsfarve4 9 2" xfId="26315"/>
    <cellStyle name="20 % - Markeringsfarve4 9 3" xfId="26316"/>
    <cellStyle name="20 % - Markeringsfarve5" xfId="5876"/>
    <cellStyle name="20 % - Markeringsfarve5 10" xfId="26317"/>
    <cellStyle name="20 % - Markeringsfarve5 10 2" xfId="26318"/>
    <cellStyle name="20 % - Markeringsfarve5 10 3" xfId="26319"/>
    <cellStyle name="20 % - Markeringsfarve5 11" xfId="26320"/>
    <cellStyle name="20 % - Markeringsfarve5 11 2" xfId="26321"/>
    <cellStyle name="20 % - Markeringsfarve5 12" xfId="26322"/>
    <cellStyle name="20 % - Markeringsfarve5 13" xfId="13157"/>
    <cellStyle name="20 % - Markeringsfarve5 2" xfId="5877"/>
    <cellStyle name="20 % - Markeringsfarve5 2 10" xfId="26323"/>
    <cellStyle name="20 % - Markeringsfarve5 2 11" xfId="13158"/>
    <cellStyle name="20 % - Markeringsfarve5 2 2" xfId="18958"/>
    <cellStyle name="20 % - Markeringsfarve5 2 2 2" xfId="18959"/>
    <cellStyle name="20 % - Markeringsfarve5 2 2 2 2" xfId="26324"/>
    <cellStyle name="20 % - Markeringsfarve5 2 2 2 3" xfId="26325"/>
    <cellStyle name="20 % - Markeringsfarve5 2 2 3" xfId="26326"/>
    <cellStyle name="20 % - Markeringsfarve5 2 2 3 2" xfId="26327"/>
    <cellStyle name="20 % - Markeringsfarve5 2 2 3 3" xfId="26328"/>
    <cellStyle name="20 % - Markeringsfarve5 2 2 4" xfId="26329"/>
    <cellStyle name="20 % - Markeringsfarve5 2 2 4 2" xfId="26330"/>
    <cellStyle name="20 % - Markeringsfarve5 2 2 4 3" xfId="26331"/>
    <cellStyle name="20 % - Markeringsfarve5 2 2 5" xfId="26332"/>
    <cellStyle name="20 % - Markeringsfarve5 2 2 5 2" xfId="26333"/>
    <cellStyle name="20 % - Markeringsfarve5 2 2 5 3" xfId="26334"/>
    <cellStyle name="20 % - Markeringsfarve5 2 2 6" xfId="26335"/>
    <cellStyle name="20 % - Markeringsfarve5 2 2 6 2" xfId="26336"/>
    <cellStyle name="20 % - Markeringsfarve5 2 2 6 3" xfId="26337"/>
    <cellStyle name="20 % - Markeringsfarve5 2 2 7" xfId="26338"/>
    <cellStyle name="20 % - Markeringsfarve5 2 2 7 2" xfId="26339"/>
    <cellStyle name="20 % - Markeringsfarve5 2 2 8" xfId="26340"/>
    <cellStyle name="20 % - Markeringsfarve5 2 3" xfId="18960"/>
    <cellStyle name="20 % - Markeringsfarve5 2 3 2" xfId="18961"/>
    <cellStyle name="20 % - Markeringsfarve5 2 3 2 2" xfId="26341"/>
    <cellStyle name="20 % - Markeringsfarve5 2 3 2 3" xfId="26342"/>
    <cellStyle name="20 % - Markeringsfarve5 2 3 3" xfId="26343"/>
    <cellStyle name="20 % - Markeringsfarve5 2 3 3 2" xfId="26344"/>
    <cellStyle name="20 % - Markeringsfarve5 2 3 3 3" xfId="26345"/>
    <cellStyle name="20 % - Markeringsfarve5 2 3 4" xfId="26346"/>
    <cellStyle name="20 % - Markeringsfarve5 2 3 4 2" xfId="26347"/>
    <cellStyle name="20 % - Markeringsfarve5 2 3 4 3" xfId="26348"/>
    <cellStyle name="20 % - Markeringsfarve5 2 3 5" xfId="26349"/>
    <cellStyle name="20 % - Markeringsfarve5 2 3 5 2" xfId="26350"/>
    <cellStyle name="20 % - Markeringsfarve5 2 3 5 3" xfId="26351"/>
    <cellStyle name="20 % - Markeringsfarve5 2 3 6" xfId="26352"/>
    <cellStyle name="20 % - Markeringsfarve5 2 3 6 2" xfId="26353"/>
    <cellStyle name="20 % - Markeringsfarve5 2 3 6 3" xfId="26354"/>
    <cellStyle name="20 % - Markeringsfarve5 2 3 7" xfId="26355"/>
    <cellStyle name="20 % - Markeringsfarve5 2 3 7 2" xfId="26356"/>
    <cellStyle name="20 % - Markeringsfarve5 2 3 8" xfId="26357"/>
    <cellStyle name="20 % - Markeringsfarve5 2 4" xfId="18962"/>
    <cellStyle name="20 % - Markeringsfarve5 2 4 2" xfId="26358"/>
    <cellStyle name="20 % - Markeringsfarve5 2 4 3" xfId="26359"/>
    <cellStyle name="20 % - Markeringsfarve5 2 5" xfId="26360"/>
    <cellStyle name="20 % - Markeringsfarve5 2 5 2" xfId="26361"/>
    <cellStyle name="20 % - Markeringsfarve5 2 5 3" xfId="26362"/>
    <cellStyle name="20 % - Markeringsfarve5 2 6" xfId="26363"/>
    <cellStyle name="20 % - Markeringsfarve5 2 6 2" xfId="26364"/>
    <cellStyle name="20 % - Markeringsfarve5 2 6 3" xfId="26365"/>
    <cellStyle name="20 % - Markeringsfarve5 2 7" xfId="26366"/>
    <cellStyle name="20 % - Markeringsfarve5 2 7 2" xfId="26367"/>
    <cellStyle name="20 % - Markeringsfarve5 2 7 3" xfId="26368"/>
    <cellStyle name="20 % - Markeringsfarve5 2 8" xfId="26369"/>
    <cellStyle name="20 % - Markeringsfarve5 2 8 2" xfId="26370"/>
    <cellStyle name="20 % - Markeringsfarve5 2 8 3" xfId="26371"/>
    <cellStyle name="20 % - Markeringsfarve5 2 9" xfId="26372"/>
    <cellStyle name="20 % - Markeringsfarve5 2 9 2" xfId="26373"/>
    <cellStyle name="20 % - Markeringsfarve5 3" xfId="18963"/>
    <cellStyle name="20 % - Markeringsfarve5 3 10" xfId="26374"/>
    <cellStyle name="20 % - Markeringsfarve5 3 2" xfId="18964"/>
    <cellStyle name="20 % - Markeringsfarve5 3 2 2" xfId="26375"/>
    <cellStyle name="20 % - Markeringsfarve5 3 2 2 2" xfId="26376"/>
    <cellStyle name="20 % - Markeringsfarve5 3 2 2 3" xfId="26377"/>
    <cellStyle name="20 % - Markeringsfarve5 3 2 3" xfId="26378"/>
    <cellStyle name="20 % - Markeringsfarve5 3 2 3 2" xfId="26379"/>
    <cellStyle name="20 % - Markeringsfarve5 3 2 3 3" xfId="26380"/>
    <cellStyle name="20 % - Markeringsfarve5 3 2 4" xfId="26381"/>
    <cellStyle name="20 % - Markeringsfarve5 3 2 4 2" xfId="26382"/>
    <cellStyle name="20 % - Markeringsfarve5 3 2 4 3" xfId="26383"/>
    <cellStyle name="20 % - Markeringsfarve5 3 2 5" xfId="26384"/>
    <cellStyle name="20 % - Markeringsfarve5 3 2 5 2" xfId="26385"/>
    <cellStyle name="20 % - Markeringsfarve5 3 2 5 3" xfId="26386"/>
    <cellStyle name="20 % - Markeringsfarve5 3 2 6" xfId="26387"/>
    <cellStyle name="20 % - Markeringsfarve5 3 2 6 2" xfId="26388"/>
    <cellStyle name="20 % - Markeringsfarve5 3 2 6 3" xfId="26389"/>
    <cellStyle name="20 % - Markeringsfarve5 3 2 7" xfId="26390"/>
    <cellStyle name="20 % - Markeringsfarve5 3 2 7 2" xfId="26391"/>
    <cellStyle name="20 % - Markeringsfarve5 3 2 8" xfId="26392"/>
    <cellStyle name="20 % - Markeringsfarve5 3 3" xfId="26393"/>
    <cellStyle name="20 % - Markeringsfarve5 3 3 2" xfId="26394"/>
    <cellStyle name="20 % - Markeringsfarve5 3 3 2 2" xfId="26395"/>
    <cellStyle name="20 % - Markeringsfarve5 3 3 2 3" xfId="26396"/>
    <cellStyle name="20 % - Markeringsfarve5 3 3 3" xfId="26397"/>
    <cellStyle name="20 % - Markeringsfarve5 3 3 3 2" xfId="26398"/>
    <cellStyle name="20 % - Markeringsfarve5 3 3 3 3" xfId="26399"/>
    <cellStyle name="20 % - Markeringsfarve5 3 3 4" xfId="26400"/>
    <cellStyle name="20 % - Markeringsfarve5 3 3 4 2" xfId="26401"/>
    <cellStyle name="20 % - Markeringsfarve5 3 3 4 3" xfId="26402"/>
    <cellStyle name="20 % - Markeringsfarve5 3 3 5" xfId="26403"/>
    <cellStyle name="20 % - Markeringsfarve5 3 3 5 2" xfId="26404"/>
    <cellStyle name="20 % - Markeringsfarve5 3 3 5 3" xfId="26405"/>
    <cellStyle name="20 % - Markeringsfarve5 3 3 6" xfId="26406"/>
    <cellStyle name="20 % - Markeringsfarve5 3 3 6 2" xfId="26407"/>
    <cellStyle name="20 % - Markeringsfarve5 3 3 6 3" xfId="26408"/>
    <cellStyle name="20 % - Markeringsfarve5 3 3 7" xfId="26409"/>
    <cellStyle name="20 % - Markeringsfarve5 3 3 7 2" xfId="26410"/>
    <cellStyle name="20 % - Markeringsfarve5 3 3 8" xfId="26411"/>
    <cellStyle name="20 % - Markeringsfarve5 3 4" xfId="26412"/>
    <cellStyle name="20 % - Markeringsfarve5 3 4 2" xfId="26413"/>
    <cellStyle name="20 % - Markeringsfarve5 3 4 3" xfId="26414"/>
    <cellStyle name="20 % - Markeringsfarve5 3 5" xfId="26415"/>
    <cellStyle name="20 % - Markeringsfarve5 3 5 2" xfId="26416"/>
    <cellStyle name="20 % - Markeringsfarve5 3 5 3" xfId="26417"/>
    <cellStyle name="20 % - Markeringsfarve5 3 6" xfId="26418"/>
    <cellStyle name="20 % - Markeringsfarve5 3 6 2" xfId="26419"/>
    <cellStyle name="20 % - Markeringsfarve5 3 6 3" xfId="26420"/>
    <cellStyle name="20 % - Markeringsfarve5 3 7" xfId="26421"/>
    <cellStyle name="20 % - Markeringsfarve5 3 7 2" xfId="26422"/>
    <cellStyle name="20 % - Markeringsfarve5 3 7 3" xfId="26423"/>
    <cellStyle name="20 % - Markeringsfarve5 3 8" xfId="26424"/>
    <cellStyle name="20 % - Markeringsfarve5 3 8 2" xfId="26425"/>
    <cellStyle name="20 % - Markeringsfarve5 3 8 3" xfId="26426"/>
    <cellStyle name="20 % - Markeringsfarve5 3 9" xfId="26427"/>
    <cellStyle name="20 % - Markeringsfarve5 3 9 2" xfId="26428"/>
    <cellStyle name="20 % - Markeringsfarve5 4" xfId="18965"/>
    <cellStyle name="20 % - Markeringsfarve5 4 2" xfId="18966"/>
    <cellStyle name="20 % - Markeringsfarve5 4 2 2" xfId="26429"/>
    <cellStyle name="20 % - Markeringsfarve5 4 2 3" xfId="26430"/>
    <cellStyle name="20 % - Markeringsfarve5 4 3" xfId="26431"/>
    <cellStyle name="20 % - Markeringsfarve5 4 3 2" xfId="26432"/>
    <cellStyle name="20 % - Markeringsfarve5 4 3 3" xfId="26433"/>
    <cellStyle name="20 % - Markeringsfarve5 4 4" xfId="26434"/>
    <cellStyle name="20 % - Markeringsfarve5 4 4 2" xfId="26435"/>
    <cellStyle name="20 % - Markeringsfarve5 4 4 3" xfId="26436"/>
    <cellStyle name="20 % - Markeringsfarve5 4 5" xfId="26437"/>
    <cellStyle name="20 % - Markeringsfarve5 4 5 2" xfId="26438"/>
    <cellStyle name="20 % - Markeringsfarve5 4 5 3" xfId="26439"/>
    <cellStyle name="20 % - Markeringsfarve5 4 6" xfId="26440"/>
    <cellStyle name="20 % - Markeringsfarve5 4 6 2" xfId="26441"/>
    <cellStyle name="20 % - Markeringsfarve5 4 6 3" xfId="26442"/>
    <cellStyle name="20 % - Markeringsfarve5 4 7" xfId="26443"/>
    <cellStyle name="20 % - Markeringsfarve5 4 7 2" xfId="26444"/>
    <cellStyle name="20 % - Markeringsfarve5 4 8" xfId="26445"/>
    <cellStyle name="20 % - Markeringsfarve5 5" xfId="18967"/>
    <cellStyle name="20 % - Markeringsfarve5 5 2" xfId="18968"/>
    <cellStyle name="20 % - Markeringsfarve5 5 2 2" xfId="26446"/>
    <cellStyle name="20 % - Markeringsfarve5 5 2 3" xfId="26447"/>
    <cellStyle name="20 % - Markeringsfarve5 5 3" xfId="26448"/>
    <cellStyle name="20 % - Markeringsfarve5 5 3 2" xfId="26449"/>
    <cellStyle name="20 % - Markeringsfarve5 5 3 3" xfId="26450"/>
    <cellStyle name="20 % - Markeringsfarve5 5 4" xfId="26451"/>
    <cellStyle name="20 % - Markeringsfarve5 5 4 2" xfId="26452"/>
    <cellStyle name="20 % - Markeringsfarve5 5 4 3" xfId="26453"/>
    <cellStyle name="20 % - Markeringsfarve5 5 5" xfId="26454"/>
    <cellStyle name="20 % - Markeringsfarve5 5 5 2" xfId="26455"/>
    <cellStyle name="20 % - Markeringsfarve5 5 5 3" xfId="26456"/>
    <cellStyle name="20 % - Markeringsfarve5 5 6" xfId="26457"/>
    <cellStyle name="20 % - Markeringsfarve5 5 6 2" xfId="26458"/>
    <cellStyle name="20 % - Markeringsfarve5 5 6 3" xfId="26459"/>
    <cellStyle name="20 % - Markeringsfarve5 5 7" xfId="26460"/>
    <cellStyle name="20 % - Markeringsfarve5 5 7 2" xfId="26461"/>
    <cellStyle name="20 % - Markeringsfarve5 5 8" xfId="26462"/>
    <cellStyle name="20 % - Markeringsfarve5 6" xfId="18969"/>
    <cellStyle name="20 % - Markeringsfarve5 6 2" xfId="18970"/>
    <cellStyle name="20 % - Markeringsfarve5 6 3" xfId="26463"/>
    <cellStyle name="20 % - Markeringsfarve5 7" xfId="18971"/>
    <cellStyle name="20 % - Markeringsfarve5 7 2" xfId="26464"/>
    <cellStyle name="20 % - Markeringsfarve5 7 3" xfId="26465"/>
    <cellStyle name="20 % - Markeringsfarve5 8" xfId="26466"/>
    <cellStyle name="20 % - Markeringsfarve5 8 2" xfId="26467"/>
    <cellStyle name="20 % - Markeringsfarve5 8 3" xfId="26468"/>
    <cellStyle name="20 % - Markeringsfarve5 9" xfId="26469"/>
    <cellStyle name="20 % - Markeringsfarve5 9 2" xfId="26470"/>
    <cellStyle name="20 % - Markeringsfarve5 9 3" xfId="26471"/>
    <cellStyle name="20 % - Markeringsfarve6" xfId="5878"/>
    <cellStyle name="20 % - Markeringsfarve6 10" xfId="26472"/>
    <cellStyle name="20 % - Markeringsfarve6 10 2" xfId="26473"/>
    <cellStyle name="20 % - Markeringsfarve6 10 3" xfId="26474"/>
    <cellStyle name="20 % - Markeringsfarve6 11" xfId="26475"/>
    <cellStyle name="20 % - Markeringsfarve6 11 2" xfId="26476"/>
    <cellStyle name="20 % - Markeringsfarve6 12" xfId="26477"/>
    <cellStyle name="20 % - Markeringsfarve6 13" xfId="13159"/>
    <cellStyle name="20 % - Markeringsfarve6 2" xfId="5879"/>
    <cellStyle name="20 % - Markeringsfarve6 2 10" xfId="26478"/>
    <cellStyle name="20 % - Markeringsfarve6 2 11" xfId="13160"/>
    <cellStyle name="20 % - Markeringsfarve6 2 2" xfId="18972"/>
    <cellStyle name="20 % - Markeringsfarve6 2 2 2" xfId="18973"/>
    <cellStyle name="20 % - Markeringsfarve6 2 2 2 2" xfId="26479"/>
    <cellStyle name="20 % - Markeringsfarve6 2 2 2 3" xfId="26480"/>
    <cellStyle name="20 % - Markeringsfarve6 2 2 3" xfId="26481"/>
    <cellStyle name="20 % - Markeringsfarve6 2 2 3 2" xfId="26482"/>
    <cellStyle name="20 % - Markeringsfarve6 2 2 3 3" xfId="26483"/>
    <cellStyle name="20 % - Markeringsfarve6 2 2 4" xfId="26484"/>
    <cellStyle name="20 % - Markeringsfarve6 2 2 4 2" xfId="26485"/>
    <cellStyle name="20 % - Markeringsfarve6 2 2 4 3" xfId="26486"/>
    <cellStyle name="20 % - Markeringsfarve6 2 2 5" xfId="26487"/>
    <cellStyle name="20 % - Markeringsfarve6 2 2 5 2" xfId="26488"/>
    <cellStyle name="20 % - Markeringsfarve6 2 2 5 3" xfId="26489"/>
    <cellStyle name="20 % - Markeringsfarve6 2 2 6" xfId="26490"/>
    <cellStyle name="20 % - Markeringsfarve6 2 2 6 2" xfId="26491"/>
    <cellStyle name="20 % - Markeringsfarve6 2 2 6 3" xfId="26492"/>
    <cellStyle name="20 % - Markeringsfarve6 2 2 7" xfId="26493"/>
    <cellStyle name="20 % - Markeringsfarve6 2 2 7 2" xfId="26494"/>
    <cellStyle name="20 % - Markeringsfarve6 2 2 8" xfId="26495"/>
    <cellStyle name="20 % - Markeringsfarve6 2 3" xfId="18974"/>
    <cellStyle name="20 % - Markeringsfarve6 2 3 2" xfId="18975"/>
    <cellStyle name="20 % - Markeringsfarve6 2 3 2 2" xfId="26496"/>
    <cellStyle name="20 % - Markeringsfarve6 2 3 2 3" xfId="26497"/>
    <cellStyle name="20 % - Markeringsfarve6 2 3 3" xfId="26498"/>
    <cellStyle name="20 % - Markeringsfarve6 2 3 3 2" xfId="26499"/>
    <cellStyle name="20 % - Markeringsfarve6 2 3 3 3" xfId="26500"/>
    <cellStyle name="20 % - Markeringsfarve6 2 3 4" xfId="26501"/>
    <cellStyle name="20 % - Markeringsfarve6 2 3 4 2" xfId="26502"/>
    <cellStyle name="20 % - Markeringsfarve6 2 3 4 3" xfId="26503"/>
    <cellStyle name="20 % - Markeringsfarve6 2 3 5" xfId="26504"/>
    <cellStyle name="20 % - Markeringsfarve6 2 3 5 2" xfId="26505"/>
    <cellStyle name="20 % - Markeringsfarve6 2 3 5 3" xfId="26506"/>
    <cellStyle name="20 % - Markeringsfarve6 2 3 6" xfId="26507"/>
    <cellStyle name="20 % - Markeringsfarve6 2 3 6 2" xfId="26508"/>
    <cellStyle name="20 % - Markeringsfarve6 2 3 6 3" xfId="26509"/>
    <cellStyle name="20 % - Markeringsfarve6 2 3 7" xfId="26510"/>
    <cellStyle name="20 % - Markeringsfarve6 2 3 7 2" xfId="26511"/>
    <cellStyle name="20 % - Markeringsfarve6 2 3 8" xfId="26512"/>
    <cellStyle name="20 % - Markeringsfarve6 2 4" xfId="18976"/>
    <cellStyle name="20 % - Markeringsfarve6 2 4 2" xfId="26513"/>
    <cellStyle name="20 % - Markeringsfarve6 2 4 3" xfId="26514"/>
    <cellStyle name="20 % - Markeringsfarve6 2 5" xfId="26515"/>
    <cellStyle name="20 % - Markeringsfarve6 2 5 2" xfId="26516"/>
    <cellStyle name="20 % - Markeringsfarve6 2 5 3" xfId="26517"/>
    <cellStyle name="20 % - Markeringsfarve6 2 6" xfId="26518"/>
    <cellStyle name="20 % - Markeringsfarve6 2 6 2" xfId="26519"/>
    <cellStyle name="20 % - Markeringsfarve6 2 6 3" xfId="26520"/>
    <cellStyle name="20 % - Markeringsfarve6 2 7" xfId="26521"/>
    <cellStyle name="20 % - Markeringsfarve6 2 7 2" xfId="26522"/>
    <cellStyle name="20 % - Markeringsfarve6 2 7 3" xfId="26523"/>
    <cellStyle name="20 % - Markeringsfarve6 2 8" xfId="26524"/>
    <cellStyle name="20 % - Markeringsfarve6 2 8 2" xfId="26525"/>
    <cellStyle name="20 % - Markeringsfarve6 2 8 3" xfId="26526"/>
    <cellStyle name="20 % - Markeringsfarve6 2 9" xfId="26527"/>
    <cellStyle name="20 % - Markeringsfarve6 2 9 2" xfId="26528"/>
    <cellStyle name="20 % - Markeringsfarve6 3" xfId="18977"/>
    <cellStyle name="20 % - Markeringsfarve6 3 10" xfId="26529"/>
    <cellStyle name="20 % - Markeringsfarve6 3 2" xfId="18978"/>
    <cellStyle name="20 % - Markeringsfarve6 3 2 2" xfId="26530"/>
    <cellStyle name="20 % - Markeringsfarve6 3 2 2 2" xfId="26531"/>
    <cellStyle name="20 % - Markeringsfarve6 3 2 2 3" xfId="26532"/>
    <cellStyle name="20 % - Markeringsfarve6 3 2 3" xfId="26533"/>
    <cellStyle name="20 % - Markeringsfarve6 3 2 3 2" xfId="26534"/>
    <cellStyle name="20 % - Markeringsfarve6 3 2 3 3" xfId="26535"/>
    <cellStyle name="20 % - Markeringsfarve6 3 2 4" xfId="26536"/>
    <cellStyle name="20 % - Markeringsfarve6 3 2 4 2" xfId="26537"/>
    <cellStyle name="20 % - Markeringsfarve6 3 2 4 3" xfId="26538"/>
    <cellStyle name="20 % - Markeringsfarve6 3 2 5" xfId="26539"/>
    <cellStyle name="20 % - Markeringsfarve6 3 2 5 2" xfId="26540"/>
    <cellStyle name="20 % - Markeringsfarve6 3 2 5 3" xfId="26541"/>
    <cellStyle name="20 % - Markeringsfarve6 3 2 6" xfId="26542"/>
    <cellStyle name="20 % - Markeringsfarve6 3 2 6 2" xfId="26543"/>
    <cellStyle name="20 % - Markeringsfarve6 3 2 6 3" xfId="26544"/>
    <cellStyle name="20 % - Markeringsfarve6 3 2 7" xfId="26545"/>
    <cellStyle name="20 % - Markeringsfarve6 3 2 7 2" xfId="26546"/>
    <cellStyle name="20 % - Markeringsfarve6 3 2 8" xfId="26547"/>
    <cellStyle name="20 % - Markeringsfarve6 3 3" xfId="26548"/>
    <cellStyle name="20 % - Markeringsfarve6 3 3 2" xfId="26549"/>
    <cellStyle name="20 % - Markeringsfarve6 3 3 2 2" xfId="26550"/>
    <cellStyle name="20 % - Markeringsfarve6 3 3 2 3" xfId="26551"/>
    <cellStyle name="20 % - Markeringsfarve6 3 3 3" xfId="26552"/>
    <cellStyle name="20 % - Markeringsfarve6 3 3 3 2" xfId="26553"/>
    <cellStyle name="20 % - Markeringsfarve6 3 3 3 3" xfId="26554"/>
    <cellStyle name="20 % - Markeringsfarve6 3 3 4" xfId="26555"/>
    <cellStyle name="20 % - Markeringsfarve6 3 3 4 2" xfId="26556"/>
    <cellStyle name="20 % - Markeringsfarve6 3 3 4 3" xfId="26557"/>
    <cellStyle name="20 % - Markeringsfarve6 3 3 5" xfId="26558"/>
    <cellStyle name="20 % - Markeringsfarve6 3 3 5 2" xfId="26559"/>
    <cellStyle name="20 % - Markeringsfarve6 3 3 5 3" xfId="26560"/>
    <cellStyle name="20 % - Markeringsfarve6 3 3 6" xfId="26561"/>
    <cellStyle name="20 % - Markeringsfarve6 3 3 6 2" xfId="26562"/>
    <cellStyle name="20 % - Markeringsfarve6 3 3 6 3" xfId="26563"/>
    <cellStyle name="20 % - Markeringsfarve6 3 3 7" xfId="26564"/>
    <cellStyle name="20 % - Markeringsfarve6 3 3 7 2" xfId="26565"/>
    <cellStyle name="20 % - Markeringsfarve6 3 3 8" xfId="26566"/>
    <cellStyle name="20 % - Markeringsfarve6 3 4" xfId="26567"/>
    <cellStyle name="20 % - Markeringsfarve6 3 4 2" xfId="26568"/>
    <cellStyle name="20 % - Markeringsfarve6 3 4 3" xfId="26569"/>
    <cellStyle name="20 % - Markeringsfarve6 3 5" xfId="26570"/>
    <cellStyle name="20 % - Markeringsfarve6 3 5 2" xfId="26571"/>
    <cellStyle name="20 % - Markeringsfarve6 3 5 3" xfId="26572"/>
    <cellStyle name="20 % - Markeringsfarve6 3 6" xfId="26573"/>
    <cellStyle name="20 % - Markeringsfarve6 3 6 2" xfId="26574"/>
    <cellStyle name="20 % - Markeringsfarve6 3 6 3" xfId="26575"/>
    <cellStyle name="20 % - Markeringsfarve6 3 7" xfId="26576"/>
    <cellStyle name="20 % - Markeringsfarve6 3 7 2" xfId="26577"/>
    <cellStyle name="20 % - Markeringsfarve6 3 7 3" xfId="26578"/>
    <cellStyle name="20 % - Markeringsfarve6 3 8" xfId="26579"/>
    <cellStyle name="20 % - Markeringsfarve6 3 8 2" xfId="26580"/>
    <cellStyle name="20 % - Markeringsfarve6 3 8 3" xfId="26581"/>
    <cellStyle name="20 % - Markeringsfarve6 3 9" xfId="26582"/>
    <cellStyle name="20 % - Markeringsfarve6 3 9 2" xfId="26583"/>
    <cellStyle name="20 % - Markeringsfarve6 4" xfId="18979"/>
    <cellStyle name="20 % - Markeringsfarve6 4 2" xfId="18980"/>
    <cellStyle name="20 % - Markeringsfarve6 4 2 2" xfId="26584"/>
    <cellStyle name="20 % - Markeringsfarve6 4 2 3" xfId="26585"/>
    <cellStyle name="20 % - Markeringsfarve6 4 3" xfId="26586"/>
    <cellStyle name="20 % - Markeringsfarve6 4 3 2" xfId="26587"/>
    <cellStyle name="20 % - Markeringsfarve6 4 3 3" xfId="26588"/>
    <cellStyle name="20 % - Markeringsfarve6 4 4" xfId="26589"/>
    <cellStyle name="20 % - Markeringsfarve6 4 4 2" xfId="26590"/>
    <cellStyle name="20 % - Markeringsfarve6 4 4 3" xfId="26591"/>
    <cellStyle name="20 % - Markeringsfarve6 4 5" xfId="26592"/>
    <cellStyle name="20 % - Markeringsfarve6 4 5 2" xfId="26593"/>
    <cellStyle name="20 % - Markeringsfarve6 4 5 3" xfId="26594"/>
    <cellStyle name="20 % - Markeringsfarve6 4 6" xfId="26595"/>
    <cellStyle name="20 % - Markeringsfarve6 4 6 2" xfId="26596"/>
    <cellStyle name="20 % - Markeringsfarve6 4 6 3" xfId="26597"/>
    <cellStyle name="20 % - Markeringsfarve6 4 7" xfId="26598"/>
    <cellStyle name="20 % - Markeringsfarve6 4 7 2" xfId="26599"/>
    <cellStyle name="20 % - Markeringsfarve6 4 8" xfId="26600"/>
    <cellStyle name="20 % - Markeringsfarve6 5" xfId="18981"/>
    <cellStyle name="20 % - Markeringsfarve6 5 2" xfId="18982"/>
    <cellStyle name="20 % - Markeringsfarve6 5 2 2" xfId="26601"/>
    <cellStyle name="20 % - Markeringsfarve6 5 2 3" xfId="26602"/>
    <cellStyle name="20 % - Markeringsfarve6 5 3" xfId="26603"/>
    <cellStyle name="20 % - Markeringsfarve6 5 3 2" xfId="26604"/>
    <cellStyle name="20 % - Markeringsfarve6 5 3 3" xfId="26605"/>
    <cellStyle name="20 % - Markeringsfarve6 5 4" xfId="26606"/>
    <cellStyle name="20 % - Markeringsfarve6 5 4 2" xfId="26607"/>
    <cellStyle name="20 % - Markeringsfarve6 5 4 3" xfId="26608"/>
    <cellStyle name="20 % - Markeringsfarve6 5 5" xfId="26609"/>
    <cellStyle name="20 % - Markeringsfarve6 5 5 2" xfId="26610"/>
    <cellStyle name="20 % - Markeringsfarve6 5 5 3" xfId="26611"/>
    <cellStyle name="20 % - Markeringsfarve6 5 6" xfId="26612"/>
    <cellStyle name="20 % - Markeringsfarve6 5 6 2" xfId="26613"/>
    <cellStyle name="20 % - Markeringsfarve6 5 6 3" xfId="26614"/>
    <cellStyle name="20 % - Markeringsfarve6 5 7" xfId="26615"/>
    <cellStyle name="20 % - Markeringsfarve6 5 7 2" xfId="26616"/>
    <cellStyle name="20 % - Markeringsfarve6 5 8" xfId="26617"/>
    <cellStyle name="20 % - Markeringsfarve6 6" xfId="18983"/>
    <cellStyle name="20 % - Markeringsfarve6 6 2" xfId="18984"/>
    <cellStyle name="20 % - Markeringsfarve6 6 3" xfId="26618"/>
    <cellStyle name="20 % - Markeringsfarve6 7" xfId="18985"/>
    <cellStyle name="20 % - Markeringsfarve6 7 2" xfId="26619"/>
    <cellStyle name="20 % - Markeringsfarve6 7 3" xfId="26620"/>
    <cellStyle name="20 % - Markeringsfarve6 8" xfId="26621"/>
    <cellStyle name="20 % - Markeringsfarve6 8 2" xfId="26622"/>
    <cellStyle name="20 % - Markeringsfarve6 8 3" xfId="26623"/>
    <cellStyle name="20 % - Markeringsfarve6 9" xfId="26624"/>
    <cellStyle name="20 % - Markeringsfarve6 9 2" xfId="26625"/>
    <cellStyle name="20 % - Markeringsfarve6 9 3" xfId="26626"/>
    <cellStyle name="20% - Accent1 2" xfId="18986"/>
    <cellStyle name="20% - Accent2 2" xfId="18987"/>
    <cellStyle name="20% - Accent3 2" xfId="18988"/>
    <cellStyle name="20% - Accent4 2" xfId="18989"/>
    <cellStyle name="20% - Accent5 2" xfId="18990"/>
    <cellStyle name="20% - Accent6 2" xfId="18991"/>
    <cellStyle name="20% - Colore 1" xfId="1"/>
    <cellStyle name="20% - Colore 1 2" xfId="2560"/>
    <cellStyle name="20% - Colore 2" xfId="2"/>
    <cellStyle name="20% - Colore 2 2" xfId="2561"/>
    <cellStyle name="20% - Colore 3" xfId="3"/>
    <cellStyle name="20% - Colore 3 2" xfId="2562"/>
    <cellStyle name="20% - Colore 4" xfId="4"/>
    <cellStyle name="20% - Colore 4 2" xfId="2563"/>
    <cellStyle name="20% - Colore 5" xfId="5"/>
    <cellStyle name="20% - Colore 5 2" xfId="2564"/>
    <cellStyle name="20% - Colore 6" xfId="6"/>
    <cellStyle name="20% - Colore 6 2" xfId="2565"/>
    <cellStyle name="2x indented GHG Textfiels" xfId="25676"/>
    <cellStyle name="40 % - Markeringsfarve1" xfId="5880"/>
    <cellStyle name="40 % - Markeringsfarve1 10" xfId="26627"/>
    <cellStyle name="40 % - Markeringsfarve1 10 2" xfId="26628"/>
    <cellStyle name="40 % - Markeringsfarve1 10 3" xfId="26629"/>
    <cellStyle name="40 % - Markeringsfarve1 11" xfId="26630"/>
    <cellStyle name="40 % - Markeringsfarve1 11 2" xfId="26631"/>
    <cellStyle name="40 % - Markeringsfarve1 12" xfId="26632"/>
    <cellStyle name="40 % - Markeringsfarve1 13" xfId="13161"/>
    <cellStyle name="40 % - Markeringsfarve1 2" xfId="5881"/>
    <cellStyle name="40 % - Markeringsfarve1 2 10" xfId="26633"/>
    <cellStyle name="40 % - Markeringsfarve1 2 11" xfId="13162"/>
    <cellStyle name="40 % - Markeringsfarve1 2 2" xfId="18992"/>
    <cellStyle name="40 % - Markeringsfarve1 2 2 2" xfId="18993"/>
    <cellStyle name="40 % - Markeringsfarve1 2 2 2 2" xfId="26634"/>
    <cellStyle name="40 % - Markeringsfarve1 2 2 2 3" xfId="26635"/>
    <cellStyle name="40 % - Markeringsfarve1 2 2 3" xfId="26636"/>
    <cellStyle name="40 % - Markeringsfarve1 2 2 3 2" xfId="26637"/>
    <cellStyle name="40 % - Markeringsfarve1 2 2 3 3" xfId="26638"/>
    <cellStyle name="40 % - Markeringsfarve1 2 2 4" xfId="26639"/>
    <cellStyle name="40 % - Markeringsfarve1 2 2 4 2" xfId="26640"/>
    <cellStyle name="40 % - Markeringsfarve1 2 2 4 3" xfId="26641"/>
    <cellStyle name="40 % - Markeringsfarve1 2 2 5" xfId="26642"/>
    <cellStyle name="40 % - Markeringsfarve1 2 2 5 2" xfId="26643"/>
    <cellStyle name="40 % - Markeringsfarve1 2 2 5 3" xfId="26644"/>
    <cellStyle name="40 % - Markeringsfarve1 2 2 6" xfId="26645"/>
    <cellStyle name="40 % - Markeringsfarve1 2 2 6 2" xfId="26646"/>
    <cellStyle name="40 % - Markeringsfarve1 2 2 6 3" xfId="26647"/>
    <cellStyle name="40 % - Markeringsfarve1 2 2 7" xfId="26648"/>
    <cellStyle name="40 % - Markeringsfarve1 2 2 7 2" xfId="26649"/>
    <cellStyle name="40 % - Markeringsfarve1 2 2 8" xfId="26650"/>
    <cellStyle name="40 % - Markeringsfarve1 2 3" xfId="18994"/>
    <cellStyle name="40 % - Markeringsfarve1 2 3 2" xfId="18995"/>
    <cellStyle name="40 % - Markeringsfarve1 2 3 2 2" xfId="26651"/>
    <cellStyle name="40 % - Markeringsfarve1 2 3 2 3" xfId="26652"/>
    <cellStyle name="40 % - Markeringsfarve1 2 3 3" xfId="26653"/>
    <cellStyle name="40 % - Markeringsfarve1 2 3 3 2" xfId="26654"/>
    <cellStyle name="40 % - Markeringsfarve1 2 3 3 3" xfId="26655"/>
    <cellStyle name="40 % - Markeringsfarve1 2 3 4" xfId="26656"/>
    <cellStyle name="40 % - Markeringsfarve1 2 3 4 2" xfId="26657"/>
    <cellStyle name="40 % - Markeringsfarve1 2 3 4 3" xfId="26658"/>
    <cellStyle name="40 % - Markeringsfarve1 2 3 5" xfId="26659"/>
    <cellStyle name="40 % - Markeringsfarve1 2 3 5 2" xfId="26660"/>
    <cellStyle name="40 % - Markeringsfarve1 2 3 5 3" xfId="26661"/>
    <cellStyle name="40 % - Markeringsfarve1 2 3 6" xfId="26662"/>
    <cellStyle name="40 % - Markeringsfarve1 2 3 6 2" xfId="26663"/>
    <cellStyle name="40 % - Markeringsfarve1 2 3 6 3" xfId="26664"/>
    <cellStyle name="40 % - Markeringsfarve1 2 3 7" xfId="26665"/>
    <cellStyle name="40 % - Markeringsfarve1 2 3 7 2" xfId="26666"/>
    <cellStyle name="40 % - Markeringsfarve1 2 3 8" xfId="26667"/>
    <cellStyle name="40 % - Markeringsfarve1 2 4" xfId="18996"/>
    <cellStyle name="40 % - Markeringsfarve1 2 4 2" xfId="26668"/>
    <cellStyle name="40 % - Markeringsfarve1 2 4 3" xfId="26669"/>
    <cellStyle name="40 % - Markeringsfarve1 2 5" xfId="26670"/>
    <cellStyle name="40 % - Markeringsfarve1 2 5 2" xfId="26671"/>
    <cellStyle name="40 % - Markeringsfarve1 2 5 3" xfId="26672"/>
    <cellStyle name="40 % - Markeringsfarve1 2 6" xfId="26673"/>
    <cellStyle name="40 % - Markeringsfarve1 2 6 2" xfId="26674"/>
    <cellStyle name="40 % - Markeringsfarve1 2 6 3" xfId="26675"/>
    <cellStyle name="40 % - Markeringsfarve1 2 7" xfId="26676"/>
    <cellStyle name="40 % - Markeringsfarve1 2 7 2" xfId="26677"/>
    <cellStyle name="40 % - Markeringsfarve1 2 7 3" xfId="26678"/>
    <cellStyle name="40 % - Markeringsfarve1 2 8" xfId="26679"/>
    <cellStyle name="40 % - Markeringsfarve1 2 8 2" xfId="26680"/>
    <cellStyle name="40 % - Markeringsfarve1 2 8 3" xfId="26681"/>
    <cellStyle name="40 % - Markeringsfarve1 2 9" xfId="26682"/>
    <cellStyle name="40 % - Markeringsfarve1 2 9 2" xfId="26683"/>
    <cellStyle name="40 % - Markeringsfarve1 3" xfId="18997"/>
    <cellStyle name="40 % - Markeringsfarve1 3 10" xfId="26684"/>
    <cellStyle name="40 % - Markeringsfarve1 3 2" xfId="18998"/>
    <cellStyle name="40 % - Markeringsfarve1 3 2 2" xfId="26685"/>
    <cellStyle name="40 % - Markeringsfarve1 3 2 2 2" xfId="26686"/>
    <cellStyle name="40 % - Markeringsfarve1 3 2 2 3" xfId="26687"/>
    <cellStyle name="40 % - Markeringsfarve1 3 2 3" xfId="26688"/>
    <cellStyle name="40 % - Markeringsfarve1 3 2 3 2" xfId="26689"/>
    <cellStyle name="40 % - Markeringsfarve1 3 2 3 3" xfId="26690"/>
    <cellStyle name="40 % - Markeringsfarve1 3 2 4" xfId="26691"/>
    <cellStyle name="40 % - Markeringsfarve1 3 2 4 2" xfId="26692"/>
    <cellStyle name="40 % - Markeringsfarve1 3 2 4 3" xfId="26693"/>
    <cellStyle name="40 % - Markeringsfarve1 3 2 5" xfId="26694"/>
    <cellStyle name="40 % - Markeringsfarve1 3 2 5 2" xfId="26695"/>
    <cellStyle name="40 % - Markeringsfarve1 3 2 5 3" xfId="26696"/>
    <cellStyle name="40 % - Markeringsfarve1 3 2 6" xfId="26697"/>
    <cellStyle name="40 % - Markeringsfarve1 3 2 6 2" xfId="26698"/>
    <cellStyle name="40 % - Markeringsfarve1 3 2 6 3" xfId="26699"/>
    <cellStyle name="40 % - Markeringsfarve1 3 2 7" xfId="26700"/>
    <cellStyle name="40 % - Markeringsfarve1 3 2 7 2" xfId="26701"/>
    <cellStyle name="40 % - Markeringsfarve1 3 2 8" xfId="26702"/>
    <cellStyle name="40 % - Markeringsfarve1 3 3" xfId="26703"/>
    <cellStyle name="40 % - Markeringsfarve1 3 3 2" xfId="26704"/>
    <cellStyle name="40 % - Markeringsfarve1 3 3 2 2" xfId="26705"/>
    <cellStyle name="40 % - Markeringsfarve1 3 3 2 3" xfId="26706"/>
    <cellStyle name="40 % - Markeringsfarve1 3 3 3" xfId="26707"/>
    <cellStyle name="40 % - Markeringsfarve1 3 3 3 2" xfId="26708"/>
    <cellStyle name="40 % - Markeringsfarve1 3 3 3 3" xfId="26709"/>
    <cellStyle name="40 % - Markeringsfarve1 3 3 4" xfId="26710"/>
    <cellStyle name="40 % - Markeringsfarve1 3 3 4 2" xfId="26711"/>
    <cellStyle name="40 % - Markeringsfarve1 3 3 4 3" xfId="26712"/>
    <cellStyle name="40 % - Markeringsfarve1 3 3 5" xfId="26713"/>
    <cellStyle name="40 % - Markeringsfarve1 3 3 5 2" xfId="26714"/>
    <cellStyle name="40 % - Markeringsfarve1 3 3 5 3" xfId="26715"/>
    <cellStyle name="40 % - Markeringsfarve1 3 3 6" xfId="26716"/>
    <cellStyle name="40 % - Markeringsfarve1 3 3 6 2" xfId="26717"/>
    <cellStyle name="40 % - Markeringsfarve1 3 3 6 3" xfId="26718"/>
    <cellStyle name="40 % - Markeringsfarve1 3 3 7" xfId="26719"/>
    <cellStyle name="40 % - Markeringsfarve1 3 3 7 2" xfId="26720"/>
    <cellStyle name="40 % - Markeringsfarve1 3 3 8" xfId="26721"/>
    <cellStyle name="40 % - Markeringsfarve1 3 4" xfId="26722"/>
    <cellStyle name="40 % - Markeringsfarve1 3 4 2" xfId="26723"/>
    <cellStyle name="40 % - Markeringsfarve1 3 4 3" xfId="26724"/>
    <cellStyle name="40 % - Markeringsfarve1 3 5" xfId="26725"/>
    <cellStyle name="40 % - Markeringsfarve1 3 5 2" xfId="26726"/>
    <cellStyle name="40 % - Markeringsfarve1 3 5 3" xfId="26727"/>
    <cellStyle name="40 % - Markeringsfarve1 3 6" xfId="26728"/>
    <cellStyle name="40 % - Markeringsfarve1 3 6 2" xfId="26729"/>
    <cellStyle name="40 % - Markeringsfarve1 3 6 3" xfId="26730"/>
    <cellStyle name="40 % - Markeringsfarve1 3 7" xfId="26731"/>
    <cellStyle name="40 % - Markeringsfarve1 3 7 2" xfId="26732"/>
    <cellStyle name="40 % - Markeringsfarve1 3 7 3" xfId="26733"/>
    <cellStyle name="40 % - Markeringsfarve1 3 8" xfId="26734"/>
    <cellStyle name="40 % - Markeringsfarve1 3 8 2" xfId="26735"/>
    <cellStyle name="40 % - Markeringsfarve1 3 8 3" xfId="26736"/>
    <cellStyle name="40 % - Markeringsfarve1 3 9" xfId="26737"/>
    <cellStyle name="40 % - Markeringsfarve1 3 9 2" xfId="26738"/>
    <cellStyle name="40 % - Markeringsfarve1 4" xfId="18999"/>
    <cellStyle name="40 % - Markeringsfarve1 4 2" xfId="19000"/>
    <cellStyle name="40 % - Markeringsfarve1 4 2 2" xfId="26739"/>
    <cellStyle name="40 % - Markeringsfarve1 4 2 3" xfId="26740"/>
    <cellStyle name="40 % - Markeringsfarve1 4 3" xfId="26741"/>
    <cellStyle name="40 % - Markeringsfarve1 4 3 2" xfId="26742"/>
    <cellStyle name="40 % - Markeringsfarve1 4 3 3" xfId="26743"/>
    <cellStyle name="40 % - Markeringsfarve1 4 4" xfId="26744"/>
    <cellStyle name="40 % - Markeringsfarve1 4 4 2" xfId="26745"/>
    <cellStyle name="40 % - Markeringsfarve1 4 4 3" xfId="26746"/>
    <cellStyle name="40 % - Markeringsfarve1 4 5" xfId="26747"/>
    <cellStyle name="40 % - Markeringsfarve1 4 5 2" xfId="26748"/>
    <cellStyle name="40 % - Markeringsfarve1 4 5 3" xfId="26749"/>
    <cellStyle name="40 % - Markeringsfarve1 4 6" xfId="26750"/>
    <cellStyle name="40 % - Markeringsfarve1 4 6 2" xfId="26751"/>
    <cellStyle name="40 % - Markeringsfarve1 4 6 3" xfId="26752"/>
    <cellStyle name="40 % - Markeringsfarve1 4 7" xfId="26753"/>
    <cellStyle name="40 % - Markeringsfarve1 4 7 2" xfId="26754"/>
    <cellStyle name="40 % - Markeringsfarve1 4 8" xfId="26755"/>
    <cellStyle name="40 % - Markeringsfarve1 5" xfId="19001"/>
    <cellStyle name="40 % - Markeringsfarve1 5 2" xfId="19002"/>
    <cellStyle name="40 % - Markeringsfarve1 5 2 2" xfId="26756"/>
    <cellStyle name="40 % - Markeringsfarve1 5 2 3" xfId="26757"/>
    <cellStyle name="40 % - Markeringsfarve1 5 3" xfId="26758"/>
    <cellStyle name="40 % - Markeringsfarve1 5 3 2" xfId="26759"/>
    <cellStyle name="40 % - Markeringsfarve1 5 3 3" xfId="26760"/>
    <cellStyle name="40 % - Markeringsfarve1 5 4" xfId="26761"/>
    <cellStyle name="40 % - Markeringsfarve1 5 4 2" xfId="26762"/>
    <cellStyle name="40 % - Markeringsfarve1 5 4 3" xfId="26763"/>
    <cellStyle name="40 % - Markeringsfarve1 5 5" xfId="26764"/>
    <cellStyle name="40 % - Markeringsfarve1 5 5 2" xfId="26765"/>
    <cellStyle name="40 % - Markeringsfarve1 5 5 3" xfId="26766"/>
    <cellStyle name="40 % - Markeringsfarve1 5 6" xfId="26767"/>
    <cellStyle name="40 % - Markeringsfarve1 5 6 2" xfId="26768"/>
    <cellStyle name="40 % - Markeringsfarve1 5 6 3" xfId="26769"/>
    <cellStyle name="40 % - Markeringsfarve1 5 7" xfId="26770"/>
    <cellStyle name="40 % - Markeringsfarve1 5 7 2" xfId="26771"/>
    <cellStyle name="40 % - Markeringsfarve1 5 8" xfId="26772"/>
    <cellStyle name="40 % - Markeringsfarve1 6" xfId="19003"/>
    <cellStyle name="40 % - Markeringsfarve1 6 2" xfId="19004"/>
    <cellStyle name="40 % - Markeringsfarve1 6 3" xfId="26773"/>
    <cellStyle name="40 % - Markeringsfarve1 7" xfId="19005"/>
    <cellStyle name="40 % - Markeringsfarve1 7 2" xfId="26774"/>
    <cellStyle name="40 % - Markeringsfarve1 7 3" xfId="26775"/>
    <cellStyle name="40 % - Markeringsfarve1 8" xfId="26776"/>
    <cellStyle name="40 % - Markeringsfarve1 8 2" xfId="26777"/>
    <cellStyle name="40 % - Markeringsfarve1 8 3" xfId="26778"/>
    <cellStyle name="40 % - Markeringsfarve1 9" xfId="26779"/>
    <cellStyle name="40 % - Markeringsfarve1 9 2" xfId="26780"/>
    <cellStyle name="40 % - Markeringsfarve1 9 3" xfId="26781"/>
    <cellStyle name="40 % - Markeringsfarve2" xfId="5882"/>
    <cellStyle name="40 % - Markeringsfarve2 10" xfId="26782"/>
    <cellStyle name="40 % - Markeringsfarve2 10 2" xfId="26783"/>
    <cellStyle name="40 % - Markeringsfarve2 10 3" xfId="26784"/>
    <cellStyle name="40 % - Markeringsfarve2 11" xfId="26785"/>
    <cellStyle name="40 % - Markeringsfarve2 11 2" xfId="26786"/>
    <cellStyle name="40 % - Markeringsfarve2 12" xfId="26787"/>
    <cellStyle name="40 % - Markeringsfarve2 13" xfId="13163"/>
    <cellStyle name="40 % - Markeringsfarve2 2" xfId="5883"/>
    <cellStyle name="40 % - Markeringsfarve2 2 10" xfId="26788"/>
    <cellStyle name="40 % - Markeringsfarve2 2 11" xfId="13164"/>
    <cellStyle name="40 % - Markeringsfarve2 2 2" xfId="19006"/>
    <cellStyle name="40 % - Markeringsfarve2 2 2 2" xfId="19007"/>
    <cellStyle name="40 % - Markeringsfarve2 2 2 2 2" xfId="26789"/>
    <cellStyle name="40 % - Markeringsfarve2 2 2 2 3" xfId="26790"/>
    <cellStyle name="40 % - Markeringsfarve2 2 2 3" xfId="26791"/>
    <cellStyle name="40 % - Markeringsfarve2 2 2 3 2" xfId="26792"/>
    <cellStyle name="40 % - Markeringsfarve2 2 2 3 3" xfId="26793"/>
    <cellStyle name="40 % - Markeringsfarve2 2 2 4" xfId="26794"/>
    <cellStyle name="40 % - Markeringsfarve2 2 2 4 2" xfId="26795"/>
    <cellStyle name="40 % - Markeringsfarve2 2 2 4 3" xfId="26796"/>
    <cellStyle name="40 % - Markeringsfarve2 2 2 5" xfId="26797"/>
    <cellStyle name="40 % - Markeringsfarve2 2 2 5 2" xfId="26798"/>
    <cellStyle name="40 % - Markeringsfarve2 2 2 5 3" xfId="26799"/>
    <cellStyle name="40 % - Markeringsfarve2 2 2 6" xfId="26800"/>
    <cellStyle name="40 % - Markeringsfarve2 2 2 6 2" xfId="26801"/>
    <cellStyle name="40 % - Markeringsfarve2 2 2 6 3" xfId="26802"/>
    <cellStyle name="40 % - Markeringsfarve2 2 2 7" xfId="26803"/>
    <cellStyle name="40 % - Markeringsfarve2 2 2 7 2" xfId="26804"/>
    <cellStyle name="40 % - Markeringsfarve2 2 2 8" xfId="26805"/>
    <cellStyle name="40 % - Markeringsfarve2 2 3" xfId="19008"/>
    <cellStyle name="40 % - Markeringsfarve2 2 3 2" xfId="19009"/>
    <cellStyle name="40 % - Markeringsfarve2 2 3 2 2" xfId="26806"/>
    <cellStyle name="40 % - Markeringsfarve2 2 3 2 3" xfId="26807"/>
    <cellStyle name="40 % - Markeringsfarve2 2 3 3" xfId="26808"/>
    <cellStyle name="40 % - Markeringsfarve2 2 3 3 2" xfId="26809"/>
    <cellStyle name="40 % - Markeringsfarve2 2 3 3 3" xfId="26810"/>
    <cellStyle name="40 % - Markeringsfarve2 2 3 4" xfId="26811"/>
    <cellStyle name="40 % - Markeringsfarve2 2 3 4 2" xfId="26812"/>
    <cellStyle name="40 % - Markeringsfarve2 2 3 4 3" xfId="26813"/>
    <cellStyle name="40 % - Markeringsfarve2 2 3 5" xfId="26814"/>
    <cellStyle name="40 % - Markeringsfarve2 2 3 5 2" xfId="26815"/>
    <cellStyle name="40 % - Markeringsfarve2 2 3 5 3" xfId="26816"/>
    <cellStyle name="40 % - Markeringsfarve2 2 3 6" xfId="26817"/>
    <cellStyle name="40 % - Markeringsfarve2 2 3 6 2" xfId="26818"/>
    <cellStyle name="40 % - Markeringsfarve2 2 3 6 3" xfId="26819"/>
    <cellStyle name="40 % - Markeringsfarve2 2 3 7" xfId="26820"/>
    <cellStyle name="40 % - Markeringsfarve2 2 3 7 2" xfId="26821"/>
    <cellStyle name="40 % - Markeringsfarve2 2 3 8" xfId="26822"/>
    <cellStyle name="40 % - Markeringsfarve2 2 4" xfId="19010"/>
    <cellStyle name="40 % - Markeringsfarve2 2 4 2" xfId="26823"/>
    <cellStyle name="40 % - Markeringsfarve2 2 4 3" xfId="26824"/>
    <cellStyle name="40 % - Markeringsfarve2 2 5" xfId="26825"/>
    <cellStyle name="40 % - Markeringsfarve2 2 5 2" xfId="26826"/>
    <cellStyle name="40 % - Markeringsfarve2 2 5 3" xfId="26827"/>
    <cellStyle name="40 % - Markeringsfarve2 2 6" xfId="26828"/>
    <cellStyle name="40 % - Markeringsfarve2 2 6 2" xfId="26829"/>
    <cellStyle name="40 % - Markeringsfarve2 2 6 3" xfId="26830"/>
    <cellStyle name="40 % - Markeringsfarve2 2 7" xfId="26831"/>
    <cellStyle name="40 % - Markeringsfarve2 2 7 2" xfId="26832"/>
    <cellStyle name="40 % - Markeringsfarve2 2 7 3" xfId="26833"/>
    <cellStyle name="40 % - Markeringsfarve2 2 8" xfId="26834"/>
    <cellStyle name="40 % - Markeringsfarve2 2 8 2" xfId="26835"/>
    <cellStyle name="40 % - Markeringsfarve2 2 8 3" xfId="26836"/>
    <cellStyle name="40 % - Markeringsfarve2 2 9" xfId="26837"/>
    <cellStyle name="40 % - Markeringsfarve2 2 9 2" xfId="26838"/>
    <cellStyle name="40 % - Markeringsfarve2 3" xfId="19011"/>
    <cellStyle name="40 % - Markeringsfarve2 3 10" xfId="26839"/>
    <cellStyle name="40 % - Markeringsfarve2 3 2" xfId="19012"/>
    <cellStyle name="40 % - Markeringsfarve2 3 2 2" xfId="26840"/>
    <cellStyle name="40 % - Markeringsfarve2 3 2 2 2" xfId="26841"/>
    <cellStyle name="40 % - Markeringsfarve2 3 2 2 3" xfId="26842"/>
    <cellStyle name="40 % - Markeringsfarve2 3 2 3" xfId="26843"/>
    <cellStyle name="40 % - Markeringsfarve2 3 2 3 2" xfId="26844"/>
    <cellStyle name="40 % - Markeringsfarve2 3 2 3 3" xfId="26845"/>
    <cellStyle name="40 % - Markeringsfarve2 3 2 4" xfId="26846"/>
    <cellStyle name="40 % - Markeringsfarve2 3 2 4 2" xfId="26847"/>
    <cellStyle name="40 % - Markeringsfarve2 3 2 4 3" xfId="26848"/>
    <cellStyle name="40 % - Markeringsfarve2 3 2 5" xfId="26849"/>
    <cellStyle name="40 % - Markeringsfarve2 3 2 5 2" xfId="26850"/>
    <cellStyle name="40 % - Markeringsfarve2 3 2 5 3" xfId="26851"/>
    <cellStyle name="40 % - Markeringsfarve2 3 2 6" xfId="26852"/>
    <cellStyle name="40 % - Markeringsfarve2 3 2 6 2" xfId="26853"/>
    <cellStyle name="40 % - Markeringsfarve2 3 2 6 3" xfId="26854"/>
    <cellStyle name="40 % - Markeringsfarve2 3 2 7" xfId="26855"/>
    <cellStyle name="40 % - Markeringsfarve2 3 2 7 2" xfId="26856"/>
    <cellStyle name="40 % - Markeringsfarve2 3 2 8" xfId="26857"/>
    <cellStyle name="40 % - Markeringsfarve2 3 3" xfId="26858"/>
    <cellStyle name="40 % - Markeringsfarve2 3 3 2" xfId="26859"/>
    <cellStyle name="40 % - Markeringsfarve2 3 3 2 2" xfId="26860"/>
    <cellStyle name="40 % - Markeringsfarve2 3 3 2 3" xfId="26861"/>
    <cellStyle name="40 % - Markeringsfarve2 3 3 3" xfId="26862"/>
    <cellStyle name="40 % - Markeringsfarve2 3 3 3 2" xfId="26863"/>
    <cellStyle name="40 % - Markeringsfarve2 3 3 3 3" xfId="26864"/>
    <cellStyle name="40 % - Markeringsfarve2 3 3 4" xfId="26865"/>
    <cellStyle name="40 % - Markeringsfarve2 3 3 4 2" xfId="26866"/>
    <cellStyle name="40 % - Markeringsfarve2 3 3 4 3" xfId="26867"/>
    <cellStyle name="40 % - Markeringsfarve2 3 3 5" xfId="26868"/>
    <cellStyle name="40 % - Markeringsfarve2 3 3 5 2" xfId="26869"/>
    <cellStyle name="40 % - Markeringsfarve2 3 3 5 3" xfId="26870"/>
    <cellStyle name="40 % - Markeringsfarve2 3 3 6" xfId="26871"/>
    <cellStyle name="40 % - Markeringsfarve2 3 3 6 2" xfId="26872"/>
    <cellStyle name="40 % - Markeringsfarve2 3 3 6 3" xfId="26873"/>
    <cellStyle name="40 % - Markeringsfarve2 3 3 7" xfId="26874"/>
    <cellStyle name="40 % - Markeringsfarve2 3 3 7 2" xfId="26875"/>
    <cellStyle name="40 % - Markeringsfarve2 3 3 8" xfId="26876"/>
    <cellStyle name="40 % - Markeringsfarve2 3 4" xfId="26877"/>
    <cellStyle name="40 % - Markeringsfarve2 3 4 2" xfId="26878"/>
    <cellStyle name="40 % - Markeringsfarve2 3 4 3" xfId="26879"/>
    <cellStyle name="40 % - Markeringsfarve2 3 5" xfId="26880"/>
    <cellStyle name="40 % - Markeringsfarve2 3 5 2" xfId="26881"/>
    <cellStyle name="40 % - Markeringsfarve2 3 5 3" xfId="26882"/>
    <cellStyle name="40 % - Markeringsfarve2 3 6" xfId="26883"/>
    <cellStyle name="40 % - Markeringsfarve2 3 6 2" xfId="26884"/>
    <cellStyle name="40 % - Markeringsfarve2 3 6 3" xfId="26885"/>
    <cellStyle name="40 % - Markeringsfarve2 3 7" xfId="26886"/>
    <cellStyle name="40 % - Markeringsfarve2 3 7 2" xfId="26887"/>
    <cellStyle name="40 % - Markeringsfarve2 3 7 3" xfId="26888"/>
    <cellStyle name="40 % - Markeringsfarve2 3 8" xfId="26889"/>
    <cellStyle name="40 % - Markeringsfarve2 3 8 2" xfId="26890"/>
    <cellStyle name="40 % - Markeringsfarve2 3 8 3" xfId="26891"/>
    <cellStyle name="40 % - Markeringsfarve2 3 9" xfId="26892"/>
    <cellStyle name="40 % - Markeringsfarve2 3 9 2" xfId="26893"/>
    <cellStyle name="40 % - Markeringsfarve2 4" xfId="19013"/>
    <cellStyle name="40 % - Markeringsfarve2 4 2" xfId="19014"/>
    <cellStyle name="40 % - Markeringsfarve2 4 2 2" xfId="26894"/>
    <cellStyle name="40 % - Markeringsfarve2 4 2 3" xfId="26895"/>
    <cellStyle name="40 % - Markeringsfarve2 4 3" xfId="26896"/>
    <cellStyle name="40 % - Markeringsfarve2 4 3 2" xfId="26897"/>
    <cellStyle name="40 % - Markeringsfarve2 4 3 3" xfId="26898"/>
    <cellStyle name="40 % - Markeringsfarve2 4 4" xfId="26899"/>
    <cellStyle name="40 % - Markeringsfarve2 4 4 2" xfId="26900"/>
    <cellStyle name="40 % - Markeringsfarve2 4 4 3" xfId="26901"/>
    <cellStyle name="40 % - Markeringsfarve2 4 5" xfId="26902"/>
    <cellStyle name="40 % - Markeringsfarve2 4 5 2" xfId="26903"/>
    <cellStyle name="40 % - Markeringsfarve2 4 5 3" xfId="26904"/>
    <cellStyle name="40 % - Markeringsfarve2 4 6" xfId="26905"/>
    <cellStyle name="40 % - Markeringsfarve2 4 6 2" xfId="26906"/>
    <cellStyle name="40 % - Markeringsfarve2 4 6 3" xfId="26907"/>
    <cellStyle name="40 % - Markeringsfarve2 4 7" xfId="26908"/>
    <cellStyle name="40 % - Markeringsfarve2 4 7 2" xfId="26909"/>
    <cellStyle name="40 % - Markeringsfarve2 4 8" xfId="26910"/>
    <cellStyle name="40 % - Markeringsfarve2 5" xfId="19015"/>
    <cellStyle name="40 % - Markeringsfarve2 5 2" xfId="19016"/>
    <cellStyle name="40 % - Markeringsfarve2 5 2 2" xfId="26911"/>
    <cellStyle name="40 % - Markeringsfarve2 5 2 3" xfId="26912"/>
    <cellStyle name="40 % - Markeringsfarve2 5 3" xfId="26913"/>
    <cellStyle name="40 % - Markeringsfarve2 5 3 2" xfId="26914"/>
    <cellStyle name="40 % - Markeringsfarve2 5 3 3" xfId="26915"/>
    <cellStyle name="40 % - Markeringsfarve2 5 4" xfId="26916"/>
    <cellStyle name="40 % - Markeringsfarve2 5 4 2" xfId="26917"/>
    <cellStyle name="40 % - Markeringsfarve2 5 4 3" xfId="26918"/>
    <cellStyle name="40 % - Markeringsfarve2 5 5" xfId="26919"/>
    <cellStyle name="40 % - Markeringsfarve2 5 5 2" xfId="26920"/>
    <cellStyle name="40 % - Markeringsfarve2 5 5 3" xfId="26921"/>
    <cellStyle name="40 % - Markeringsfarve2 5 6" xfId="26922"/>
    <cellStyle name="40 % - Markeringsfarve2 5 6 2" xfId="26923"/>
    <cellStyle name="40 % - Markeringsfarve2 5 6 3" xfId="26924"/>
    <cellStyle name="40 % - Markeringsfarve2 5 7" xfId="26925"/>
    <cellStyle name="40 % - Markeringsfarve2 5 7 2" xfId="26926"/>
    <cellStyle name="40 % - Markeringsfarve2 5 8" xfId="26927"/>
    <cellStyle name="40 % - Markeringsfarve2 6" xfId="19017"/>
    <cellStyle name="40 % - Markeringsfarve2 6 2" xfId="19018"/>
    <cellStyle name="40 % - Markeringsfarve2 6 3" xfId="26928"/>
    <cellStyle name="40 % - Markeringsfarve2 7" xfId="19019"/>
    <cellStyle name="40 % - Markeringsfarve2 7 2" xfId="26929"/>
    <cellStyle name="40 % - Markeringsfarve2 7 3" xfId="26930"/>
    <cellStyle name="40 % - Markeringsfarve2 8" xfId="26931"/>
    <cellStyle name="40 % - Markeringsfarve2 8 2" xfId="26932"/>
    <cellStyle name="40 % - Markeringsfarve2 8 3" xfId="26933"/>
    <cellStyle name="40 % - Markeringsfarve2 9" xfId="26934"/>
    <cellStyle name="40 % - Markeringsfarve2 9 2" xfId="26935"/>
    <cellStyle name="40 % - Markeringsfarve2 9 3" xfId="26936"/>
    <cellStyle name="40 % - Markeringsfarve3" xfId="5884"/>
    <cellStyle name="40 % - Markeringsfarve3 10" xfId="26937"/>
    <cellStyle name="40 % - Markeringsfarve3 10 2" xfId="26938"/>
    <cellStyle name="40 % - Markeringsfarve3 11" xfId="26939"/>
    <cellStyle name="40 % - Markeringsfarve3 12" xfId="13165"/>
    <cellStyle name="40 % - Markeringsfarve3 2" xfId="5885"/>
    <cellStyle name="40 % - Markeringsfarve3 2 10" xfId="26940"/>
    <cellStyle name="40 % - Markeringsfarve3 2 11" xfId="13166"/>
    <cellStyle name="40 % - Markeringsfarve3 2 2" xfId="19020"/>
    <cellStyle name="40 % - Markeringsfarve3 2 2 2" xfId="19021"/>
    <cellStyle name="40 % - Markeringsfarve3 2 2 2 2" xfId="26941"/>
    <cellStyle name="40 % - Markeringsfarve3 2 2 2 3" xfId="26942"/>
    <cellStyle name="40 % - Markeringsfarve3 2 2 3" xfId="26943"/>
    <cellStyle name="40 % - Markeringsfarve3 2 2 3 2" xfId="26944"/>
    <cellStyle name="40 % - Markeringsfarve3 2 2 3 3" xfId="26945"/>
    <cellStyle name="40 % - Markeringsfarve3 2 2 4" xfId="26946"/>
    <cellStyle name="40 % - Markeringsfarve3 2 2 4 2" xfId="26947"/>
    <cellStyle name="40 % - Markeringsfarve3 2 2 4 3" xfId="26948"/>
    <cellStyle name="40 % - Markeringsfarve3 2 2 5" xfId="26949"/>
    <cellStyle name="40 % - Markeringsfarve3 2 2 5 2" xfId="26950"/>
    <cellStyle name="40 % - Markeringsfarve3 2 2 5 3" xfId="26951"/>
    <cellStyle name="40 % - Markeringsfarve3 2 2 6" xfId="26952"/>
    <cellStyle name="40 % - Markeringsfarve3 2 2 6 2" xfId="26953"/>
    <cellStyle name="40 % - Markeringsfarve3 2 2 6 3" xfId="26954"/>
    <cellStyle name="40 % - Markeringsfarve3 2 2 7" xfId="26955"/>
    <cellStyle name="40 % - Markeringsfarve3 2 2 7 2" xfId="26956"/>
    <cellStyle name="40 % - Markeringsfarve3 2 2 8" xfId="26957"/>
    <cellStyle name="40 % - Markeringsfarve3 2 3" xfId="19022"/>
    <cellStyle name="40 % - Markeringsfarve3 2 3 2" xfId="19023"/>
    <cellStyle name="40 % - Markeringsfarve3 2 3 2 2" xfId="26958"/>
    <cellStyle name="40 % - Markeringsfarve3 2 3 2 3" xfId="26959"/>
    <cellStyle name="40 % - Markeringsfarve3 2 3 3" xfId="26960"/>
    <cellStyle name="40 % - Markeringsfarve3 2 3 3 2" xfId="26961"/>
    <cellStyle name="40 % - Markeringsfarve3 2 3 3 3" xfId="26962"/>
    <cellStyle name="40 % - Markeringsfarve3 2 3 4" xfId="26963"/>
    <cellStyle name="40 % - Markeringsfarve3 2 3 4 2" xfId="26964"/>
    <cellStyle name="40 % - Markeringsfarve3 2 3 4 3" xfId="26965"/>
    <cellStyle name="40 % - Markeringsfarve3 2 3 5" xfId="26966"/>
    <cellStyle name="40 % - Markeringsfarve3 2 3 5 2" xfId="26967"/>
    <cellStyle name="40 % - Markeringsfarve3 2 3 5 3" xfId="26968"/>
    <cellStyle name="40 % - Markeringsfarve3 2 3 6" xfId="26969"/>
    <cellStyle name="40 % - Markeringsfarve3 2 3 6 2" xfId="26970"/>
    <cellStyle name="40 % - Markeringsfarve3 2 3 6 3" xfId="26971"/>
    <cellStyle name="40 % - Markeringsfarve3 2 3 7" xfId="26972"/>
    <cellStyle name="40 % - Markeringsfarve3 2 3 7 2" xfId="26973"/>
    <cellStyle name="40 % - Markeringsfarve3 2 3 8" xfId="26974"/>
    <cellStyle name="40 % - Markeringsfarve3 2 4" xfId="19024"/>
    <cellStyle name="40 % - Markeringsfarve3 2 4 2" xfId="26975"/>
    <cellStyle name="40 % - Markeringsfarve3 2 4 3" xfId="26976"/>
    <cellStyle name="40 % - Markeringsfarve3 2 5" xfId="26977"/>
    <cellStyle name="40 % - Markeringsfarve3 2 5 2" xfId="26978"/>
    <cellStyle name="40 % - Markeringsfarve3 2 5 3" xfId="26979"/>
    <cellStyle name="40 % - Markeringsfarve3 2 6" xfId="26980"/>
    <cellStyle name="40 % - Markeringsfarve3 2 6 2" xfId="26981"/>
    <cellStyle name="40 % - Markeringsfarve3 2 6 3" xfId="26982"/>
    <cellStyle name="40 % - Markeringsfarve3 2 7" xfId="26983"/>
    <cellStyle name="40 % - Markeringsfarve3 2 7 2" xfId="26984"/>
    <cellStyle name="40 % - Markeringsfarve3 2 7 3" xfId="26985"/>
    <cellStyle name="40 % - Markeringsfarve3 2 8" xfId="26986"/>
    <cellStyle name="40 % - Markeringsfarve3 2 8 2" xfId="26987"/>
    <cellStyle name="40 % - Markeringsfarve3 2 8 3" xfId="26988"/>
    <cellStyle name="40 % - Markeringsfarve3 2 9" xfId="26989"/>
    <cellStyle name="40 % - Markeringsfarve3 2 9 2" xfId="26990"/>
    <cellStyle name="40 % - Markeringsfarve3 3" xfId="19025"/>
    <cellStyle name="40 % - Markeringsfarve3 3 10" xfId="26991"/>
    <cellStyle name="40 % - Markeringsfarve3 3 2" xfId="19026"/>
    <cellStyle name="40 % - Markeringsfarve3 3 2 2" xfId="26992"/>
    <cellStyle name="40 % - Markeringsfarve3 3 2 2 2" xfId="26993"/>
    <cellStyle name="40 % - Markeringsfarve3 3 2 2 3" xfId="26994"/>
    <cellStyle name="40 % - Markeringsfarve3 3 2 3" xfId="26995"/>
    <cellStyle name="40 % - Markeringsfarve3 3 2 3 2" xfId="26996"/>
    <cellStyle name="40 % - Markeringsfarve3 3 2 3 3" xfId="26997"/>
    <cellStyle name="40 % - Markeringsfarve3 3 2 4" xfId="26998"/>
    <cellStyle name="40 % - Markeringsfarve3 3 2 4 2" xfId="26999"/>
    <cellStyle name="40 % - Markeringsfarve3 3 2 4 3" xfId="27000"/>
    <cellStyle name="40 % - Markeringsfarve3 3 2 5" xfId="27001"/>
    <cellStyle name="40 % - Markeringsfarve3 3 2 5 2" xfId="27002"/>
    <cellStyle name="40 % - Markeringsfarve3 3 2 5 3" xfId="27003"/>
    <cellStyle name="40 % - Markeringsfarve3 3 2 6" xfId="27004"/>
    <cellStyle name="40 % - Markeringsfarve3 3 2 6 2" xfId="27005"/>
    <cellStyle name="40 % - Markeringsfarve3 3 2 6 3" xfId="27006"/>
    <cellStyle name="40 % - Markeringsfarve3 3 2 7" xfId="27007"/>
    <cellStyle name="40 % - Markeringsfarve3 3 2 7 2" xfId="27008"/>
    <cellStyle name="40 % - Markeringsfarve3 3 2 8" xfId="27009"/>
    <cellStyle name="40 % - Markeringsfarve3 3 3" xfId="27010"/>
    <cellStyle name="40 % - Markeringsfarve3 3 3 2" xfId="27011"/>
    <cellStyle name="40 % - Markeringsfarve3 3 3 2 2" xfId="27012"/>
    <cellStyle name="40 % - Markeringsfarve3 3 3 2 3" xfId="27013"/>
    <cellStyle name="40 % - Markeringsfarve3 3 3 3" xfId="27014"/>
    <cellStyle name="40 % - Markeringsfarve3 3 3 3 2" xfId="27015"/>
    <cellStyle name="40 % - Markeringsfarve3 3 3 3 3" xfId="27016"/>
    <cellStyle name="40 % - Markeringsfarve3 3 3 4" xfId="27017"/>
    <cellStyle name="40 % - Markeringsfarve3 3 3 4 2" xfId="27018"/>
    <cellStyle name="40 % - Markeringsfarve3 3 3 4 3" xfId="27019"/>
    <cellStyle name="40 % - Markeringsfarve3 3 3 5" xfId="27020"/>
    <cellStyle name="40 % - Markeringsfarve3 3 3 5 2" xfId="27021"/>
    <cellStyle name="40 % - Markeringsfarve3 3 3 5 3" xfId="27022"/>
    <cellStyle name="40 % - Markeringsfarve3 3 3 6" xfId="27023"/>
    <cellStyle name="40 % - Markeringsfarve3 3 3 6 2" xfId="27024"/>
    <cellStyle name="40 % - Markeringsfarve3 3 3 6 3" xfId="27025"/>
    <cellStyle name="40 % - Markeringsfarve3 3 3 7" xfId="27026"/>
    <cellStyle name="40 % - Markeringsfarve3 3 3 7 2" xfId="27027"/>
    <cellStyle name="40 % - Markeringsfarve3 3 3 8" xfId="27028"/>
    <cellStyle name="40 % - Markeringsfarve3 3 4" xfId="27029"/>
    <cellStyle name="40 % - Markeringsfarve3 3 4 2" xfId="27030"/>
    <cellStyle name="40 % - Markeringsfarve3 3 4 3" xfId="27031"/>
    <cellStyle name="40 % - Markeringsfarve3 3 5" xfId="27032"/>
    <cellStyle name="40 % - Markeringsfarve3 3 5 2" xfId="27033"/>
    <cellStyle name="40 % - Markeringsfarve3 3 5 3" xfId="27034"/>
    <cellStyle name="40 % - Markeringsfarve3 3 6" xfId="27035"/>
    <cellStyle name="40 % - Markeringsfarve3 3 6 2" xfId="27036"/>
    <cellStyle name="40 % - Markeringsfarve3 3 6 3" xfId="27037"/>
    <cellStyle name="40 % - Markeringsfarve3 3 7" xfId="27038"/>
    <cellStyle name="40 % - Markeringsfarve3 3 7 2" xfId="27039"/>
    <cellStyle name="40 % - Markeringsfarve3 3 7 3" xfId="27040"/>
    <cellStyle name="40 % - Markeringsfarve3 3 8" xfId="27041"/>
    <cellStyle name="40 % - Markeringsfarve3 3 8 2" xfId="27042"/>
    <cellStyle name="40 % - Markeringsfarve3 3 8 3" xfId="27043"/>
    <cellStyle name="40 % - Markeringsfarve3 3 9" xfId="27044"/>
    <cellStyle name="40 % - Markeringsfarve3 3 9 2" xfId="27045"/>
    <cellStyle name="40 % - Markeringsfarve3 4" xfId="19027"/>
    <cellStyle name="40 % - Markeringsfarve3 4 2" xfId="19028"/>
    <cellStyle name="40 % - Markeringsfarve3 4 2 2" xfId="27046"/>
    <cellStyle name="40 % - Markeringsfarve3 4 2 3" xfId="27047"/>
    <cellStyle name="40 % - Markeringsfarve3 4 3" xfId="27048"/>
    <cellStyle name="40 % - Markeringsfarve3 4 3 2" xfId="27049"/>
    <cellStyle name="40 % - Markeringsfarve3 4 3 3" xfId="27050"/>
    <cellStyle name="40 % - Markeringsfarve3 4 4" xfId="27051"/>
    <cellStyle name="40 % - Markeringsfarve3 4 4 2" xfId="27052"/>
    <cellStyle name="40 % - Markeringsfarve3 4 4 3" xfId="27053"/>
    <cellStyle name="40 % - Markeringsfarve3 4 5" xfId="27054"/>
    <cellStyle name="40 % - Markeringsfarve3 4 5 2" xfId="27055"/>
    <cellStyle name="40 % - Markeringsfarve3 4 5 3" xfId="27056"/>
    <cellStyle name="40 % - Markeringsfarve3 4 6" xfId="27057"/>
    <cellStyle name="40 % - Markeringsfarve3 4 6 2" xfId="27058"/>
    <cellStyle name="40 % - Markeringsfarve3 4 6 3" xfId="27059"/>
    <cellStyle name="40 % - Markeringsfarve3 4 7" xfId="27060"/>
    <cellStyle name="40 % - Markeringsfarve3 4 7 2" xfId="27061"/>
    <cellStyle name="40 % - Markeringsfarve3 4 8" xfId="27062"/>
    <cellStyle name="40 % - Markeringsfarve3 5" xfId="19029"/>
    <cellStyle name="40 % - Markeringsfarve3 5 2" xfId="19030"/>
    <cellStyle name="40 % - Markeringsfarve3 5 2 2" xfId="27063"/>
    <cellStyle name="40 % - Markeringsfarve3 5 2 3" xfId="27064"/>
    <cellStyle name="40 % - Markeringsfarve3 5 3" xfId="27065"/>
    <cellStyle name="40 % - Markeringsfarve3 5 3 2" xfId="27066"/>
    <cellStyle name="40 % - Markeringsfarve3 5 3 3" xfId="27067"/>
    <cellStyle name="40 % - Markeringsfarve3 5 4" xfId="27068"/>
    <cellStyle name="40 % - Markeringsfarve3 5 4 2" xfId="27069"/>
    <cellStyle name="40 % - Markeringsfarve3 5 4 3" xfId="27070"/>
    <cellStyle name="40 % - Markeringsfarve3 5 5" xfId="27071"/>
    <cellStyle name="40 % - Markeringsfarve3 5 5 2" xfId="27072"/>
    <cellStyle name="40 % - Markeringsfarve3 5 5 3" xfId="27073"/>
    <cellStyle name="40 % - Markeringsfarve3 5 6" xfId="27074"/>
    <cellStyle name="40 % - Markeringsfarve3 5 6 2" xfId="27075"/>
    <cellStyle name="40 % - Markeringsfarve3 5 6 3" xfId="27076"/>
    <cellStyle name="40 % - Markeringsfarve3 5 7" xfId="27077"/>
    <cellStyle name="40 % - Markeringsfarve3 5 7 2" xfId="27078"/>
    <cellStyle name="40 % - Markeringsfarve3 5 8" xfId="27079"/>
    <cellStyle name="40 % - Markeringsfarve3 6" xfId="19031"/>
    <cellStyle name="40 % - Markeringsfarve3 6 2" xfId="19032"/>
    <cellStyle name="40 % - Markeringsfarve3 6 2 2" xfId="27080"/>
    <cellStyle name="40 % - Markeringsfarve3 6 2 3" xfId="27081"/>
    <cellStyle name="40 % - Markeringsfarve3 6 3" xfId="27082"/>
    <cellStyle name="40 % - Markeringsfarve3 6 4" xfId="27083"/>
    <cellStyle name="40 % - Markeringsfarve3 7" xfId="19033"/>
    <cellStyle name="40 % - Markeringsfarve3 7 2" xfId="27084"/>
    <cellStyle name="40 % - Markeringsfarve3 7 3" xfId="27085"/>
    <cellStyle name="40 % - Markeringsfarve3 8" xfId="27086"/>
    <cellStyle name="40 % - Markeringsfarve3 8 2" xfId="27087"/>
    <cellStyle name="40 % - Markeringsfarve3 8 3" xfId="27088"/>
    <cellStyle name="40 % - Markeringsfarve3 9" xfId="27089"/>
    <cellStyle name="40 % - Markeringsfarve3 9 2" xfId="27090"/>
    <cellStyle name="40 % - Markeringsfarve3 9 3" xfId="27091"/>
    <cellStyle name="40 % - Markeringsfarve4" xfId="5886"/>
    <cellStyle name="40 % - Markeringsfarve4 10" xfId="27092"/>
    <cellStyle name="40 % - Markeringsfarve4 10 2" xfId="27093"/>
    <cellStyle name="40 % - Markeringsfarve4 10 3" xfId="27094"/>
    <cellStyle name="40 % - Markeringsfarve4 11" xfId="27095"/>
    <cellStyle name="40 % - Markeringsfarve4 11 2" xfId="27096"/>
    <cellStyle name="40 % - Markeringsfarve4 12" xfId="27097"/>
    <cellStyle name="40 % - Markeringsfarve4 13" xfId="13167"/>
    <cellStyle name="40 % - Markeringsfarve4 2" xfId="5887"/>
    <cellStyle name="40 % - Markeringsfarve4 2 10" xfId="27098"/>
    <cellStyle name="40 % - Markeringsfarve4 2 11" xfId="13168"/>
    <cellStyle name="40 % - Markeringsfarve4 2 2" xfId="19034"/>
    <cellStyle name="40 % - Markeringsfarve4 2 2 2" xfId="19035"/>
    <cellStyle name="40 % - Markeringsfarve4 2 2 2 2" xfId="27099"/>
    <cellStyle name="40 % - Markeringsfarve4 2 2 2 3" xfId="27100"/>
    <cellStyle name="40 % - Markeringsfarve4 2 2 3" xfId="27101"/>
    <cellStyle name="40 % - Markeringsfarve4 2 2 3 2" xfId="27102"/>
    <cellStyle name="40 % - Markeringsfarve4 2 2 3 3" xfId="27103"/>
    <cellStyle name="40 % - Markeringsfarve4 2 2 4" xfId="27104"/>
    <cellStyle name="40 % - Markeringsfarve4 2 2 4 2" xfId="27105"/>
    <cellStyle name="40 % - Markeringsfarve4 2 2 4 3" xfId="27106"/>
    <cellStyle name="40 % - Markeringsfarve4 2 2 5" xfId="27107"/>
    <cellStyle name="40 % - Markeringsfarve4 2 2 5 2" xfId="27108"/>
    <cellStyle name="40 % - Markeringsfarve4 2 2 5 3" xfId="27109"/>
    <cellStyle name="40 % - Markeringsfarve4 2 2 6" xfId="27110"/>
    <cellStyle name="40 % - Markeringsfarve4 2 2 6 2" xfId="27111"/>
    <cellStyle name="40 % - Markeringsfarve4 2 2 6 3" xfId="27112"/>
    <cellStyle name="40 % - Markeringsfarve4 2 2 7" xfId="27113"/>
    <cellStyle name="40 % - Markeringsfarve4 2 2 7 2" xfId="27114"/>
    <cellStyle name="40 % - Markeringsfarve4 2 2 8" xfId="27115"/>
    <cellStyle name="40 % - Markeringsfarve4 2 3" xfId="19036"/>
    <cellStyle name="40 % - Markeringsfarve4 2 3 2" xfId="19037"/>
    <cellStyle name="40 % - Markeringsfarve4 2 3 2 2" xfId="27116"/>
    <cellStyle name="40 % - Markeringsfarve4 2 3 2 3" xfId="27117"/>
    <cellStyle name="40 % - Markeringsfarve4 2 3 3" xfId="27118"/>
    <cellStyle name="40 % - Markeringsfarve4 2 3 3 2" xfId="27119"/>
    <cellStyle name="40 % - Markeringsfarve4 2 3 3 3" xfId="27120"/>
    <cellStyle name="40 % - Markeringsfarve4 2 3 4" xfId="27121"/>
    <cellStyle name="40 % - Markeringsfarve4 2 3 4 2" xfId="27122"/>
    <cellStyle name="40 % - Markeringsfarve4 2 3 4 3" xfId="27123"/>
    <cellStyle name="40 % - Markeringsfarve4 2 3 5" xfId="27124"/>
    <cellStyle name="40 % - Markeringsfarve4 2 3 5 2" xfId="27125"/>
    <cellStyle name="40 % - Markeringsfarve4 2 3 5 3" xfId="27126"/>
    <cellStyle name="40 % - Markeringsfarve4 2 3 6" xfId="27127"/>
    <cellStyle name="40 % - Markeringsfarve4 2 3 6 2" xfId="27128"/>
    <cellStyle name="40 % - Markeringsfarve4 2 3 6 3" xfId="27129"/>
    <cellStyle name="40 % - Markeringsfarve4 2 3 7" xfId="27130"/>
    <cellStyle name="40 % - Markeringsfarve4 2 3 7 2" xfId="27131"/>
    <cellStyle name="40 % - Markeringsfarve4 2 3 8" xfId="27132"/>
    <cellStyle name="40 % - Markeringsfarve4 2 4" xfId="19038"/>
    <cellStyle name="40 % - Markeringsfarve4 2 4 2" xfId="27133"/>
    <cellStyle name="40 % - Markeringsfarve4 2 4 3" xfId="27134"/>
    <cellStyle name="40 % - Markeringsfarve4 2 5" xfId="27135"/>
    <cellStyle name="40 % - Markeringsfarve4 2 5 2" xfId="27136"/>
    <cellStyle name="40 % - Markeringsfarve4 2 5 3" xfId="27137"/>
    <cellStyle name="40 % - Markeringsfarve4 2 6" xfId="27138"/>
    <cellStyle name="40 % - Markeringsfarve4 2 6 2" xfId="27139"/>
    <cellStyle name="40 % - Markeringsfarve4 2 6 3" xfId="27140"/>
    <cellStyle name="40 % - Markeringsfarve4 2 7" xfId="27141"/>
    <cellStyle name="40 % - Markeringsfarve4 2 7 2" xfId="27142"/>
    <cellStyle name="40 % - Markeringsfarve4 2 7 3" xfId="27143"/>
    <cellStyle name="40 % - Markeringsfarve4 2 8" xfId="27144"/>
    <cellStyle name="40 % - Markeringsfarve4 2 8 2" xfId="27145"/>
    <cellStyle name="40 % - Markeringsfarve4 2 8 3" xfId="27146"/>
    <cellStyle name="40 % - Markeringsfarve4 2 9" xfId="27147"/>
    <cellStyle name="40 % - Markeringsfarve4 2 9 2" xfId="27148"/>
    <cellStyle name="40 % - Markeringsfarve4 3" xfId="19039"/>
    <cellStyle name="40 % - Markeringsfarve4 3 10" xfId="27149"/>
    <cellStyle name="40 % - Markeringsfarve4 3 2" xfId="19040"/>
    <cellStyle name="40 % - Markeringsfarve4 3 2 2" xfId="27150"/>
    <cellStyle name="40 % - Markeringsfarve4 3 2 2 2" xfId="27151"/>
    <cellStyle name="40 % - Markeringsfarve4 3 2 2 3" xfId="27152"/>
    <cellStyle name="40 % - Markeringsfarve4 3 2 3" xfId="27153"/>
    <cellStyle name="40 % - Markeringsfarve4 3 2 3 2" xfId="27154"/>
    <cellStyle name="40 % - Markeringsfarve4 3 2 3 3" xfId="27155"/>
    <cellStyle name="40 % - Markeringsfarve4 3 2 4" xfId="27156"/>
    <cellStyle name="40 % - Markeringsfarve4 3 2 4 2" xfId="27157"/>
    <cellStyle name="40 % - Markeringsfarve4 3 2 4 3" xfId="27158"/>
    <cellStyle name="40 % - Markeringsfarve4 3 2 5" xfId="27159"/>
    <cellStyle name="40 % - Markeringsfarve4 3 2 5 2" xfId="27160"/>
    <cellStyle name="40 % - Markeringsfarve4 3 2 5 3" xfId="27161"/>
    <cellStyle name="40 % - Markeringsfarve4 3 2 6" xfId="27162"/>
    <cellStyle name="40 % - Markeringsfarve4 3 2 6 2" xfId="27163"/>
    <cellStyle name="40 % - Markeringsfarve4 3 2 6 3" xfId="27164"/>
    <cellStyle name="40 % - Markeringsfarve4 3 2 7" xfId="27165"/>
    <cellStyle name="40 % - Markeringsfarve4 3 2 7 2" xfId="27166"/>
    <cellStyle name="40 % - Markeringsfarve4 3 2 8" xfId="27167"/>
    <cellStyle name="40 % - Markeringsfarve4 3 3" xfId="27168"/>
    <cellStyle name="40 % - Markeringsfarve4 3 3 2" xfId="27169"/>
    <cellStyle name="40 % - Markeringsfarve4 3 3 2 2" xfId="27170"/>
    <cellStyle name="40 % - Markeringsfarve4 3 3 2 3" xfId="27171"/>
    <cellStyle name="40 % - Markeringsfarve4 3 3 3" xfId="27172"/>
    <cellStyle name="40 % - Markeringsfarve4 3 3 3 2" xfId="27173"/>
    <cellStyle name="40 % - Markeringsfarve4 3 3 3 3" xfId="27174"/>
    <cellStyle name="40 % - Markeringsfarve4 3 3 4" xfId="27175"/>
    <cellStyle name="40 % - Markeringsfarve4 3 3 4 2" xfId="27176"/>
    <cellStyle name="40 % - Markeringsfarve4 3 3 4 3" xfId="27177"/>
    <cellStyle name="40 % - Markeringsfarve4 3 3 5" xfId="27178"/>
    <cellStyle name="40 % - Markeringsfarve4 3 3 5 2" xfId="27179"/>
    <cellStyle name="40 % - Markeringsfarve4 3 3 5 3" xfId="27180"/>
    <cellStyle name="40 % - Markeringsfarve4 3 3 6" xfId="27181"/>
    <cellStyle name="40 % - Markeringsfarve4 3 3 6 2" xfId="27182"/>
    <cellStyle name="40 % - Markeringsfarve4 3 3 6 3" xfId="27183"/>
    <cellStyle name="40 % - Markeringsfarve4 3 3 7" xfId="27184"/>
    <cellStyle name="40 % - Markeringsfarve4 3 3 7 2" xfId="27185"/>
    <cellStyle name="40 % - Markeringsfarve4 3 3 8" xfId="27186"/>
    <cellStyle name="40 % - Markeringsfarve4 3 4" xfId="27187"/>
    <cellStyle name="40 % - Markeringsfarve4 3 4 2" xfId="27188"/>
    <cellStyle name="40 % - Markeringsfarve4 3 4 3" xfId="27189"/>
    <cellStyle name="40 % - Markeringsfarve4 3 5" xfId="27190"/>
    <cellStyle name="40 % - Markeringsfarve4 3 5 2" xfId="27191"/>
    <cellStyle name="40 % - Markeringsfarve4 3 5 3" xfId="27192"/>
    <cellStyle name="40 % - Markeringsfarve4 3 6" xfId="27193"/>
    <cellStyle name="40 % - Markeringsfarve4 3 6 2" xfId="27194"/>
    <cellStyle name="40 % - Markeringsfarve4 3 6 3" xfId="27195"/>
    <cellStyle name="40 % - Markeringsfarve4 3 7" xfId="27196"/>
    <cellStyle name="40 % - Markeringsfarve4 3 7 2" xfId="27197"/>
    <cellStyle name="40 % - Markeringsfarve4 3 7 3" xfId="27198"/>
    <cellStyle name="40 % - Markeringsfarve4 3 8" xfId="27199"/>
    <cellStyle name="40 % - Markeringsfarve4 3 8 2" xfId="27200"/>
    <cellStyle name="40 % - Markeringsfarve4 3 8 3" xfId="27201"/>
    <cellStyle name="40 % - Markeringsfarve4 3 9" xfId="27202"/>
    <cellStyle name="40 % - Markeringsfarve4 3 9 2" xfId="27203"/>
    <cellStyle name="40 % - Markeringsfarve4 4" xfId="19041"/>
    <cellStyle name="40 % - Markeringsfarve4 4 2" xfId="19042"/>
    <cellStyle name="40 % - Markeringsfarve4 4 2 2" xfId="27204"/>
    <cellStyle name="40 % - Markeringsfarve4 4 2 3" xfId="27205"/>
    <cellStyle name="40 % - Markeringsfarve4 4 3" xfId="27206"/>
    <cellStyle name="40 % - Markeringsfarve4 4 3 2" xfId="27207"/>
    <cellStyle name="40 % - Markeringsfarve4 4 3 3" xfId="27208"/>
    <cellStyle name="40 % - Markeringsfarve4 4 4" xfId="27209"/>
    <cellStyle name="40 % - Markeringsfarve4 4 4 2" xfId="27210"/>
    <cellStyle name="40 % - Markeringsfarve4 4 4 3" xfId="27211"/>
    <cellStyle name="40 % - Markeringsfarve4 4 5" xfId="27212"/>
    <cellStyle name="40 % - Markeringsfarve4 4 5 2" xfId="27213"/>
    <cellStyle name="40 % - Markeringsfarve4 4 5 3" xfId="27214"/>
    <cellStyle name="40 % - Markeringsfarve4 4 6" xfId="27215"/>
    <cellStyle name="40 % - Markeringsfarve4 4 6 2" xfId="27216"/>
    <cellStyle name="40 % - Markeringsfarve4 4 6 3" xfId="27217"/>
    <cellStyle name="40 % - Markeringsfarve4 4 7" xfId="27218"/>
    <cellStyle name="40 % - Markeringsfarve4 4 7 2" xfId="27219"/>
    <cellStyle name="40 % - Markeringsfarve4 4 8" xfId="27220"/>
    <cellStyle name="40 % - Markeringsfarve4 5" xfId="19043"/>
    <cellStyle name="40 % - Markeringsfarve4 5 2" xfId="19044"/>
    <cellStyle name="40 % - Markeringsfarve4 5 2 2" xfId="27221"/>
    <cellStyle name="40 % - Markeringsfarve4 5 2 3" xfId="27222"/>
    <cellStyle name="40 % - Markeringsfarve4 5 3" xfId="27223"/>
    <cellStyle name="40 % - Markeringsfarve4 5 3 2" xfId="27224"/>
    <cellStyle name="40 % - Markeringsfarve4 5 3 3" xfId="27225"/>
    <cellStyle name="40 % - Markeringsfarve4 5 4" xfId="27226"/>
    <cellStyle name="40 % - Markeringsfarve4 5 4 2" xfId="27227"/>
    <cellStyle name="40 % - Markeringsfarve4 5 4 3" xfId="27228"/>
    <cellStyle name="40 % - Markeringsfarve4 5 5" xfId="27229"/>
    <cellStyle name="40 % - Markeringsfarve4 5 5 2" xfId="27230"/>
    <cellStyle name="40 % - Markeringsfarve4 5 5 3" xfId="27231"/>
    <cellStyle name="40 % - Markeringsfarve4 5 6" xfId="27232"/>
    <cellStyle name="40 % - Markeringsfarve4 5 6 2" xfId="27233"/>
    <cellStyle name="40 % - Markeringsfarve4 5 6 3" xfId="27234"/>
    <cellStyle name="40 % - Markeringsfarve4 5 7" xfId="27235"/>
    <cellStyle name="40 % - Markeringsfarve4 5 7 2" xfId="27236"/>
    <cellStyle name="40 % - Markeringsfarve4 5 8" xfId="27237"/>
    <cellStyle name="40 % - Markeringsfarve4 6" xfId="19045"/>
    <cellStyle name="40 % - Markeringsfarve4 6 2" xfId="19046"/>
    <cellStyle name="40 % - Markeringsfarve4 6 3" xfId="27238"/>
    <cellStyle name="40 % - Markeringsfarve4 7" xfId="19047"/>
    <cellStyle name="40 % - Markeringsfarve4 7 2" xfId="27239"/>
    <cellStyle name="40 % - Markeringsfarve4 7 3" xfId="27240"/>
    <cellStyle name="40 % - Markeringsfarve4 8" xfId="27241"/>
    <cellStyle name="40 % - Markeringsfarve4 8 2" xfId="27242"/>
    <cellStyle name="40 % - Markeringsfarve4 8 3" xfId="27243"/>
    <cellStyle name="40 % - Markeringsfarve4 9" xfId="27244"/>
    <cellStyle name="40 % - Markeringsfarve4 9 2" xfId="27245"/>
    <cellStyle name="40 % - Markeringsfarve4 9 3" xfId="27246"/>
    <cellStyle name="40 % - Markeringsfarve5" xfId="5888"/>
    <cellStyle name="40 % - Markeringsfarve5 10" xfId="27247"/>
    <cellStyle name="40 % - Markeringsfarve5 10 2" xfId="27248"/>
    <cellStyle name="40 % - Markeringsfarve5 10 3" xfId="27249"/>
    <cellStyle name="40 % - Markeringsfarve5 11" xfId="27250"/>
    <cellStyle name="40 % - Markeringsfarve5 11 2" xfId="27251"/>
    <cellStyle name="40 % - Markeringsfarve5 12" xfId="27252"/>
    <cellStyle name="40 % - Markeringsfarve5 13" xfId="13169"/>
    <cellStyle name="40 % - Markeringsfarve5 2" xfId="5889"/>
    <cellStyle name="40 % - Markeringsfarve5 2 10" xfId="27253"/>
    <cellStyle name="40 % - Markeringsfarve5 2 11" xfId="13170"/>
    <cellStyle name="40 % - Markeringsfarve5 2 2" xfId="19048"/>
    <cellStyle name="40 % - Markeringsfarve5 2 2 2" xfId="19049"/>
    <cellStyle name="40 % - Markeringsfarve5 2 2 2 2" xfId="27254"/>
    <cellStyle name="40 % - Markeringsfarve5 2 2 2 3" xfId="27255"/>
    <cellStyle name="40 % - Markeringsfarve5 2 2 3" xfId="27256"/>
    <cellStyle name="40 % - Markeringsfarve5 2 2 3 2" xfId="27257"/>
    <cellStyle name="40 % - Markeringsfarve5 2 2 3 3" xfId="27258"/>
    <cellStyle name="40 % - Markeringsfarve5 2 2 4" xfId="27259"/>
    <cellStyle name="40 % - Markeringsfarve5 2 2 4 2" xfId="27260"/>
    <cellStyle name="40 % - Markeringsfarve5 2 2 4 3" xfId="27261"/>
    <cellStyle name="40 % - Markeringsfarve5 2 2 5" xfId="27262"/>
    <cellStyle name="40 % - Markeringsfarve5 2 2 5 2" xfId="27263"/>
    <cellStyle name="40 % - Markeringsfarve5 2 2 5 3" xfId="27264"/>
    <cellStyle name="40 % - Markeringsfarve5 2 2 6" xfId="27265"/>
    <cellStyle name="40 % - Markeringsfarve5 2 2 6 2" xfId="27266"/>
    <cellStyle name="40 % - Markeringsfarve5 2 2 6 3" xfId="27267"/>
    <cellStyle name="40 % - Markeringsfarve5 2 2 7" xfId="27268"/>
    <cellStyle name="40 % - Markeringsfarve5 2 2 7 2" xfId="27269"/>
    <cellStyle name="40 % - Markeringsfarve5 2 2 8" xfId="27270"/>
    <cellStyle name="40 % - Markeringsfarve5 2 3" xfId="19050"/>
    <cellStyle name="40 % - Markeringsfarve5 2 3 2" xfId="19051"/>
    <cellStyle name="40 % - Markeringsfarve5 2 3 2 2" xfId="27271"/>
    <cellStyle name="40 % - Markeringsfarve5 2 3 2 3" xfId="27272"/>
    <cellStyle name="40 % - Markeringsfarve5 2 3 3" xfId="27273"/>
    <cellStyle name="40 % - Markeringsfarve5 2 3 3 2" xfId="27274"/>
    <cellStyle name="40 % - Markeringsfarve5 2 3 3 3" xfId="27275"/>
    <cellStyle name="40 % - Markeringsfarve5 2 3 4" xfId="27276"/>
    <cellStyle name="40 % - Markeringsfarve5 2 3 4 2" xfId="27277"/>
    <cellStyle name="40 % - Markeringsfarve5 2 3 4 3" xfId="27278"/>
    <cellStyle name="40 % - Markeringsfarve5 2 3 5" xfId="27279"/>
    <cellStyle name="40 % - Markeringsfarve5 2 3 5 2" xfId="27280"/>
    <cellStyle name="40 % - Markeringsfarve5 2 3 5 3" xfId="27281"/>
    <cellStyle name="40 % - Markeringsfarve5 2 3 6" xfId="27282"/>
    <cellStyle name="40 % - Markeringsfarve5 2 3 6 2" xfId="27283"/>
    <cellStyle name="40 % - Markeringsfarve5 2 3 6 3" xfId="27284"/>
    <cellStyle name="40 % - Markeringsfarve5 2 3 7" xfId="27285"/>
    <cellStyle name="40 % - Markeringsfarve5 2 3 7 2" xfId="27286"/>
    <cellStyle name="40 % - Markeringsfarve5 2 3 8" xfId="27287"/>
    <cellStyle name="40 % - Markeringsfarve5 2 4" xfId="19052"/>
    <cellStyle name="40 % - Markeringsfarve5 2 4 2" xfId="27288"/>
    <cellStyle name="40 % - Markeringsfarve5 2 4 3" xfId="27289"/>
    <cellStyle name="40 % - Markeringsfarve5 2 5" xfId="27290"/>
    <cellStyle name="40 % - Markeringsfarve5 2 5 2" xfId="27291"/>
    <cellStyle name="40 % - Markeringsfarve5 2 5 3" xfId="27292"/>
    <cellStyle name="40 % - Markeringsfarve5 2 6" xfId="27293"/>
    <cellStyle name="40 % - Markeringsfarve5 2 6 2" xfId="27294"/>
    <cellStyle name="40 % - Markeringsfarve5 2 6 3" xfId="27295"/>
    <cellStyle name="40 % - Markeringsfarve5 2 7" xfId="27296"/>
    <cellStyle name="40 % - Markeringsfarve5 2 7 2" xfId="27297"/>
    <cellStyle name="40 % - Markeringsfarve5 2 7 3" xfId="27298"/>
    <cellStyle name="40 % - Markeringsfarve5 2 8" xfId="27299"/>
    <cellStyle name="40 % - Markeringsfarve5 2 8 2" xfId="27300"/>
    <cellStyle name="40 % - Markeringsfarve5 2 8 3" xfId="27301"/>
    <cellStyle name="40 % - Markeringsfarve5 2 9" xfId="27302"/>
    <cellStyle name="40 % - Markeringsfarve5 2 9 2" xfId="27303"/>
    <cellStyle name="40 % - Markeringsfarve5 3" xfId="19053"/>
    <cellStyle name="40 % - Markeringsfarve5 3 10" xfId="27304"/>
    <cellStyle name="40 % - Markeringsfarve5 3 2" xfId="19054"/>
    <cellStyle name="40 % - Markeringsfarve5 3 2 2" xfId="27305"/>
    <cellStyle name="40 % - Markeringsfarve5 3 2 2 2" xfId="27306"/>
    <cellStyle name="40 % - Markeringsfarve5 3 2 2 3" xfId="27307"/>
    <cellStyle name="40 % - Markeringsfarve5 3 2 3" xfId="27308"/>
    <cellStyle name="40 % - Markeringsfarve5 3 2 3 2" xfId="27309"/>
    <cellStyle name="40 % - Markeringsfarve5 3 2 3 3" xfId="27310"/>
    <cellStyle name="40 % - Markeringsfarve5 3 2 4" xfId="27311"/>
    <cellStyle name="40 % - Markeringsfarve5 3 2 4 2" xfId="27312"/>
    <cellStyle name="40 % - Markeringsfarve5 3 2 4 3" xfId="27313"/>
    <cellStyle name="40 % - Markeringsfarve5 3 2 5" xfId="27314"/>
    <cellStyle name="40 % - Markeringsfarve5 3 2 5 2" xfId="27315"/>
    <cellStyle name="40 % - Markeringsfarve5 3 2 5 3" xfId="27316"/>
    <cellStyle name="40 % - Markeringsfarve5 3 2 6" xfId="27317"/>
    <cellStyle name="40 % - Markeringsfarve5 3 2 6 2" xfId="27318"/>
    <cellStyle name="40 % - Markeringsfarve5 3 2 6 3" xfId="27319"/>
    <cellStyle name="40 % - Markeringsfarve5 3 2 7" xfId="27320"/>
    <cellStyle name="40 % - Markeringsfarve5 3 2 7 2" xfId="27321"/>
    <cellStyle name="40 % - Markeringsfarve5 3 2 8" xfId="27322"/>
    <cellStyle name="40 % - Markeringsfarve5 3 3" xfId="27323"/>
    <cellStyle name="40 % - Markeringsfarve5 3 3 2" xfId="27324"/>
    <cellStyle name="40 % - Markeringsfarve5 3 3 2 2" xfId="27325"/>
    <cellStyle name="40 % - Markeringsfarve5 3 3 2 3" xfId="27326"/>
    <cellStyle name="40 % - Markeringsfarve5 3 3 3" xfId="27327"/>
    <cellStyle name="40 % - Markeringsfarve5 3 3 3 2" xfId="27328"/>
    <cellStyle name="40 % - Markeringsfarve5 3 3 3 3" xfId="27329"/>
    <cellStyle name="40 % - Markeringsfarve5 3 3 4" xfId="27330"/>
    <cellStyle name="40 % - Markeringsfarve5 3 3 4 2" xfId="27331"/>
    <cellStyle name="40 % - Markeringsfarve5 3 3 4 3" xfId="27332"/>
    <cellStyle name="40 % - Markeringsfarve5 3 3 5" xfId="27333"/>
    <cellStyle name="40 % - Markeringsfarve5 3 3 5 2" xfId="27334"/>
    <cellStyle name="40 % - Markeringsfarve5 3 3 5 3" xfId="27335"/>
    <cellStyle name="40 % - Markeringsfarve5 3 3 6" xfId="27336"/>
    <cellStyle name="40 % - Markeringsfarve5 3 3 6 2" xfId="27337"/>
    <cellStyle name="40 % - Markeringsfarve5 3 3 6 3" xfId="27338"/>
    <cellStyle name="40 % - Markeringsfarve5 3 3 7" xfId="27339"/>
    <cellStyle name="40 % - Markeringsfarve5 3 3 7 2" xfId="27340"/>
    <cellStyle name="40 % - Markeringsfarve5 3 3 8" xfId="27341"/>
    <cellStyle name="40 % - Markeringsfarve5 3 4" xfId="27342"/>
    <cellStyle name="40 % - Markeringsfarve5 3 4 2" xfId="27343"/>
    <cellStyle name="40 % - Markeringsfarve5 3 4 3" xfId="27344"/>
    <cellStyle name="40 % - Markeringsfarve5 3 5" xfId="27345"/>
    <cellStyle name="40 % - Markeringsfarve5 3 5 2" xfId="27346"/>
    <cellStyle name="40 % - Markeringsfarve5 3 5 3" xfId="27347"/>
    <cellStyle name="40 % - Markeringsfarve5 3 6" xfId="27348"/>
    <cellStyle name="40 % - Markeringsfarve5 3 6 2" xfId="27349"/>
    <cellStyle name="40 % - Markeringsfarve5 3 6 3" xfId="27350"/>
    <cellStyle name="40 % - Markeringsfarve5 3 7" xfId="27351"/>
    <cellStyle name="40 % - Markeringsfarve5 3 7 2" xfId="27352"/>
    <cellStyle name="40 % - Markeringsfarve5 3 7 3" xfId="27353"/>
    <cellStyle name="40 % - Markeringsfarve5 3 8" xfId="27354"/>
    <cellStyle name="40 % - Markeringsfarve5 3 8 2" xfId="27355"/>
    <cellStyle name="40 % - Markeringsfarve5 3 8 3" xfId="27356"/>
    <cellStyle name="40 % - Markeringsfarve5 3 9" xfId="27357"/>
    <cellStyle name="40 % - Markeringsfarve5 3 9 2" xfId="27358"/>
    <cellStyle name="40 % - Markeringsfarve5 4" xfId="19055"/>
    <cellStyle name="40 % - Markeringsfarve5 4 2" xfId="19056"/>
    <cellStyle name="40 % - Markeringsfarve5 4 2 2" xfId="27359"/>
    <cellStyle name="40 % - Markeringsfarve5 4 2 3" xfId="27360"/>
    <cellStyle name="40 % - Markeringsfarve5 4 3" xfId="27361"/>
    <cellStyle name="40 % - Markeringsfarve5 4 3 2" xfId="27362"/>
    <cellStyle name="40 % - Markeringsfarve5 4 3 3" xfId="27363"/>
    <cellStyle name="40 % - Markeringsfarve5 4 4" xfId="27364"/>
    <cellStyle name="40 % - Markeringsfarve5 4 4 2" xfId="27365"/>
    <cellStyle name="40 % - Markeringsfarve5 4 4 3" xfId="27366"/>
    <cellStyle name="40 % - Markeringsfarve5 4 5" xfId="27367"/>
    <cellStyle name="40 % - Markeringsfarve5 4 5 2" xfId="27368"/>
    <cellStyle name="40 % - Markeringsfarve5 4 5 3" xfId="27369"/>
    <cellStyle name="40 % - Markeringsfarve5 4 6" xfId="27370"/>
    <cellStyle name="40 % - Markeringsfarve5 4 6 2" xfId="27371"/>
    <cellStyle name="40 % - Markeringsfarve5 4 6 3" xfId="27372"/>
    <cellStyle name="40 % - Markeringsfarve5 4 7" xfId="27373"/>
    <cellStyle name="40 % - Markeringsfarve5 4 7 2" xfId="27374"/>
    <cellStyle name="40 % - Markeringsfarve5 4 8" xfId="27375"/>
    <cellStyle name="40 % - Markeringsfarve5 5" xfId="19057"/>
    <cellStyle name="40 % - Markeringsfarve5 5 2" xfId="19058"/>
    <cellStyle name="40 % - Markeringsfarve5 5 2 2" xfId="27376"/>
    <cellStyle name="40 % - Markeringsfarve5 5 2 3" xfId="27377"/>
    <cellStyle name="40 % - Markeringsfarve5 5 3" xfId="27378"/>
    <cellStyle name="40 % - Markeringsfarve5 5 3 2" xfId="27379"/>
    <cellStyle name="40 % - Markeringsfarve5 5 3 3" xfId="27380"/>
    <cellStyle name="40 % - Markeringsfarve5 5 4" xfId="27381"/>
    <cellStyle name="40 % - Markeringsfarve5 5 4 2" xfId="27382"/>
    <cellStyle name="40 % - Markeringsfarve5 5 4 3" xfId="27383"/>
    <cellStyle name="40 % - Markeringsfarve5 5 5" xfId="27384"/>
    <cellStyle name="40 % - Markeringsfarve5 5 5 2" xfId="27385"/>
    <cellStyle name="40 % - Markeringsfarve5 5 5 3" xfId="27386"/>
    <cellStyle name="40 % - Markeringsfarve5 5 6" xfId="27387"/>
    <cellStyle name="40 % - Markeringsfarve5 5 6 2" xfId="27388"/>
    <cellStyle name="40 % - Markeringsfarve5 5 6 3" xfId="27389"/>
    <cellStyle name="40 % - Markeringsfarve5 5 7" xfId="27390"/>
    <cellStyle name="40 % - Markeringsfarve5 5 7 2" xfId="27391"/>
    <cellStyle name="40 % - Markeringsfarve5 5 8" xfId="27392"/>
    <cellStyle name="40 % - Markeringsfarve5 6" xfId="19059"/>
    <cellStyle name="40 % - Markeringsfarve5 6 2" xfId="19060"/>
    <cellStyle name="40 % - Markeringsfarve5 6 3" xfId="27393"/>
    <cellStyle name="40 % - Markeringsfarve5 7" xfId="19061"/>
    <cellStyle name="40 % - Markeringsfarve5 7 2" xfId="27394"/>
    <cellStyle name="40 % - Markeringsfarve5 7 3" xfId="27395"/>
    <cellStyle name="40 % - Markeringsfarve5 8" xfId="27396"/>
    <cellStyle name="40 % - Markeringsfarve5 8 2" xfId="27397"/>
    <cellStyle name="40 % - Markeringsfarve5 8 3" xfId="27398"/>
    <cellStyle name="40 % - Markeringsfarve5 9" xfId="27399"/>
    <cellStyle name="40 % - Markeringsfarve5 9 2" xfId="27400"/>
    <cellStyle name="40 % - Markeringsfarve5 9 3" xfId="27401"/>
    <cellStyle name="40 % - Markeringsfarve6" xfId="5890"/>
    <cellStyle name="40 % - Markeringsfarve6 10" xfId="27402"/>
    <cellStyle name="40 % - Markeringsfarve6 10 2" xfId="27403"/>
    <cellStyle name="40 % - Markeringsfarve6 10 3" xfId="27404"/>
    <cellStyle name="40 % - Markeringsfarve6 11" xfId="27405"/>
    <cellStyle name="40 % - Markeringsfarve6 11 2" xfId="27406"/>
    <cellStyle name="40 % - Markeringsfarve6 12" xfId="27407"/>
    <cellStyle name="40 % - Markeringsfarve6 13" xfId="13171"/>
    <cellStyle name="40 % - Markeringsfarve6 2" xfId="5891"/>
    <cellStyle name="40 % - Markeringsfarve6 2 10" xfId="27408"/>
    <cellStyle name="40 % - Markeringsfarve6 2 11" xfId="13172"/>
    <cellStyle name="40 % - Markeringsfarve6 2 2" xfId="19062"/>
    <cellStyle name="40 % - Markeringsfarve6 2 2 2" xfId="19063"/>
    <cellStyle name="40 % - Markeringsfarve6 2 2 2 2" xfId="27409"/>
    <cellStyle name="40 % - Markeringsfarve6 2 2 2 3" xfId="27410"/>
    <cellStyle name="40 % - Markeringsfarve6 2 2 3" xfId="27411"/>
    <cellStyle name="40 % - Markeringsfarve6 2 2 3 2" xfId="27412"/>
    <cellStyle name="40 % - Markeringsfarve6 2 2 3 3" xfId="27413"/>
    <cellStyle name="40 % - Markeringsfarve6 2 2 4" xfId="27414"/>
    <cellStyle name="40 % - Markeringsfarve6 2 2 4 2" xfId="27415"/>
    <cellStyle name="40 % - Markeringsfarve6 2 2 4 3" xfId="27416"/>
    <cellStyle name="40 % - Markeringsfarve6 2 2 5" xfId="27417"/>
    <cellStyle name="40 % - Markeringsfarve6 2 2 5 2" xfId="27418"/>
    <cellStyle name="40 % - Markeringsfarve6 2 2 5 3" xfId="27419"/>
    <cellStyle name="40 % - Markeringsfarve6 2 2 6" xfId="27420"/>
    <cellStyle name="40 % - Markeringsfarve6 2 2 6 2" xfId="27421"/>
    <cellStyle name="40 % - Markeringsfarve6 2 2 6 3" xfId="27422"/>
    <cellStyle name="40 % - Markeringsfarve6 2 2 7" xfId="27423"/>
    <cellStyle name="40 % - Markeringsfarve6 2 2 7 2" xfId="27424"/>
    <cellStyle name="40 % - Markeringsfarve6 2 2 8" xfId="27425"/>
    <cellStyle name="40 % - Markeringsfarve6 2 3" xfId="19064"/>
    <cellStyle name="40 % - Markeringsfarve6 2 3 2" xfId="19065"/>
    <cellStyle name="40 % - Markeringsfarve6 2 3 2 2" xfId="27426"/>
    <cellStyle name="40 % - Markeringsfarve6 2 3 2 3" xfId="27427"/>
    <cellStyle name="40 % - Markeringsfarve6 2 3 3" xfId="27428"/>
    <cellStyle name="40 % - Markeringsfarve6 2 3 3 2" xfId="27429"/>
    <cellStyle name="40 % - Markeringsfarve6 2 3 3 3" xfId="27430"/>
    <cellStyle name="40 % - Markeringsfarve6 2 3 4" xfId="27431"/>
    <cellStyle name="40 % - Markeringsfarve6 2 3 4 2" xfId="27432"/>
    <cellStyle name="40 % - Markeringsfarve6 2 3 4 3" xfId="27433"/>
    <cellStyle name="40 % - Markeringsfarve6 2 3 5" xfId="27434"/>
    <cellStyle name="40 % - Markeringsfarve6 2 3 5 2" xfId="27435"/>
    <cellStyle name="40 % - Markeringsfarve6 2 3 5 3" xfId="27436"/>
    <cellStyle name="40 % - Markeringsfarve6 2 3 6" xfId="27437"/>
    <cellStyle name="40 % - Markeringsfarve6 2 3 6 2" xfId="27438"/>
    <cellStyle name="40 % - Markeringsfarve6 2 3 6 3" xfId="27439"/>
    <cellStyle name="40 % - Markeringsfarve6 2 3 7" xfId="27440"/>
    <cellStyle name="40 % - Markeringsfarve6 2 3 7 2" xfId="27441"/>
    <cellStyle name="40 % - Markeringsfarve6 2 3 8" xfId="27442"/>
    <cellStyle name="40 % - Markeringsfarve6 2 4" xfId="19066"/>
    <cellStyle name="40 % - Markeringsfarve6 2 4 2" xfId="27443"/>
    <cellStyle name="40 % - Markeringsfarve6 2 4 3" xfId="27444"/>
    <cellStyle name="40 % - Markeringsfarve6 2 5" xfId="27445"/>
    <cellStyle name="40 % - Markeringsfarve6 2 5 2" xfId="27446"/>
    <cellStyle name="40 % - Markeringsfarve6 2 5 3" xfId="27447"/>
    <cellStyle name="40 % - Markeringsfarve6 2 6" xfId="27448"/>
    <cellStyle name="40 % - Markeringsfarve6 2 6 2" xfId="27449"/>
    <cellStyle name="40 % - Markeringsfarve6 2 6 3" xfId="27450"/>
    <cellStyle name="40 % - Markeringsfarve6 2 7" xfId="27451"/>
    <cellStyle name="40 % - Markeringsfarve6 2 7 2" xfId="27452"/>
    <cellStyle name="40 % - Markeringsfarve6 2 7 3" xfId="27453"/>
    <cellStyle name="40 % - Markeringsfarve6 2 8" xfId="27454"/>
    <cellStyle name="40 % - Markeringsfarve6 2 8 2" xfId="27455"/>
    <cellStyle name="40 % - Markeringsfarve6 2 8 3" xfId="27456"/>
    <cellStyle name="40 % - Markeringsfarve6 2 9" xfId="27457"/>
    <cellStyle name="40 % - Markeringsfarve6 2 9 2" xfId="27458"/>
    <cellStyle name="40 % - Markeringsfarve6 3" xfId="19067"/>
    <cellStyle name="40 % - Markeringsfarve6 3 10" xfId="27459"/>
    <cellStyle name="40 % - Markeringsfarve6 3 2" xfId="19068"/>
    <cellStyle name="40 % - Markeringsfarve6 3 2 2" xfId="27460"/>
    <cellStyle name="40 % - Markeringsfarve6 3 2 2 2" xfId="27461"/>
    <cellStyle name="40 % - Markeringsfarve6 3 2 2 3" xfId="27462"/>
    <cellStyle name="40 % - Markeringsfarve6 3 2 3" xfId="27463"/>
    <cellStyle name="40 % - Markeringsfarve6 3 2 3 2" xfId="27464"/>
    <cellStyle name="40 % - Markeringsfarve6 3 2 3 3" xfId="27465"/>
    <cellStyle name="40 % - Markeringsfarve6 3 2 4" xfId="27466"/>
    <cellStyle name="40 % - Markeringsfarve6 3 2 4 2" xfId="27467"/>
    <cellStyle name="40 % - Markeringsfarve6 3 2 4 3" xfId="27468"/>
    <cellStyle name="40 % - Markeringsfarve6 3 2 5" xfId="27469"/>
    <cellStyle name="40 % - Markeringsfarve6 3 2 5 2" xfId="27470"/>
    <cellStyle name="40 % - Markeringsfarve6 3 2 5 3" xfId="27471"/>
    <cellStyle name="40 % - Markeringsfarve6 3 2 6" xfId="27472"/>
    <cellStyle name="40 % - Markeringsfarve6 3 2 6 2" xfId="27473"/>
    <cellStyle name="40 % - Markeringsfarve6 3 2 6 3" xfId="27474"/>
    <cellStyle name="40 % - Markeringsfarve6 3 2 7" xfId="27475"/>
    <cellStyle name="40 % - Markeringsfarve6 3 2 7 2" xfId="27476"/>
    <cellStyle name="40 % - Markeringsfarve6 3 2 8" xfId="27477"/>
    <cellStyle name="40 % - Markeringsfarve6 3 3" xfId="27478"/>
    <cellStyle name="40 % - Markeringsfarve6 3 3 2" xfId="27479"/>
    <cellStyle name="40 % - Markeringsfarve6 3 3 2 2" xfId="27480"/>
    <cellStyle name="40 % - Markeringsfarve6 3 3 2 3" xfId="27481"/>
    <cellStyle name="40 % - Markeringsfarve6 3 3 3" xfId="27482"/>
    <cellStyle name="40 % - Markeringsfarve6 3 3 3 2" xfId="27483"/>
    <cellStyle name="40 % - Markeringsfarve6 3 3 3 3" xfId="27484"/>
    <cellStyle name="40 % - Markeringsfarve6 3 3 4" xfId="27485"/>
    <cellStyle name="40 % - Markeringsfarve6 3 3 4 2" xfId="27486"/>
    <cellStyle name="40 % - Markeringsfarve6 3 3 4 3" xfId="27487"/>
    <cellStyle name="40 % - Markeringsfarve6 3 3 5" xfId="27488"/>
    <cellStyle name="40 % - Markeringsfarve6 3 3 5 2" xfId="27489"/>
    <cellStyle name="40 % - Markeringsfarve6 3 3 5 3" xfId="27490"/>
    <cellStyle name="40 % - Markeringsfarve6 3 3 6" xfId="27491"/>
    <cellStyle name="40 % - Markeringsfarve6 3 3 6 2" xfId="27492"/>
    <cellStyle name="40 % - Markeringsfarve6 3 3 6 3" xfId="27493"/>
    <cellStyle name="40 % - Markeringsfarve6 3 3 7" xfId="27494"/>
    <cellStyle name="40 % - Markeringsfarve6 3 3 7 2" xfId="27495"/>
    <cellStyle name="40 % - Markeringsfarve6 3 3 8" xfId="27496"/>
    <cellStyle name="40 % - Markeringsfarve6 3 4" xfId="27497"/>
    <cellStyle name="40 % - Markeringsfarve6 3 4 2" xfId="27498"/>
    <cellStyle name="40 % - Markeringsfarve6 3 4 3" xfId="27499"/>
    <cellStyle name="40 % - Markeringsfarve6 3 5" xfId="27500"/>
    <cellStyle name="40 % - Markeringsfarve6 3 5 2" xfId="27501"/>
    <cellStyle name="40 % - Markeringsfarve6 3 5 3" xfId="27502"/>
    <cellStyle name="40 % - Markeringsfarve6 3 6" xfId="27503"/>
    <cellStyle name="40 % - Markeringsfarve6 3 6 2" xfId="27504"/>
    <cellStyle name="40 % - Markeringsfarve6 3 6 3" xfId="27505"/>
    <cellStyle name="40 % - Markeringsfarve6 3 7" xfId="27506"/>
    <cellStyle name="40 % - Markeringsfarve6 3 7 2" xfId="27507"/>
    <cellStyle name="40 % - Markeringsfarve6 3 7 3" xfId="27508"/>
    <cellStyle name="40 % - Markeringsfarve6 3 8" xfId="27509"/>
    <cellStyle name="40 % - Markeringsfarve6 3 8 2" xfId="27510"/>
    <cellStyle name="40 % - Markeringsfarve6 3 8 3" xfId="27511"/>
    <cellStyle name="40 % - Markeringsfarve6 3 9" xfId="27512"/>
    <cellStyle name="40 % - Markeringsfarve6 3 9 2" xfId="27513"/>
    <cellStyle name="40 % - Markeringsfarve6 4" xfId="19069"/>
    <cellStyle name="40 % - Markeringsfarve6 4 2" xfId="19070"/>
    <cellStyle name="40 % - Markeringsfarve6 4 2 2" xfId="27514"/>
    <cellStyle name="40 % - Markeringsfarve6 4 2 3" xfId="27515"/>
    <cellStyle name="40 % - Markeringsfarve6 4 3" xfId="27516"/>
    <cellStyle name="40 % - Markeringsfarve6 4 3 2" xfId="27517"/>
    <cellStyle name="40 % - Markeringsfarve6 4 3 3" xfId="27518"/>
    <cellStyle name="40 % - Markeringsfarve6 4 4" xfId="27519"/>
    <cellStyle name="40 % - Markeringsfarve6 4 4 2" xfId="27520"/>
    <cellStyle name="40 % - Markeringsfarve6 4 4 3" xfId="27521"/>
    <cellStyle name="40 % - Markeringsfarve6 4 5" xfId="27522"/>
    <cellStyle name="40 % - Markeringsfarve6 4 5 2" xfId="27523"/>
    <cellStyle name="40 % - Markeringsfarve6 4 5 3" xfId="27524"/>
    <cellStyle name="40 % - Markeringsfarve6 4 6" xfId="27525"/>
    <cellStyle name="40 % - Markeringsfarve6 4 6 2" xfId="27526"/>
    <cellStyle name="40 % - Markeringsfarve6 4 6 3" xfId="27527"/>
    <cellStyle name="40 % - Markeringsfarve6 4 7" xfId="27528"/>
    <cellStyle name="40 % - Markeringsfarve6 4 7 2" xfId="27529"/>
    <cellStyle name="40 % - Markeringsfarve6 4 8" xfId="27530"/>
    <cellStyle name="40 % - Markeringsfarve6 5" xfId="19071"/>
    <cellStyle name="40 % - Markeringsfarve6 5 2" xfId="19072"/>
    <cellStyle name="40 % - Markeringsfarve6 5 2 2" xfId="27531"/>
    <cellStyle name="40 % - Markeringsfarve6 5 2 3" xfId="27532"/>
    <cellStyle name="40 % - Markeringsfarve6 5 3" xfId="27533"/>
    <cellStyle name="40 % - Markeringsfarve6 5 3 2" xfId="27534"/>
    <cellStyle name="40 % - Markeringsfarve6 5 3 3" xfId="27535"/>
    <cellStyle name="40 % - Markeringsfarve6 5 4" xfId="27536"/>
    <cellStyle name="40 % - Markeringsfarve6 5 4 2" xfId="27537"/>
    <cellStyle name="40 % - Markeringsfarve6 5 4 3" xfId="27538"/>
    <cellStyle name="40 % - Markeringsfarve6 5 5" xfId="27539"/>
    <cellStyle name="40 % - Markeringsfarve6 5 5 2" xfId="27540"/>
    <cellStyle name="40 % - Markeringsfarve6 5 5 3" xfId="27541"/>
    <cellStyle name="40 % - Markeringsfarve6 5 6" xfId="27542"/>
    <cellStyle name="40 % - Markeringsfarve6 5 6 2" xfId="27543"/>
    <cellStyle name="40 % - Markeringsfarve6 5 6 3" xfId="27544"/>
    <cellStyle name="40 % - Markeringsfarve6 5 7" xfId="27545"/>
    <cellStyle name="40 % - Markeringsfarve6 5 7 2" xfId="27546"/>
    <cellStyle name="40 % - Markeringsfarve6 5 8" xfId="27547"/>
    <cellStyle name="40 % - Markeringsfarve6 6" xfId="19073"/>
    <cellStyle name="40 % - Markeringsfarve6 6 2" xfId="19074"/>
    <cellStyle name="40 % - Markeringsfarve6 6 3" xfId="27548"/>
    <cellStyle name="40 % - Markeringsfarve6 7" xfId="19075"/>
    <cellStyle name="40 % - Markeringsfarve6 7 2" xfId="27549"/>
    <cellStyle name="40 % - Markeringsfarve6 7 3" xfId="27550"/>
    <cellStyle name="40 % - Markeringsfarve6 8" xfId="27551"/>
    <cellStyle name="40 % - Markeringsfarve6 8 2" xfId="27552"/>
    <cellStyle name="40 % - Markeringsfarve6 8 3" xfId="27553"/>
    <cellStyle name="40 % - Markeringsfarve6 9" xfId="27554"/>
    <cellStyle name="40 % - Markeringsfarve6 9 2" xfId="27555"/>
    <cellStyle name="40 % - Markeringsfarve6 9 3" xfId="27556"/>
    <cellStyle name="40% - Accent1 2" xfId="19076"/>
    <cellStyle name="40% - Accent2 2" xfId="19077"/>
    <cellStyle name="40% - Accent3 2" xfId="19078"/>
    <cellStyle name="40% - Accent4 2" xfId="19079"/>
    <cellStyle name="40% - Accent5 2" xfId="19080"/>
    <cellStyle name="40% - Accent6 2" xfId="19081"/>
    <cellStyle name="40% - Colore 1" xfId="7"/>
    <cellStyle name="40% - Colore 1 2" xfId="2566"/>
    <cellStyle name="40% - Colore 2" xfId="8"/>
    <cellStyle name="40% - Colore 2 2" xfId="2567"/>
    <cellStyle name="40% - Colore 3" xfId="9"/>
    <cellStyle name="40% - Colore 3 2" xfId="2568"/>
    <cellStyle name="40% - Colore 4" xfId="10"/>
    <cellStyle name="40% - Colore 4 2" xfId="2569"/>
    <cellStyle name="40% - Colore 5" xfId="11"/>
    <cellStyle name="40% - Colore 5 2" xfId="2570"/>
    <cellStyle name="40% - Colore 6" xfId="12"/>
    <cellStyle name="40% - Colore 6 2" xfId="2571"/>
    <cellStyle name="5x indented GHG Textfiels" xfId="13"/>
    <cellStyle name="5x indented GHG Textfiels 2" xfId="886"/>
    <cellStyle name="5x indented GHG Textfiels 2 2" xfId="8800"/>
    <cellStyle name="5x indented GHG Textfiels 3" xfId="8483"/>
    <cellStyle name="60 % - Markeringsfarve1" xfId="5892"/>
    <cellStyle name="60 % - Markeringsfarve2" xfId="5893"/>
    <cellStyle name="60 % - Markeringsfarve3" xfId="5894"/>
    <cellStyle name="60 % - Markeringsfarve3 2" xfId="27557"/>
    <cellStyle name="60 % - Markeringsfarve4" xfId="5895"/>
    <cellStyle name="60 % - Markeringsfarve4 2" xfId="27558"/>
    <cellStyle name="60 % - Markeringsfarve5" xfId="5896"/>
    <cellStyle name="60 % - Markeringsfarve6" xfId="5897"/>
    <cellStyle name="60 % - Markeringsfarve6 2" xfId="27559"/>
    <cellStyle name="60% - Accent1 2" xfId="19082"/>
    <cellStyle name="60% - Accent2 2" xfId="19083"/>
    <cellStyle name="60% - Accent3 2" xfId="19084"/>
    <cellStyle name="60% - Accent4 2" xfId="19085"/>
    <cellStyle name="60% - Accent5 2" xfId="19086"/>
    <cellStyle name="60% - Accent6 2" xfId="19087"/>
    <cellStyle name="60% - Colore 1" xfId="14"/>
    <cellStyle name="60% - Colore 2" xfId="15"/>
    <cellStyle name="60% - Colore 3" xfId="16"/>
    <cellStyle name="60% - Colore 4" xfId="17"/>
    <cellStyle name="60% - Colore 5" xfId="18"/>
    <cellStyle name="60% - Colore 6" xfId="19"/>
    <cellStyle name="Accent1 2" xfId="19088"/>
    <cellStyle name="Accent2 2" xfId="19089"/>
    <cellStyle name="Accent3 2" xfId="19090"/>
    <cellStyle name="Accent4 2" xfId="19091"/>
    <cellStyle name="Accent5 2" xfId="19092"/>
    <cellStyle name="Accent6 2" xfId="19093"/>
    <cellStyle name="AggblueCels_1x" xfId="25677"/>
    <cellStyle name="AggOrange_CRFReport-template" xfId="20"/>
    <cellStyle name="AggOrange9_CRFReport-template" xfId="21"/>
    <cellStyle name="Bad 2" xfId="23"/>
    <cellStyle name="Bad 2 2" xfId="19094"/>
    <cellStyle name="Bad 3" xfId="2572"/>
    <cellStyle name="Bad 4" xfId="7119"/>
    <cellStyle name="Bad 5" xfId="28053"/>
    <cellStyle name="Bemærk! 2" xfId="19095"/>
    <cellStyle name="Bemærk! 2 10" xfId="27560"/>
    <cellStyle name="Bemærk! 2 10 2" xfId="27561"/>
    <cellStyle name="Bemærk! 2 11" xfId="27562"/>
    <cellStyle name="Bemærk! 2 2" xfId="19096"/>
    <cellStyle name="Bemærk! 2 2 10" xfId="27563"/>
    <cellStyle name="Bemærk! 2 2 2" xfId="19097"/>
    <cellStyle name="Bemærk! 2 2 2 2" xfId="19098"/>
    <cellStyle name="Bemærk! 2 2 2 2 2" xfId="27564"/>
    <cellStyle name="Bemærk! 2 2 2 2 3" xfId="27565"/>
    <cellStyle name="Bemærk! 2 2 2 3" xfId="27566"/>
    <cellStyle name="Bemærk! 2 2 2 3 2" xfId="27567"/>
    <cellStyle name="Bemærk! 2 2 2 3 3" xfId="27568"/>
    <cellStyle name="Bemærk! 2 2 2 4" xfId="27569"/>
    <cellStyle name="Bemærk! 2 2 2 4 2" xfId="27570"/>
    <cellStyle name="Bemærk! 2 2 2 4 3" xfId="27571"/>
    <cellStyle name="Bemærk! 2 2 2 5" xfId="27572"/>
    <cellStyle name="Bemærk! 2 2 2 5 2" xfId="27573"/>
    <cellStyle name="Bemærk! 2 2 2 5 3" xfId="27574"/>
    <cellStyle name="Bemærk! 2 2 2 6" xfId="27575"/>
    <cellStyle name="Bemærk! 2 2 2 6 2" xfId="27576"/>
    <cellStyle name="Bemærk! 2 2 2 6 3" xfId="27577"/>
    <cellStyle name="Bemærk! 2 2 2 7" xfId="27578"/>
    <cellStyle name="Bemærk! 2 2 2 7 2" xfId="27579"/>
    <cellStyle name="Bemærk! 2 2 2 8" xfId="27580"/>
    <cellStyle name="Bemærk! 2 2 3" xfId="19099"/>
    <cellStyle name="Bemærk! 2 2 3 2" xfId="19100"/>
    <cellStyle name="Bemærk! 2 2 3 2 2" xfId="27581"/>
    <cellStyle name="Bemærk! 2 2 3 2 3" xfId="27582"/>
    <cellStyle name="Bemærk! 2 2 3 3" xfId="27583"/>
    <cellStyle name="Bemærk! 2 2 3 3 2" xfId="27584"/>
    <cellStyle name="Bemærk! 2 2 3 3 3" xfId="27585"/>
    <cellStyle name="Bemærk! 2 2 3 4" xfId="27586"/>
    <cellStyle name="Bemærk! 2 2 3 4 2" xfId="27587"/>
    <cellStyle name="Bemærk! 2 2 3 4 3" xfId="27588"/>
    <cellStyle name="Bemærk! 2 2 3 5" xfId="27589"/>
    <cellStyle name="Bemærk! 2 2 3 5 2" xfId="27590"/>
    <cellStyle name="Bemærk! 2 2 3 5 3" xfId="27591"/>
    <cellStyle name="Bemærk! 2 2 3 6" xfId="27592"/>
    <cellStyle name="Bemærk! 2 2 3 6 2" xfId="27593"/>
    <cellStyle name="Bemærk! 2 2 3 6 3" xfId="27594"/>
    <cellStyle name="Bemærk! 2 2 3 7" xfId="27595"/>
    <cellStyle name="Bemærk! 2 2 3 7 2" xfId="27596"/>
    <cellStyle name="Bemærk! 2 2 3 8" xfId="27597"/>
    <cellStyle name="Bemærk! 2 2 4" xfId="19101"/>
    <cellStyle name="Bemærk! 2 2 4 2" xfId="27598"/>
    <cellStyle name="Bemærk! 2 2 4 3" xfId="27599"/>
    <cellStyle name="Bemærk! 2 2 5" xfId="27600"/>
    <cellStyle name="Bemærk! 2 2 5 2" xfId="27601"/>
    <cellStyle name="Bemærk! 2 2 5 3" xfId="27602"/>
    <cellStyle name="Bemærk! 2 2 6" xfId="27603"/>
    <cellStyle name="Bemærk! 2 2 6 2" xfId="27604"/>
    <cellStyle name="Bemærk! 2 2 6 3" xfId="27605"/>
    <cellStyle name="Bemærk! 2 2 7" xfId="27606"/>
    <cellStyle name="Bemærk! 2 2 7 2" xfId="27607"/>
    <cellStyle name="Bemærk! 2 2 7 3" xfId="27608"/>
    <cellStyle name="Bemærk! 2 2 8" xfId="27609"/>
    <cellStyle name="Bemærk! 2 2 8 2" xfId="27610"/>
    <cellStyle name="Bemærk! 2 2 8 3" xfId="27611"/>
    <cellStyle name="Bemærk! 2 2 9" xfId="27612"/>
    <cellStyle name="Bemærk! 2 2 9 2" xfId="27613"/>
    <cellStyle name="Bemærk! 2 3" xfId="19102"/>
    <cellStyle name="Bemærk! 2 3 2" xfId="19103"/>
    <cellStyle name="Bemærk! 2 3 2 2" xfId="27614"/>
    <cellStyle name="Bemærk! 2 3 2 3" xfId="27615"/>
    <cellStyle name="Bemærk! 2 3 3" xfId="27616"/>
    <cellStyle name="Bemærk! 2 3 3 2" xfId="27617"/>
    <cellStyle name="Bemærk! 2 3 3 3" xfId="27618"/>
    <cellStyle name="Bemærk! 2 3 4" xfId="27619"/>
    <cellStyle name="Bemærk! 2 3 4 2" xfId="27620"/>
    <cellStyle name="Bemærk! 2 3 4 3" xfId="27621"/>
    <cellStyle name="Bemærk! 2 3 5" xfId="27622"/>
    <cellStyle name="Bemærk! 2 3 5 2" xfId="27623"/>
    <cellStyle name="Bemærk! 2 3 5 3" xfId="27624"/>
    <cellStyle name="Bemærk! 2 3 6" xfId="27625"/>
    <cellStyle name="Bemærk! 2 3 6 2" xfId="27626"/>
    <cellStyle name="Bemærk! 2 3 6 3" xfId="27627"/>
    <cellStyle name="Bemærk! 2 3 7" xfId="27628"/>
    <cellStyle name="Bemærk! 2 3 7 2" xfId="27629"/>
    <cellStyle name="Bemærk! 2 3 8" xfId="27630"/>
    <cellStyle name="Bemærk! 2 4" xfId="19104"/>
    <cellStyle name="Bemærk! 2 4 2" xfId="19105"/>
    <cellStyle name="Bemærk! 2 4 2 2" xfId="27631"/>
    <cellStyle name="Bemærk! 2 4 2 3" xfId="27632"/>
    <cellStyle name="Bemærk! 2 4 3" xfId="27633"/>
    <cellStyle name="Bemærk! 2 4 3 2" xfId="27634"/>
    <cellStyle name="Bemærk! 2 4 3 3" xfId="27635"/>
    <cellStyle name="Bemærk! 2 4 4" xfId="27636"/>
    <cellStyle name="Bemærk! 2 4 4 2" xfId="27637"/>
    <cellStyle name="Bemærk! 2 4 4 3" xfId="27638"/>
    <cellStyle name="Bemærk! 2 4 5" xfId="27639"/>
    <cellStyle name="Bemærk! 2 4 5 2" xfId="27640"/>
    <cellStyle name="Bemærk! 2 4 5 3" xfId="27641"/>
    <cellStyle name="Bemærk! 2 4 6" xfId="27642"/>
    <cellStyle name="Bemærk! 2 4 6 2" xfId="27643"/>
    <cellStyle name="Bemærk! 2 4 6 3" xfId="27644"/>
    <cellStyle name="Bemærk! 2 4 7" xfId="27645"/>
    <cellStyle name="Bemærk! 2 4 7 2" xfId="27646"/>
    <cellStyle name="Bemærk! 2 4 8" xfId="27647"/>
    <cellStyle name="Bemærk! 2 5" xfId="19106"/>
    <cellStyle name="Bemærk! 2 5 2" xfId="19107"/>
    <cellStyle name="Bemærk! 2 5 3" xfId="27648"/>
    <cellStyle name="Bemærk! 2 6" xfId="19108"/>
    <cellStyle name="Bemærk! 2 6 2" xfId="27649"/>
    <cellStyle name="Bemærk! 2 6 3" xfId="27650"/>
    <cellStyle name="Bemærk! 2 7" xfId="19109"/>
    <cellStyle name="Bemærk! 2 7 2" xfId="19110"/>
    <cellStyle name="Bemærk! 2 7 3" xfId="27651"/>
    <cellStyle name="Bemærk! 2 8" xfId="19111"/>
    <cellStyle name="Bemærk! 2 8 2" xfId="27652"/>
    <cellStyle name="Bemærk! 2 8 3" xfId="27653"/>
    <cellStyle name="Bemærk! 2 9" xfId="27654"/>
    <cellStyle name="Bemærk! 2 9 2" xfId="27655"/>
    <cellStyle name="Bemærk! 2 9 3" xfId="27656"/>
    <cellStyle name="Bemærk! 3" xfId="19112"/>
    <cellStyle name="Bemærk! 3 10" xfId="27657"/>
    <cellStyle name="Bemærk! 3 2" xfId="25686"/>
    <cellStyle name="Bemærk! 3 2 2" xfId="27658"/>
    <cellStyle name="Bemærk! 3 2 2 2" xfId="27659"/>
    <cellStyle name="Bemærk! 3 2 2 3" xfId="27660"/>
    <cellStyle name="Bemærk! 3 2 3" xfId="27661"/>
    <cellStyle name="Bemærk! 3 2 3 2" xfId="27662"/>
    <cellStyle name="Bemærk! 3 2 3 3" xfId="27663"/>
    <cellStyle name="Bemærk! 3 2 4" xfId="27664"/>
    <cellStyle name="Bemærk! 3 2 4 2" xfId="27665"/>
    <cellStyle name="Bemærk! 3 2 4 3" xfId="27666"/>
    <cellStyle name="Bemærk! 3 2 5" xfId="27667"/>
    <cellStyle name="Bemærk! 3 2 5 2" xfId="27668"/>
    <cellStyle name="Bemærk! 3 2 5 3" xfId="27669"/>
    <cellStyle name="Bemærk! 3 2 6" xfId="27670"/>
    <cellStyle name="Bemærk! 3 2 6 2" xfId="27671"/>
    <cellStyle name="Bemærk! 3 2 6 3" xfId="27672"/>
    <cellStyle name="Bemærk! 3 2 7" xfId="27673"/>
    <cellStyle name="Bemærk! 3 2 7 2" xfId="27674"/>
    <cellStyle name="Bemærk! 3 2 8" xfId="27675"/>
    <cellStyle name="Bemærk! 3 3" xfId="27676"/>
    <cellStyle name="Bemærk! 3 3 2" xfId="27677"/>
    <cellStyle name="Bemærk! 3 3 2 2" xfId="27678"/>
    <cellStyle name="Bemærk! 3 3 2 3" xfId="27679"/>
    <cellStyle name="Bemærk! 3 3 3" xfId="27680"/>
    <cellStyle name="Bemærk! 3 3 3 2" xfId="27681"/>
    <cellStyle name="Bemærk! 3 3 3 3" xfId="27682"/>
    <cellStyle name="Bemærk! 3 3 4" xfId="27683"/>
    <cellStyle name="Bemærk! 3 3 4 2" xfId="27684"/>
    <cellStyle name="Bemærk! 3 3 4 3" xfId="27685"/>
    <cellStyle name="Bemærk! 3 3 5" xfId="27686"/>
    <cellStyle name="Bemærk! 3 3 5 2" xfId="27687"/>
    <cellStyle name="Bemærk! 3 3 5 3" xfId="27688"/>
    <cellStyle name="Bemærk! 3 3 6" xfId="27689"/>
    <cellStyle name="Bemærk! 3 3 6 2" xfId="27690"/>
    <cellStyle name="Bemærk! 3 3 6 3" xfId="27691"/>
    <cellStyle name="Bemærk! 3 3 7" xfId="27692"/>
    <cellStyle name="Bemærk! 3 3 7 2" xfId="27693"/>
    <cellStyle name="Bemærk! 3 3 8" xfId="27694"/>
    <cellStyle name="Bemærk! 3 4" xfId="27695"/>
    <cellStyle name="Bemærk! 3 4 2" xfId="27696"/>
    <cellStyle name="Bemærk! 3 4 3" xfId="27697"/>
    <cellStyle name="Bemærk! 3 5" xfId="27698"/>
    <cellStyle name="Bemærk! 3 5 2" xfId="27699"/>
    <cellStyle name="Bemærk! 3 5 3" xfId="27700"/>
    <cellStyle name="Bemærk! 3 6" xfId="27701"/>
    <cellStyle name="Bemærk! 3 6 2" xfId="27702"/>
    <cellStyle name="Bemærk! 3 6 3" xfId="27703"/>
    <cellStyle name="Bemærk! 3 7" xfId="27704"/>
    <cellStyle name="Bemærk! 3 7 2" xfId="27705"/>
    <cellStyle name="Bemærk! 3 7 3" xfId="27706"/>
    <cellStyle name="Bemærk! 3 8" xfId="27707"/>
    <cellStyle name="Bemærk! 3 8 2" xfId="27708"/>
    <cellStyle name="Bemærk! 3 8 3" xfId="27709"/>
    <cellStyle name="Bemærk! 3 9" xfId="27710"/>
    <cellStyle name="Bemærk! 3 9 2" xfId="27711"/>
    <cellStyle name="Bemærk! 4" xfId="19113"/>
    <cellStyle name="Bemærk! 4 2" xfId="19114"/>
    <cellStyle name="Bemærk! 4 2 2" xfId="19115"/>
    <cellStyle name="Bemærk! 5" xfId="19116"/>
    <cellStyle name="Bemærk! 6" xfId="19117"/>
    <cellStyle name="Bemærk! 6 2" xfId="19118"/>
    <cellStyle name="Bruger data" xfId="3968"/>
    <cellStyle name="Bruger data 2" xfId="6606"/>
    <cellStyle name="Bruger data 2 2" xfId="31002"/>
    <cellStyle name="Bruger data 2 3" xfId="28054"/>
    <cellStyle name="Bruger data 3" xfId="5862"/>
    <cellStyle name="Bruger data 3 2" xfId="41609"/>
    <cellStyle name="Bruger data 3 3" xfId="28121"/>
    <cellStyle name="Bruger data 4" xfId="19119"/>
    <cellStyle name="C01_Main head" xfId="19120"/>
    <cellStyle name="C02_Column heads" xfId="19121"/>
    <cellStyle name="C03_Sub head bold" xfId="19122"/>
    <cellStyle name="C03a_Sub head" xfId="19123"/>
    <cellStyle name="C04_Total text white bold" xfId="19124"/>
    <cellStyle name="C04a_Total text black with rule" xfId="19125"/>
    <cellStyle name="C05_Main text" xfId="19126"/>
    <cellStyle name="C06_Figs" xfId="19127"/>
    <cellStyle name="C07_Figs 1 dec percent" xfId="19128"/>
    <cellStyle name="C08_Figs 1 decimal" xfId="19129"/>
    <cellStyle name="C09_Notes" xfId="19130"/>
    <cellStyle name="Calcolo" xfId="24"/>
    <cellStyle name="Calcolo 2" xfId="2573"/>
    <cellStyle name="Calcolo 2 2" xfId="5898"/>
    <cellStyle name="Calcolo 2 2 2" xfId="13173"/>
    <cellStyle name="Calcolo 2 2 2 2" xfId="31003"/>
    <cellStyle name="Calcolo 2 2 3" xfId="28124"/>
    <cellStyle name="Calcolo 2 3" xfId="13135"/>
    <cellStyle name="Calcolo 2 3 2" xfId="30503"/>
    <cellStyle name="Calcolo 2 4" xfId="25687"/>
    <cellStyle name="Calcolo 2 4 2" xfId="30504"/>
    <cellStyle name="Calcolo 2 5" xfId="25688"/>
    <cellStyle name="Calcolo 2 5 2" xfId="30505"/>
    <cellStyle name="Calcolo 2 6" xfId="28123"/>
    <cellStyle name="Calcolo 3" xfId="3969"/>
    <cellStyle name="Calcolo 3 2" xfId="13136"/>
    <cellStyle name="Calcolo 3 2 2" xfId="30512"/>
    <cellStyle name="Calcolo 3 3" xfId="28125"/>
    <cellStyle name="Calcolo 4" xfId="3970"/>
    <cellStyle name="Calcolo 4 2" xfId="28055"/>
    <cellStyle name="Calcolo 4 2 2" xfId="31004"/>
    <cellStyle name="Calcolo 4 3" xfId="28056"/>
    <cellStyle name="Calcolo 4 3 2" xfId="31005"/>
    <cellStyle name="Calcolo 4 4" xfId="28126"/>
    <cellStyle name="Calcolo 5" xfId="3971"/>
    <cellStyle name="Calcolo 5 2" xfId="28057"/>
    <cellStyle name="Calcolo 5 2 2" xfId="31006"/>
    <cellStyle name="Calcolo 5 3" xfId="28058"/>
    <cellStyle name="Calcolo 5 3 2" xfId="31007"/>
    <cellStyle name="Calcolo 5 4" xfId="28127"/>
    <cellStyle name="Calcolo 6" xfId="3972"/>
    <cellStyle name="Calcolo 6 2" xfId="28059"/>
    <cellStyle name="Calcolo 6 2 2" xfId="31008"/>
    <cellStyle name="Calcolo 6 3" xfId="28060"/>
    <cellStyle name="Calcolo 6 3 2" xfId="31009"/>
    <cellStyle name="Calcolo 6 4" xfId="28128"/>
    <cellStyle name="Calcolo 7" xfId="3973"/>
    <cellStyle name="Calcolo 7 2" xfId="28061"/>
    <cellStyle name="Calcolo 7 2 2" xfId="31010"/>
    <cellStyle name="Calcolo 7 3" xfId="28062"/>
    <cellStyle name="Calcolo 7 3 2" xfId="31011"/>
    <cellStyle name="Calcolo 7 4" xfId="28129"/>
    <cellStyle name="Calcolo 8" xfId="28122"/>
    <cellStyle name="Calculation 2" xfId="2574"/>
    <cellStyle name="Calculation 2 2" xfId="19131"/>
    <cellStyle name="Calculation 2 2 2" xfId="28063"/>
    <cellStyle name="Calculation 2 2 2 2" xfId="31012"/>
    <cellStyle name="Calculation 2 2 3" xfId="28064"/>
    <cellStyle name="Calculation 2 2 3 2" xfId="31013"/>
    <cellStyle name="Calculation 2 2 4" xfId="28130"/>
    <cellStyle name="Calculation 2 3" xfId="19132"/>
    <cellStyle name="Calculation 2 3 2" xfId="28065"/>
    <cellStyle name="Calculation 2 3 2 2" xfId="31014"/>
    <cellStyle name="Calculation 2 3 3" xfId="28066"/>
    <cellStyle name="Calculation 2 3 3 2" xfId="31015"/>
    <cellStyle name="Calculation 2 3 4" xfId="28131"/>
    <cellStyle name="Calculation 2 4" xfId="19133"/>
    <cellStyle name="Calculations" xfId="3974"/>
    <cellStyle name="Calculations 2" xfId="28067"/>
    <cellStyle name="Calculations 2 2" xfId="31016"/>
    <cellStyle name="Calculations 3" xfId="28132"/>
    <cellStyle name="Calculations 4" xfId="19134"/>
    <cellStyle name="Cella collegata" xfId="25"/>
    <cellStyle name="Cella da controllare" xfId="26"/>
    <cellStyle name="Check Cell 2" xfId="19135"/>
    <cellStyle name="Colore 1" xfId="27"/>
    <cellStyle name="Colore 2" xfId="28"/>
    <cellStyle name="Colore 3" xfId="29"/>
    <cellStyle name="Colore 4" xfId="30"/>
    <cellStyle name="Colore 5" xfId="31"/>
    <cellStyle name="Colore 6" xfId="32"/>
    <cellStyle name="Comma 10" xfId="5850"/>
    <cellStyle name="Comma 10 2" xfId="16679"/>
    <cellStyle name="Comma 10 3" xfId="19136"/>
    <cellStyle name="Comma 10 4" xfId="43304"/>
    <cellStyle name="Comma 10 5" xfId="44034"/>
    <cellStyle name="Comma 10 6" xfId="44944"/>
    <cellStyle name="Comma 10 7" xfId="45714"/>
    <cellStyle name="Comma 10 8" xfId="48730"/>
    <cellStyle name="Comma 10 9" xfId="13147"/>
    <cellStyle name="Comma 11" xfId="19137"/>
    <cellStyle name="Comma 11 2" xfId="44035"/>
    <cellStyle name="Comma 11 3" xfId="44945"/>
    <cellStyle name="Comma 12" xfId="19138"/>
    <cellStyle name="Comma 12 2" xfId="44036"/>
    <cellStyle name="Comma 12 3" xfId="44946"/>
    <cellStyle name="Comma 13" xfId="19139"/>
    <cellStyle name="Comma 13 2" xfId="28133"/>
    <cellStyle name="Comma 13 3" xfId="44037"/>
    <cellStyle name="Comma 13 4" xfId="44947"/>
    <cellStyle name="Comma 14" xfId="51268"/>
    <cellStyle name="Comma 15" xfId="51277"/>
    <cellStyle name="Comma 2" xfId="34"/>
    <cellStyle name="Comma 2 10" xfId="14898"/>
    <cellStyle name="Comma 2 10 2" xfId="19140"/>
    <cellStyle name="Comma 2 10 3" xfId="44039"/>
    <cellStyle name="Comma 2 10 4" xfId="44949"/>
    <cellStyle name="Comma 2 11" xfId="19141"/>
    <cellStyle name="Comma 2 12" xfId="28134"/>
    <cellStyle name="Comma 2 12 2" xfId="33508"/>
    <cellStyle name="Comma 2 12 3" xfId="38810"/>
    <cellStyle name="Comma 2 13" xfId="31043"/>
    <cellStyle name="Comma 2 14" xfId="36159"/>
    <cellStyle name="Comma 2 15" xfId="44038"/>
    <cellStyle name="Comma 2 16" xfId="44948"/>
    <cellStyle name="Comma 2 2" xfId="35"/>
    <cellStyle name="Comma 2 2 2" xfId="896"/>
    <cellStyle name="Comma 2 2 2 10" xfId="11368"/>
    <cellStyle name="Comma 2 2 2 2" xfId="903"/>
    <cellStyle name="Comma 2 2 2 2 10" xfId="10884"/>
    <cellStyle name="Comma 2 2 2 2 10 2" xfId="18422"/>
    <cellStyle name="Comma 2 2 2 2 10 3" xfId="42944"/>
    <cellStyle name="Comma 2 2 2 2 10 4" xfId="47777"/>
    <cellStyle name="Comma 2 2 2 2 10 5" xfId="50793"/>
    <cellStyle name="Comma 2 2 2 2 11" xfId="7007"/>
    <cellStyle name="Comma 2 2 2 2 11 2" xfId="17136"/>
    <cellStyle name="Comma 2 2 2 2 11 3" xfId="32663"/>
    <cellStyle name="Comma 2 2 2 2 11 4" xfId="46176"/>
    <cellStyle name="Comma 2 2 2 2 11 5" xfId="49192"/>
    <cellStyle name="Comma 2 2 2 2 12" xfId="14901"/>
    <cellStyle name="Comma 2 2 2 2 13" xfId="19144"/>
    <cellStyle name="Comma 2 2 2 2 14" xfId="44042"/>
    <cellStyle name="Comma 2 2 2 2 15" xfId="44952"/>
    <cellStyle name="Comma 2 2 2 2 16" xfId="45240"/>
    <cellStyle name="Comma 2 2 2 2 17" xfId="48255"/>
    <cellStyle name="Comma 2 2 2 2 2" xfId="3975"/>
    <cellStyle name="Comma 2 2 2 2 2 10" xfId="7745"/>
    <cellStyle name="Comma 2 2 2 2 2 10 2" xfId="43111"/>
    <cellStyle name="Comma 2 2 2 2 2 10 3" xfId="46394"/>
    <cellStyle name="Comma 2 2 2 2 2 10 4" xfId="49410"/>
    <cellStyle name="Comma 2 2 2 2 2 11" xfId="19145"/>
    <cellStyle name="Comma 2 2 2 2 2 12" xfId="44043"/>
    <cellStyle name="Comma 2 2 2 2 2 13" xfId="44953"/>
    <cellStyle name="Comma 2 2 2 2 2 14" xfId="45245"/>
    <cellStyle name="Comma 2 2 2 2 2 15" xfId="48260"/>
    <cellStyle name="Comma 2 2 2 2 2 2" xfId="5241"/>
    <cellStyle name="Comma 2 2 2 2 2 2 2" xfId="5561"/>
    <cellStyle name="Comma 2 2 2 2 2 2 2 2" xfId="10188"/>
    <cellStyle name="Comma 2 2 2 2 2 2 2 2 2" xfId="17738"/>
    <cellStyle name="Comma 2 2 2 2 2 2 2 2 3" xfId="41880"/>
    <cellStyle name="Comma 2 2 2 2 2 2 2 2 4" xfId="47093"/>
    <cellStyle name="Comma 2 2 2 2 2 2 2 2 5" xfId="50109"/>
    <cellStyle name="Comma 2 2 2 2 2 2 2 3" xfId="10673"/>
    <cellStyle name="Comma 2 2 2 2 2 2 2 3 2" xfId="18215"/>
    <cellStyle name="Comma 2 2 2 2 2 2 2 3 3" xfId="41950"/>
    <cellStyle name="Comma 2 2 2 2 2 2 2 3 4" xfId="47570"/>
    <cellStyle name="Comma 2 2 2 2 2 2 2 3 5" xfId="50586"/>
    <cellStyle name="Comma 2 2 2 2 2 2 2 4" xfId="11160"/>
    <cellStyle name="Comma 2 2 2 2 2 2 2 4 2" xfId="18692"/>
    <cellStyle name="Comma 2 2 2 2 2 2 2 4 3" xfId="20728"/>
    <cellStyle name="Comma 2 2 2 2 2 2 2 4 4" xfId="48047"/>
    <cellStyle name="Comma 2 2 2 2 2 2 2 4 5" xfId="51063"/>
    <cellStyle name="Comma 2 2 2 2 2 2 2 5" xfId="8196"/>
    <cellStyle name="Comma 2 2 2 2 2 2 2 5 2" xfId="29608"/>
    <cellStyle name="Comma 2 2 2 2 2 2 2 5 3" xfId="46616"/>
    <cellStyle name="Comma 2 2 2 2 2 2 2 5 4" xfId="49632"/>
    <cellStyle name="Comma 2 2 2 2 2 2 2 6" xfId="43902"/>
    <cellStyle name="Comma 2 2 2 2 2 2 2 7" xfId="45510"/>
    <cellStyle name="Comma 2 2 2 2 2 2 2 8" xfId="48526"/>
    <cellStyle name="Comma 2 2 2 2 2 2 3" xfId="9976"/>
    <cellStyle name="Comma 2 2 2 2 2 2 3 2" xfId="17526"/>
    <cellStyle name="Comma 2 2 2 2 2 2 3 3" xfId="29513"/>
    <cellStyle name="Comma 2 2 2 2 2 2 3 4" xfId="46881"/>
    <cellStyle name="Comma 2 2 2 2 2 2 3 5" xfId="49897"/>
    <cellStyle name="Comma 2 2 2 2 2 2 4" xfId="10460"/>
    <cellStyle name="Comma 2 2 2 2 2 2 4 2" xfId="18003"/>
    <cellStyle name="Comma 2 2 2 2 2 2 4 3" xfId="42933"/>
    <cellStyle name="Comma 2 2 2 2 2 2 4 4" xfId="47358"/>
    <cellStyle name="Comma 2 2 2 2 2 2 4 5" xfId="50374"/>
    <cellStyle name="Comma 2 2 2 2 2 2 5" xfId="10947"/>
    <cellStyle name="Comma 2 2 2 2 2 2 5 2" xfId="18480"/>
    <cellStyle name="Comma 2 2 2 2 2 2 5 3" xfId="41993"/>
    <cellStyle name="Comma 2 2 2 2 2 2 5 4" xfId="47835"/>
    <cellStyle name="Comma 2 2 2 2 2 2 5 5" xfId="50851"/>
    <cellStyle name="Comma 2 2 2 2 2 2 6" xfId="7895"/>
    <cellStyle name="Comma 2 2 2 2 2 2 6 2" xfId="43061"/>
    <cellStyle name="Comma 2 2 2 2 2 2 6 3" xfId="46404"/>
    <cellStyle name="Comma 2 2 2 2 2 2 6 4" xfId="49420"/>
    <cellStyle name="Comma 2 2 2 2 2 2 7" xfId="43020"/>
    <cellStyle name="Comma 2 2 2 2 2 2 8" xfId="45298"/>
    <cellStyle name="Comma 2 2 2 2 2 2 9" xfId="48314"/>
    <cellStyle name="Comma 2 2 2 2 2 3" xfId="5321"/>
    <cellStyle name="Comma 2 2 2 2 2 3 2" xfId="5641"/>
    <cellStyle name="Comma 2 2 2 2 2 3 2 2" xfId="10241"/>
    <cellStyle name="Comma 2 2 2 2 2 3 2 2 2" xfId="17791"/>
    <cellStyle name="Comma 2 2 2 2 2 3 2 2 3" xfId="42784"/>
    <cellStyle name="Comma 2 2 2 2 2 3 2 2 4" xfId="47146"/>
    <cellStyle name="Comma 2 2 2 2 2 3 2 2 5" xfId="50162"/>
    <cellStyle name="Comma 2 2 2 2 2 3 2 3" xfId="10726"/>
    <cellStyle name="Comma 2 2 2 2 2 3 2 3 2" xfId="18268"/>
    <cellStyle name="Comma 2 2 2 2 2 3 2 3 3" xfId="19892"/>
    <cellStyle name="Comma 2 2 2 2 2 3 2 3 4" xfId="47623"/>
    <cellStyle name="Comma 2 2 2 2 2 3 2 3 5" xfId="50639"/>
    <cellStyle name="Comma 2 2 2 2 2 3 2 4" xfId="11213"/>
    <cellStyle name="Comma 2 2 2 2 2 3 2 4 2" xfId="18745"/>
    <cellStyle name="Comma 2 2 2 2 2 3 2 4 3" xfId="42951"/>
    <cellStyle name="Comma 2 2 2 2 2 3 2 4 4" xfId="48100"/>
    <cellStyle name="Comma 2 2 2 2 2 3 2 4 5" xfId="51116"/>
    <cellStyle name="Comma 2 2 2 2 2 3 2 5" xfId="8275"/>
    <cellStyle name="Comma 2 2 2 2 2 3 2 5 2" xfId="43651"/>
    <cellStyle name="Comma 2 2 2 2 2 3 2 5 3" xfId="46669"/>
    <cellStyle name="Comma 2 2 2 2 2 3 2 5 4" xfId="49685"/>
    <cellStyle name="Comma 2 2 2 2 2 3 2 6" xfId="19709"/>
    <cellStyle name="Comma 2 2 2 2 2 3 2 7" xfId="45563"/>
    <cellStyle name="Comma 2 2 2 2 2 3 2 8" xfId="48579"/>
    <cellStyle name="Comma 2 2 2 2 2 3 3" xfId="10029"/>
    <cellStyle name="Comma 2 2 2 2 2 3 3 2" xfId="17579"/>
    <cellStyle name="Comma 2 2 2 2 2 3 3 3" xfId="27827"/>
    <cellStyle name="Comma 2 2 2 2 2 3 3 4" xfId="46934"/>
    <cellStyle name="Comma 2 2 2 2 2 3 3 5" xfId="49950"/>
    <cellStyle name="Comma 2 2 2 2 2 3 4" xfId="10514"/>
    <cellStyle name="Comma 2 2 2 2 2 3 4 2" xfId="18056"/>
    <cellStyle name="Comma 2 2 2 2 2 3 4 3" xfId="43428"/>
    <cellStyle name="Comma 2 2 2 2 2 3 4 4" xfId="47411"/>
    <cellStyle name="Comma 2 2 2 2 2 3 4 5" xfId="50427"/>
    <cellStyle name="Comma 2 2 2 2 2 3 5" xfId="11001"/>
    <cellStyle name="Comma 2 2 2 2 2 3 5 2" xfId="18533"/>
    <cellStyle name="Comma 2 2 2 2 2 3 5 3" xfId="42386"/>
    <cellStyle name="Comma 2 2 2 2 2 3 5 4" xfId="47888"/>
    <cellStyle name="Comma 2 2 2 2 2 3 5 5" xfId="50904"/>
    <cellStyle name="Comma 2 2 2 2 2 3 6" xfId="7966"/>
    <cellStyle name="Comma 2 2 2 2 2 3 6 2" xfId="42498"/>
    <cellStyle name="Comma 2 2 2 2 2 3 6 3" xfId="46457"/>
    <cellStyle name="Comma 2 2 2 2 2 3 6 4" xfId="49473"/>
    <cellStyle name="Comma 2 2 2 2 2 3 7" xfId="43317"/>
    <cellStyle name="Comma 2 2 2 2 2 3 8" xfId="45351"/>
    <cellStyle name="Comma 2 2 2 2 2 3 9" xfId="48367"/>
    <cellStyle name="Comma 2 2 2 2 2 4" xfId="5401"/>
    <cellStyle name="Comma 2 2 2 2 2 4 2" xfId="5721"/>
    <cellStyle name="Comma 2 2 2 2 2 4 2 2" xfId="10294"/>
    <cellStyle name="Comma 2 2 2 2 2 4 2 2 2" xfId="17844"/>
    <cellStyle name="Comma 2 2 2 2 2 4 2 2 3" xfId="41897"/>
    <cellStyle name="Comma 2 2 2 2 2 4 2 2 4" xfId="47199"/>
    <cellStyle name="Comma 2 2 2 2 2 4 2 2 5" xfId="50215"/>
    <cellStyle name="Comma 2 2 2 2 2 4 2 3" xfId="10779"/>
    <cellStyle name="Comma 2 2 2 2 2 4 2 3 2" xfId="18321"/>
    <cellStyle name="Comma 2 2 2 2 2 4 2 3 3" xfId="43464"/>
    <cellStyle name="Comma 2 2 2 2 2 4 2 3 4" xfId="47676"/>
    <cellStyle name="Comma 2 2 2 2 2 4 2 3 5" xfId="50692"/>
    <cellStyle name="Comma 2 2 2 2 2 4 2 4" xfId="11266"/>
    <cellStyle name="Comma 2 2 2 2 2 4 2 4 2" xfId="18798"/>
    <cellStyle name="Comma 2 2 2 2 2 4 2 4 3" xfId="42562"/>
    <cellStyle name="Comma 2 2 2 2 2 4 2 4 4" xfId="48153"/>
    <cellStyle name="Comma 2 2 2 2 2 4 2 4 5" xfId="51169"/>
    <cellStyle name="Comma 2 2 2 2 2 4 2 5" xfId="8355"/>
    <cellStyle name="Comma 2 2 2 2 2 4 2 5 2" xfId="42550"/>
    <cellStyle name="Comma 2 2 2 2 2 4 2 5 3" xfId="46722"/>
    <cellStyle name="Comma 2 2 2 2 2 4 2 5 4" xfId="49738"/>
    <cellStyle name="Comma 2 2 2 2 2 4 2 6" xfId="42739"/>
    <cellStyle name="Comma 2 2 2 2 2 4 2 7" xfId="45616"/>
    <cellStyle name="Comma 2 2 2 2 2 4 2 8" xfId="48632"/>
    <cellStyle name="Comma 2 2 2 2 2 4 3" xfId="10082"/>
    <cellStyle name="Comma 2 2 2 2 2 4 3 2" xfId="17632"/>
    <cellStyle name="Comma 2 2 2 2 2 4 3 3" xfId="41862"/>
    <cellStyle name="Comma 2 2 2 2 2 4 3 4" xfId="46987"/>
    <cellStyle name="Comma 2 2 2 2 2 4 3 5" xfId="50003"/>
    <cellStyle name="Comma 2 2 2 2 2 4 4" xfId="10567"/>
    <cellStyle name="Comma 2 2 2 2 2 4 4 2" xfId="18109"/>
    <cellStyle name="Comma 2 2 2 2 2 4 4 3" xfId="43162"/>
    <cellStyle name="Comma 2 2 2 2 2 4 4 4" xfId="47464"/>
    <cellStyle name="Comma 2 2 2 2 2 4 4 5" xfId="50480"/>
    <cellStyle name="Comma 2 2 2 2 2 4 5" xfId="11054"/>
    <cellStyle name="Comma 2 2 2 2 2 4 5 2" xfId="18586"/>
    <cellStyle name="Comma 2 2 2 2 2 4 5 3" xfId="42999"/>
    <cellStyle name="Comma 2 2 2 2 2 4 5 4" xfId="47941"/>
    <cellStyle name="Comma 2 2 2 2 2 4 5 5" xfId="50957"/>
    <cellStyle name="Comma 2 2 2 2 2 4 6" xfId="8042"/>
    <cellStyle name="Comma 2 2 2 2 2 4 6 2" xfId="42916"/>
    <cellStyle name="Comma 2 2 2 2 2 4 6 3" xfId="46510"/>
    <cellStyle name="Comma 2 2 2 2 2 4 6 4" xfId="49526"/>
    <cellStyle name="Comma 2 2 2 2 2 4 7" xfId="41505"/>
    <cellStyle name="Comma 2 2 2 2 2 4 8" xfId="45404"/>
    <cellStyle name="Comma 2 2 2 2 2 4 9" xfId="48420"/>
    <cellStyle name="Comma 2 2 2 2 2 5" xfId="5481"/>
    <cellStyle name="Comma 2 2 2 2 2 5 2" xfId="10135"/>
    <cellStyle name="Comma 2 2 2 2 2 5 2 2" xfId="17685"/>
    <cellStyle name="Comma 2 2 2 2 2 5 2 3" xfId="42300"/>
    <cellStyle name="Comma 2 2 2 2 2 5 2 4" xfId="47040"/>
    <cellStyle name="Comma 2 2 2 2 2 5 2 5" xfId="50056"/>
    <cellStyle name="Comma 2 2 2 2 2 5 3" xfId="10620"/>
    <cellStyle name="Comma 2 2 2 2 2 5 3 2" xfId="18162"/>
    <cellStyle name="Comma 2 2 2 2 2 5 3 3" xfId="43864"/>
    <cellStyle name="Comma 2 2 2 2 2 5 3 4" xfId="47517"/>
    <cellStyle name="Comma 2 2 2 2 2 5 3 5" xfId="50533"/>
    <cellStyle name="Comma 2 2 2 2 2 5 4" xfId="11107"/>
    <cellStyle name="Comma 2 2 2 2 2 5 4 2" xfId="18639"/>
    <cellStyle name="Comma 2 2 2 2 2 5 4 3" xfId="42401"/>
    <cellStyle name="Comma 2 2 2 2 2 5 4 4" xfId="47994"/>
    <cellStyle name="Comma 2 2 2 2 2 5 4 5" xfId="51010"/>
    <cellStyle name="Comma 2 2 2 2 2 5 5" xfId="8121"/>
    <cellStyle name="Comma 2 2 2 2 2 5 5 2" xfId="20508"/>
    <cellStyle name="Comma 2 2 2 2 2 5 5 3" xfId="46563"/>
    <cellStyle name="Comma 2 2 2 2 2 5 5 4" xfId="49579"/>
    <cellStyle name="Comma 2 2 2 2 2 5 6" xfId="41519"/>
    <cellStyle name="Comma 2 2 2 2 2 5 7" xfId="45457"/>
    <cellStyle name="Comma 2 2 2 2 2 5 8" xfId="48473"/>
    <cellStyle name="Comma 2 2 2 2 2 6" xfId="5801"/>
    <cellStyle name="Comma 2 2 2 2 2 6 2" xfId="10347"/>
    <cellStyle name="Comma 2 2 2 2 2 6 2 2" xfId="17897"/>
    <cellStyle name="Comma 2 2 2 2 2 6 2 3" xfId="27971"/>
    <cellStyle name="Comma 2 2 2 2 2 6 2 4" xfId="47252"/>
    <cellStyle name="Comma 2 2 2 2 2 6 2 5" xfId="50268"/>
    <cellStyle name="Comma 2 2 2 2 2 6 3" xfId="10832"/>
    <cellStyle name="Comma 2 2 2 2 2 6 3 2" xfId="18374"/>
    <cellStyle name="Comma 2 2 2 2 2 6 3 3" xfId="42507"/>
    <cellStyle name="Comma 2 2 2 2 2 6 3 4" xfId="47729"/>
    <cellStyle name="Comma 2 2 2 2 2 6 3 5" xfId="50745"/>
    <cellStyle name="Comma 2 2 2 2 2 6 4" xfId="11320"/>
    <cellStyle name="Comma 2 2 2 2 2 6 4 2" xfId="18851"/>
    <cellStyle name="Comma 2 2 2 2 2 6 4 3" xfId="42050"/>
    <cellStyle name="Comma 2 2 2 2 2 6 4 4" xfId="48206"/>
    <cellStyle name="Comma 2 2 2 2 2 6 4 5" xfId="51222"/>
    <cellStyle name="Comma 2 2 2 2 2 6 5" xfId="8435"/>
    <cellStyle name="Comma 2 2 2 2 2 6 5 2" xfId="27828"/>
    <cellStyle name="Comma 2 2 2 2 2 6 5 3" xfId="46775"/>
    <cellStyle name="Comma 2 2 2 2 2 6 5 4" xfId="49791"/>
    <cellStyle name="Comma 2 2 2 2 2 6 6" xfId="41596"/>
    <cellStyle name="Comma 2 2 2 2 2 6 7" xfId="45669"/>
    <cellStyle name="Comma 2 2 2 2 2 6 8" xfId="48685"/>
    <cellStyle name="Comma 2 2 2 2 2 7" xfId="9923"/>
    <cellStyle name="Comma 2 2 2 2 2 7 2" xfId="17473"/>
    <cellStyle name="Comma 2 2 2 2 2 7 3" xfId="20195"/>
    <cellStyle name="Comma 2 2 2 2 2 7 4" xfId="46828"/>
    <cellStyle name="Comma 2 2 2 2 2 7 5" xfId="49844"/>
    <cellStyle name="Comma 2 2 2 2 2 8" xfId="10407"/>
    <cellStyle name="Comma 2 2 2 2 2 8 2" xfId="17950"/>
    <cellStyle name="Comma 2 2 2 2 2 8 3" xfId="20370"/>
    <cellStyle name="Comma 2 2 2 2 2 8 4" xfId="47305"/>
    <cellStyle name="Comma 2 2 2 2 2 8 5" xfId="50321"/>
    <cellStyle name="Comma 2 2 2 2 2 9" xfId="10894"/>
    <cellStyle name="Comma 2 2 2 2 2 9 2" xfId="18427"/>
    <cellStyle name="Comma 2 2 2 2 2 9 3" xfId="42508"/>
    <cellStyle name="Comma 2 2 2 2 2 9 4" xfId="47782"/>
    <cellStyle name="Comma 2 2 2 2 2 9 5" xfId="50798"/>
    <cellStyle name="Comma 2 2 2 2 3" xfId="4822"/>
    <cellStyle name="Comma 2 2 2 2 3 2" xfId="5535"/>
    <cellStyle name="Comma 2 2 2 2 3 2 2" xfId="10183"/>
    <cellStyle name="Comma 2 2 2 2 3 2 2 2" xfId="17733"/>
    <cellStyle name="Comma 2 2 2 2 3 2 2 3" xfId="29491"/>
    <cellStyle name="Comma 2 2 2 2 3 2 2 4" xfId="47088"/>
    <cellStyle name="Comma 2 2 2 2 3 2 2 5" xfId="50104"/>
    <cellStyle name="Comma 2 2 2 2 3 2 3" xfId="10668"/>
    <cellStyle name="Comma 2 2 2 2 3 2 3 2" xfId="18210"/>
    <cellStyle name="Comma 2 2 2 2 3 2 3 3" xfId="42577"/>
    <cellStyle name="Comma 2 2 2 2 3 2 3 4" xfId="47565"/>
    <cellStyle name="Comma 2 2 2 2 3 2 3 5" xfId="50581"/>
    <cellStyle name="Comma 2 2 2 2 3 2 4" xfId="11155"/>
    <cellStyle name="Comma 2 2 2 2 3 2 4 2" xfId="18687"/>
    <cellStyle name="Comma 2 2 2 2 3 2 4 3" xfId="43178"/>
    <cellStyle name="Comma 2 2 2 2 3 2 4 4" xfId="48042"/>
    <cellStyle name="Comma 2 2 2 2 3 2 4 5" xfId="51058"/>
    <cellStyle name="Comma 2 2 2 2 3 2 5" xfId="8175"/>
    <cellStyle name="Comma 2 2 2 2 3 2 5 2" xfId="42816"/>
    <cellStyle name="Comma 2 2 2 2 3 2 5 3" xfId="46611"/>
    <cellStyle name="Comma 2 2 2 2 3 2 5 4" xfId="49627"/>
    <cellStyle name="Comma 2 2 2 2 3 2 6" xfId="41535"/>
    <cellStyle name="Comma 2 2 2 2 3 2 7" xfId="45505"/>
    <cellStyle name="Comma 2 2 2 2 3 2 8" xfId="48521"/>
    <cellStyle name="Comma 2 2 2 2 3 3" xfId="9971"/>
    <cellStyle name="Comma 2 2 2 2 3 3 2" xfId="17521"/>
    <cellStyle name="Comma 2 2 2 2 3 3 3" xfId="43276"/>
    <cellStyle name="Comma 2 2 2 2 3 3 4" xfId="46876"/>
    <cellStyle name="Comma 2 2 2 2 3 3 5" xfId="49892"/>
    <cellStyle name="Comma 2 2 2 2 3 4" xfId="10455"/>
    <cellStyle name="Comma 2 2 2 2 3 4 2" xfId="17998"/>
    <cellStyle name="Comma 2 2 2 2 3 4 3" xfId="42530"/>
    <cellStyle name="Comma 2 2 2 2 3 4 4" xfId="47353"/>
    <cellStyle name="Comma 2 2 2 2 3 4 5" xfId="50369"/>
    <cellStyle name="Comma 2 2 2 2 3 5" xfId="10942"/>
    <cellStyle name="Comma 2 2 2 2 3 5 2" xfId="18475"/>
    <cellStyle name="Comma 2 2 2 2 3 5 3" xfId="43123"/>
    <cellStyle name="Comma 2 2 2 2 3 5 4" xfId="47830"/>
    <cellStyle name="Comma 2 2 2 2 3 5 5" xfId="50846"/>
    <cellStyle name="Comma 2 2 2 2 3 6" xfId="7880"/>
    <cellStyle name="Comma 2 2 2 2 3 6 2" xfId="43267"/>
    <cellStyle name="Comma 2 2 2 2 3 6 3" xfId="46399"/>
    <cellStyle name="Comma 2 2 2 2 3 6 4" xfId="49415"/>
    <cellStyle name="Comma 2 2 2 2 3 7" xfId="41466"/>
    <cellStyle name="Comma 2 2 2 2 3 8" xfId="45293"/>
    <cellStyle name="Comma 2 2 2 2 3 9" xfId="48309"/>
    <cellStyle name="Comma 2 2 2 2 4" xfId="5295"/>
    <cellStyle name="Comma 2 2 2 2 4 2" xfId="5615"/>
    <cellStyle name="Comma 2 2 2 2 4 2 2" xfId="10236"/>
    <cellStyle name="Comma 2 2 2 2 4 2 2 2" xfId="17786"/>
    <cellStyle name="Comma 2 2 2 2 4 2 2 3" xfId="41885"/>
    <cellStyle name="Comma 2 2 2 2 4 2 2 4" xfId="47141"/>
    <cellStyle name="Comma 2 2 2 2 4 2 2 5" xfId="50157"/>
    <cellStyle name="Comma 2 2 2 2 4 2 3" xfId="10721"/>
    <cellStyle name="Comma 2 2 2 2 4 2 3 2" xfId="18263"/>
    <cellStyle name="Comma 2 2 2 2 4 2 3 3" xfId="42352"/>
    <cellStyle name="Comma 2 2 2 2 4 2 3 4" xfId="47618"/>
    <cellStyle name="Comma 2 2 2 2 4 2 3 5" xfId="50634"/>
    <cellStyle name="Comma 2 2 2 2 4 2 4" xfId="11208"/>
    <cellStyle name="Comma 2 2 2 2 4 2 4 2" xfId="18740"/>
    <cellStyle name="Comma 2 2 2 2 4 2 4 3" xfId="43397"/>
    <cellStyle name="Comma 2 2 2 2 4 2 4 4" xfId="48095"/>
    <cellStyle name="Comma 2 2 2 2 4 2 4 5" xfId="51111"/>
    <cellStyle name="Comma 2 2 2 2 4 2 5" xfId="8249"/>
    <cellStyle name="Comma 2 2 2 2 4 2 5 2" xfId="42773"/>
    <cellStyle name="Comma 2 2 2 2 4 2 5 3" xfId="46664"/>
    <cellStyle name="Comma 2 2 2 2 4 2 5 4" xfId="49680"/>
    <cellStyle name="Comma 2 2 2 2 4 2 6" xfId="41551"/>
    <cellStyle name="Comma 2 2 2 2 4 2 7" xfId="45558"/>
    <cellStyle name="Comma 2 2 2 2 4 2 8" xfId="48574"/>
    <cellStyle name="Comma 2 2 2 2 4 3" xfId="10024"/>
    <cellStyle name="Comma 2 2 2 2 4 3 2" xfId="17574"/>
    <cellStyle name="Comma 2 2 2 2 4 3 3" xfId="27812"/>
    <cellStyle name="Comma 2 2 2 2 4 3 4" xfId="46929"/>
    <cellStyle name="Comma 2 2 2 2 4 3 5" xfId="49945"/>
    <cellStyle name="Comma 2 2 2 2 4 4" xfId="10509"/>
    <cellStyle name="Comma 2 2 2 2 4 4 2" xfId="18051"/>
    <cellStyle name="Comma 2 2 2 2 4 4 3" xfId="42788"/>
    <cellStyle name="Comma 2 2 2 2 4 4 4" xfId="47406"/>
    <cellStyle name="Comma 2 2 2 2 4 4 5" xfId="50422"/>
    <cellStyle name="Comma 2 2 2 2 4 5" xfId="10996"/>
    <cellStyle name="Comma 2 2 2 2 4 5 2" xfId="18528"/>
    <cellStyle name="Comma 2 2 2 2 4 5 3" xfId="42645"/>
    <cellStyle name="Comma 2 2 2 2 4 5 4" xfId="47883"/>
    <cellStyle name="Comma 2 2 2 2 4 5 5" xfId="50899"/>
    <cellStyle name="Comma 2 2 2 2 4 6" xfId="7947"/>
    <cellStyle name="Comma 2 2 2 2 4 6 2" xfId="27878"/>
    <cellStyle name="Comma 2 2 2 2 4 6 3" xfId="46452"/>
    <cellStyle name="Comma 2 2 2 2 4 6 4" xfId="49468"/>
    <cellStyle name="Comma 2 2 2 2 4 7" xfId="27794"/>
    <cellStyle name="Comma 2 2 2 2 4 8" xfId="45346"/>
    <cellStyle name="Comma 2 2 2 2 4 9" xfId="48362"/>
    <cellStyle name="Comma 2 2 2 2 5" xfId="5375"/>
    <cellStyle name="Comma 2 2 2 2 5 2" xfId="5695"/>
    <cellStyle name="Comma 2 2 2 2 5 2 2" xfId="10289"/>
    <cellStyle name="Comma 2 2 2 2 5 2 2 2" xfId="17839"/>
    <cellStyle name="Comma 2 2 2 2 5 2 2 3" xfId="20382"/>
    <cellStyle name="Comma 2 2 2 2 5 2 2 4" xfId="47194"/>
    <cellStyle name="Comma 2 2 2 2 5 2 2 5" xfId="50210"/>
    <cellStyle name="Comma 2 2 2 2 5 2 3" xfId="10774"/>
    <cellStyle name="Comma 2 2 2 2 5 2 3 2" xfId="18316"/>
    <cellStyle name="Comma 2 2 2 2 5 2 3 3" xfId="42995"/>
    <cellStyle name="Comma 2 2 2 2 5 2 3 4" xfId="47671"/>
    <cellStyle name="Comma 2 2 2 2 5 2 3 5" xfId="50687"/>
    <cellStyle name="Comma 2 2 2 2 5 2 4" xfId="11261"/>
    <cellStyle name="Comma 2 2 2 2 5 2 4 2" xfId="18793"/>
    <cellStyle name="Comma 2 2 2 2 5 2 4 3" xfId="42421"/>
    <cellStyle name="Comma 2 2 2 2 5 2 4 4" xfId="48148"/>
    <cellStyle name="Comma 2 2 2 2 5 2 4 5" xfId="51164"/>
    <cellStyle name="Comma 2 2 2 2 5 2 5" xfId="8329"/>
    <cellStyle name="Comma 2 2 2 2 5 2 5 2" xfId="42622"/>
    <cellStyle name="Comma 2 2 2 2 5 2 5 3" xfId="46717"/>
    <cellStyle name="Comma 2 2 2 2 5 2 5 4" xfId="49733"/>
    <cellStyle name="Comma 2 2 2 2 5 2 6" xfId="43035"/>
    <cellStyle name="Comma 2 2 2 2 5 2 7" xfId="45611"/>
    <cellStyle name="Comma 2 2 2 2 5 2 8" xfId="48627"/>
    <cellStyle name="Comma 2 2 2 2 5 3" xfId="10077"/>
    <cellStyle name="Comma 2 2 2 2 5 3 2" xfId="17627"/>
    <cellStyle name="Comma 2 2 2 2 5 3 3" xfId="42492"/>
    <cellStyle name="Comma 2 2 2 2 5 3 4" xfId="46982"/>
    <cellStyle name="Comma 2 2 2 2 5 3 5" xfId="49998"/>
    <cellStyle name="Comma 2 2 2 2 5 4" xfId="10562"/>
    <cellStyle name="Comma 2 2 2 2 5 4 2" xfId="18104"/>
    <cellStyle name="Comma 2 2 2 2 5 4 3" xfId="41936"/>
    <cellStyle name="Comma 2 2 2 2 5 4 4" xfId="47459"/>
    <cellStyle name="Comma 2 2 2 2 5 4 5" xfId="50475"/>
    <cellStyle name="Comma 2 2 2 2 5 5" xfId="11049"/>
    <cellStyle name="Comma 2 2 2 2 5 5 2" xfId="18581"/>
    <cellStyle name="Comma 2 2 2 2 5 5 3" xfId="42391"/>
    <cellStyle name="Comma 2 2 2 2 5 5 4" xfId="47936"/>
    <cellStyle name="Comma 2 2 2 2 5 5 5" xfId="50952"/>
    <cellStyle name="Comma 2 2 2 2 5 6" xfId="8019"/>
    <cellStyle name="Comma 2 2 2 2 5 6 2" xfId="42815"/>
    <cellStyle name="Comma 2 2 2 2 5 6 3" xfId="46505"/>
    <cellStyle name="Comma 2 2 2 2 5 6 4" xfId="49521"/>
    <cellStyle name="Comma 2 2 2 2 5 7" xfId="43026"/>
    <cellStyle name="Comma 2 2 2 2 5 8" xfId="45399"/>
    <cellStyle name="Comma 2 2 2 2 5 9" xfId="48415"/>
    <cellStyle name="Comma 2 2 2 2 6" xfId="5455"/>
    <cellStyle name="Comma 2 2 2 2 6 2" xfId="10130"/>
    <cellStyle name="Comma 2 2 2 2 6 2 2" xfId="17680"/>
    <cellStyle name="Comma 2 2 2 2 6 2 3" xfId="27811"/>
    <cellStyle name="Comma 2 2 2 2 6 2 4" xfId="47035"/>
    <cellStyle name="Comma 2 2 2 2 6 2 5" xfId="50051"/>
    <cellStyle name="Comma 2 2 2 2 6 3" xfId="10615"/>
    <cellStyle name="Comma 2 2 2 2 6 3 2" xfId="18157"/>
    <cellStyle name="Comma 2 2 2 2 6 3 3" xfId="43426"/>
    <cellStyle name="Comma 2 2 2 2 6 3 4" xfId="47512"/>
    <cellStyle name="Comma 2 2 2 2 6 3 5" xfId="50528"/>
    <cellStyle name="Comma 2 2 2 2 6 4" xfId="11102"/>
    <cellStyle name="Comma 2 2 2 2 6 4 2" xfId="18634"/>
    <cellStyle name="Comma 2 2 2 2 6 4 3" xfId="42949"/>
    <cellStyle name="Comma 2 2 2 2 6 4 4" xfId="47989"/>
    <cellStyle name="Comma 2 2 2 2 6 4 5" xfId="51005"/>
    <cellStyle name="Comma 2 2 2 2 6 5" xfId="8095"/>
    <cellStyle name="Comma 2 2 2 2 6 5 2" xfId="19659"/>
    <cellStyle name="Comma 2 2 2 2 6 5 3" xfId="46558"/>
    <cellStyle name="Comma 2 2 2 2 6 5 4" xfId="49574"/>
    <cellStyle name="Comma 2 2 2 2 6 6" xfId="43028"/>
    <cellStyle name="Comma 2 2 2 2 6 7" xfId="45452"/>
    <cellStyle name="Comma 2 2 2 2 6 8" xfId="48468"/>
    <cellStyle name="Comma 2 2 2 2 7" xfId="5775"/>
    <cellStyle name="Comma 2 2 2 2 7 2" xfId="10342"/>
    <cellStyle name="Comma 2 2 2 2 7 2 2" xfId="17892"/>
    <cellStyle name="Comma 2 2 2 2 7 2 3" xfId="43310"/>
    <cellStyle name="Comma 2 2 2 2 7 2 4" xfId="47247"/>
    <cellStyle name="Comma 2 2 2 2 7 2 5" xfId="50263"/>
    <cellStyle name="Comma 2 2 2 2 7 3" xfId="10827"/>
    <cellStyle name="Comma 2 2 2 2 7 3 2" xfId="18369"/>
    <cellStyle name="Comma 2 2 2 2 7 3 3" xfId="42366"/>
    <cellStyle name="Comma 2 2 2 2 7 3 4" xfId="47724"/>
    <cellStyle name="Comma 2 2 2 2 7 3 5" xfId="50740"/>
    <cellStyle name="Comma 2 2 2 2 7 4" xfId="11314"/>
    <cellStyle name="Comma 2 2 2 2 7 4 2" xfId="18846"/>
    <cellStyle name="Comma 2 2 2 2 7 4 3" xfId="42868"/>
    <cellStyle name="Comma 2 2 2 2 7 4 4" xfId="48201"/>
    <cellStyle name="Comma 2 2 2 2 7 4 5" xfId="51217"/>
    <cellStyle name="Comma 2 2 2 2 7 5" xfId="8409"/>
    <cellStyle name="Comma 2 2 2 2 7 5 2" xfId="29592"/>
    <cellStyle name="Comma 2 2 2 2 7 5 3" xfId="46770"/>
    <cellStyle name="Comma 2 2 2 2 7 5 4" xfId="49786"/>
    <cellStyle name="Comma 2 2 2 2 7 6" xfId="43335"/>
    <cellStyle name="Comma 2 2 2 2 7 7" xfId="45664"/>
    <cellStyle name="Comma 2 2 2 2 7 8" xfId="48680"/>
    <cellStyle name="Comma 2 2 2 2 8" xfId="9918"/>
    <cellStyle name="Comma 2 2 2 2 8 2" xfId="17468"/>
    <cellStyle name="Comma 2 2 2 2 8 3" xfId="20118"/>
    <cellStyle name="Comma 2 2 2 2 8 4" xfId="46823"/>
    <cellStyle name="Comma 2 2 2 2 8 5" xfId="49839"/>
    <cellStyle name="Comma 2 2 2 2 9" xfId="10398"/>
    <cellStyle name="Comma 2 2 2 2 9 2" xfId="17945"/>
    <cellStyle name="Comma 2 2 2 2 9 3" xfId="43082"/>
    <cellStyle name="Comma 2 2 2 2 9 4" xfId="47300"/>
    <cellStyle name="Comma 2 2 2 2 9 5" xfId="50316"/>
    <cellStyle name="Comma 2 2 2 3" xfId="3976"/>
    <cellStyle name="Comma 2 2 2 3 10" xfId="6920"/>
    <cellStyle name="Comma 2 2 2 3 10 2" xfId="17130"/>
    <cellStyle name="Comma 2 2 2 3 10 3" xfId="42103"/>
    <cellStyle name="Comma 2 2 2 3 10 4" xfId="46167"/>
    <cellStyle name="Comma 2 2 2 3 10 5" xfId="49183"/>
    <cellStyle name="Comma 2 2 2 3 11" xfId="19146"/>
    <cellStyle name="Comma 2 2 2 3 12" xfId="44044"/>
    <cellStyle name="Comma 2 2 2 3 13" xfId="44954"/>
    <cellStyle name="Comma 2 2 2 3 14" xfId="45246"/>
    <cellStyle name="Comma 2 2 2 3 15" xfId="48261"/>
    <cellStyle name="Comma 2 2 2 3 16" xfId="13070"/>
    <cellStyle name="Comma 2 2 2 3 2" xfId="5242"/>
    <cellStyle name="Comma 2 2 2 3 2 2" xfId="5562"/>
    <cellStyle name="Comma 2 2 2 3 2 2 2" xfId="10189"/>
    <cellStyle name="Comma 2 2 2 3 2 2 2 2" xfId="17739"/>
    <cellStyle name="Comma 2 2 2 3 2 2 2 3" xfId="20395"/>
    <cellStyle name="Comma 2 2 2 3 2 2 2 4" xfId="47094"/>
    <cellStyle name="Comma 2 2 2 3 2 2 2 5" xfId="50110"/>
    <cellStyle name="Comma 2 2 2 3 2 2 3" xfId="10674"/>
    <cellStyle name="Comma 2 2 2 3 2 2 3 2" xfId="18216"/>
    <cellStyle name="Comma 2 2 2 3 2 2 3 3" xfId="41951"/>
    <cellStyle name="Comma 2 2 2 3 2 2 3 4" xfId="47571"/>
    <cellStyle name="Comma 2 2 2 3 2 2 3 5" xfId="50587"/>
    <cellStyle name="Comma 2 2 2 3 2 2 4" xfId="11161"/>
    <cellStyle name="Comma 2 2 2 3 2 2 4 2" xfId="18693"/>
    <cellStyle name="Comma 2 2 2 3 2 2 4 3" xfId="43434"/>
    <cellStyle name="Comma 2 2 2 3 2 2 4 4" xfId="48048"/>
    <cellStyle name="Comma 2 2 2 3 2 2 4 5" xfId="51064"/>
    <cellStyle name="Comma 2 2 2 3 2 2 5" xfId="8197"/>
    <cellStyle name="Comma 2 2 2 3 2 2 5 2" xfId="42678"/>
    <cellStyle name="Comma 2 2 2 3 2 2 5 3" xfId="46617"/>
    <cellStyle name="Comma 2 2 2 3 2 2 5 4" xfId="49633"/>
    <cellStyle name="Comma 2 2 2 3 2 2 6" xfId="20816"/>
    <cellStyle name="Comma 2 2 2 3 2 2 7" xfId="45511"/>
    <cellStyle name="Comma 2 2 2 3 2 2 8" xfId="48527"/>
    <cellStyle name="Comma 2 2 2 3 2 3" xfId="9977"/>
    <cellStyle name="Comma 2 2 2 3 2 3 2" xfId="17527"/>
    <cellStyle name="Comma 2 2 2 3 2 3 3" xfId="43852"/>
    <cellStyle name="Comma 2 2 2 3 2 3 4" xfId="46882"/>
    <cellStyle name="Comma 2 2 2 3 2 3 5" xfId="49898"/>
    <cellStyle name="Comma 2 2 2 3 2 4" xfId="10461"/>
    <cellStyle name="Comma 2 2 2 3 2 4 2" xfId="18004"/>
    <cellStyle name="Comma 2 2 2 3 2 4 3" xfId="42866"/>
    <cellStyle name="Comma 2 2 2 3 2 4 4" xfId="47359"/>
    <cellStyle name="Comma 2 2 2 3 2 4 5" xfId="50375"/>
    <cellStyle name="Comma 2 2 2 3 2 5" xfId="10948"/>
    <cellStyle name="Comma 2 2 2 3 2 5 2" xfId="18481"/>
    <cellStyle name="Comma 2 2 2 3 2 5 3" xfId="42560"/>
    <cellStyle name="Comma 2 2 2 3 2 5 4" xfId="47836"/>
    <cellStyle name="Comma 2 2 2 3 2 5 5" xfId="50852"/>
    <cellStyle name="Comma 2 2 2 3 2 6" xfId="7896"/>
    <cellStyle name="Comma 2 2 2 3 2 6 2" xfId="29968"/>
    <cellStyle name="Comma 2 2 2 3 2 6 3" xfId="46405"/>
    <cellStyle name="Comma 2 2 2 3 2 6 4" xfId="49421"/>
    <cellStyle name="Comma 2 2 2 3 2 7" xfId="41468"/>
    <cellStyle name="Comma 2 2 2 3 2 8" xfId="45299"/>
    <cellStyle name="Comma 2 2 2 3 2 9" xfId="48315"/>
    <cellStyle name="Comma 2 2 2 3 3" xfId="5322"/>
    <cellStyle name="Comma 2 2 2 3 3 2" xfId="5642"/>
    <cellStyle name="Comma 2 2 2 3 3 2 2" xfId="10242"/>
    <cellStyle name="Comma 2 2 2 3 3 2 2 2" xfId="17792"/>
    <cellStyle name="Comma 2 2 2 3 3 2 2 3" xfId="41886"/>
    <cellStyle name="Comma 2 2 2 3 3 2 2 4" xfId="47147"/>
    <cellStyle name="Comma 2 2 2 3 3 2 2 5" xfId="50163"/>
    <cellStyle name="Comma 2 2 2 3 3 2 3" xfId="10727"/>
    <cellStyle name="Comma 2 2 2 3 3 2 3 2" xfId="18269"/>
    <cellStyle name="Comma 2 2 2 3 3 2 3 3" xfId="42353"/>
    <cellStyle name="Comma 2 2 2 3 3 2 3 4" xfId="47624"/>
    <cellStyle name="Comma 2 2 2 3 3 2 3 5" xfId="50640"/>
    <cellStyle name="Comma 2 2 2 3 3 2 4" xfId="11214"/>
    <cellStyle name="Comma 2 2 2 3 3 2 4 2" xfId="18746"/>
    <cellStyle name="Comma 2 2 2 3 3 2 4 3" xfId="43971"/>
    <cellStyle name="Comma 2 2 2 3 3 2 4 4" xfId="48101"/>
    <cellStyle name="Comma 2 2 2 3 3 2 4 5" xfId="51117"/>
    <cellStyle name="Comma 2 2 2 3 3 2 5" xfId="8276"/>
    <cellStyle name="Comma 2 2 2 3 3 2 5 2" xfId="42444"/>
    <cellStyle name="Comma 2 2 2 3 3 2 5 3" xfId="46670"/>
    <cellStyle name="Comma 2 2 2 3 3 2 5 4" xfId="49686"/>
    <cellStyle name="Comma 2 2 2 3 3 2 6" xfId="41554"/>
    <cellStyle name="Comma 2 2 2 3 3 2 7" xfId="45564"/>
    <cellStyle name="Comma 2 2 2 3 3 2 8" xfId="48580"/>
    <cellStyle name="Comma 2 2 2 3 3 3" xfId="10030"/>
    <cellStyle name="Comma 2 2 2 3 3 3 2" xfId="17580"/>
    <cellStyle name="Comma 2 2 2 3 3 3 3" xfId="43592"/>
    <cellStyle name="Comma 2 2 2 3 3 3 4" xfId="46935"/>
    <cellStyle name="Comma 2 2 2 3 3 3 5" xfId="49951"/>
    <cellStyle name="Comma 2 2 2 3 3 4" xfId="10515"/>
    <cellStyle name="Comma 2 2 2 3 3 4 2" xfId="18057"/>
    <cellStyle name="Comma 2 2 2 3 3 4 3" xfId="43384"/>
    <cellStyle name="Comma 2 2 2 3 3 4 4" xfId="47412"/>
    <cellStyle name="Comma 2 2 2 3 3 4 5" xfId="50428"/>
    <cellStyle name="Comma 2 2 2 3 3 5" xfId="11002"/>
    <cellStyle name="Comma 2 2 2 3 3 5 2" xfId="18534"/>
    <cellStyle name="Comma 2 2 2 3 3 5 3" xfId="43238"/>
    <cellStyle name="Comma 2 2 2 3 3 5 4" xfId="47889"/>
    <cellStyle name="Comma 2 2 2 3 3 5 5" xfId="50905"/>
    <cellStyle name="Comma 2 2 2 3 3 6" xfId="7967"/>
    <cellStyle name="Comma 2 2 2 3 3 6 2" xfId="42215"/>
    <cellStyle name="Comma 2 2 2 3 3 6 3" xfId="46458"/>
    <cellStyle name="Comma 2 2 2 3 3 6 4" xfId="49474"/>
    <cellStyle name="Comma 2 2 2 3 3 7" xfId="41485"/>
    <cellStyle name="Comma 2 2 2 3 3 8" xfId="45352"/>
    <cellStyle name="Comma 2 2 2 3 3 9" xfId="48368"/>
    <cellStyle name="Comma 2 2 2 3 4" xfId="5402"/>
    <cellStyle name="Comma 2 2 2 3 4 2" xfId="5722"/>
    <cellStyle name="Comma 2 2 2 3 4 2 2" xfId="10295"/>
    <cellStyle name="Comma 2 2 2 3 4 2 2 2" xfId="17845"/>
    <cellStyle name="Comma 2 2 2 3 4 2 2 3" xfId="20381"/>
    <cellStyle name="Comma 2 2 2 3 4 2 2 4" xfId="47200"/>
    <cellStyle name="Comma 2 2 2 3 4 2 2 5" xfId="50216"/>
    <cellStyle name="Comma 2 2 2 3 4 2 3" xfId="10780"/>
    <cellStyle name="Comma 2 2 2 3 4 2 3 2" xfId="18322"/>
    <cellStyle name="Comma 2 2 2 3 4 2 3 3" xfId="43576"/>
    <cellStyle name="Comma 2 2 2 3 4 2 3 4" xfId="47677"/>
    <cellStyle name="Comma 2 2 2 3 4 2 3 5" xfId="50693"/>
    <cellStyle name="Comma 2 2 2 3 4 2 4" xfId="11267"/>
    <cellStyle name="Comma 2 2 2 3 4 2 4 2" xfId="18799"/>
    <cellStyle name="Comma 2 2 2 3 4 2 4 3" xfId="43476"/>
    <cellStyle name="Comma 2 2 2 3 4 2 4 4" xfId="48154"/>
    <cellStyle name="Comma 2 2 2 3 4 2 4 5" xfId="51170"/>
    <cellStyle name="Comma 2 2 2 3 4 2 5" xfId="8356"/>
    <cellStyle name="Comma 2 2 2 3 4 2 5 2" xfId="41820"/>
    <cellStyle name="Comma 2 2 2 3 4 2 5 3" xfId="46723"/>
    <cellStyle name="Comma 2 2 2 3 4 2 5 4" xfId="49739"/>
    <cellStyle name="Comma 2 2 2 3 4 2 6" xfId="41574"/>
    <cellStyle name="Comma 2 2 2 3 4 2 7" xfId="45617"/>
    <cellStyle name="Comma 2 2 2 3 4 2 8" xfId="48633"/>
    <cellStyle name="Comma 2 2 2 3 4 3" xfId="10083"/>
    <cellStyle name="Comma 2 2 2 3 4 3 2" xfId="17633"/>
    <cellStyle name="Comma 2 2 2 3 4 3 3" xfId="29506"/>
    <cellStyle name="Comma 2 2 2 3 4 3 4" xfId="46988"/>
    <cellStyle name="Comma 2 2 2 3 4 3 5" xfId="50004"/>
    <cellStyle name="Comma 2 2 2 3 4 4" xfId="10568"/>
    <cellStyle name="Comma 2 2 2 3 4 4 2" xfId="18110"/>
    <cellStyle name="Comma 2 2 2 3 4 4 3" xfId="41937"/>
    <cellStyle name="Comma 2 2 2 3 4 4 4" xfId="47465"/>
    <cellStyle name="Comma 2 2 2 3 4 4 5" xfId="50481"/>
    <cellStyle name="Comma 2 2 2 3 4 5" xfId="11055"/>
    <cellStyle name="Comma 2 2 2 3 4 5 2" xfId="18587"/>
    <cellStyle name="Comma 2 2 2 3 4 5 3" xfId="42392"/>
    <cellStyle name="Comma 2 2 2 3 4 5 4" xfId="47942"/>
    <cellStyle name="Comma 2 2 2 3 4 5 5" xfId="50958"/>
    <cellStyle name="Comma 2 2 2 3 4 6" xfId="8043"/>
    <cellStyle name="Comma 2 2 2 3 4 6 2" xfId="43939"/>
    <cellStyle name="Comma 2 2 2 3 4 6 3" xfId="46511"/>
    <cellStyle name="Comma 2 2 2 3 4 6 4" xfId="49527"/>
    <cellStyle name="Comma 2 2 2 3 4 7" xfId="43602"/>
    <cellStyle name="Comma 2 2 2 3 4 8" xfId="45405"/>
    <cellStyle name="Comma 2 2 2 3 4 9" xfId="48421"/>
    <cellStyle name="Comma 2 2 2 3 5" xfId="5482"/>
    <cellStyle name="Comma 2 2 2 3 5 2" xfId="10136"/>
    <cellStyle name="Comma 2 2 2 3 5 2 2" xfId="17686"/>
    <cellStyle name="Comma 2 2 2 3 5 2 3" xfId="42628"/>
    <cellStyle name="Comma 2 2 2 3 5 2 4" xfId="47041"/>
    <cellStyle name="Comma 2 2 2 3 5 2 5" xfId="50057"/>
    <cellStyle name="Comma 2 2 2 3 5 3" xfId="10621"/>
    <cellStyle name="Comma 2 2 2 3 5 3 2" xfId="18163"/>
    <cellStyle name="Comma 2 2 2 3 5 3 3" xfId="42340"/>
    <cellStyle name="Comma 2 2 2 3 5 3 4" xfId="47518"/>
    <cellStyle name="Comma 2 2 2 3 5 3 5" xfId="50534"/>
    <cellStyle name="Comma 2 2 2 3 5 4" xfId="11108"/>
    <cellStyle name="Comma 2 2 2 3 5 4 2" xfId="18640"/>
    <cellStyle name="Comma 2 2 2 3 5 4 3" xfId="43530"/>
    <cellStyle name="Comma 2 2 2 3 5 4 4" xfId="47995"/>
    <cellStyle name="Comma 2 2 2 3 5 4 5" xfId="51011"/>
    <cellStyle name="Comma 2 2 2 3 5 5" xfId="8122"/>
    <cellStyle name="Comma 2 2 2 3 5 5 2" xfId="42974"/>
    <cellStyle name="Comma 2 2 2 3 5 5 3" xfId="46564"/>
    <cellStyle name="Comma 2 2 2 3 5 5 4" xfId="49580"/>
    <cellStyle name="Comma 2 2 2 3 5 6" xfId="43154"/>
    <cellStyle name="Comma 2 2 2 3 5 7" xfId="45458"/>
    <cellStyle name="Comma 2 2 2 3 5 8" xfId="48474"/>
    <cellStyle name="Comma 2 2 2 3 6" xfId="5802"/>
    <cellStyle name="Comma 2 2 2 3 6 2" xfId="10348"/>
    <cellStyle name="Comma 2 2 2 3 6 2 2" xfId="17898"/>
    <cellStyle name="Comma 2 2 2 3 6 2 3" xfId="43516"/>
    <cellStyle name="Comma 2 2 2 3 6 2 4" xfId="47253"/>
    <cellStyle name="Comma 2 2 2 3 6 2 5" xfId="50269"/>
    <cellStyle name="Comma 2 2 2 3 6 3" xfId="10833"/>
    <cellStyle name="Comma 2 2 2 3 6 3 2" xfId="18375"/>
    <cellStyle name="Comma 2 2 2 3 6 3 3" xfId="42367"/>
    <cellStyle name="Comma 2 2 2 3 6 3 4" xfId="47730"/>
    <cellStyle name="Comma 2 2 2 3 6 3 5" xfId="50746"/>
    <cellStyle name="Comma 2 2 2 3 6 4" xfId="11321"/>
    <cellStyle name="Comma 2 2 2 3 6 4 2" xfId="18852"/>
    <cellStyle name="Comma 2 2 2 3 6 4 3" xfId="43477"/>
    <cellStyle name="Comma 2 2 2 3 6 4 4" xfId="48207"/>
    <cellStyle name="Comma 2 2 2 3 6 4 5" xfId="51223"/>
    <cellStyle name="Comma 2 2 2 3 6 5" xfId="8436"/>
    <cellStyle name="Comma 2 2 2 3 6 5 2" xfId="43309"/>
    <cellStyle name="Comma 2 2 2 3 6 5 3" xfId="46776"/>
    <cellStyle name="Comma 2 2 2 3 6 5 4" xfId="49792"/>
    <cellStyle name="Comma 2 2 2 3 6 6" xfId="43039"/>
    <cellStyle name="Comma 2 2 2 3 6 7" xfId="45670"/>
    <cellStyle name="Comma 2 2 2 3 6 8" xfId="48686"/>
    <cellStyle name="Comma 2 2 2 3 7" xfId="9924"/>
    <cellStyle name="Comma 2 2 2 3 7 2" xfId="17474"/>
    <cellStyle name="Comma 2 2 2 3 7 3" xfId="43889"/>
    <cellStyle name="Comma 2 2 2 3 7 4" xfId="46829"/>
    <cellStyle name="Comma 2 2 2 3 7 5" xfId="49845"/>
    <cellStyle name="Comma 2 2 2 3 8" xfId="10408"/>
    <cellStyle name="Comma 2 2 2 3 8 2" xfId="17951"/>
    <cellStyle name="Comma 2 2 2 3 8 3" xfId="43571"/>
    <cellStyle name="Comma 2 2 2 3 8 4" xfId="47306"/>
    <cellStyle name="Comma 2 2 2 3 8 5" xfId="50322"/>
    <cellStyle name="Comma 2 2 2 3 9" xfId="10895"/>
    <cellStyle name="Comma 2 2 2 3 9 2" xfId="18428"/>
    <cellStyle name="Comma 2 2 2 3 9 3" xfId="42373"/>
    <cellStyle name="Comma 2 2 2 3 9 4" xfId="47783"/>
    <cellStyle name="Comma 2 2 2 3 9 5" xfId="50799"/>
    <cellStyle name="Comma 2 2 2 4" xfId="6522"/>
    <cellStyle name="Comma 2 2 2 4 2" xfId="19147"/>
    <cellStyle name="Comma 2 2 2 4 3" xfId="44045"/>
    <cellStyle name="Comma 2 2 2 4 4" xfId="44955"/>
    <cellStyle name="Comma 2 2 2 5" xfId="6609"/>
    <cellStyle name="Comma 2 2 2 5 2" xfId="17112"/>
    <cellStyle name="Comma 2 2 2 5 3" xfId="29733"/>
    <cellStyle name="Comma 2 2 2 5 4" xfId="46145"/>
    <cellStyle name="Comma 2 2 2 5 5" xfId="49161"/>
    <cellStyle name="Comma 2 2 2 6" xfId="14900"/>
    <cellStyle name="Comma 2 2 2 7" xfId="19143"/>
    <cellStyle name="Comma 2 2 2 8" xfId="44041"/>
    <cellStyle name="Comma 2 2 2 9" xfId="44951"/>
    <cellStyle name="Comma 2 2 3" xfId="3076"/>
    <cellStyle name="Comma 2 2 3 2" xfId="7645"/>
    <cellStyle name="Comma 2 2 3 2 2" xfId="19149"/>
    <cellStyle name="Comma 2 2 3 2 3" xfId="44047"/>
    <cellStyle name="Comma 2 2 3 2 4" xfId="44957"/>
    <cellStyle name="Comma 2 2 3 3" xfId="7120"/>
    <cellStyle name="Comma 2 2 3 3 2" xfId="17147"/>
    <cellStyle name="Comma 2 2 3 3 3" xfId="44005"/>
    <cellStyle name="Comma 2 2 3 3 4" xfId="46189"/>
    <cellStyle name="Comma 2 2 3 3 5" xfId="49205"/>
    <cellStyle name="Comma 2 2 3 4" xfId="14902"/>
    <cellStyle name="Comma 2 2 3 5" xfId="19148"/>
    <cellStyle name="Comma 2 2 3 6" xfId="44046"/>
    <cellStyle name="Comma 2 2 3 7" xfId="44956"/>
    <cellStyle name="Comma 2 2 4" xfId="6608"/>
    <cellStyle name="Comma 2 2 4 2" xfId="6653"/>
    <cellStyle name="Comma 2 2 4 3" xfId="13481"/>
    <cellStyle name="Comma 2 2 4 3 2" xfId="17111"/>
    <cellStyle name="Comma 2 2 4 4" xfId="19150"/>
    <cellStyle name="Comma 2 2 4 5" xfId="41725"/>
    <cellStyle name="Comma 2 2 4 6" xfId="44048"/>
    <cellStyle name="Comma 2 2 4 7" xfId="44958"/>
    <cellStyle name="Comma 2 2 4 8" xfId="46144"/>
    <cellStyle name="Comma 2 2 4 9" xfId="49160"/>
    <cellStyle name="Comma 2 2 5" xfId="14899"/>
    <cellStyle name="Comma 2 2 5 2" xfId="19151"/>
    <cellStyle name="Comma 2 2 5 3" xfId="44049"/>
    <cellStyle name="Comma 2 2 5 4" xfId="44959"/>
    <cellStyle name="Comma 2 2 6" xfId="19152"/>
    <cellStyle name="Comma 2 2 7" xfId="19142"/>
    <cellStyle name="Comma 2 2 8" xfId="44040"/>
    <cellStyle name="Comma 2 2 9" xfId="44950"/>
    <cellStyle name="Comma 2 3" xfId="36"/>
    <cellStyle name="Comma 2 3 10" xfId="44050"/>
    <cellStyle name="Comma 2 3 11" xfId="44960"/>
    <cellStyle name="Comma 2 3 2" xfId="898"/>
    <cellStyle name="Comma 2 3 2 10" xfId="44961"/>
    <cellStyle name="Comma 2 3 2 2" xfId="3977"/>
    <cellStyle name="Comma 2 3 2 2 10" xfId="10409"/>
    <cellStyle name="Comma 2 3 2 2 10 2" xfId="17952"/>
    <cellStyle name="Comma 2 3 2 2 10 3" xfId="27963"/>
    <cellStyle name="Comma 2 3 2 2 10 4" xfId="47307"/>
    <cellStyle name="Comma 2 3 2 2 10 5" xfId="50323"/>
    <cellStyle name="Comma 2 3 2 2 11" xfId="10896"/>
    <cellStyle name="Comma 2 3 2 2 11 2" xfId="18429"/>
    <cellStyle name="Comma 2 3 2 2 11 3" xfId="43525"/>
    <cellStyle name="Comma 2 3 2 2 11 4" xfId="47784"/>
    <cellStyle name="Comma 2 3 2 2 11 5" xfId="50800"/>
    <cellStyle name="Comma 2 3 2 2 12" xfId="13174"/>
    <cellStyle name="Comma 2 3 2 2 12 2" xfId="16682"/>
    <cellStyle name="Comma 2 3 2 2 13" xfId="19155"/>
    <cellStyle name="Comma 2 3 2 2 14" xfId="44052"/>
    <cellStyle name="Comma 2 3 2 2 15" xfId="44962"/>
    <cellStyle name="Comma 2 3 2 2 16" xfId="45247"/>
    <cellStyle name="Comma 2 3 2 2 17" xfId="48262"/>
    <cellStyle name="Comma 2 3 2 2 2" xfId="5243"/>
    <cellStyle name="Comma 2 3 2 2 2 10" xfId="48316"/>
    <cellStyle name="Comma 2 3 2 2 2 2" xfId="5563"/>
    <cellStyle name="Comma 2 3 2 2 2 2 2" xfId="10190"/>
    <cellStyle name="Comma 2 3 2 2 2 2 2 2" xfId="17740"/>
    <cellStyle name="Comma 2 3 2 2 2 2 2 3" xfId="43281"/>
    <cellStyle name="Comma 2 3 2 2 2 2 2 4" xfId="47095"/>
    <cellStyle name="Comma 2 3 2 2 2 2 2 5" xfId="50111"/>
    <cellStyle name="Comma 2 3 2 2 2 2 3" xfId="10675"/>
    <cellStyle name="Comma 2 3 2 2 2 2 3 2" xfId="18217"/>
    <cellStyle name="Comma 2 3 2 2 2 2 3 3" xfId="43169"/>
    <cellStyle name="Comma 2 3 2 2 2 2 3 4" xfId="47572"/>
    <cellStyle name="Comma 2 3 2 2 2 2 3 5" xfId="50588"/>
    <cellStyle name="Comma 2 3 2 2 2 2 4" xfId="11162"/>
    <cellStyle name="Comma 2 3 2 2 2 2 4 2" xfId="18694"/>
    <cellStyle name="Comma 2 3 2 2 2 2 4 3" xfId="42149"/>
    <cellStyle name="Comma 2 3 2 2 2 2 4 4" xfId="48049"/>
    <cellStyle name="Comma 2 3 2 2 2 2 4 5" xfId="51065"/>
    <cellStyle name="Comma 2 3 2 2 2 2 5" xfId="8198"/>
    <cellStyle name="Comma 2 3 2 2 2 2 5 2" xfId="42240"/>
    <cellStyle name="Comma 2 3 2 2 2 2 5 3" xfId="46618"/>
    <cellStyle name="Comma 2 3 2 2 2 2 5 4" xfId="49634"/>
    <cellStyle name="Comma 2 3 2 2 2 2 6" xfId="43247"/>
    <cellStyle name="Comma 2 3 2 2 2 2 7" xfId="45512"/>
    <cellStyle name="Comma 2 3 2 2 2 2 8" xfId="48528"/>
    <cellStyle name="Comma 2 3 2 2 2 3" xfId="7897"/>
    <cellStyle name="Comma 2 3 2 2 2 3 2" xfId="17345"/>
    <cellStyle name="Comma 2 3 2 2 2 3 3" xfId="42662"/>
    <cellStyle name="Comma 2 3 2 2 2 3 4" xfId="46406"/>
    <cellStyle name="Comma 2 3 2 2 2 3 5" xfId="49422"/>
    <cellStyle name="Comma 2 3 2 2 2 4" xfId="9978"/>
    <cellStyle name="Comma 2 3 2 2 2 4 2" xfId="17528"/>
    <cellStyle name="Comma 2 3 2 2 2 4 3" xfId="42282"/>
    <cellStyle name="Comma 2 3 2 2 2 4 4" xfId="46883"/>
    <cellStyle name="Comma 2 3 2 2 2 4 5" xfId="49899"/>
    <cellStyle name="Comma 2 3 2 2 2 5" xfId="10462"/>
    <cellStyle name="Comma 2 3 2 2 2 5 2" xfId="18005"/>
    <cellStyle name="Comma 2 3 2 2 2 5 3" xfId="41919"/>
    <cellStyle name="Comma 2 3 2 2 2 5 4" xfId="47360"/>
    <cellStyle name="Comma 2 3 2 2 2 5 5" xfId="50376"/>
    <cellStyle name="Comma 2 3 2 2 2 6" xfId="10949"/>
    <cellStyle name="Comma 2 3 2 2 2 6 2" xfId="18482"/>
    <cellStyle name="Comma 2 3 2 2 2 6 3" xfId="43703"/>
    <cellStyle name="Comma 2 3 2 2 2 6 4" xfId="47837"/>
    <cellStyle name="Comma 2 3 2 2 2 6 5" xfId="50853"/>
    <cellStyle name="Comma 2 3 2 2 2 7" xfId="7121"/>
    <cellStyle name="Comma 2 3 2 2 2 7 2" xfId="42181"/>
    <cellStyle name="Comma 2 3 2 2 2 7 3" xfId="46190"/>
    <cellStyle name="Comma 2 3 2 2 2 7 4" xfId="49206"/>
    <cellStyle name="Comma 2 3 2 2 2 8" xfId="19156"/>
    <cellStyle name="Comma 2 3 2 2 2 9" xfId="45300"/>
    <cellStyle name="Comma 2 3 2 2 3" xfId="5323"/>
    <cellStyle name="Comma 2 3 2 2 3 2" xfId="5643"/>
    <cellStyle name="Comma 2 3 2 2 3 2 2" xfId="10243"/>
    <cellStyle name="Comma 2 3 2 2 3 2 2 2" xfId="17793"/>
    <cellStyle name="Comma 2 3 2 2 3 2 2 3" xfId="41887"/>
    <cellStyle name="Comma 2 3 2 2 3 2 2 4" xfId="47148"/>
    <cellStyle name="Comma 2 3 2 2 3 2 2 5" xfId="50164"/>
    <cellStyle name="Comma 2 3 2 2 3 2 3" xfId="10728"/>
    <cellStyle name="Comma 2 3 2 2 3 2 3 2" xfId="18270"/>
    <cellStyle name="Comma 2 3 2 2 3 2 3 3" xfId="43810"/>
    <cellStyle name="Comma 2 3 2 2 3 2 3 4" xfId="47625"/>
    <cellStyle name="Comma 2 3 2 2 3 2 3 5" xfId="50641"/>
    <cellStyle name="Comma 2 3 2 2 3 2 4" xfId="11215"/>
    <cellStyle name="Comma 2 3 2 2 3 2 4 2" xfId="18747"/>
    <cellStyle name="Comma 2 3 2 2 3 2 4 3" xfId="42034"/>
    <cellStyle name="Comma 2 3 2 2 3 2 4 4" xfId="48102"/>
    <cellStyle name="Comma 2 3 2 2 3 2 4 5" xfId="51118"/>
    <cellStyle name="Comma 2 3 2 2 3 2 5" xfId="8277"/>
    <cellStyle name="Comma 2 3 2 2 3 2 5 2" xfId="43830"/>
    <cellStyle name="Comma 2 3 2 2 3 2 5 3" xfId="46671"/>
    <cellStyle name="Comma 2 3 2 2 3 2 5 4" xfId="49687"/>
    <cellStyle name="Comma 2 3 2 2 3 2 6" xfId="42735"/>
    <cellStyle name="Comma 2 3 2 2 3 2 7" xfId="45565"/>
    <cellStyle name="Comma 2 3 2 2 3 2 8" xfId="48581"/>
    <cellStyle name="Comma 2 3 2 2 3 3" xfId="10031"/>
    <cellStyle name="Comma 2 3 2 2 3 3 2" xfId="17581"/>
    <cellStyle name="Comma 2 3 2 2 3 3 3" xfId="42818"/>
    <cellStyle name="Comma 2 3 2 2 3 3 4" xfId="46936"/>
    <cellStyle name="Comma 2 3 2 2 3 3 5" xfId="49952"/>
    <cellStyle name="Comma 2 3 2 2 3 4" xfId="10516"/>
    <cellStyle name="Comma 2 3 2 2 3 4 2" xfId="18058"/>
    <cellStyle name="Comma 2 3 2 2 3 4 3" xfId="41925"/>
    <cellStyle name="Comma 2 3 2 2 3 4 4" xfId="47413"/>
    <cellStyle name="Comma 2 3 2 2 3 4 5" xfId="50429"/>
    <cellStyle name="Comma 2 3 2 2 3 5" xfId="11003"/>
    <cellStyle name="Comma 2 3 2 2 3 5 2" xfId="18535"/>
    <cellStyle name="Comma 2 3 2 2 3 5 3" xfId="42798"/>
    <cellStyle name="Comma 2 3 2 2 3 5 4" xfId="47890"/>
    <cellStyle name="Comma 2 3 2 2 3 5 5" xfId="50906"/>
    <cellStyle name="Comma 2 3 2 2 3 6" xfId="7968"/>
    <cellStyle name="Comma 2 3 2 2 3 6 2" xfId="42915"/>
    <cellStyle name="Comma 2 3 2 2 3 6 3" xfId="46459"/>
    <cellStyle name="Comma 2 3 2 2 3 6 4" xfId="49475"/>
    <cellStyle name="Comma 2 3 2 2 3 7" xfId="43896"/>
    <cellStyle name="Comma 2 3 2 2 3 8" xfId="45353"/>
    <cellStyle name="Comma 2 3 2 2 3 9" xfId="48369"/>
    <cellStyle name="Comma 2 3 2 2 4" xfId="5403"/>
    <cellStyle name="Comma 2 3 2 2 4 2" xfId="5723"/>
    <cellStyle name="Comma 2 3 2 2 4 2 2" xfId="10296"/>
    <cellStyle name="Comma 2 3 2 2 4 2 2 2" xfId="17846"/>
    <cellStyle name="Comma 2 3 2 2 4 2 2 3" xfId="42988"/>
    <cellStyle name="Comma 2 3 2 2 4 2 2 4" xfId="47201"/>
    <cellStyle name="Comma 2 3 2 2 4 2 2 5" xfId="50217"/>
    <cellStyle name="Comma 2 3 2 2 4 2 3" xfId="10781"/>
    <cellStyle name="Comma 2 3 2 2 4 2 3 2" xfId="18323"/>
    <cellStyle name="Comma 2 3 2 2 4 2 3 3" xfId="42359"/>
    <cellStyle name="Comma 2 3 2 2 4 2 3 4" xfId="47678"/>
    <cellStyle name="Comma 2 3 2 2 4 2 3 5" xfId="50694"/>
    <cellStyle name="Comma 2 3 2 2 4 2 4" xfId="11268"/>
    <cellStyle name="Comma 2 3 2 2 4 2 4 2" xfId="18800"/>
    <cellStyle name="Comma 2 3 2 2 4 2 4 3" xfId="42707"/>
    <cellStyle name="Comma 2 3 2 2 4 2 4 4" xfId="48155"/>
    <cellStyle name="Comma 2 3 2 2 4 2 4 5" xfId="51171"/>
    <cellStyle name="Comma 2 3 2 2 4 2 5" xfId="8357"/>
    <cellStyle name="Comma 2 3 2 2 4 2 5 2" xfId="41821"/>
    <cellStyle name="Comma 2 3 2 2 4 2 5 3" xfId="46724"/>
    <cellStyle name="Comma 2 3 2 2 4 2 5 4" xfId="49740"/>
    <cellStyle name="Comma 2 3 2 2 4 2 6" xfId="43332"/>
    <cellStyle name="Comma 2 3 2 2 4 2 7" xfId="45618"/>
    <cellStyle name="Comma 2 3 2 2 4 2 8" xfId="48634"/>
    <cellStyle name="Comma 2 3 2 2 4 3" xfId="10084"/>
    <cellStyle name="Comma 2 3 2 2 4 3 2" xfId="17634"/>
    <cellStyle name="Comma 2 3 2 2 4 3 3" xfId="42983"/>
    <cellStyle name="Comma 2 3 2 2 4 3 4" xfId="46989"/>
    <cellStyle name="Comma 2 3 2 2 4 3 5" xfId="50005"/>
    <cellStyle name="Comma 2 3 2 2 4 4" xfId="10569"/>
    <cellStyle name="Comma 2 3 2 2 4 4 2" xfId="18111"/>
    <cellStyle name="Comma 2 3 2 2 4 4 3" xfId="43168"/>
    <cellStyle name="Comma 2 3 2 2 4 4 4" xfId="47466"/>
    <cellStyle name="Comma 2 3 2 2 4 4 5" xfId="50482"/>
    <cellStyle name="Comma 2 3 2 2 4 5" xfId="11056"/>
    <cellStyle name="Comma 2 3 2 2 4 5 2" xfId="18588"/>
    <cellStyle name="Comma 2 3 2 2 4 5 3" xfId="43239"/>
    <cellStyle name="Comma 2 3 2 2 4 5 4" xfId="47943"/>
    <cellStyle name="Comma 2 3 2 2 4 5 5" xfId="50959"/>
    <cellStyle name="Comma 2 3 2 2 4 6" xfId="8044"/>
    <cellStyle name="Comma 2 3 2 2 4 6 2" xfId="41779"/>
    <cellStyle name="Comma 2 3 2 2 4 6 3" xfId="46512"/>
    <cellStyle name="Comma 2 3 2 2 4 6 4" xfId="49528"/>
    <cellStyle name="Comma 2 3 2 2 4 7" xfId="41506"/>
    <cellStyle name="Comma 2 3 2 2 4 8" xfId="45406"/>
    <cellStyle name="Comma 2 3 2 2 4 9" xfId="48422"/>
    <cellStyle name="Comma 2 3 2 2 5" xfId="5483"/>
    <cellStyle name="Comma 2 3 2 2 5 2" xfId="10137"/>
    <cellStyle name="Comma 2 3 2 2 5 2 2" xfId="17687"/>
    <cellStyle name="Comma 2 3 2 2 5 2 3" xfId="19636"/>
    <cellStyle name="Comma 2 3 2 2 5 2 4" xfId="47042"/>
    <cellStyle name="Comma 2 3 2 2 5 2 5" xfId="50058"/>
    <cellStyle name="Comma 2 3 2 2 5 3" xfId="10622"/>
    <cellStyle name="Comma 2 3 2 2 5 3 2" xfId="18164"/>
    <cellStyle name="Comma 2 3 2 2 5 3 3" xfId="43712"/>
    <cellStyle name="Comma 2 3 2 2 5 3 4" xfId="47519"/>
    <cellStyle name="Comma 2 3 2 2 5 3 5" xfId="50535"/>
    <cellStyle name="Comma 2 3 2 2 5 4" xfId="11109"/>
    <cellStyle name="Comma 2 3 2 2 5 4 2" xfId="18641"/>
    <cellStyle name="Comma 2 3 2 2 5 4 3" xfId="43969"/>
    <cellStyle name="Comma 2 3 2 2 5 4 4" xfId="47996"/>
    <cellStyle name="Comma 2 3 2 2 5 4 5" xfId="51012"/>
    <cellStyle name="Comma 2 3 2 2 5 5" xfId="8123"/>
    <cellStyle name="Comma 2 3 2 2 5 5 2" xfId="42232"/>
    <cellStyle name="Comma 2 3 2 2 5 5 3" xfId="46565"/>
    <cellStyle name="Comma 2 3 2 2 5 5 4" xfId="49581"/>
    <cellStyle name="Comma 2 3 2 2 5 6" xfId="42514"/>
    <cellStyle name="Comma 2 3 2 2 5 7" xfId="45459"/>
    <cellStyle name="Comma 2 3 2 2 5 8" xfId="48475"/>
    <cellStyle name="Comma 2 3 2 2 6" xfId="5803"/>
    <cellStyle name="Comma 2 3 2 2 6 2" xfId="10349"/>
    <cellStyle name="Comma 2 3 2 2 6 2 2" xfId="17899"/>
    <cellStyle name="Comma 2 3 2 2 6 2 3" xfId="43081"/>
    <cellStyle name="Comma 2 3 2 2 6 2 4" xfId="47254"/>
    <cellStyle name="Comma 2 3 2 2 6 2 5" xfId="50270"/>
    <cellStyle name="Comma 2 3 2 2 6 3" xfId="10834"/>
    <cellStyle name="Comma 2 3 2 2 6 3 2" xfId="18376"/>
    <cellStyle name="Comma 2 3 2 2 6 3 3" xfId="42943"/>
    <cellStyle name="Comma 2 3 2 2 6 3 4" xfId="47731"/>
    <cellStyle name="Comma 2 3 2 2 6 3 5" xfId="50747"/>
    <cellStyle name="Comma 2 3 2 2 6 4" xfId="11322"/>
    <cellStyle name="Comma 2 3 2 2 6 4 2" xfId="18853"/>
    <cellStyle name="Comma 2 3 2 2 6 4 3" xfId="42708"/>
    <cellStyle name="Comma 2 3 2 2 6 4 4" xfId="48208"/>
    <cellStyle name="Comma 2 3 2 2 6 4 5" xfId="51224"/>
    <cellStyle name="Comma 2 3 2 2 6 5" xfId="8437"/>
    <cellStyle name="Comma 2 3 2 2 6 5 2" xfId="43983"/>
    <cellStyle name="Comma 2 3 2 2 6 5 3" xfId="46777"/>
    <cellStyle name="Comma 2 3 2 2 6 5 4" xfId="49793"/>
    <cellStyle name="Comma 2 3 2 2 6 6" xfId="41597"/>
    <cellStyle name="Comma 2 3 2 2 6 7" xfId="45671"/>
    <cellStyle name="Comma 2 3 2 2 6 8" xfId="48687"/>
    <cellStyle name="Comma 2 3 2 2 7" xfId="6548"/>
    <cellStyle name="Comma 2 3 2 2 7 2" xfId="17106"/>
    <cellStyle name="Comma 2 3 2 2 7 3" xfId="42174"/>
    <cellStyle name="Comma 2 3 2 2 7 4" xfId="46138"/>
    <cellStyle name="Comma 2 3 2 2 7 5" xfId="49154"/>
    <cellStyle name="Comma 2 3 2 2 8" xfId="7740"/>
    <cellStyle name="Comma 2 3 2 2 9" xfId="9925"/>
    <cellStyle name="Comma 2 3 2 2 9 2" xfId="17475"/>
    <cellStyle name="Comma 2 3 2 2 9 3" xfId="19427"/>
    <cellStyle name="Comma 2 3 2 2 9 4" xfId="46830"/>
    <cellStyle name="Comma 2 3 2 2 9 5" xfId="49846"/>
    <cellStyle name="Comma 2 3 2 3" xfId="7122"/>
    <cellStyle name="Comma 2 3 2 3 2" xfId="17148"/>
    <cellStyle name="Comma 2 3 2 3 3" xfId="19157"/>
    <cellStyle name="Comma 2 3 2 3 4" xfId="46191"/>
    <cellStyle name="Comma 2 3 2 3 5" xfId="49207"/>
    <cellStyle name="Comma 2 3 2 4" xfId="6611"/>
    <cellStyle name="Comma 2 3 2 4 2" xfId="17114"/>
    <cellStyle name="Comma 2 3 2 4 3" xfId="42175"/>
    <cellStyle name="Comma 2 3 2 4 4" xfId="46147"/>
    <cellStyle name="Comma 2 3 2 4 5" xfId="49163"/>
    <cellStyle name="Comma 2 3 2 5" xfId="7698"/>
    <cellStyle name="Comma 2 3 2 6" xfId="5899"/>
    <cellStyle name="Comma 2 3 2 6 2" xfId="16681"/>
    <cellStyle name="Comma 2 3 2 6 3" xfId="43912"/>
    <cellStyle name="Comma 2 3 2 6 4" xfId="45716"/>
    <cellStyle name="Comma 2 3 2 6 5" xfId="48732"/>
    <cellStyle name="Comma 2 3 2 7" xfId="14904"/>
    <cellStyle name="Comma 2 3 2 8" xfId="19154"/>
    <cellStyle name="Comma 2 3 2 9" xfId="44051"/>
    <cellStyle name="Comma 2 3 3" xfId="897"/>
    <cellStyle name="Comma 2 3 3 10" xfId="44963"/>
    <cellStyle name="Comma 2 3 3 2" xfId="3978"/>
    <cellStyle name="Comma 2 3 3 2 10" xfId="10410"/>
    <cellStyle name="Comma 2 3 3 2 10 2" xfId="17953"/>
    <cellStyle name="Comma 2 3 3 2 10 3" xfId="42635"/>
    <cellStyle name="Comma 2 3 3 2 10 4" xfId="47308"/>
    <cellStyle name="Comma 2 3 3 2 10 5" xfId="50324"/>
    <cellStyle name="Comma 2 3 3 2 11" xfId="10897"/>
    <cellStyle name="Comma 2 3 3 2 11 2" xfId="18430"/>
    <cellStyle name="Comma 2 3 3 2 11 3" xfId="43090"/>
    <cellStyle name="Comma 2 3 3 2 11 4" xfId="47785"/>
    <cellStyle name="Comma 2 3 3 2 11 5" xfId="50801"/>
    <cellStyle name="Comma 2 3 3 2 12" xfId="7009"/>
    <cellStyle name="Comma 2 3 3 2 12 2" xfId="17138"/>
    <cellStyle name="Comma 2 3 3 2 12 3" xfId="42179"/>
    <cellStyle name="Comma 2 3 3 2 12 4" xfId="46178"/>
    <cellStyle name="Comma 2 3 3 2 12 5" xfId="49194"/>
    <cellStyle name="Comma 2 3 3 2 13" xfId="19159"/>
    <cellStyle name="Comma 2 3 3 2 14" xfId="44054"/>
    <cellStyle name="Comma 2 3 3 2 15" xfId="44964"/>
    <cellStyle name="Comma 2 3 3 2 16" xfId="45248"/>
    <cellStyle name="Comma 2 3 3 2 17" xfId="48263"/>
    <cellStyle name="Comma 2 3 3 2 2" xfId="3979"/>
    <cellStyle name="Comma 2 3 3 2 2 10" xfId="7591"/>
    <cellStyle name="Comma 2 3 3 2 2 10 2" xfId="43362"/>
    <cellStyle name="Comma 2 3 3 2 2 10 3" xfId="46381"/>
    <cellStyle name="Comma 2 3 3 2 2 10 4" xfId="49397"/>
    <cellStyle name="Comma 2 3 3 2 2 11" xfId="19160"/>
    <cellStyle name="Comma 2 3 3 2 2 12" xfId="44055"/>
    <cellStyle name="Comma 2 3 3 2 2 13" xfId="44965"/>
    <cellStyle name="Comma 2 3 3 2 2 14" xfId="45249"/>
    <cellStyle name="Comma 2 3 3 2 2 15" xfId="48264"/>
    <cellStyle name="Comma 2 3 3 2 2 2" xfId="5245"/>
    <cellStyle name="Comma 2 3 3 2 2 2 2" xfId="5565"/>
    <cellStyle name="Comma 2 3 3 2 2 2 2 2" xfId="10192"/>
    <cellStyle name="Comma 2 3 3 2 2 2 2 2 2" xfId="17742"/>
    <cellStyle name="Comma 2 3 3 2 2 2 2 2 3" xfId="42931"/>
    <cellStyle name="Comma 2 3 3 2 2 2 2 2 4" xfId="47097"/>
    <cellStyle name="Comma 2 3 3 2 2 2 2 2 5" xfId="50113"/>
    <cellStyle name="Comma 2 3 3 2 2 2 2 3" xfId="10677"/>
    <cellStyle name="Comma 2 3 3 2 2 2 2 3 2" xfId="18219"/>
    <cellStyle name="Comma 2 3 3 2 2 2 2 3 3" xfId="27952"/>
    <cellStyle name="Comma 2 3 3 2 2 2 2 3 4" xfId="47574"/>
    <cellStyle name="Comma 2 3 3 2 2 2 2 3 5" xfId="50590"/>
    <cellStyle name="Comma 2 3 3 2 2 2 2 4" xfId="11164"/>
    <cellStyle name="Comma 2 3 3 2 2 2 2 4 2" xfId="18696"/>
    <cellStyle name="Comma 2 3 3 2 2 2 2 4 3" xfId="43596"/>
    <cellStyle name="Comma 2 3 3 2 2 2 2 4 4" xfId="48051"/>
    <cellStyle name="Comma 2 3 3 2 2 2 2 4 5" xfId="51067"/>
    <cellStyle name="Comma 2 3 3 2 2 2 2 5" xfId="8200"/>
    <cellStyle name="Comma 2 3 3 2 2 2 2 5 2" xfId="27739"/>
    <cellStyle name="Comma 2 3 3 2 2 2 2 5 3" xfId="46620"/>
    <cellStyle name="Comma 2 3 3 2 2 2 2 5 4" xfId="49636"/>
    <cellStyle name="Comma 2 3 3 2 2 2 2 6" xfId="20211"/>
    <cellStyle name="Comma 2 3 3 2 2 2 2 7" xfId="45514"/>
    <cellStyle name="Comma 2 3 3 2 2 2 2 8" xfId="48530"/>
    <cellStyle name="Comma 2 3 3 2 2 2 3" xfId="9980"/>
    <cellStyle name="Comma 2 3 3 2 2 2 3 2" xfId="17530"/>
    <cellStyle name="Comma 2 3 3 2 2 2 3 3" xfId="27735"/>
    <cellStyle name="Comma 2 3 3 2 2 2 3 4" xfId="46885"/>
    <cellStyle name="Comma 2 3 3 2 2 2 3 5" xfId="49901"/>
    <cellStyle name="Comma 2 3 3 2 2 2 4" xfId="10464"/>
    <cellStyle name="Comma 2 3 3 2 2 2 4 2" xfId="18007"/>
    <cellStyle name="Comma 2 3 3 2 2 2 4 3" xfId="42504"/>
    <cellStyle name="Comma 2 3 3 2 2 2 4 4" xfId="47362"/>
    <cellStyle name="Comma 2 3 3 2 2 2 4 5" xfId="50378"/>
    <cellStyle name="Comma 2 3 3 2 2 2 5" xfId="10951"/>
    <cellStyle name="Comma 2 3 3 2 2 2 5 2" xfId="18484"/>
    <cellStyle name="Comma 2 3 3 2 2 2 5 3" xfId="27949"/>
    <cellStyle name="Comma 2 3 3 2 2 2 5 4" xfId="47839"/>
    <cellStyle name="Comma 2 3 3 2 2 2 5 5" xfId="50855"/>
    <cellStyle name="Comma 2 3 3 2 2 2 6" xfId="7899"/>
    <cellStyle name="Comma 2 3 3 2 2 2 6 2" xfId="42597"/>
    <cellStyle name="Comma 2 3 3 2 2 2 6 3" xfId="46408"/>
    <cellStyle name="Comma 2 3 3 2 2 2 6 4" xfId="49424"/>
    <cellStyle name="Comma 2 3 3 2 2 2 7" xfId="19727"/>
    <cellStyle name="Comma 2 3 3 2 2 2 8" xfId="45302"/>
    <cellStyle name="Comma 2 3 3 2 2 2 9" xfId="48318"/>
    <cellStyle name="Comma 2 3 3 2 2 3" xfId="5325"/>
    <cellStyle name="Comma 2 3 3 2 2 3 2" xfId="5645"/>
    <cellStyle name="Comma 2 3 3 2 2 3 2 2" xfId="10245"/>
    <cellStyle name="Comma 2 3 3 2 2 3 2 2 2" xfId="17795"/>
    <cellStyle name="Comma 2 3 3 2 2 3 2 2 3" xfId="43282"/>
    <cellStyle name="Comma 2 3 3 2 2 3 2 2 4" xfId="47150"/>
    <cellStyle name="Comma 2 3 3 2 2 3 2 2 5" xfId="50166"/>
    <cellStyle name="Comma 2 3 3 2 2 3 2 3" xfId="10730"/>
    <cellStyle name="Comma 2 3 3 2 2 3 2 3 2" xfId="18272"/>
    <cellStyle name="Comma 2 3 3 2 2 3 2 3 3" xfId="41962"/>
    <cellStyle name="Comma 2 3 3 2 2 3 2 3 4" xfId="47627"/>
    <cellStyle name="Comma 2 3 3 2 2 3 2 3 5" xfId="50643"/>
    <cellStyle name="Comma 2 3 3 2 2 3 2 4" xfId="11217"/>
    <cellStyle name="Comma 2 3 3 2 2 3 2 4 2" xfId="18749"/>
    <cellStyle name="Comma 2 3 3 2 2 3 2 4 3" xfId="43583"/>
    <cellStyle name="Comma 2 3 3 2 2 3 2 4 4" xfId="48104"/>
    <cellStyle name="Comma 2 3 3 2 2 3 2 4 5" xfId="51120"/>
    <cellStyle name="Comma 2 3 3 2 2 3 2 5" xfId="8279"/>
    <cellStyle name="Comma 2 3 3 2 2 3 2 5 2" xfId="42898"/>
    <cellStyle name="Comma 2 3 3 2 2 3 2 5 3" xfId="46673"/>
    <cellStyle name="Comma 2 3 3 2 2 3 2 5 4" xfId="49689"/>
    <cellStyle name="Comma 2 3 3 2 2 3 2 6" xfId="43329"/>
    <cellStyle name="Comma 2 3 3 2 2 3 2 7" xfId="45567"/>
    <cellStyle name="Comma 2 3 3 2 2 3 2 8" xfId="48583"/>
    <cellStyle name="Comma 2 3 3 2 2 3 3" xfId="10033"/>
    <cellStyle name="Comma 2 3 3 2 2 3 3 2" xfId="17583"/>
    <cellStyle name="Comma 2 3 3 2 2 3 3 3" xfId="20748"/>
    <cellStyle name="Comma 2 3 3 2 2 3 3 4" xfId="46938"/>
    <cellStyle name="Comma 2 3 3 2 2 3 3 5" xfId="49954"/>
    <cellStyle name="Comma 2 3 3 2 2 3 4" xfId="10518"/>
    <cellStyle name="Comma 2 3 3 2 2 3 4 2" xfId="18060"/>
    <cellStyle name="Comma 2 3 3 2 2 3 4 3" xfId="42575"/>
    <cellStyle name="Comma 2 3 3 2 2 3 4 4" xfId="47415"/>
    <cellStyle name="Comma 2 3 3 2 2 3 4 5" xfId="50431"/>
    <cellStyle name="Comma 2 3 3 2 2 3 5" xfId="11005"/>
    <cellStyle name="Comma 2 3 3 2 2 3 5 2" xfId="18537"/>
    <cellStyle name="Comma 2 3 3 2 2 3 5 3" xfId="43756"/>
    <cellStyle name="Comma 2 3 3 2 2 3 5 4" xfId="47892"/>
    <cellStyle name="Comma 2 3 3 2 2 3 5 5" xfId="50908"/>
    <cellStyle name="Comma 2 3 3 2 2 3 6" xfId="7970"/>
    <cellStyle name="Comma 2 3 3 2 2 3 6 2" xfId="41770"/>
    <cellStyle name="Comma 2 3 3 2 2 3 6 3" xfId="46461"/>
    <cellStyle name="Comma 2 3 3 2 2 3 6 4" xfId="49477"/>
    <cellStyle name="Comma 2 3 3 2 2 3 7" xfId="43024"/>
    <cellStyle name="Comma 2 3 3 2 2 3 8" xfId="45355"/>
    <cellStyle name="Comma 2 3 3 2 2 3 9" xfId="48371"/>
    <cellStyle name="Comma 2 3 3 2 2 4" xfId="5405"/>
    <cellStyle name="Comma 2 3 3 2 2 4 2" xfId="5725"/>
    <cellStyle name="Comma 2 3 3 2 2 4 2 2" xfId="10298"/>
    <cellStyle name="Comma 2 3 3 2 2 4 2 2 2" xfId="17848"/>
    <cellStyle name="Comma 2 3 3 2 2 4 2 2 3" xfId="20107"/>
    <cellStyle name="Comma 2 3 3 2 2 4 2 2 4" xfId="47203"/>
    <cellStyle name="Comma 2 3 3 2 2 4 2 2 5" xfId="50219"/>
    <cellStyle name="Comma 2 3 3 2 2 4 2 3" xfId="10783"/>
    <cellStyle name="Comma 2 3 3 2 2 4 2 3 2" xfId="18325"/>
    <cellStyle name="Comma 2 3 3 2 2 4 2 3 3" xfId="19616"/>
    <cellStyle name="Comma 2 3 3 2 2 4 2 3 4" xfId="47680"/>
    <cellStyle name="Comma 2 3 3 2 2 4 2 3 5" xfId="50696"/>
    <cellStyle name="Comma 2 3 3 2 2 4 2 4" xfId="11270"/>
    <cellStyle name="Comma 2 3 3 2 2 4 2 4 2" xfId="18802"/>
    <cellStyle name="Comma 2 3 3 2 2 4 2 4 3" xfId="42651"/>
    <cellStyle name="Comma 2 3 3 2 2 4 2 4 4" xfId="48157"/>
    <cellStyle name="Comma 2 3 3 2 2 4 2 4 5" xfId="51173"/>
    <cellStyle name="Comma 2 3 3 2 2 4 2 5" xfId="8359"/>
    <cellStyle name="Comma 2 3 3 2 2 4 2 5 2" xfId="20484"/>
    <cellStyle name="Comma 2 3 3 2 2 4 2 5 3" xfId="46726"/>
    <cellStyle name="Comma 2 3 3 2 2 4 2 5 4" xfId="49742"/>
    <cellStyle name="Comma 2 3 3 2 2 4 2 6" xfId="43909"/>
    <cellStyle name="Comma 2 3 3 2 2 4 2 7" xfId="45620"/>
    <cellStyle name="Comma 2 3 3 2 2 4 2 8" xfId="48636"/>
    <cellStyle name="Comma 2 3 3 2 2 4 3" xfId="10086"/>
    <cellStyle name="Comma 2 3 3 2 2 4 3 2" xfId="17636"/>
    <cellStyle name="Comma 2 3 3 2 2 4 3 3" xfId="20112"/>
    <cellStyle name="Comma 2 3 3 2 2 4 3 4" xfId="46991"/>
    <cellStyle name="Comma 2 3 3 2 2 4 3 5" xfId="50007"/>
    <cellStyle name="Comma 2 3 3 2 2 4 4" xfId="10571"/>
    <cellStyle name="Comma 2 3 3 2 2 4 4 2" xfId="18113"/>
    <cellStyle name="Comma 2 3 3 2 2 4 4 3" xfId="42335"/>
    <cellStyle name="Comma 2 3 3 2 2 4 4 4" xfId="47468"/>
    <cellStyle name="Comma 2 3 3 2 2 4 4 5" xfId="50484"/>
    <cellStyle name="Comma 2 3 3 2 2 4 5" xfId="11058"/>
    <cellStyle name="Comma 2 3 3 2 2 4 5 2" xfId="18590"/>
    <cellStyle name="Comma 2 3 3 2 2 4 5 3" xfId="42009"/>
    <cellStyle name="Comma 2 3 3 2 2 4 5 4" xfId="47945"/>
    <cellStyle name="Comma 2 3 3 2 2 4 5 5" xfId="50961"/>
    <cellStyle name="Comma 2 3 3 2 2 4 6" xfId="8046"/>
    <cellStyle name="Comma 2 3 3 2 2 4 6 2" xfId="43554"/>
    <cellStyle name="Comma 2 3 3 2 2 4 6 3" xfId="46514"/>
    <cellStyle name="Comma 2 3 3 2 2 4 6 4" xfId="49530"/>
    <cellStyle name="Comma 2 3 3 2 2 4 7" xfId="32998"/>
    <cellStyle name="Comma 2 3 3 2 2 4 8" xfId="45408"/>
    <cellStyle name="Comma 2 3 3 2 2 4 9" xfId="48424"/>
    <cellStyle name="Comma 2 3 3 2 2 5" xfId="5485"/>
    <cellStyle name="Comma 2 3 3 2 2 5 2" xfId="10139"/>
    <cellStyle name="Comma 2 3 3 2 2 5 2 2" xfId="17689"/>
    <cellStyle name="Comma 2 3 3 2 2 5 2 3" xfId="27857"/>
    <cellStyle name="Comma 2 3 3 2 2 5 2 4" xfId="47044"/>
    <cellStyle name="Comma 2 3 3 2 2 5 2 5" xfId="50060"/>
    <cellStyle name="Comma 2 3 3 2 2 5 3" xfId="10624"/>
    <cellStyle name="Comma 2 3 3 2 2 5 3 2" xfId="18166"/>
    <cellStyle name="Comma 2 3 3 2 2 5 3 3" xfId="20737"/>
    <cellStyle name="Comma 2 3 3 2 2 5 3 4" xfId="47521"/>
    <cellStyle name="Comma 2 3 3 2 2 5 3 5" xfId="50537"/>
    <cellStyle name="Comma 2 3 3 2 2 5 4" xfId="11111"/>
    <cellStyle name="Comma 2 3 3 2 2 5 4 2" xfId="18643"/>
    <cellStyle name="Comma 2 3 3 2 2 5 4 3" xfId="42892"/>
    <cellStyle name="Comma 2 3 3 2 2 5 4 4" xfId="47998"/>
    <cellStyle name="Comma 2 3 3 2 2 5 4 5" xfId="51014"/>
    <cellStyle name="Comma 2 3 3 2 2 5 5" xfId="8125"/>
    <cellStyle name="Comma 2 3 3 2 2 5 5 2" xfId="43941"/>
    <cellStyle name="Comma 2 3 3 2 2 5 5 3" xfId="46567"/>
    <cellStyle name="Comma 2 3 3 2 2 5 5 4" xfId="49583"/>
    <cellStyle name="Comma 2 3 3 2 2 5 6" xfId="42515"/>
    <cellStyle name="Comma 2 3 3 2 2 5 7" xfId="45461"/>
    <cellStyle name="Comma 2 3 3 2 2 5 8" xfId="48477"/>
    <cellStyle name="Comma 2 3 3 2 2 6" xfId="5805"/>
    <cellStyle name="Comma 2 3 3 2 2 6 2" xfId="10351"/>
    <cellStyle name="Comma 2 3 3 2 2 6 2 2" xfId="17901"/>
    <cellStyle name="Comma 2 3 3 2 2 6 2 3" xfId="42665"/>
    <cellStyle name="Comma 2 3 3 2 2 6 2 4" xfId="47256"/>
    <cellStyle name="Comma 2 3 3 2 2 6 2 5" xfId="50272"/>
    <cellStyle name="Comma 2 3 3 2 2 6 3" xfId="10836"/>
    <cellStyle name="Comma 2 3 3 2 2 6 3 2" xfId="18378"/>
    <cellStyle name="Comma 2 3 3 2 2 6 3 3" xfId="41979"/>
    <cellStyle name="Comma 2 3 3 2 2 6 3 4" xfId="47733"/>
    <cellStyle name="Comma 2 3 3 2 2 6 3 5" xfId="50749"/>
    <cellStyle name="Comma 2 3 3 2 2 6 4" xfId="11324"/>
    <cellStyle name="Comma 2 3 3 2 2 6 4 2" xfId="18855"/>
    <cellStyle name="Comma 2 3 3 2 2 6 4 3" xfId="42652"/>
    <cellStyle name="Comma 2 3 3 2 2 6 4 4" xfId="48210"/>
    <cellStyle name="Comma 2 3 3 2 2 6 4 5" xfId="51226"/>
    <cellStyle name="Comma 2 3 3 2 2 6 5" xfId="8439"/>
    <cellStyle name="Comma 2 3 3 2 2 6 5 2" xfId="20474"/>
    <cellStyle name="Comma 2 3 3 2 2 6 5 3" xfId="46779"/>
    <cellStyle name="Comma 2 3 3 2 2 6 5 4" xfId="49795"/>
    <cellStyle name="Comma 2 3 3 2 2 6 6" xfId="41598"/>
    <cellStyle name="Comma 2 3 3 2 2 6 7" xfId="45673"/>
    <cellStyle name="Comma 2 3 3 2 2 6 8" xfId="48689"/>
    <cellStyle name="Comma 2 3 3 2 2 7" xfId="9927"/>
    <cellStyle name="Comma 2 3 3 2 2 7 2" xfId="17477"/>
    <cellStyle name="Comma 2 3 3 2 2 7 3" xfId="20431"/>
    <cellStyle name="Comma 2 3 3 2 2 7 4" xfId="46832"/>
    <cellStyle name="Comma 2 3 3 2 2 7 5" xfId="49848"/>
    <cellStyle name="Comma 2 3 3 2 2 8" xfId="10411"/>
    <cellStyle name="Comma 2 3 3 2 2 8 2" xfId="17954"/>
    <cellStyle name="Comma 2 3 3 2 2 8 3" xfId="42783"/>
    <cellStyle name="Comma 2 3 3 2 2 8 4" xfId="47309"/>
    <cellStyle name="Comma 2 3 3 2 2 8 5" xfId="50325"/>
    <cellStyle name="Comma 2 3 3 2 2 9" xfId="10898"/>
    <cellStyle name="Comma 2 3 3 2 2 9 2" xfId="18431"/>
    <cellStyle name="Comma 2 3 3 2 2 9 3" xfId="42450"/>
    <cellStyle name="Comma 2 3 3 2 2 9 4" xfId="47786"/>
    <cellStyle name="Comma 2 3 3 2 2 9 5" xfId="50802"/>
    <cellStyle name="Comma 2 3 3 2 3" xfId="5244"/>
    <cellStyle name="Comma 2 3 3 2 3 2" xfId="5564"/>
    <cellStyle name="Comma 2 3 3 2 3 2 2" xfId="10191"/>
    <cellStyle name="Comma 2 3 3 2 3 2 2 2" xfId="17741"/>
    <cellStyle name="Comma 2 3 3 2 3 2 2 3" xfId="42309"/>
    <cellStyle name="Comma 2 3 3 2 3 2 2 4" xfId="47096"/>
    <cellStyle name="Comma 2 3 3 2 3 2 2 5" xfId="50112"/>
    <cellStyle name="Comma 2 3 3 2 3 2 3" xfId="10676"/>
    <cellStyle name="Comma 2 3 3 2 3 2 3 2" xfId="18218"/>
    <cellStyle name="Comma 2 3 3 2 3 2 3 3" xfId="44013"/>
    <cellStyle name="Comma 2 3 3 2 3 2 3 4" xfId="47573"/>
    <cellStyle name="Comma 2 3 3 2 3 2 3 5" xfId="50589"/>
    <cellStyle name="Comma 2 3 3 2 3 2 4" xfId="11163"/>
    <cellStyle name="Comma 2 3 3 2 3 2 4 2" xfId="18695"/>
    <cellStyle name="Comma 2 3 3 2 3 2 4 3" xfId="43487"/>
    <cellStyle name="Comma 2 3 3 2 3 2 4 4" xfId="48050"/>
    <cellStyle name="Comma 2 3 3 2 3 2 4 5" xfId="51066"/>
    <cellStyle name="Comma 2 3 3 2 3 2 5" xfId="8199"/>
    <cellStyle name="Comma 2 3 3 2 3 2 5 2" xfId="42618"/>
    <cellStyle name="Comma 2 3 3 2 3 2 5 3" xfId="46619"/>
    <cellStyle name="Comma 2 3 3 2 3 2 5 4" xfId="49635"/>
    <cellStyle name="Comma 2 3 3 2 3 2 6" xfId="28003"/>
    <cellStyle name="Comma 2 3 3 2 3 2 7" xfId="45513"/>
    <cellStyle name="Comma 2 3 3 2 3 2 8" xfId="48529"/>
    <cellStyle name="Comma 2 3 3 2 3 3" xfId="9979"/>
    <cellStyle name="Comma 2 3 3 2 3 3 2" xfId="17529"/>
    <cellStyle name="Comma 2 3 3 2 3 3 3" xfId="43218"/>
    <cellStyle name="Comma 2 3 3 2 3 3 4" xfId="46884"/>
    <cellStyle name="Comma 2 3 3 2 3 3 5" xfId="49900"/>
    <cellStyle name="Comma 2 3 3 2 3 4" xfId="10463"/>
    <cellStyle name="Comma 2 3 3 2 3 4 2" xfId="18006"/>
    <cellStyle name="Comma 2 3 3 2 3 4 3" xfId="27849"/>
    <cellStyle name="Comma 2 3 3 2 3 4 4" xfId="47361"/>
    <cellStyle name="Comma 2 3 3 2 3 4 5" xfId="50377"/>
    <cellStyle name="Comma 2 3 3 2 3 5" xfId="10950"/>
    <cellStyle name="Comma 2 3 3 2 3 5 2" xfId="18483"/>
    <cellStyle name="Comma 2 3 3 2 3 5 3" xfId="43292"/>
    <cellStyle name="Comma 2 3 3 2 3 5 4" xfId="47838"/>
    <cellStyle name="Comma 2 3 3 2 3 5 5" xfId="50854"/>
    <cellStyle name="Comma 2 3 3 2 3 6" xfId="7898"/>
    <cellStyle name="Comma 2 3 3 2 3 6 2" xfId="42112"/>
    <cellStyle name="Comma 2 3 3 2 3 6 3" xfId="46407"/>
    <cellStyle name="Comma 2 3 3 2 3 6 4" xfId="49423"/>
    <cellStyle name="Comma 2 3 3 2 3 7" xfId="41469"/>
    <cellStyle name="Comma 2 3 3 2 3 8" xfId="45301"/>
    <cellStyle name="Comma 2 3 3 2 3 9" xfId="48317"/>
    <cellStyle name="Comma 2 3 3 2 4" xfId="5324"/>
    <cellStyle name="Comma 2 3 3 2 4 2" xfId="5644"/>
    <cellStyle name="Comma 2 3 3 2 4 2 2" xfId="10244"/>
    <cellStyle name="Comma 2 3 3 2 4 2 2 2" xfId="17794"/>
    <cellStyle name="Comma 2 3 3 2 4 2 2 3" xfId="27855"/>
    <cellStyle name="Comma 2 3 3 2 4 2 2 4" xfId="47149"/>
    <cellStyle name="Comma 2 3 3 2 4 2 2 5" xfId="50165"/>
    <cellStyle name="Comma 2 3 3 2 4 2 3" xfId="10729"/>
    <cellStyle name="Comma 2 3 3 2 4 2 3 2" xfId="18271"/>
    <cellStyle name="Comma 2 3 3 2 4 2 3 3" xfId="43388"/>
    <cellStyle name="Comma 2 3 3 2 4 2 3 4" xfId="47626"/>
    <cellStyle name="Comma 2 3 3 2 4 2 3 5" xfId="50642"/>
    <cellStyle name="Comma 2 3 3 2 4 2 4" xfId="11216"/>
    <cellStyle name="Comma 2 3 3 2 4 2 4 2" xfId="18748"/>
    <cellStyle name="Comma 2 3 3 2 4 2 4 3" xfId="43423"/>
    <cellStyle name="Comma 2 3 3 2 4 2 4 4" xfId="48103"/>
    <cellStyle name="Comma 2 3 3 2 4 2 4 5" xfId="51119"/>
    <cellStyle name="Comma 2 3 3 2 4 2 5" xfId="8278"/>
    <cellStyle name="Comma 2 3 3 2 4 2 5 2" xfId="42119"/>
    <cellStyle name="Comma 2 3 3 2 4 2 5 3" xfId="46672"/>
    <cellStyle name="Comma 2 3 3 2 4 2 5 4" xfId="49688"/>
    <cellStyle name="Comma 2 3 3 2 4 2 6" xfId="41555"/>
    <cellStyle name="Comma 2 3 3 2 4 2 7" xfId="45566"/>
    <cellStyle name="Comma 2 3 3 2 4 2 8" xfId="48582"/>
    <cellStyle name="Comma 2 3 3 2 4 3" xfId="10032"/>
    <cellStyle name="Comma 2 3 3 2 4 3 2" xfId="17582"/>
    <cellStyle name="Comma 2 3 3 2 4 3 3" xfId="41855"/>
    <cellStyle name="Comma 2 3 3 2 4 3 4" xfId="46937"/>
    <cellStyle name="Comma 2 3 3 2 4 3 5" xfId="49953"/>
    <cellStyle name="Comma 2 3 3 2 4 4" xfId="10517"/>
    <cellStyle name="Comma 2 3 3 2 4 4 2" xfId="18059"/>
    <cellStyle name="Comma 2 3 3 2 4 4 3" xfId="41926"/>
    <cellStyle name="Comma 2 3 3 2 4 4 4" xfId="47414"/>
    <cellStyle name="Comma 2 3 3 2 4 4 5" xfId="50430"/>
    <cellStyle name="Comma 2 3 3 2 4 5" xfId="11004"/>
    <cellStyle name="Comma 2 3 3 2 4 5 2" xfId="18536"/>
    <cellStyle name="Comma 2 3 3 2 4 5 3" xfId="42003"/>
    <cellStyle name="Comma 2 3 3 2 4 5 4" xfId="47891"/>
    <cellStyle name="Comma 2 3 3 2 4 5 5" xfId="50907"/>
    <cellStyle name="Comma 2 3 3 2 4 6" xfId="7969"/>
    <cellStyle name="Comma 2 3 3 2 4 6 2" xfId="31391"/>
    <cellStyle name="Comma 2 3 3 2 4 6 3" xfId="46460"/>
    <cellStyle name="Comma 2 3 3 2 4 6 4" xfId="49476"/>
    <cellStyle name="Comma 2 3 3 2 4 7" xfId="41486"/>
    <cellStyle name="Comma 2 3 3 2 4 8" xfId="45354"/>
    <cellStyle name="Comma 2 3 3 2 4 9" xfId="48370"/>
    <cellStyle name="Comma 2 3 3 2 5" xfId="5404"/>
    <cellStyle name="Comma 2 3 3 2 5 2" xfId="5724"/>
    <cellStyle name="Comma 2 3 3 2 5 2 2" xfId="10297"/>
    <cellStyle name="Comma 2 3 3 2 5 2 2 2" xfId="17847"/>
    <cellStyle name="Comma 2 3 3 2 5 2 2 3" xfId="42321"/>
    <cellStyle name="Comma 2 3 3 2 5 2 2 4" xfId="47202"/>
    <cellStyle name="Comma 2 3 3 2 5 2 2 5" xfId="50218"/>
    <cellStyle name="Comma 2 3 3 2 5 2 3" xfId="10782"/>
    <cellStyle name="Comma 2 3 3 2 5 2 3 2" xfId="18324"/>
    <cellStyle name="Comma 2 3 3 2 5 2 3 3" xfId="43811"/>
    <cellStyle name="Comma 2 3 3 2 5 2 3 4" xfId="47679"/>
    <cellStyle name="Comma 2 3 3 2 5 2 3 5" xfId="50695"/>
    <cellStyle name="Comma 2 3 3 2 5 2 4" xfId="11269"/>
    <cellStyle name="Comma 2 3 3 2 5 2 4 2" xfId="18801"/>
    <cellStyle name="Comma 2 3 3 2 5 2 4 3" xfId="42422"/>
    <cellStyle name="Comma 2 3 3 2 5 2 4 4" xfId="48156"/>
    <cellStyle name="Comma 2 3 3 2 5 2 4 5" xfId="51172"/>
    <cellStyle name="Comma 2 3 3 2 5 2 5" xfId="8358"/>
    <cellStyle name="Comma 2 3 3 2 5 2 5 2" xfId="41822"/>
    <cellStyle name="Comma 2 3 3 2 5 2 5 3" xfId="46725"/>
    <cellStyle name="Comma 2 3 3 2 5 2 5 4" xfId="49741"/>
    <cellStyle name="Comma 2 3 3 2 5 2 6" xfId="41575"/>
    <cellStyle name="Comma 2 3 3 2 5 2 7" xfId="45619"/>
    <cellStyle name="Comma 2 3 3 2 5 2 8" xfId="48635"/>
    <cellStyle name="Comma 2 3 3 2 5 3" xfId="10085"/>
    <cellStyle name="Comma 2 3 3 2 5 3 2" xfId="17635"/>
    <cellStyle name="Comma 2 3 3 2 5 3 3" xfId="42295"/>
    <cellStyle name="Comma 2 3 3 2 5 3 4" xfId="46990"/>
    <cellStyle name="Comma 2 3 3 2 5 3 5" xfId="50006"/>
    <cellStyle name="Comma 2 3 3 2 5 4" xfId="10570"/>
    <cellStyle name="Comma 2 3 3 2 5 4 2" xfId="18112"/>
    <cellStyle name="Comma 2 3 3 2 5 4 3" xfId="44012"/>
    <cellStyle name="Comma 2 3 3 2 5 4 4" xfId="47467"/>
    <cellStyle name="Comma 2 3 3 2 5 4 5" xfId="50483"/>
    <cellStyle name="Comma 2 3 3 2 5 5" xfId="11057"/>
    <cellStyle name="Comma 2 3 3 2 5 5 2" xfId="18589"/>
    <cellStyle name="Comma 2 3 3 2 5 5 3" xfId="42799"/>
    <cellStyle name="Comma 2 3 3 2 5 5 4" xfId="47944"/>
    <cellStyle name="Comma 2 3 3 2 5 5 5" xfId="50960"/>
    <cellStyle name="Comma 2 3 3 2 5 6" xfId="8045"/>
    <cellStyle name="Comma 2 3 3 2 5 6 2" xfId="20517"/>
    <cellStyle name="Comma 2 3 3 2 5 6 3" xfId="46513"/>
    <cellStyle name="Comma 2 3 3 2 5 6 4" xfId="49529"/>
    <cellStyle name="Comma 2 3 3 2 5 7" xfId="27752"/>
    <cellStyle name="Comma 2 3 3 2 5 8" xfId="45407"/>
    <cellStyle name="Comma 2 3 3 2 5 9" xfId="48423"/>
    <cellStyle name="Comma 2 3 3 2 6" xfId="5484"/>
    <cellStyle name="Comma 2 3 3 2 6 2" xfId="10138"/>
    <cellStyle name="Comma 2 3 3 2 6 2 2" xfId="17688"/>
    <cellStyle name="Comma 2 3 3 2 6 2 3" xfId="41870"/>
    <cellStyle name="Comma 2 3 3 2 6 2 4" xfId="47043"/>
    <cellStyle name="Comma 2 3 3 2 6 2 5" xfId="50059"/>
    <cellStyle name="Comma 2 3 3 2 6 3" xfId="10623"/>
    <cellStyle name="Comma 2 3 3 2 6 3 2" xfId="18165"/>
    <cellStyle name="Comma 2 3 3 2 6 3 3" xfId="43666"/>
    <cellStyle name="Comma 2 3 3 2 6 3 4" xfId="47520"/>
    <cellStyle name="Comma 2 3 3 2 6 3 5" xfId="50536"/>
    <cellStyle name="Comma 2 3 3 2 6 4" xfId="11110"/>
    <cellStyle name="Comma 2 3 3 2 6 4 2" xfId="18642"/>
    <cellStyle name="Comma 2 3 3 2 6 4 3" xfId="42020"/>
    <cellStyle name="Comma 2 3 3 2 6 4 4" xfId="47997"/>
    <cellStyle name="Comma 2 3 3 2 6 4 5" xfId="51013"/>
    <cellStyle name="Comma 2 3 3 2 6 5" xfId="8124"/>
    <cellStyle name="Comma 2 3 3 2 6 5 2" xfId="42918"/>
    <cellStyle name="Comma 2 3 3 2 6 5 3" xfId="46566"/>
    <cellStyle name="Comma 2 3 3 2 6 5 4" xfId="49582"/>
    <cellStyle name="Comma 2 3 3 2 6 6" xfId="41520"/>
    <cellStyle name="Comma 2 3 3 2 6 7" xfId="45460"/>
    <cellStyle name="Comma 2 3 3 2 6 8" xfId="48476"/>
    <cellStyle name="Comma 2 3 3 2 7" xfId="5804"/>
    <cellStyle name="Comma 2 3 3 2 7 2" xfId="10350"/>
    <cellStyle name="Comma 2 3 3 2 7 2 2" xfId="17900"/>
    <cellStyle name="Comma 2 3 3 2 7 2 3" xfId="32905"/>
    <cellStyle name="Comma 2 3 3 2 7 2 4" xfId="47255"/>
    <cellStyle name="Comma 2 3 3 2 7 2 5" xfId="50271"/>
    <cellStyle name="Comma 2 3 3 2 7 3" xfId="10835"/>
    <cellStyle name="Comma 2 3 3 2 7 3 2" xfId="18377"/>
    <cellStyle name="Comma 2 3 3 2 7 3 3" xfId="43964"/>
    <cellStyle name="Comma 2 3 3 2 7 3 4" xfId="47732"/>
    <cellStyle name="Comma 2 3 3 2 7 3 5" xfId="50748"/>
    <cellStyle name="Comma 2 3 3 2 7 4" xfId="11323"/>
    <cellStyle name="Comma 2 3 3 2 7 4 2" xfId="18854"/>
    <cellStyle name="Comma 2 3 3 2 7 4 3" xfId="42428"/>
    <cellStyle name="Comma 2 3 3 2 7 4 4" xfId="48209"/>
    <cellStyle name="Comma 2 3 3 2 7 4 5" xfId="51225"/>
    <cellStyle name="Comma 2 3 3 2 7 5" xfId="8438"/>
    <cellStyle name="Comma 2 3 3 2 7 5 2" xfId="41831"/>
    <cellStyle name="Comma 2 3 3 2 7 5 3" xfId="46778"/>
    <cellStyle name="Comma 2 3 3 2 7 5 4" xfId="49794"/>
    <cellStyle name="Comma 2 3 3 2 7 6" xfId="43614"/>
    <cellStyle name="Comma 2 3 3 2 7 7" xfId="45672"/>
    <cellStyle name="Comma 2 3 3 2 7 8" xfId="48688"/>
    <cellStyle name="Comma 2 3 3 2 8" xfId="8803"/>
    <cellStyle name="Comma 2 3 3 2 9" xfId="9926"/>
    <cellStyle name="Comma 2 3 3 2 9 2" xfId="17476"/>
    <cellStyle name="Comma 2 3 3 2 9 3" xfId="41838"/>
    <cellStyle name="Comma 2 3 3 2 9 4" xfId="46831"/>
    <cellStyle name="Comma 2 3 3 2 9 5" xfId="49847"/>
    <cellStyle name="Comma 2 3 3 3" xfId="3980"/>
    <cellStyle name="Comma 2 3 3 3 10" xfId="7606"/>
    <cellStyle name="Comma 2 3 3 3 10 2" xfId="43266"/>
    <cellStyle name="Comma 2 3 3 3 10 3" xfId="46383"/>
    <cellStyle name="Comma 2 3 3 3 10 4" xfId="49399"/>
    <cellStyle name="Comma 2 3 3 3 11" xfId="19161"/>
    <cellStyle name="Comma 2 3 3 3 12" xfId="44056"/>
    <cellStyle name="Comma 2 3 3 3 13" xfId="44966"/>
    <cellStyle name="Comma 2 3 3 3 14" xfId="45250"/>
    <cellStyle name="Comma 2 3 3 3 15" xfId="48265"/>
    <cellStyle name="Comma 2 3 3 3 2" xfId="5246"/>
    <cellStyle name="Comma 2 3 3 3 2 2" xfId="5566"/>
    <cellStyle name="Comma 2 3 3 3 2 2 2" xfId="10193"/>
    <cellStyle name="Comma 2 3 3 3 2 2 2 2" xfId="17743"/>
    <cellStyle name="Comma 2 3 3 3 2 2 2 3" xfId="43953"/>
    <cellStyle name="Comma 2 3 3 3 2 2 2 4" xfId="47098"/>
    <cellStyle name="Comma 2 3 3 3 2 2 2 5" xfId="50114"/>
    <cellStyle name="Comma 2 3 3 3 2 2 3" xfId="10678"/>
    <cellStyle name="Comma 2 3 3 3 2 2 3 2" xfId="18220"/>
    <cellStyle name="Comma 2 3 3 3 2 2 3 3" xfId="42638"/>
    <cellStyle name="Comma 2 3 3 3 2 2 3 4" xfId="47575"/>
    <cellStyle name="Comma 2 3 3 3 2 2 3 5" xfId="50591"/>
    <cellStyle name="Comma 2 3 3 3 2 2 4" xfId="11165"/>
    <cellStyle name="Comma 2 3 3 3 2 2 4 2" xfId="18697"/>
    <cellStyle name="Comma 2 3 3 3 2 2 4 3" xfId="43419"/>
    <cellStyle name="Comma 2 3 3 3 2 2 4 4" xfId="48052"/>
    <cellStyle name="Comma 2 3 3 3 2 2 4 5" xfId="51068"/>
    <cellStyle name="Comma 2 3 3 3 2 2 5" xfId="8201"/>
    <cellStyle name="Comma 2 3 3 3 2 2 5 2" xfId="41800"/>
    <cellStyle name="Comma 2 3 3 3 2 2 5 3" xfId="46621"/>
    <cellStyle name="Comma 2 3 3 3 2 2 5 4" xfId="49637"/>
    <cellStyle name="Comma 2 3 3 3 2 2 6" xfId="19777"/>
    <cellStyle name="Comma 2 3 3 3 2 2 7" xfId="45515"/>
    <cellStyle name="Comma 2 3 3 3 2 2 8" xfId="48531"/>
    <cellStyle name="Comma 2 3 3 3 2 3" xfId="9981"/>
    <cellStyle name="Comma 2 3 3 3 2 3 2" xfId="17531"/>
    <cellStyle name="Comma 2 3 3 3 2 3 3" xfId="41845"/>
    <cellStyle name="Comma 2 3 3 3 2 3 4" xfId="46886"/>
    <cellStyle name="Comma 2 3 3 3 2 3 5" xfId="49902"/>
    <cellStyle name="Comma 2 3 3 3 2 4" xfId="10465"/>
    <cellStyle name="Comma 2 3 3 3 2 4 2" xfId="18008"/>
    <cellStyle name="Comma 2 3 3 3 2 4 3" xfId="42323"/>
    <cellStyle name="Comma 2 3 3 3 2 4 4" xfId="47363"/>
    <cellStyle name="Comma 2 3 3 3 2 4 5" xfId="50379"/>
    <cellStyle name="Comma 2 3 3 3 2 5" xfId="10952"/>
    <cellStyle name="Comma 2 3 3 3 2 5 2" xfId="18485"/>
    <cellStyle name="Comma 2 3 3 3 2 5 3" xfId="20095"/>
    <cellStyle name="Comma 2 3 3 3 2 5 4" xfId="47840"/>
    <cellStyle name="Comma 2 3 3 3 2 5 5" xfId="50856"/>
    <cellStyle name="Comma 2 3 3 3 2 6" xfId="7900"/>
    <cellStyle name="Comma 2 3 3 3 2 6 2" xfId="43307"/>
    <cellStyle name="Comma 2 3 3 3 2 6 3" xfId="46409"/>
    <cellStyle name="Comma 2 3 3 3 2 6 4" xfId="49425"/>
    <cellStyle name="Comma 2 3 3 3 2 7" xfId="41470"/>
    <cellStyle name="Comma 2 3 3 3 2 8" xfId="45303"/>
    <cellStyle name="Comma 2 3 3 3 2 9" xfId="48319"/>
    <cellStyle name="Comma 2 3 3 3 3" xfId="5326"/>
    <cellStyle name="Comma 2 3 3 3 3 2" xfId="5646"/>
    <cellStyle name="Comma 2 3 3 3 3 2 2" xfId="10246"/>
    <cellStyle name="Comma 2 3 3 3 3 2 2 2" xfId="17796"/>
    <cellStyle name="Comma 2 3 3 3 3 2 2 3" xfId="27976"/>
    <cellStyle name="Comma 2 3 3 3 3 2 2 4" xfId="47151"/>
    <cellStyle name="Comma 2 3 3 3 3 2 2 5" xfId="50167"/>
    <cellStyle name="Comma 2 3 3 3 3 2 3" xfId="10731"/>
    <cellStyle name="Comma 2 3 3 3 3 2 3 2" xfId="18273"/>
    <cellStyle name="Comma 2 3 3 3 3 2 3 3" xfId="43468"/>
    <cellStyle name="Comma 2 3 3 3 3 2 3 4" xfId="47628"/>
    <cellStyle name="Comma 2 3 3 3 3 2 3 5" xfId="50644"/>
    <cellStyle name="Comma 2 3 3 3 3 2 4" xfId="11218"/>
    <cellStyle name="Comma 2 3 3 3 3 2 4 2" xfId="18750"/>
    <cellStyle name="Comma 2 3 3 3 3 2 4 3" xfId="42414"/>
    <cellStyle name="Comma 2 3 3 3 3 2 4 4" xfId="48105"/>
    <cellStyle name="Comma 2 3 3 3 3 2 4 5" xfId="51121"/>
    <cellStyle name="Comma 2 3 3 3 3 2 5" xfId="8280"/>
    <cellStyle name="Comma 2 3 3 3 3 2 5 2" xfId="43014"/>
    <cellStyle name="Comma 2 3 3 3 3 2 5 3" xfId="46674"/>
    <cellStyle name="Comma 2 3 3 3 3 2 5 4" xfId="49690"/>
    <cellStyle name="Comma 2 3 3 3 3 2 6" xfId="41556"/>
    <cellStyle name="Comma 2 3 3 3 3 2 7" xfId="45568"/>
    <cellStyle name="Comma 2 3 3 3 3 2 8" xfId="48584"/>
    <cellStyle name="Comma 2 3 3 3 3 3" xfId="10034"/>
    <cellStyle name="Comma 2 3 3 3 3 3 2" xfId="17584"/>
    <cellStyle name="Comma 2 3 3 3 3 3 3" xfId="43544"/>
    <cellStyle name="Comma 2 3 3 3 3 3 4" xfId="46939"/>
    <cellStyle name="Comma 2 3 3 3 3 3 5" xfId="49955"/>
    <cellStyle name="Comma 2 3 3 3 3 4" xfId="10519"/>
    <cellStyle name="Comma 2 3 3 3 3 4 2" xfId="18061"/>
    <cellStyle name="Comma 2 3 3 3 3 4 3" xfId="43287"/>
    <cellStyle name="Comma 2 3 3 3 3 4 4" xfId="47416"/>
    <cellStyle name="Comma 2 3 3 3 3 4 5" xfId="50432"/>
    <cellStyle name="Comma 2 3 3 3 3 5" xfId="11006"/>
    <cellStyle name="Comma 2 3 3 3 3 5 2" xfId="18538"/>
    <cellStyle name="Comma 2 3 3 3 3 5 3" xfId="43579"/>
    <cellStyle name="Comma 2 3 3 3 3 5 4" xfId="47893"/>
    <cellStyle name="Comma 2 3 3 3 3 5 5" xfId="50909"/>
    <cellStyle name="Comma 2 3 3 3 3 6" xfId="7971"/>
    <cellStyle name="Comma 2 3 3 3 3 6 2" xfId="20528"/>
    <cellStyle name="Comma 2 3 3 3 3 6 3" xfId="46462"/>
    <cellStyle name="Comma 2 3 3 3 3 6 4" xfId="49478"/>
    <cellStyle name="Comma 2 3 3 3 3 7" xfId="41487"/>
    <cellStyle name="Comma 2 3 3 3 3 8" xfId="45356"/>
    <cellStyle name="Comma 2 3 3 3 3 9" xfId="48372"/>
    <cellStyle name="Comma 2 3 3 3 4" xfId="5406"/>
    <cellStyle name="Comma 2 3 3 3 4 2" xfId="5726"/>
    <cellStyle name="Comma 2 3 3 3 4 2 2" xfId="10299"/>
    <cellStyle name="Comma 2 3 3 3 4 2 2 2" xfId="17849"/>
    <cellStyle name="Comma 2 3 3 3 4 2 2 3" xfId="43662"/>
    <cellStyle name="Comma 2 3 3 3 4 2 2 4" xfId="47204"/>
    <cellStyle name="Comma 2 3 3 3 4 2 2 5" xfId="50220"/>
    <cellStyle name="Comma 2 3 3 3 4 2 3" xfId="10784"/>
    <cellStyle name="Comma 2 3 3 3 4 2 3 2" xfId="18326"/>
    <cellStyle name="Comma 2 3 3 3 4 2 3 3" xfId="41968"/>
    <cellStyle name="Comma 2 3 3 3 4 2 3 4" xfId="47681"/>
    <cellStyle name="Comma 2 3 3 3 4 2 3 5" xfId="50697"/>
    <cellStyle name="Comma 2 3 3 3 4 2 4" xfId="11271"/>
    <cellStyle name="Comma 2 3 3 3 4 2 4 2" xfId="18803"/>
    <cellStyle name="Comma 2 3 3 3 4 2 4 3" xfId="19600"/>
    <cellStyle name="Comma 2 3 3 3 4 2 4 4" xfId="48158"/>
    <cellStyle name="Comma 2 3 3 3 4 2 4 5" xfId="51174"/>
    <cellStyle name="Comma 2 3 3 3 4 2 5" xfId="8360"/>
    <cellStyle name="Comma 2 3 3 3 4 2 5 2" xfId="27783"/>
    <cellStyle name="Comma 2 3 3 3 4 2 5 3" xfId="46727"/>
    <cellStyle name="Comma 2 3 3 3 4 2 5 4" xfId="49743"/>
    <cellStyle name="Comma 2 3 3 3 4 2 6" xfId="41576"/>
    <cellStyle name="Comma 2 3 3 3 4 2 7" xfId="45621"/>
    <cellStyle name="Comma 2 3 3 3 4 2 8" xfId="48637"/>
    <cellStyle name="Comma 2 3 3 3 4 3" xfId="10087"/>
    <cellStyle name="Comma 2 3 3 3 4 3 2" xfId="17637"/>
    <cellStyle name="Comma 2 3 3 3 4 3 3" xfId="43656"/>
    <cellStyle name="Comma 2 3 3 3 4 3 4" xfId="46992"/>
    <cellStyle name="Comma 2 3 3 3 4 3 5" xfId="50008"/>
    <cellStyle name="Comma 2 3 3 3 4 4" xfId="10572"/>
    <cellStyle name="Comma 2 3 3 3 4 4 2" xfId="18114"/>
    <cellStyle name="Comma 2 3 3 3 4 4 3" xfId="42488"/>
    <cellStyle name="Comma 2 3 3 3 4 4 4" xfId="47469"/>
    <cellStyle name="Comma 2 3 3 3 4 4 5" xfId="50485"/>
    <cellStyle name="Comma 2 3 3 3 4 5" xfId="11059"/>
    <cellStyle name="Comma 2 3 3 3 4 5 2" xfId="18591"/>
    <cellStyle name="Comma 2 3 3 3 4 5 3" xfId="42886"/>
    <cellStyle name="Comma 2 3 3 3 4 5 4" xfId="47946"/>
    <cellStyle name="Comma 2 3 3 3 4 5 5" xfId="50962"/>
    <cellStyle name="Comma 2 3 3 3 4 6" xfId="8047"/>
    <cellStyle name="Comma 2 3 3 3 4 6 2" xfId="42223"/>
    <cellStyle name="Comma 2 3 3 3 4 6 3" xfId="46515"/>
    <cellStyle name="Comma 2 3 3 3 4 6 4" xfId="49531"/>
    <cellStyle name="Comma 2 3 3 3 4 7" xfId="43538"/>
    <cellStyle name="Comma 2 3 3 3 4 8" xfId="45409"/>
    <cellStyle name="Comma 2 3 3 3 4 9" xfId="48425"/>
    <cellStyle name="Comma 2 3 3 3 5" xfId="5486"/>
    <cellStyle name="Comma 2 3 3 3 5 2" xfId="10140"/>
    <cellStyle name="Comma 2 3 3 3 5 2 2" xfId="17690"/>
    <cellStyle name="Comma 2 3 3 3 5 2 3" xfId="28819"/>
    <cellStyle name="Comma 2 3 3 3 5 2 4" xfId="47045"/>
    <cellStyle name="Comma 2 3 3 3 5 2 5" xfId="50061"/>
    <cellStyle name="Comma 2 3 3 3 5 3" xfId="10625"/>
    <cellStyle name="Comma 2 3 3 3 5 3 2" xfId="18167"/>
    <cellStyle name="Comma 2 3 3 3 5 3 3" xfId="42843"/>
    <cellStyle name="Comma 2 3 3 3 5 3 4" xfId="47522"/>
    <cellStyle name="Comma 2 3 3 3 5 3 5" xfId="50538"/>
    <cellStyle name="Comma 2 3 3 3 5 4" xfId="11112"/>
    <cellStyle name="Comma 2 3 3 3 5 4 2" xfId="18644"/>
    <cellStyle name="Comma 2 3 3 3 5 4 3" xfId="27773"/>
    <cellStyle name="Comma 2 3 3 3 5 4 4" xfId="47999"/>
    <cellStyle name="Comma 2 3 3 3 5 4 5" xfId="51015"/>
    <cellStyle name="Comma 2 3 3 3 5 5" xfId="8126"/>
    <cellStyle name="Comma 2 3 3 3 5 5 2" xfId="41791"/>
    <cellStyle name="Comma 2 3 3 3 5 5 3" xfId="46568"/>
    <cellStyle name="Comma 2 3 3 3 5 5 4" xfId="49584"/>
    <cellStyle name="Comma 2 3 3 3 5 6" xfId="41521"/>
    <cellStyle name="Comma 2 3 3 3 5 7" xfId="45462"/>
    <cellStyle name="Comma 2 3 3 3 5 8" xfId="48478"/>
    <cellStyle name="Comma 2 3 3 3 6" xfId="5806"/>
    <cellStyle name="Comma 2 3 3 3 6 2" xfId="10352"/>
    <cellStyle name="Comma 2 3 3 3 6 2 2" xfId="17902"/>
    <cellStyle name="Comma 2 3 3 3 6 2 3" xfId="42133"/>
    <cellStyle name="Comma 2 3 3 3 6 2 4" xfId="47257"/>
    <cellStyle name="Comma 2 3 3 3 6 2 5" xfId="50273"/>
    <cellStyle name="Comma 2 3 3 3 6 3" xfId="10837"/>
    <cellStyle name="Comma 2 3 3 3 6 3 2" xfId="18379"/>
    <cellStyle name="Comma 2 3 3 3 6 3 3" xfId="29449"/>
    <cellStyle name="Comma 2 3 3 3 6 3 4" xfId="47734"/>
    <cellStyle name="Comma 2 3 3 3 6 3 5" xfId="50750"/>
    <cellStyle name="Comma 2 3 3 3 6 4" xfId="11325"/>
    <cellStyle name="Comma 2 3 3 3 6 4 2" xfId="18856"/>
    <cellStyle name="Comma 2 3 3 3 6 4 3" xfId="27729"/>
    <cellStyle name="Comma 2 3 3 3 6 4 4" xfId="48211"/>
    <cellStyle name="Comma 2 3 3 3 6 4 5" xfId="51227"/>
    <cellStyle name="Comma 2 3 3 3 6 5" xfId="8440"/>
    <cellStyle name="Comma 2 3 3 3 6 5 2" xfId="42682"/>
    <cellStyle name="Comma 2 3 3 3 6 5 3" xfId="46780"/>
    <cellStyle name="Comma 2 3 3 3 6 5 4" xfId="49796"/>
    <cellStyle name="Comma 2 3 3 3 6 6" xfId="19703"/>
    <cellStyle name="Comma 2 3 3 3 6 7" xfId="45674"/>
    <cellStyle name="Comma 2 3 3 3 6 8" xfId="48690"/>
    <cellStyle name="Comma 2 3 3 3 7" xfId="9928"/>
    <cellStyle name="Comma 2 3 3 3 7 2" xfId="17478"/>
    <cellStyle name="Comma 2 3 3 3 7 3" xfId="43275"/>
    <cellStyle name="Comma 2 3 3 3 7 4" xfId="46833"/>
    <cellStyle name="Comma 2 3 3 3 7 5" xfId="49849"/>
    <cellStyle name="Comma 2 3 3 3 8" xfId="10412"/>
    <cellStyle name="Comma 2 3 3 3 8 2" xfId="17955"/>
    <cellStyle name="Comma 2 3 3 3 8 3" xfId="41910"/>
    <cellStyle name="Comma 2 3 3 3 8 4" xfId="47310"/>
    <cellStyle name="Comma 2 3 3 3 8 5" xfId="50326"/>
    <cellStyle name="Comma 2 3 3 3 9" xfId="10899"/>
    <cellStyle name="Comma 2 3 3 3 9 2" xfId="18432"/>
    <cellStyle name="Comma 2 3 3 3 9 3" xfId="43834"/>
    <cellStyle name="Comma 2 3 3 3 9 4" xfId="47787"/>
    <cellStyle name="Comma 2 3 3 3 9 5" xfId="50803"/>
    <cellStyle name="Comma 2 3 3 4" xfId="4821"/>
    <cellStyle name="Comma 2 3 3 5" xfId="6581"/>
    <cellStyle name="Comma 2 3 3 6" xfId="6612"/>
    <cellStyle name="Comma 2 3 3 6 2" xfId="17115"/>
    <cellStyle name="Comma 2 3 3 6 3" xfId="43129"/>
    <cellStyle name="Comma 2 3 3 6 4" xfId="46148"/>
    <cellStyle name="Comma 2 3 3 6 5" xfId="49164"/>
    <cellStyle name="Comma 2 3 3 7" xfId="14905"/>
    <cellStyle name="Comma 2 3 3 8" xfId="19158"/>
    <cellStyle name="Comma 2 3 3 9" xfId="44053"/>
    <cellStyle name="Comma 2 3 4" xfId="893"/>
    <cellStyle name="Comma 2 3 4 2" xfId="3981"/>
    <cellStyle name="Comma 2 3 4 2 10" xfId="10900"/>
    <cellStyle name="Comma 2 3 4 2 10 2" xfId="18433"/>
    <cellStyle name="Comma 2 3 4 2 10 3" xfId="42143"/>
    <cellStyle name="Comma 2 3 4 2 10 4" xfId="47788"/>
    <cellStyle name="Comma 2 3 4 2 10 5" xfId="50804"/>
    <cellStyle name="Comma 2 3 4 2 11" xfId="6588"/>
    <cellStyle name="Comma 2 3 4 2 11 2" xfId="17109"/>
    <cellStyle name="Comma 2 3 4 2 11 3" xfId="41723"/>
    <cellStyle name="Comma 2 3 4 2 11 4" xfId="46142"/>
    <cellStyle name="Comma 2 3 4 2 11 5" xfId="49158"/>
    <cellStyle name="Comma 2 3 4 2 12" xfId="19163"/>
    <cellStyle name="Comma 2 3 4 2 13" xfId="44058"/>
    <cellStyle name="Comma 2 3 4 2 14" xfId="44968"/>
    <cellStyle name="Comma 2 3 4 2 15" xfId="45251"/>
    <cellStyle name="Comma 2 3 4 2 16" xfId="48266"/>
    <cellStyle name="Comma 2 3 4 2 2" xfId="5247"/>
    <cellStyle name="Comma 2 3 4 2 2 2" xfId="5567"/>
    <cellStyle name="Comma 2 3 4 2 2 2 2" xfId="10194"/>
    <cellStyle name="Comma 2 3 4 2 2 2 2 2" xfId="17744"/>
    <cellStyle name="Comma 2 3 4 2 2 2 2 3" xfId="20745"/>
    <cellStyle name="Comma 2 3 4 2 2 2 2 4" xfId="47099"/>
    <cellStyle name="Comma 2 3 4 2 2 2 2 5" xfId="50115"/>
    <cellStyle name="Comma 2 3 4 2 2 2 3" xfId="10679"/>
    <cellStyle name="Comma 2 3 4 2 2 2 3 2" xfId="18221"/>
    <cellStyle name="Comma 2 3 4 2 2 2 3 3" xfId="19623"/>
    <cellStyle name="Comma 2 3 4 2 2 2 3 4" xfId="47576"/>
    <cellStyle name="Comma 2 3 4 2 2 2 3 5" xfId="50592"/>
    <cellStyle name="Comma 2 3 4 2 2 2 4" xfId="11166"/>
    <cellStyle name="Comma 2 3 4 2 2 2 4 2" xfId="18698"/>
    <cellStyle name="Comma 2 3 4 2 2 2 4 3" xfId="42028"/>
    <cellStyle name="Comma 2 3 4 2 2 2 4 4" xfId="48053"/>
    <cellStyle name="Comma 2 3 4 2 2 2 4 5" xfId="51069"/>
    <cellStyle name="Comma 2 3 4 2 2 2 5" xfId="8202"/>
    <cellStyle name="Comma 2 3 4 2 2 2 5 2" xfId="20500"/>
    <cellStyle name="Comma 2 3 4 2 2 2 5 3" xfId="46622"/>
    <cellStyle name="Comma 2 3 4 2 2 2 5 4" xfId="49638"/>
    <cellStyle name="Comma 2 3 4 2 2 2 6" xfId="42809"/>
    <cellStyle name="Comma 2 3 4 2 2 2 7" xfId="45516"/>
    <cellStyle name="Comma 2 3 4 2 2 2 8" xfId="48532"/>
    <cellStyle name="Comma 2 3 4 2 2 3" xfId="9982"/>
    <cellStyle name="Comma 2 3 4 2 2 3 2" xfId="17532"/>
    <cellStyle name="Comma 2 3 4 2 2 3 3" xfId="20423"/>
    <cellStyle name="Comma 2 3 4 2 2 3 4" xfId="46887"/>
    <cellStyle name="Comma 2 3 4 2 2 3 5" xfId="49903"/>
    <cellStyle name="Comma 2 3 4 2 2 4" xfId="10466"/>
    <cellStyle name="Comma 2 3 4 2 2 4 2" xfId="18009"/>
    <cellStyle name="Comma 2 3 4 2 2 4 3" xfId="43514"/>
    <cellStyle name="Comma 2 3 4 2 2 4 4" xfId="47364"/>
    <cellStyle name="Comma 2 3 4 2 2 4 5" xfId="50380"/>
    <cellStyle name="Comma 2 3 4 2 2 5" xfId="10953"/>
    <cellStyle name="Comma 2 3 4 2 2 5 2" xfId="18486"/>
    <cellStyle name="Comma 2 3 4 2 2 5 3" xfId="43673"/>
    <cellStyle name="Comma 2 3 4 2 2 5 4" xfId="47841"/>
    <cellStyle name="Comma 2 3 4 2 2 5 5" xfId="50857"/>
    <cellStyle name="Comma 2 3 4 2 2 6" xfId="7901"/>
    <cellStyle name="Comma 2 3 4 2 2 6 2" xfId="44033"/>
    <cellStyle name="Comma 2 3 4 2 2 6 3" xfId="46410"/>
    <cellStyle name="Comma 2 3 4 2 2 6 4" xfId="49426"/>
    <cellStyle name="Comma 2 3 4 2 2 7" xfId="41471"/>
    <cellStyle name="Comma 2 3 4 2 2 8" xfId="45304"/>
    <cellStyle name="Comma 2 3 4 2 2 9" xfId="48320"/>
    <cellStyle name="Comma 2 3 4 2 3" xfId="5327"/>
    <cellStyle name="Comma 2 3 4 2 3 2" xfId="5647"/>
    <cellStyle name="Comma 2 3 4 2 3 2 2" xfId="10247"/>
    <cellStyle name="Comma 2 3 4 2 3 2 2 2" xfId="17797"/>
    <cellStyle name="Comma 2 3 4 2 3 2 2 3" xfId="43513"/>
    <cellStyle name="Comma 2 3 4 2 3 2 2 4" xfId="47152"/>
    <cellStyle name="Comma 2 3 4 2 3 2 2 5" xfId="50168"/>
    <cellStyle name="Comma 2 3 4 2 3 2 3" xfId="10732"/>
    <cellStyle name="Comma 2 3 4 2 3 2 3 2" xfId="18274"/>
    <cellStyle name="Comma 2 3 4 2 3 2 3 3" xfId="19888"/>
    <cellStyle name="Comma 2 3 4 2 3 2 3 4" xfId="47629"/>
    <cellStyle name="Comma 2 3 4 2 3 2 3 5" xfId="50645"/>
    <cellStyle name="Comma 2 3 4 2 3 2 4" xfId="11219"/>
    <cellStyle name="Comma 2 3 4 2 3 2 4 2" xfId="18751"/>
    <cellStyle name="Comma 2 3 4 2 3 2 4 3" xfId="43532"/>
    <cellStyle name="Comma 2 3 4 2 3 2 4 4" xfId="48106"/>
    <cellStyle name="Comma 2 3 4 2 3 2 4 5" xfId="51122"/>
    <cellStyle name="Comma 2 3 4 2 3 2 5" xfId="8281"/>
    <cellStyle name="Comma 2 3 4 2 3 2 5 2" xfId="43982"/>
    <cellStyle name="Comma 2 3 4 2 3 2 5 3" xfId="46675"/>
    <cellStyle name="Comma 2 3 4 2 3 2 5 4" xfId="49691"/>
    <cellStyle name="Comma 2 3 4 2 3 2 6" xfId="43905"/>
    <cellStyle name="Comma 2 3 4 2 3 2 7" xfId="45569"/>
    <cellStyle name="Comma 2 3 4 2 3 2 8" xfId="48585"/>
    <cellStyle name="Comma 2 3 4 2 3 3" xfId="10035"/>
    <cellStyle name="Comma 2 3 4 2 3 3 2" xfId="17585"/>
    <cellStyle name="Comma 2 3 4 2 3 3 3" xfId="42125"/>
    <cellStyle name="Comma 2 3 4 2 3 3 4" xfId="46940"/>
    <cellStyle name="Comma 2 3 4 2 3 3 5" xfId="49956"/>
    <cellStyle name="Comma 2 3 4 2 3 4" xfId="10520"/>
    <cellStyle name="Comma 2 3 4 2 3 4 2" xfId="18062"/>
    <cellStyle name="Comma 2 3 4 2 3 4 3" xfId="27955"/>
    <cellStyle name="Comma 2 3 4 2 3 4 4" xfId="47417"/>
    <cellStyle name="Comma 2 3 4 2 3 4 5" xfId="50433"/>
    <cellStyle name="Comma 2 3 4 2 3 5" xfId="11007"/>
    <cellStyle name="Comma 2 3 4 2 3 5 2" xfId="18539"/>
    <cellStyle name="Comma 2 3 4 2 3 5 3" xfId="42387"/>
    <cellStyle name="Comma 2 3 4 2 3 5 4" xfId="47894"/>
    <cellStyle name="Comma 2 3 4 2 3 5 5" xfId="50910"/>
    <cellStyle name="Comma 2 3 4 2 3 6" xfId="7972"/>
    <cellStyle name="Comma 2 3 4 2 3 6 2" xfId="42846"/>
    <cellStyle name="Comma 2 3 4 2 3 6 3" xfId="46463"/>
    <cellStyle name="Comma 2 3 4 2 3 6 4" xfId="49479"/>
    <cellStyle name="Comma 2 3 4 2 3 7" xfId="43599"/>
    <cellStyle name="Comma 2 3 4 2 3 8" xfId="45357"/>
    <cellStyle name="Comma 2 3 4 2 3 9" xfId="48373"/>
    <cellStyle name="Comma 2 3 4 2 4" xfId="5407"/>
    <cellStyle name="Comma 2 3 4 2 4 2" xfId="5727"/>
    <cellStyle name="Comma 2 3 4 2 4 2 2" xfId="10300"/>
    <cellStyle name="Comma 2 3 4 2 4 2 2 2" xfId="17850"/>
    <cellStyle name="Comma 2 3 4 2 4 2 2 3" xfId="42447"/>
    <cellStyle name="Comma 2 3 4 2 4 2 2 4" xfId="47205"/>
    <cellStyle name="Comma 2 3 4 2 4 2 2 5" xfId="50221"/>
    <cellStyle name="Comma 2 3 4 2 4 2 3" xfId="10785"/>
    <cellStyle name="Comma 2 3 4 2 4 2 3 2" xfId="18327"/>
    <cellStyle name="Comma 2 3 4 2 4 2 3 3" xfId="20351"/>
    <cellStyle name="Comma 2 3 4 2 4 2 3 4" xfId="47682"/>
    <cellStyle name="Comma 2 3 4 2 4 2 3 5" xfId="50698"/>
    <cellStyle name="Comma 2 3 4 2 4 2 4" xfId="11272"/>
    <cellStyle name="Comma 2 3 4 2 4 2 4 2" xfId="18804"/>
    <cellStyle name="Comma 2 3 4 2 4 2 4 3" xfId="42045"/>
    <cellStyle name="Comma 2 3 4 2 4 2 4 4" xfId="48159"/>
    <cellStyle name="Comma 2 3 4 2 4 2 4 5" xfId="51175"/>
    <cellStyle name="Comma 2 3 4 2 4 2 5" xfId="8361"/>
    <cellStyle name="Comma 2 3 4 2 4 2 5 2" xfId="42262"/>
    <cellStyle name="Comma 2 3 4 2 4 2 5 3" xfId="46728"/>
    <cellStyle name="Comma 2 3 4 2 4 2 5 4" xfId="49744"/>
    <cellStyle name="Comma 2 3 4 2 4 2 6" xfId="43036"/>
    <cellStyle name="Comma 2 3 4 2 4 2 7" xfId="45622"/>
    <cellStyle name="Comma 2 3 4 2 4 2 8" xfId="48638"/>
    <cellStyle name="Comma 2 3 4 2 4 3" xfId="10088"/>
    <cellStyle name="Comma 2 3 4 2 4 3 2" xfId="17638"/>
    <cellStyle name="Comma 2 3 4 2 4 3 3" xfId="20746"/>
    <cellStyle name="Comma 2 3 4 2 4 3 4" xfId="46993"/>
    <cellStyle name="Comma 2 3 4 2 4 3 5" xfId="50009"/>
    <cellStyle name="Comma 2 3 4 2 4 4" xfId="10573"/>
    <cellStyle name="Comma 2 3 4 2 4 4 2" xfId="18115"/>
    <cellStyle name="Comma 2 3 4 2 4 4 3" xfId="43743"/>
    <cellStyle name="Comma 2 3 4 2 4 4 4" xfId="47470"/>
    <cellStyle name="Comma 2 3 4 2 4 4 5" xfId="50486"/>
    <cellStyle name="Comma 2 3 4 2 4 5" xfId="11060"/>
    <cellStyle name="Comma 2 3 4 2 4 5 2" xfId="18592"/>
    <cellStyle name="Comma 2 3 4 2 4 5 3" xfId="43580"/>
    <cellStyle name="Comma 2 3 4 2 4 5 4" xfId="47947"/>
    <cellStyle name="Comma 2 3 4 2 4 5 5" xfId="50963"/>
    <cellStyle name="Comma 2 3 4 2 4 6" xfId="8048"/>
    <cellStyle name="Comma 2 3 4 2 4 6 2" xfId="43497"/>
    <cellStyle name="Comma 2 3 4 2 4 6 3" xfId="46516"/>
    <cellStyle name="Comma 2 3 4 2 4 6 4" xfId="49532"/>
    <cellStyle name="Comma 2 3 4 2 4 7" xfId="42066"/>
    <cellStyle name="Comma 2 3 4 2 4 8" xfId="45410"/>
    <cellStyle name="Comma 2 3 4 2 4 9" xfId="48426"/>
    <cellStyle name="Comma 2 3 4 2 5" xfId="5487"/>
    <cellStyle name="Comma 2 3 4 2 5 2" xfId="10141"/>
    <cellStyle name="Comma 2 3 4 2 5 2 2" xfId="17691"/>
    <cellStyle name="Comma 2 3 4 2 5 2 3" xfId="42301"/>
    <cellStyle name="Comma 2 3 4 2 5 2 4" xfId="47046"/>
    <cellStyle name="Comma 2 3 4 2 5 2 5" xfId="50062"/>
    <cellStyle name="Comma 2 3 4 2 5 3" xfId="10626"/>
    <cellStyle name="Comma 2 3 4 2 5 3 2" xfId="18168"/>
    <cellStyle name="Comma 2 3 4 2 5 3 3" xfId="42139"/>
    <cellStyle name="Comma 2 3 4 2 5 3 4" xfId="47523"/>
    <cellStyle name="Comma 2 3 4 2 5 3 5" xfId="50539"/>
    <cellStyle name="Comma 2 3 4 2 5 4" xfId="11113"/>
    <cellStyle name="Comma 2 3 4 2 5 4 2" xfId="18645"/>
    <cellStyle name="Comma 2 3 4 2 5 4 3" xfId="42402"/>
    <cellStyle name="Comma 2 3 4 2 5 4 4" xfId="48000"/>
    <cellStyle name="Comma 2 3 4 2 5 4 5" xfId="51016"/>
    <cellStyle name="Comma 2 3 4 2 5 5" xfId="8127"/>
    <cellStyle name="Comma 2 3 4 2 5 5 2" xfId="41792"/>
    <cellStyle name="Comma 2 3 4 2 5 5 3" xfId="46569"/>
    <cellStyle name="Comma 2 3 4 2 5 5 4" xfId="49585"/>
    <cellStyle name="Comma 2 3 4 2 5 6" xfId="42858"/>
    <cellStyle name="Comma 2 3 4 2 5 7" xfId="45463"/>
    <cellStyle name="Comma 2 3 4 2 5 8" xfId="48479"/>
    <cellStyle name="Comma 2 3 4 2 6" xfId="5807"/>
    <cellStyle name="Comma 2 3 4 2 6 2" xfId="10353"/>
    <cellStyle name="Comma 2 3 4 2 6 2 2" xfId="17903"/>
    <cellStyle name="Comma 2 3 4 2 6 2 3" xfId="43772"/>
    <cellStyle name="Comma 2 3 4 2 6 2 4" xfId="47258"/>
    <cellStyle name="Comma 2 3 4 2 6 2 5" xfId="50274"/>
    <cellStyle name="Comma 2 3 4 2 6 3" xfId="10838"/>
    <cellStyle name="Comma 2 3 4 2 6 3 2" xfId="18380"/>
    <cellStyle name="Comma 2 3 4 2 6 3 3" xfId="42853"/>
    <cellStyle name="Comma 2 3 4 2 6 3 4" xfId="47735"/>
    <cellStyle name="Comma 2 3 4 2 6 3 5" xfId="50751"/>
    <cellStyle name="Comma 2 3 4 2 6 4" xfId="11326"/>
    <cellStyle name="Comma 2 3 4 2 6 4 2" xfId="18857"/>
    <cellStyle name="Comma 2 3 4 2 6 4 3" xfId="42051"/>
    <cellStyle name="Comma 2 3 4 2 6 4 4" xfId="48212"/>
    <cellStyle name="Comma 2 3 4 2 6 4 5" xfId="51228"/>
    <cellStyle name="Comma 2 3 4 2 6 5" xfId="8441"/>
    <cellStyle name="Comma 2 3 4 2 6 5 2" xfId="42270"/>
    <cellStyle name="Comma 2 3 4 2 6 5 3" xfId="46781"/>
    <cellStyle name="Comma 2 3 4 2 6 5 4" xfId="49797"/>
    <cellStyle name="Comma 2 3 4 2 6 6" xfId="27922"/>
    <cellStyle name="Comma 2 3 4 2 6 7" xfId="45675"/>
    <cellStyle name="Comma 2 3 4 2 6 8" xfId="48691"/>
    <cellStyle name="Comma 2 3 4 2 7" xfId="8802"/>
    <cellStyle name="Comma 2 3 4 2 8" xfId="9929"/>
    <cellStyle name="Comma 2 3 4 2 8 2" xfId="17479"/>
    <cellStyle name="Comma 2 3 4 2 8 3" xfId="42277"/>
    <cellStyle name="Comma 2 3 4 2 8 4" xfId="46834"/>
    <cellStyle name="Comma 2 3 4 2 8 5" xfId="49850"/>
    <cellStyle name="Comma 2 3 4 2 9" xfId="10413"/>
    <cellStyle name="Comma 2 3 4 2 9 2" xfId="17956"/>
    <cellStyle name="Comma 2 3 4 2 9 3" xfId="27851"/>
    <cellStyle name="Comma 2 3 4 2 9 4" xfId="47311"/>
    <cellStyle name="Comma 2 3 4 2 9 5" xfId="50327"/>
    <cellStyle name="Comma 2 3 4 3" xfId="7699"/>
    <cellStyle name="Comma 2 3 4 4" xfId="7008"/>
    <cellStyle name="Comma 2 3 4 4 2" xfId="17137"/>
    <cellStyle name="Comma 2 3 4 4 3" xfId="43839"/>
    <cellStyle name="Comma 2 3 4 4 4" xfId="46177"/>
    <cellStyle name="Comma 2 3 4 4 5" xfId="49193"/>
    <cellStyle name="Comma 2 3 4 5" xfId="14906"/>
    <cellStyle name="Comma 2 3 4 6" xfId="19162"/>
    <cellStyle name="Comma 2 3 4 7" xfId="44057"/>
    <cellStyle name="Comma 2 3 4 8" xfId="44967"/>
    <cellStyle name="Comma 2 3 5" xfId="3077"/>
    <cellStyle name="Comma 2 3 5 2" xfId="7646"/>
    <cellStyle name="Comma 2 3 5 2 2" xfId="30513"/>
    <cellStyle name="Comma 2 3 5 2 2 2" xfId="35674"/>
    <cellStyle name="Comma 2 3 5 2 2 3" xfId="40976"/>
    <cellStyle name="Comma 2 3 5 2 3" xfId="33023"/>
    <cellStyle name="Comma 2 3 5 2 4" xfId="38325"/>
    <cellStyle name="Comma 2 3 5 3" xfId="7123"/>
    <cellStyle name="Comma 2 3 5 3 2" xfId="17149"/>
    <cellStyle name="Comma 2 3 5 3 3" xfId="43637"/>
    <cellStyle name="Comma 2 3 5 3 4" xfId="46192"/>
    <cellStyle name="Comma 2 3 5 3 5" xfId="49208"/>
    <cellStyle name="Comma 2 3 5 4" xfId="14907"/>
    <cellStyle name="Comma 2 3 5 5" xfId="19164"/>
    <cellStyle name="Comma 2 3 5 6" xfId="44059"/>
    <cellStyle name="Comma 2 3 5 7" xfId="44969"/>
    <cellStyle name="Comma 2 3 6" xfId="6610"/>
    <cellStyle name="Comma 2 3 6 2" xfId="6968"/>
    <cellStyle name="Comma 2 3 6 3" xfId="13482"/>
    <cellStyle name="Comma 2 3 6 3 2" xfId="17113"/>
    <cellStyle name="Comma 2 3 6 4" xfId="19165"/>
    <cellStyle name="Comma 2 3 6 5" xfId="46146"/>
    <cellStyle name="Comma 2 3 6 6" xfId="49162"/>
    <cellStyle name="Comma 2 3 7" xfId="8485"/>
    <cellStyle name="Comma 2 3 8" xfId="14903"/>
    <cellStyle name="Comma 2 3 9" xfId="19153"/>
    <cellStyle name="Comma 2 4" xfId="899"/>
    <cellStyle name="Comma 2 4 2" xfId="3982"/>
    <cellStyle name="Comma 2 4 2 10" xfId="10901"/>
    <cellStyle name="Comma 2 4 2 10 2" xfId="18434"/>
    <cellStyle name="Comma 2 4 2 10 3" xfId="43486"/>
    <cellStyle name="Comma 2 4 2 10 4" xfId="47789"/>
    <cellStyle name="Comma 2 4 2 10 5" xfId="50805"/>
    <cellStyle name="Comma 2 4 2 11" xfId="7124"/>
    <cellStyle name="Comma 2 4 2 11 2" xfId="17150"/>
    <cellStyle name="Comma 2 4 2 11 3" xfId="41731"/>
    <cellStyle name="Comma 2 4 2 11 4" xfId="46193"/>
    <cellStyle name="Comma 2 4 2 11 5" xfId="49209"/>
    <cellStyle name="Comma 2 4 2 12" xfId="19167"/>
    <cellStyle name="Comma 2 4 2 13" xfId="44061"/>
    <cellStyle name="Comma 2 4 2 14" xfId="44971"/>
    <cellStyle name="Comma 2 4 2 15" xfId="45252"/>
    <cellStyle name="Comma 2 4 2 16" xfId="48267"/>
    <cellStyle name="Comma 2 4 2 2" xfId="5248"/>
    <cellStyle name="Comma 2 4 2 2 2" xfId="5568"/>
    <cellStyle name="Comma 2 4 2 2 2 2" xfId="10195"/>
    <cellStyle name="Comma 2 4 2 2 2 2 2" xfId="17745"/>
    <cellStyle name="Comma 2 4 2 2 2 2 3" xfId="42842"/>
    <cellStyle name="Comma 2 4 2 2 2 2 4" xfId="47100"/>
    <cellStyle name="Comma 2 4 2 2 2 2 5" xfId="50116"/>
    <cellStyle name="Comma 2 4 2 2 2 3" xfId="10680"/>
    <cellStyle name="Comma 2 4 2 2 2 3 2" xfId="18222"/>
    <cellStyle name="Comma 2 4 2 2 2 3 3" xfId="41952"/>
    <cellStyle name="Comma 2 4 2 2 2 3 4" xfId="47577"/>
    <cellStyle name="Comma 2 4 2 2 2 3 5" xfId="50593"/>
    <cellStyle name="Comma 2 4 2 2 2 4" xfId="11167"/>
    <cellStyle name="Comma 2 4 2 2 2 4 2" xfId="18699"/>
    <cellStyle name="Comma 2 4 2 2 2 4 3" xfId="43759"/>
    <cellStyle name="Comma 2 4 2 2 2 4 4" xfId="48054"/>
    <cellStyle name="Comma 2 4 2 2 2 4 5" xfId="51070"/>
    <cellStyle name="Comma 2 4 2 2 2 5" xfId="8203"/>
    <cellStyle name="Comma 2 4 2 2 2 5 2" xfId="43270"/>
    <cellStyle name="Comma 2 4 2 2 2 5 3" xfId="46623"/>
    <cellStyle name="Comma 2 4 2 2 2 5 4" xfId="49639"/>
    <cellStyle name="Comma 2 4 2 2 2 6" xfId="41537"/>
    <cellStyle name="Comma 2 4 2 2 2 7" xfId="45517"/>
    <cellStyle name="Comma 2 4 2 2 2 8" xfId="48533"/>
    <cellStyle name="Comma 2 4 2 2 3" xfId="9983"/>
    <cellStyle name="Comma 2 4 2 2 3 2" xfId="17533"/>
    <cellStyle name="Comma 2 4 2 2 3 3" xfId="42981"/>
    <cellStyle name="Comma 2 4 2 2 3 4" xfId="46888"/>
    <cellStyle name="Comma 2 4 2 2 3 5" xfId="49904"/>
    <cellStyle name="Comma 2 4 2 2 4" xfId="10467"/>
    <cellStyle name="Comma 2 4 2 2 4 2" xfId="18010"/>
    <cellStyle name="Comma 2 4 2 2 4 3" xfId="43457"/>
    <cellStyle name="Comma 2 4 2 2 4 4" xfId="47365"/>
    <cellStyle name="Comma 2 4 2 2 4 5" xfId="50381"/>
    <cellStyle name="Comma 2 4 2 2 5" xfId="10954"/>
    <cellStyle name="Comma 2 4 2 2 5 2" xfId="18487"/>
    <cellStyle name="Comma 2 4 2 2 5 3" xfId="41994"/>
    <cellStyle name="Comma 2 4 2 2 5 4" xfId="47842"/>
    <cellStyle name="Comma 2 4 2 2 5 5" xfId="50858"/>
    <cellStyle name="Comma 2 4 2 2 6" xfId="7902"/>
    <cellStyle name="Comma 2 4 2 2 6 2" xfId="43165"/>
    <cellStyle name="Comma 2 4 2 2 6 3" xfId="46411"/>
    <cellStyle name="Comma 2 4 2 2 6 4" xfId="49427"/>
    <cellStyle name="Comma 2 4 2 2 7" xfId="43315"/>
    <cellStyle name="Comma 2 4 2 2 8" xfId="45305"/>
    <cellStyle name="Comma 2 4 2 2 9" xfId="48321"/>
    <cellStyle name="Comma 2 4 2 3" xfId="5328"/>
    <cellStyle name="Comma 2 4 2 3 2" xfId="5648"/>
    <cellStyle name="Comma 2 4 2 3 2 2" xfId="10248"/>
    <cellStyle name="Comma 2 4 2 3 2 2 2" xfId="17798"/>
    <cellStyle name="Comma 2 4 2 3 2 2 3" xfId="43955"/>
    <cellStyle name="Comma 2 4 2 3 2 2 4" xfId="47153"/>
    <cellStyle name="Comma 2 4 2 3 2 2 5" xfId="50169"/>
    <cellStyle name="Comma 2 4 2 3 2 3" xfId="10733"/>
    <cellStyle name="Comma 2 4 2 3 2 3 2" xfId="18275"/>
    <cellStyle name="Comma 2 4 2 3 2 3 3" xfId="42354"/>
    <cellStyle name="Comma 2 4 2 3 2 3 4" xfId="47630"/>
    <cellStyle name="Comma 2 4 2 3 2 3 5" xfId="50646"/>
    <cellStyle name="Comma 2 4 2 3 2 4" xfId="11220"/>
    <cellStyle name="Comma 2 4 2 3 2 4 2" xfId="18752"/>
    <cellStyle name="Comma 2 4 2 3 2 4 3" xfId="43097"/>
    <cellStyle name="Comma 2 4 2 3 2 4 4" xfId="48107"/>
    <cellStyle name="Comma 2 4 2 3 2 4 5" xfId="51123"/>
    <cellStyle name="Comma 2 4 2 3 2 5" xfId="8282"/>
    <cellStyle name="Comma 2 4 2 3 2 5 2" xfId="41812"/>
    <cellStyle name="Comma 2 4 2 3 2 5 3" xfId="46676"/>
    <cellStyle name="Comma 2 4 2 3 2 5 4" xfId="49692"/>
    <cellStyle name="Comma 2 4 2 3 2 6" xfId="41557"/>
    <cellStyle name="Comma 2 4 2 3 2 7" xfId="45570"/>
    <cellStyle name="Comma 2 4 2 3 2 8" xfId="48586"/>
    <cellStyle name="Comma 2 4 2 3 3" xfId="10036"/>
    <cellStyle name="Comma 2 4 2 3 3 2" xfId="17586"/>
    <cellStyle name="Comma 2 4 2 3 3 3" xfId="42600"/>
    <cellStyle name="Comma 2 4 2 3 3 4" xfId="46941"/>
    <cellStyle name="Comma 2 4 2 3 3 5" xfId="49957"/>
    <cellStyle name="Comma 2 4 2 3 4" xfId="10521"/>
    <cellStyle name="Comma 2 4 2 3 4 2" xfId="18063"/>
    <cellStyle name="Comma 2 4 2 3 4 3" xfId="43130"/>
    <cellStyle name="Comma 2 4 2 3 4 4" xfId="47418"/>
    <cellStyle name="Comma 2 4 2 3 4 5" xfId="50434"/>
    <cellStyle name="Comma 2 4 2 3 5" xfId="11008"/>
    <cellStyle name="Comma 2 4 2 3 5 2" xfId="18540"/>
    <cellStyle name="Comma 2 4 2 3 5 3" xfId="43815"/>
    <cellStyle name="Comma 2 4 2 3 5 4" xfId="47895"/>
    <cellStyle name="Comma 2 4 2 3 5 5" xfId="50911"/>
    <cellStyle name="Comma 2 4 2 3 6" xfId="7973"/>
    <cellStyle name="Comma 2 4 2 3 6 2" xfId="42216"/>
    <cellStyle name="Comma 2 4 2 3 6 3" xfId="46464"/>
    <cellStyle name="Comma 2 4 2 3 6 4" xfId="49480"/>
    <cellStyle name="Comma 2 4 2 3 7" xfId="41488"/>
    <cellStyle name="Comma 2 4 2 3 8" xfId="45358"/>
    <cellStyle name="Comma 2 4 2 3 9" xfId="48374"/>
    <cellStyle name="Comma 2 4 2 4" xfId="5408"/>
    <cellStyle name="Comma 2 4 2 4 2" xfId="5728"/>
    <cellStyle name="Comma 2 4 2 4 2 2" xfId="10301"/>
    <cellStyle name="Comma 2 4 2 4 2 2 2" xfId="17851"/>
    <cellStyle name="Comma 2 4 2 4 2 2 3" xfId="44002"/>
    <cellStyle name="Comma 2 4 2 4 2 2 4" xfId="47206"/>
    <cellStyle name="Comma 2 4 2 4 2 2 5" xfId="50222"/>
    <cellStyle name="Comma 2 4 2 4 2 3" xfId="10786"/>
    <cellStyle name="Comma 2 4 2 4 2 3 2" xfId="18328"/>
    <cellStyle name="Comma 2 4 2 4 2 3 3" xfId="19887"/>
    <cellStyle name="Comma 2 4 2 4 2 3 4" xfId="47683"/>
    <cellStyle name="Comma 2 4 2 4 2 3 5" xfId="50699"/>
    <cellStyle name="Comma 2 4 2 4 2 4" xfId="11273"/>
    <cellStyle name="Comma 2 4 2 4 2 4 2" xfId="18805"/>
    <cellStyle name="Comma 2 4 2 4 2 4 3" xfId="20336"/>
    <cellStyle name="Comma 2 4 2 4 2 4 4" xfId="48160"/>
    <cellStyle name="Comma 2 4 2 4 2 4 5" xfId="51176"/>
    <cellStyle name="Comma 2 4 2 4 2 5" xfId="8362"/>
    <cellStyle name="Comma 2 4 2 4 2 5 2" xfId="29133"/>
    <cellStyle name="Comma 2 4 2 4 2 5 3" xfId="46729"/>
    <cellStyle name="Comma 2 4 2 4 2 5 4" xfId="49745"/>
    <cellStyle name="Comma 2 4 2 4 2 6" xfId="41577"/>
    <cellStyle name="Comma 2 4 2 4 2 7" xfId="45623"/>
    <cellStyle name="Comma 2 4 2 4 2 8" xfId="48639"/>
    <cellStyle name="Comma 2 4 2 4 3" xfId="10089"/>
    <cellStyle name="Comma 2 4 2 4 3 2" xfId="17639"/>
    <cellStyle name="Comma 2 4 2 4 3 3" xfId="42493"/>
    <cellStyle name="Comma 2 4 2 4 3 4" xfId="46994"/>
    <cellStyle name="Comma 2 4 2 4 3 5" xfId="50010"/>
    <cellStyle name="Comma 2 4 2 4 4" xfId="10574"/>
    <cellStyle name="Comma 2 4 2 4 4 2" xfId="18116"/>
    <cellStyle name="Comma 2 4 2 4 4 3" xfId="20738"/>
    <cellStyle name="Comma 2 4 2 4 4 4" xfId="47471"/>
    <cellStyle name="Comma 2 4 2 4 4 5" xfId="50487"/>
    <cellStyle name="Comma 2 4 2 4 5" xfId="11061"/>
    <cellStyle name="Comma 2 4 2 4 5 2" xfId="18593"/>
    <cellStyle name="Comma 2 4 2 4 5 3" xfId="42393"/>
    <cellStyle name="Comma 2 4 2 4 5 4" xfId="47948"/>
    <cellStyle name="Comma 2 4 2 4 5 5" xfId="50964"/>
    <cellStyle name="Comma 2 4 2 4 6" xfId="8049"/>
    <cellStyle name="Comma 2 4 2 4 6 2" xfId="43064"/>
    <cellStyle name="Comma 2 4 2 4 6 3" xfId="46517"/>
    <cellStyle name="Comma 2 4 2 4 6 4" xfId="49533"/>
    <cellStyle name="Comma 2 4 2 4 7" xfId="43424"/>
    <cellStyle name="Comma 2 4 2 4 8" xfId="45411"/>
    <cellStyle name="Comma 2 4 2 4 9" xfId="48427"/>
    <cellStyle name="Comma 2 4 2 5" xfId="5488"/>
    <cellStyle name="Comma 2 4 2 5 2" xfId="10142"/>
    <cellStyle name="Comma 2 4 2 5 2 2" xfId="17692"/>
    <cellStyle name="Comma 2 4 2 5 2 3" xfId="43221"/>
    <cellStyle name="Comma 2 4 2 5 2 4" xfId="47047"/>
    <cellStyle name="Comma 2 4 2 5 2 5" xfId="50063"/>
    <cellStyle name="Comma 2 4 2 5 3" xfId="10627"/>
    <cellStyle name="Comma 2 4 2 5 3 2" xfId="18169"/>
    <cellStyle name="Comma 2 4 2 5 3 3" xfId="43996"/>
    <cellStyle name="Comma 2 4 2 5 3 4" xfId="47524"/>
    <cellStyle name="Comma 2 4 2 5 3 5" xfId="50540"/>
    <cellStyle name="Comma 2 4 2 5 4" xfId="11114"/>
    <cellStyle name="Comma 2 4 2 5 4 2" xfId="18646"/>
    <cellStyle name="Comma 2 4 2 5 4 3" xfId="20094"/>
    <cellStyle name="Comma 2 4 2 5 4 4" xfId="48001"/>
    <cellStyle name="Comma 2 4 2 5 4 5" xfId="51017"/>
    <cellStyle name="Comma 2 4 2 5 5" xfId="8128"/>
    <cellStyle name="Comma 2 4 2 5 5 2" xfId="41793"/>
    <cellStyle name="Comma 2 4 2 5 5 3" xfId="46570"/>
    <cellStyle name="Comma 2 4 2 5 5 4" xfId="49586"/>
    <cellStyle name="Comma 2 4 2 5 6" xfId="41522"/>
    <cellStyle name="Comma 2 4 2 5 7" xfId="45464"/>
    <cellStyle name="Comma 2 4 2 5 8" xfId="48480"/>
    <cellStyle name="Comma 2 4 2 6" xfId="5808"/>
    <cellStyle name="Comma 2 4 2 6 2" xfId="10354"/>
    <cellStyle name="Comma 2 4 2 6 2 2" xfId="17904"/>
    <cellStyle name="Comma 2 4 2 6 2 3" xfId="43890"/>
    <cellStyle name="Comma 2 4 2 6 2 4" xfId="47259"/>
    <cellStyle name="Comma 2 4 2 6 2 5" xfId="50275"/>
    <cellStyle name="Comma 2 4 2 6 3" xfId="10839"/>
    <cellStyle name="Comma 2 4 2 6 3 2" xfId="18381"/>
    <cellStyle name="Comma 2 4 2 6 3 3" xfId="42368"/>
    <cellStyle name="Comma 2 4 2 6 3 4" xfId="47736"/>
    <cellStyle name="Comma 2 4 2 6 3 5" xfId="50752"/>
    <cellStyle name="Comma 2 4 2 6 4" xfId="11327"/>
    <cellStyle name="Comma 2 4 2 6 4 2" xfId="18858"/>
    <cellStyle name="Comma 2 4 2 6 4 3" xfId="42584"/>
    <cellStyle name="Comma 2 4 2 6 4 4" xfId="48213"/>
    <cellStyle name="Comma 2 4 2 6 4 5" xfId="51229"/>
    <cellStyle name="Comma 2 4 2 6 5" xfId="8442"/>
    <cellStyle name="Comma 2 4 2 6 5 2" xfId="42921"/>
    <cellStyle name="Comma 2 4 2 6 5 3" xfId="46782"/>
    <cellStyle name="Comma 2 4 2 6 5 4" xfId="49798"/>
    <cellStyle name="Comma 2 4 2 6 6" xfId="43823"/>
    <cellStyle name="Comma 2 4 2 6 7" xfId="45676"/>
    <cellStyle name="Comma 2 4 2 6 8" xfId="48692"/>
    <cellStyle name="Comma 2 4 2 7" xfId="6523"/>
    <cellStyle name="Comma 2 4 2 8" xfId="9930"/>
    <cellStyle name="Comma 2 4 2 8 2" xfId="17480"/>
    <cellStyle name="Comma 2 4 2 8 3" xfId="42624"/>
    <cellStyle name="Comma 2 4 2 8 4" xfId="46835"/>
    <cellStyle name="Comma 2 4 2 8 5" xfId="49851"/>
    <cellStyle name="Comma 2 4 2 9" xfId="10414"/>
    <cellStyle name="Comma 2 4 2 9 2" xfId="17957"/>
    <cellStyle name="Comma 2 4 2 9 3" xfId="27775"/>
    <cellStyle name="Comma 2 4 2 9 4" xfId="47312"/>
    <cellStyle name="Comma 2 4 2 9 5" xfId="50328"/>
    <cellStyle name="Comma 2 4 3" xfId="6613"/>
    <cellStyle name="Comma 2 4 3 2" xfId="17116"/>
    <cellStyle name="Comma 2 4 3 3" xfId="19168"/>
    <cellStyle name="Comma 2 4 3 4" xfId="46149"/>
    <cellStyle name="Comma 2 4 3 5" xfId="49165"/>
    <cellStyle name="Comma 2 4 4" xfId="6515"/>
    <cellStyle name="Comma 2 4 5" xfId="13175"/>
    <cellStyle name="Comma 2 4 5 2" xfId="16683"/>
    <cellStyle name="Comma 2 4 6" xfId="14908"/>
    <cellStyle name="Comma 2 4 7" xfId="19166"/>
    <cellStyle name="Comma 2 4 8" xfId="44060"/>
    <cellStyle name="Comma 2 4 9" xfId="44970"/>
    <cellStyle name="Comma 2 5" xfId="895"/>
    <cellStyle name="Comma 2 5 10" xfId="19169"/>
    <cellStyle name="Comma 2 5 2" xfId="892"/>
    <cellStyle name="Comma 2 5 2 2" xfId="13069"/>
    <cellStyle name="Comma 2 5 2 2 2" xfId="19171"/>
    <cellStyle name="Comma 2 5 2 2 3" xfId="44062"/>
    <cellStyle name="Comma 2 5 2 2 4" xfId="44972"/>
    <cellStyle name="Comma 2 5 2 3" xfId="14910"/>
    <cellStyle name="Comma 2 5 2 3 2" xfId="33510"/>
    <cellStyle name="Comma 2 5 2 3 3" xfId="38812"/>
    <cellStyle name="Comma 2 5 2 3 4" xfId="28136"/>
    <cellStyle name="Comma 2 5 2 4" xfId="31045"/>
    <cellStyle name="Comma 2 5 2 5" xfId="36161"/>
    <cellStyle name="Comma 2 5 2 6" xfId="19170"/>
    <cellStyle name="Comma 2 5 2 7" xfId="11369"/>
    <cellStyle name="Comma 2 5 3" xfId="7865"/>
    <cellStyle name="Comma 2 5 3 2" xfId="19172"/>
    <cellStyle name="Comma 2 5 3 3" xfId="44063"/>
    <cellStyle name="Comma 2 5 3 4" xfId="44973"/>
    <cellStyle name="Comma 2 5 4" xfId="7568"/>
    <cellStyle name="Comma 2 5 4 2" xfId="17334"/>
    <cellStyle name="Comma 2 5 4 2 2" xfId="33511"/>
    <cellStyle name="Comma 2 5 4 2 3" xfId="38813"/>
    <cellStyle name="Comma 2 5 4 2 4" xfId="28137"/>
    <cellStyle name="Comma 2 5 4 3" xfId="31046"/>
    <cellStyle name="Comma 2 5 4 4" xfId="36162"/>
    <cellStyle name="Comma 2 5 4 5" xfId="19173"/>
    <cellStyle name="Comma 2 5 4 6" xfId="43829"/>
    <cellStyle name="Comma 2 5 4 7" xfId="46379"/>
    <cellStyle name="Comma 2 5 4 8" xfId="49395"/>
    <cellStyle name="Comma 2 5 5" xfId="6614"/>
    <cellStyle name="Comma 2 5 5 2" xfId="17117"/>
    <cellStyle name="Comma 2 5 5 2 2" xfId="33512"/>
    <cellStyle name="Comma 2 5 5 2 3" xfId="38814"/>
    <cellStyle name="Comma 2 5 5 2 4" xfId="28138"/>
    <cellStyle name="Comma 2 5 5 3" xfId="31047"/>
    <cellStyle name="Comma 2 5 5 4" xfId="36163"/>
    <cellStyle name="Comma 2 5 5 5" xfId="19174"/>
    <cellStyle name="Comma 2 5 5 6" xfId="41726"/>
    <cellStyle name="Comma 2 5 5 7" xfId="44064"/>
    <cellStyle name="Comma 2 5 5 8" xfId="46150"/>
    <cellStyle name="Comma 2 5 5 9" xfId="49166"/>
    <cellStyle name="Comma 2 5 6" xfId="14909"/>
    <cellStyle name="Comma 2 5 6 2" xfId="28139"/>
    <cellStyle name="Comma 2 5 6 2 2" xfId="33513"/>
    <cellStyle name="Comma 2 5 6 2 3" xfId="38815"/>
    <cellStyle name="Comma 2 5 6 3" xfId="31048"/>
    <cellStyle name="Comma 2 5 6 4" xfId="36164"/>
    <cellStyle name="Comma 2 5 6 5" xfId="19175"/>
    <cellStyle name="Comma 2 5 6 6" xfId="44065"/>
    <cellStyle name="Comma 2 5 7" xfId="28135"/>
    <cellStyle name="Comma 2 5 7 2" xfId="33509"/>
    <cellStyle name="Comma 2 5 7 3" xfId="38811"/>
    <cellStyle name="Comma 2 5 8" xfId="31044"/>
    <cellStyle name="Comma 2 5 9" xfId="36160"/>
    <cellStyle name="Comma 2 6" xfId="891"/>
    <cellStyle name="Comma 2 6 2" xfId="3319"/>
    <cellStyle name="Comma 2 6 2 2" xfId="13483"/>
    <cellStyle name="Comma 2 6 2 2 2" xfId="33515"/>
    <cellStyle name="Comma 2 6 2 2 3" xfId="38817"/>
    <cellStyle name="Comma 2 6 2 3" xfId="14912"/>
    <cellStyle name="Comma 2 6 2 3 2" xfId="31050"/>
    <cellStyle name="Comma 2 6 2 4" xfId="36166"/>
    <cellStyle name="Comma 2 6 2 5" xfId="11371"/>
    <cellStyle name="Comma 2 6 3" xfId="13068"/>
    <cellStyle name="Comma 2 6 3 2" xfId="28141"/>
    <cellStyle name="Comma 2 6 3 2 2" xfId="33516"/>
    <cellStyle name="Comma 2 6 3 2 3" xfId="38818"/>
    <cellStyle name="Comma 2 6 3 3" xfId="31051"/>
    <cellStyle name="Comma 2 6 3 4" xfId="36167"/>
    <cellStyle name="Comma 2 6 4" xfId="14911"/>
    <cellStyle name="Comma 2 6 4 2" xfId="33514"/>
    <cellStyle name="Comma 2 6 4 3" xfId="38816"/>
    <cellStyle name="Comma 2 6 4 4" xfId="28140"/>
    <cellStyle name="Comma 2 6 5" xfId="31049"/>
    <cellStyle name="Comma 2 6 6" xfId="36165"/>
    <cellStyle name="Comma 2 6 7" xfId="19176"/>
    <cellStyle name="Comma 2 6 8" xfId="11370"/>
    <cellStyle name="Comma 2 7" xfId="3075"/>
    <cellStyle name="Comma 2 7 2" xfId="7818"/>
    <cellStyle name="Comma 2 7 2 2" xfId="30514"/>
    <cellStyle name="Comma 2 7 2 2 2" xfId="35675"/>
    <cellStyle name="Comma 2 7 2 2 3" xfId="40977"/>
    <cellStyle name="Comma 2 7 2 3" xfId="33024"/>
    <cellStyle name="Comma 2 7 2 4" xfId="38326"/>
    <cellStyle name="Comma 2 7 3" xfId="6607"/>
    <cellStyle name="Comma 2 7 3 2" xfId="17110"/>
    <cellStyle name="Comma 2 7 3 2 2" xfId="33517"/>
    <cellStyle name="Comma 2 7 3 3" xfId="38819"/>
    <cellStyle name="Comma 2 7 3 4" xfId="28142"/>
    <cellStyle name="Comma 2 7 3 5" xfId="41724"/>
    <cellStyle name="Comma 2 7 3 6" xfId="46143"/>
    <cellStyle name="Comma 2 7 3 7" xfId="49159"/>
    <cellStyle name="Comma 2 7 4" xfId="14913"/>
    <cellStyle name="Comma 2 7 4 2" xfId="31052"/>
    <cellStyle name="Comma 2 7 5" xfId="36168"/>
    <cellStyle name="Comma 2 7 6" xfId="19177"/>
    <cellStyle name="Comma 2 8" xfId="7125"/>
    <cellStyle name="Comma 2 8 2" xfId="7866"/>
    <cellStyle name="Comma 2 8 3" xfId="13731"/>
    <cellStyle name="Comma 2 8 4" xfId="19178"/>
    <cellStyle name="Comma 2 8 5" xfId="44066"/>
    <cellStyle name="Comma 2 8 6" xfId="44974"/>
    <cellStyle name="Comma 2 8 7" xfId="12430"/>
    <cellStyle name="Comma 2 9" xfId="6568"/>
    <cellStyle name="Comma 2 9 2" xfId="19179"/>
    <cellStyle name="Comma 2 9 3" xfId="44067"/>
    <cellStyle name="Comma 2 9 4" xfId="44975"/>
    <cellStyle name="Comma 2 9 5" xfId="13473"/>
    <cellStyle name="Comma 3" xfId="37"/>
    <cellStyle name="Comma 3 10" xfId="19180"/>
    <cellStyle name="Comma 3 11" xfId="44068"/>
    <cellStyle name="Comma 3 12" xfId="44976"/>
    <cellStyle name="Comma 3 2" xfId="900"/>
    <cellStyle name="Comma 3 2 10" xfId="44977"/>
    <cellStyle name="Comma 3 2 2" xfId="890"/>
    <cellStyle name="Comma 3 2 2 10" xfId="10883"/>
    <cellStyle name="Comma 3 2 2 10 2" xfId="18421"/>
    <cellStyle name="Comma 3 2 2 10 3" xfId="42372"/>
    <cellStyle name="Comma 3 2 2 10 4" xfId="47776"/>
    <cellStyle name="Comma 3 2 2 10 5" xfId="50792"/>
    <cellStyle name="Comma 3 2 2 11" xfId="6617"/>
    <cellStyle name="Comma 3 2 2 11 2" xfId="17119"/>
    <cellStyle name="Comma 3 2 2 11 3" xfId="42176"/>
    <cellStyle name="Comma 3 2 2 11 4" xfId="46153"/>
    <cellStyle name="Comma 3 2 2 11 5" xfId="49169"/>
    <cellStyle name="Comma 3 2 2 12" xfId="14916"/>
    <cellStyle name="Comma 3 2 2 13" xfId="19182"/>
    <cellStyle name="Comma 3 2 2 14" xfId="44070"/>
    <cellStyle name="Comma 3 2 2 15" xfId="44978"/>
    <cellStyle name="Comma 3 2 2 16" xfId="45239"/>
    <cellStyle name="Comma 3 2 2 17" xfId="48254"/>
    <cellStyle name="Comma 3 2 2 2" xfId="3983"/>
    <cellStyle name="Comma 3 2 2 2 10" xfId="7627"/>
    <cellStyle name="Comma 3 2 2 2 10 2" xfId="42814"/>
    <cellStyle name="Comma 3 2 2 2 10 3" xfId="46392"/>
    <cellStyle name="Comma 3 2 2 2 10 4" xfId="49408"/>
    <cellStyle name="Comma 3 2 2 2 11" xfId="19183"/>
    <cellStyle name="Comma 3 2 2 2 12" xfId="44071"/>
    <cellStyle name="Comma 3 2 2 2 13" xfId="44979"/>
    <cellStyle name="Comma 3 2 2 2 14" xfId="45253"/>
    <cellStyle name="Comma 3 2 2 2 15" xfId="48268"/>
    <cellStyle name="Comma 3 2 2 2 2" xfId="5249"/>
    <cellStyle name="Comma 3 2 2 2 2 2" xfId="5569"/>
    <cellStyle name="Comma 3 2 2 2 2 2 2" xfId="10196"/>
    <cellStyle name="Comma 3 2 2 2 2 2 2 2" xfId="17746"/>
    <cellStyle name="Comma 3 2 2 2 2 2 2 3" xfId="27996"/>
    <cellStyle name="Comma 3 2 2 2 2 2 2 4" xfId="47101"/>
    <cellStyle name="Comma 3 2 2 2 2 2 2 5" xfId="50117"/>
    <cellStyle name="Comma 3 2 2 2 2 2 3" xfId="10681"/>
    <cellStyle name="Comma 3 2 2 2 2 2 3 2" xfId="18223"/>
    <cellStyle name="Comma 3 2 2 2 2 2 3 3" xfId="43750"/>
    <cellStyle name="Comma 3 2 2 2 2 2 3 4" xfId="47578"/>
    <cellStyle name="Comma 3 2 2 2 2 2 3 5" xfId="50594"/>
    <cellStyle name="Comma 3 2 2 2 2 2 4" xfId="11168"/>
    <cellStyle name="Comma 3 2 2 2 2 2 4 2" xfId="18700"/>
    <cellStyle name="Comma 3 2 2 2 2 2 4 3" xfId="43582"/>
    <cellStyle name="Comma 3 2 2 2 2 2 4 4" xfId="48055"/>
    <cellStyle name="Comma 3 2 2 2 2 2 4 5" xfId="51071"/>
    <cellStyle name="Comma 3 2 2 2 2 2 5" xfId="8204"/>
    <cellStyle name="Comma 3 2 2 2 2 2 5 2" xfId="42241"/>
    <cellStyle name="Comma 3 2 2 2 2 2 5 3" xfId="46624"/>
    <cellStyle name="Comma 3 2 2 2 2 2 5 4" xfId="49640"/>
    <cellStyle name="Comma 3 2 2 2 2 2 6" xfId="43030"/>
    <cellStyle name="Comma 3 2 2 2 2 2 7" xfId="45518"/>
    <cellStyle name="Comma 3 2 2 2 2 2 8" xfId="48534"/>
    <cellStyle name="Comma 3 2 2 2 2 3" xfId="9984"/>
    <cellStyle name="Comma 3 2 2 2 2 3 2" xfId="17534"/>
    <cellStyle name="Comma 3 2 2 2 2 3 3" xfId="42283"/>
    <cellStyle name="Comma 3 2 2 2 2 3 4" xfId="46889"/>
    <cellStyle name="Comma 3 2 2 2 2 3 5" xfId="49905"/>
    <cellStyle name="Comma 3 2 2 2 2 4" xfId="10468"/>
    <cellStyle name="Comma 3 2 2 2 2 4 2" xfId="18011"/>
    <cellStyle name="Comma 3 2 2 2 2 4 3" xfId="20739"/>
    <cellStyle name="Comma 3 2 2 2 2 4 4" xfId="47366"/>
    <cellStyle name="Comma 3 2 2 2 2 4 5" xfId="50382"/>
    <cellStyle name="Comma 3 2 2 2 2 5" xfId="10955"/>
    <cellStyle name="Comma 3 2 2 2 2 5 2" xfId="18488"/>
    <cellStyle name="Comma 3 2 2 2 2 5 3" xfId="42582"/>
    <cellStyle name="Comma 3 2 2 2 2 5 4" xfId="47843"/>
    <cellStyle name="Comma 3 2 2 2 2 5 5" xfId="50859"/>
    <cellStyle name="Comma 3 2 2 2 2 6" xfId="7903"/>
    <cellStyle name="Comma 3 2 2 2 2 6 2" xfId="41759"/>
    <cellStyle name="Comma 3 2 2 2 2 6 3" xfId="46412"/>
    <cellStyle name="Comma 3 2 2 2 2 6 4" xfId="49428"/>
    <cellStyle name="Comma 3 2 2 2 2 7" xfId="43314"/>
    <cellStyle name="Comma 3 2 2 2 2 8" xfId="45306"/>
    <cellStyle name="Comma 3 2 2 2 2 9" xfId="48322"/>
    <cellStyle name="Comma 3 2 2 2 3" xfId="5329"/>
    <cellStyle name="Comma 3 2 2 2 3 2" xfId="5649"/>
    <cellStyle name="Comma 3 2 2 2 3 2 2" xfId="10249"/>
    <cellStyle name="Comma 3 2 2 2 3 2 2 2" xfId="17799"/>
    <cellStyle name="Comma 3 2 2 2 3 2 2 3" xfId="41888"/>
    <cellStyle name="Comma 3 2 2 2 3 2 2 4" xfId="47154"/>
    <cellStyle name="Comma 3 2 2 2 3 2 2 5" xfId="50170"/>
    <cellStyle name="Comma 3 2 2 2 3 2 3" xfId="10734"/>
    <cellStyle name="Comma 3 2 2 2 3 2 3 2" xfId="18276"/>
    <cellStyle name="Comma 3 2 2 2 3 2 3 3" xfId="42941"/>
    <cellStyle name="Comma 3 2 2 2 3 2 3 4" xfId="47631"/>
    <cellStyle name="Comma 3 2 2 2 3 2 3 5" xfId="50647"/>
    <cellStyle name="Comma 3 2 2 2 3 2 4" xfId="11221"/>
    <cellStyle name="Comma 3 2 2 2 3 2 4 2" xfId="18753"/>
    <cellStyle name="Comma 3 2 2 2 3 2 4 3" xfId="42035"/>
    <cellStyle name="Comma 3 2 2 2 3 2 4 4" xfId="48108"/>
    <cellStyle name="Comma 3 2 2 2 3 2 4 5" xfId="51124"/>
    <cellStyle name="Comma 3 2 2 2 3 2 5" xfId="8283"/>
    <cellStyle name="Comma 3 2 2 2 3 2 5 2" xfId="20491"/>
    <cellStyle name="Comma 3 2 2 2 3 2 5 3" xfId="46677"/>
    <cellStyle name="Comma 3 2 2 2 3 2 5 4" xfId="49693"/>
    <cellStyle name="Comma 3 2 2 2 3 2 6" xfId="41558"/>
    <cellStyle name="Comma 3 2 2 2 3 2 7" xfId="45571"/>
    <cellStyle name="Comma 3 2 2 2 3 2 8" xfId="48587"/>
    <cellStyle name="Comma 3 2 2 2 3 3" xfId="10037"/>
    <cellStyle name="Comma 3 2 2 2 3 3 2" xfId="17587"/>
    <cellStyle name="Comma 3 2 2 2 3 3 3" xfId="19760"/>
    <cellStyle name="Comma 3 2 2 2 3 3 4" xfId="46942"/>
    <cellStyle name="Comma 3 2 2 2 3 3 5" xfId="49958"/>
    <cellStyle name="Comma 3 2 2 2 3 4" xfId="10522"/>
    <cellStyle name="Comma 3 2 2 2 3 4 2" xfId="18064"/>
    <cellStyle name="Comma 3 2 2 2 3 4 3" xfId="43083"/>
    <cellStyle name="Comma 3 2 2 2 3 4 4" xfId="47419"/>
    <cellStyle name="Comma 3 2 2 2 3 4 5" xfId="50435"/>
    <cellStyle name="Comma 3 2 2 2 3 5" xfId="11009"/>
    <cellStyle name="Comma 3 2 2 2 3 5 2" xfId="18541"/>
    <cellStyle name="Comma 3 2 2 2 3 5 3" xfId="43393"/>
    <cellStyle name="Comma 3 2 2 2 3 5 4" xfId="47896"/>
    <cellStyle name="Comma 3 2 2 2 3 5 5" xfId="50912"/>
    <cellStyle name="Comma 3 2 2 2 3 6" xfId="7974"/>
    <cellStyle name="Comma 3 2 2 2 3 6 2" xfId="43496"/>
    <cellStyle name="Comma 3 2 2 2 3 6 3" xfId="46465"/>
    <cellStyle name="Comma 3 2 2 2 3 6 4" xfId="49481"/>
    <cellStyle name="Comma 3 2 2 2 3 7" xfId="41489"/>
    <cellStyle name="Comma 3 2 2 2 3 8" xfId="45359"/>
    <cellStyle name="Comma 3 2 2 2 3 9" xfId="48375"/>
    <cellStyle name="Comma 3 2 2 2 4" xfId="5409"/>
    <cellStyle name="Comma 3 2 2 2 4 2" xfId="5729"/>
    <cellStyle name="Comma 3 2 2 2 4 2 2" xfId="10302"/>
    <cellStyle name="Comma 3 2 2 2 4 2 2 2" xfId="17852"/>
    <cellStyle name="Comma 3 2 2 2 4 2 2 3" xfId="42130"/>
    <cellStyle name="Comma 3 2 2 2 4 2 2 4" xfId="47207"/>
    <cellStyle name="Comma 3 2 2 2 4 2 2 5" xfId="50223"/>
    <cellStyle name="Comma 3 2 2 2 4 2 3" xfId="10787"/>
    <cellStyle name="Comma 3 2 2 2 4 2 3 2" xfId="18329"/>
    <cellStyle name="Comma 3 2 2 2 4 2 3 3" xfId="42360"/>
    <cellStyle name="Comma 3 2 2 2 4 2 3 4" xfId="47684"/>
    <cellStyle name="Comma 3 2 2 2 4 2 3 5" xfId="50700"/>
    <cellStyle name="Comma 3 2 2 2 4 2 4" xfId="11274"/>
    <cellStyle name="Comma 3 2 2 2 4 2 4 2" xfId="18806"/>
    <cellStyle name="Comma 3 2 2 2 4 2 4 3" xfId="43299"/>
    <cellStyle name="Comma 3 2 2 2 4 2 4 4" xfId="48161"/>
    <cellStyle name="Comma 3 2 2 2 4 2 4 5" xfId="51177"/>
    <cellStyle name="Comma 3 2 2 2 4 2 5" xfId="8363"/>
    <cellStyle name="Comma 3 2 2 2 4 2 5 2" xfId="43653"/>
    <cellStyle name="Comma 3 2 2 2 4 2 5 3" xfId="46730"/>
    <cellStyle name="Comma 3 2 2 2 4 2 5 4" xfId="49746"/>
    <cellStyle name="Comma 3 2 2 2 4 2 6" xfId="43610"/>
    <cellStyle name="Comma 3 2 2 2 4 2 7" xfId="45624"/>
    <cellStyle name="Comma 3 2 2 2 4 2 8" xfId="48640"/>
    <cellStyle name="Comma 3 2 2 2 4 3" xfId="10090"/>
    <cellStyle name="Comma 3 2 2 2 4 3 2" xfId="17640"/>
    <cellStyle name="Comma 3 2 2 2 4 3 3" xfId="42128"/>
    <cellStyle name="Comma 3 2 2 2 4 3 4" xfId="46995"/>
    <cellStyle name="Comma 3 2 2 2 4 3 5" xfId="50011"/>
    <cellStyle name="Comma 3 2 2 2 4 4" xfId="10575"/>
    <cellStyle name="Comma 3 2 2 2 4 4 2" xfId="18117"/>
    <cellStyle name="Comma 3 2 2 2 4 4 3" xfId="43545"/>
    <cellStyle name="Comma 3 2 2 2 4 4 4" xfId="47472"/>
    <cellStyle name="Comma 3 2 2 2 4 4 5" xfId="50488"/>
    <cellStyle name="Comma 3 2 2 2 4 5" xfId="11062"/>
    <cellStyle name="Comma 3 2 2 2 4 5 2" xfId="18594"/>
    <cellStyle name="Comma 3 2 2 2 4 5 3" xfId="43816"/>
    <cellStyle name="Comma 3 2 2 2 4 5 4" xfId="47949"/>
    <cellStyle name="Comma 3 2 2 2 4 5 5" xfId="50965"/>
    <cellStyle name="Comma 3 2 2 2 4 6" xfId="8050"/>
    <cellStyle name="Comma 3 2 2 2 4 6 2" xfId="42541"/>
    <cellStyle name="Comma 3 2 2 2 4 6 3" xfId="46518"/>
    <cellStyle name="Comma 3 2 2 2 4 6 4" xfId="49534"/>
    <cellStyle name="Comma 3 2 2 2 4 7" xfId="43445"/>
    <cellStyle name="Comma 3 2 2 2 4 8" xfId="45412"/>
    <cellStyle name="Comma 3 2 2 2 4 9" xfId="48428"/>
    <cellStyle name="Comma 3 2 2 2 5" xfId="5489"/>
    <cellStyle name="Comma 3 2 2 2 5 2" xfId="10143"/>
    <cellStyle name="Comma 3 2 2 2 5 2 2" xfId="17693"/>
    <cellStyle name="Comma 3 2 2 2 5 2 3" xfId="42781"/>
    <cellStyle name="Comma 3 2 2 2 5 2 4" xfId="47048"/>
    <cellStyle name="Comma 3 2 2 2 5 2 5" xfId="50064"/>
    <cellStyle name="Comma 3 2 2 2 5 3" xfId="10628"/>
    <cellStyle name="Comma 3 2 2 2 5 3 2" xfId="18170"/>
    <cellStyle name="Comma 3 2 2 2 5 3 3" xfId="43017"/>
    <cellStyle name="Comma 3 2 2 2 5 3 4" xfId="47525"/>
    <cellStyle name="Comma 3 2 2 2 5 3 5" xfId="50541"/>
    <cellStyle name="Comma 3 2 2 2 5 4" xfId="11115"/>
    <cellStyle name="Comma 3 2 2 2 5 4 2" xfId="18647"/>
    <cellStyle name="Comma 3 2 2 2 5 4 3" xfId="43095"/>
    <cellStyle name="Comma 3 2 2 2 5 4 4" xfId="48002"/>
    <cellStyle name="Comma 3 2 2 2 5 4 5" xfId="51018"/>
    <cellStyle name="Comma 3 2 2 2 5 5" xfId="8129"/>
    <cellStyle name="Comma 3 2 2 2 5 5 2" xfId="20505"/>
    <cellStyle name="Comma 3 2 2 2 5 5 3" xfId="46571"/>
    <cellStyle name="Comma 3 2 2 2 5 5 4" xfId="49587"/>
    <cellStyle name="Comma 3 2 2 2 5 6" xfId="43449"/>
    <cellStyle name="Comma 3 2 2 2 5 7" xfId="45465"/>
    <cellStyle name="Comma 3 2 2 2 5 8" xfId="48481"/>
    <cellStyle name="Comma 3 2 2 2 6" xfId="5809"/>
    <cellStyle name="Comma 3 2 2 2 6 2" xfId="10355"/>
    <cellStyle name="Comma 3 2 2 2 6 2 2" xfId="17905"/>
    <cellStyle name="Comma 3 2 2 2 6 2 3" xfId="42820"/>
    <cellStyle name="Comma 3 2 2 2 6 2 4" xfId="47260"/>
    <cellStyle name="Comma 3 2 2 2 6 2 5" xfId="50276"/>
    <cellStyle name="Comma 3 2 2 2 6 3" xfId="10840"/>
    <cellStyle name="Comma 3 2 2 2 6 3 2" xfId="18382"/>
    <cellStyle name="Comma 3 2 2 2 6 3 3" xfId="43524"/>
    <cellStyle name="Comma 3 2 2 2 6 3 4" xfId="47737"/>
    <cellStyle name="Comma 3 2 2 2 6 3 5" xfId="50753"/>
    <cellStyle name="Comma 3 2 2 2 6 4" xfId="11328"/>
    <cellStyle name="Comma 3 2 2 2 6 4 2" xfId="18859"/>
    <cellStyle name="Comma 3 2 2 2 6 4 3" xfId="43300"/>
    <cellStyle name="Comma 3 2 2 2 6 4 4" xfId="48214"/>
    <cellStyle name="Comma 3 2 2 2 6 4 5" xfId="51230"/>
    <cellStyle name="Comma 3 2 2 2 6 5" xfId="8443"/>
    <cellStyle name="Comma 3 2 2 2 6 5 2" xfId="42865"/>
    <cellStyle name="Comma 3 2 2 2 6 5 3" xfId="46783"/>
    <cellStyle name="Comma 3 2 2 2 6 5 4" xfId="49799"/>
    <cellStyle name="Comma 3 2 2 2 6 6" xfId="42079"/>
    <cellStyle name="Comma 3 2 2 2 6 7" xfId="45677"/>
    <cellStyle name="Comma 3 2 2 2 6 8" xfId="48693"/>
    <cellStyle name="Comma 3 2 2 2 7" xfId="9931"/>
    <cellStyle name="Comma 3 2 2 2 7 2" xfId="17481"/>
    <cellStyle name="Comma 3 2 2 2 7 3" xfId="28474"/>
    <cellStyle name="Comma 3 2 2 2 7 4" xfId="46836"/>
    <cellStyle name="Comma 3 2 2 2 7 5" xfId="49852"/>
    <cellStyle name="Comma 3 2 2 2 8" xfId="10415"/>
    <cellStyle name="Comma 3 2 2 2 8 2" xfId="17958"/>
    <cellStyle name="Comma 3 2 2 2 8 3" xfId="27962"/>
    <cellStyle name="Comma 3 2 2 2 8 4" xfId="47313"/>
    <cellStyle name="Comma 3 2 2 2 8 5" xfId="50329"/>
    <cellStyle name="Comma 3 2 2 2 9" xfId="10902"/>
    <cellStyle name="Comma 3 2 2 2 9 2" xfId="18435"/>
    <cellStyle name="Comma 3 2 2 2 9 3" xfId="43595"/>
    <cellStyle name="Comma 3 2 2 2 9 4" xfId="47790"/>
    <cellStyle name="Comma 3 2 2 2 9 5" xfId="50806"/>
    <cellStyle name="Comma 3 2 2 3" xfId="4819"/>
    <cellStyle name="Comma 3 2 2 3 2" xfId="5534"/>
    <cellStyle name="Comma 3 2 2 3 2 2" xfId="10182"/>
    <cellStyle name="Comma 3 2 2 3 2 2 2" xfId="17732"/>
    <cellStyle name="Comma 3 2 2 3 2 2 3" xfId="41879"/>
    <cellStyle name="Comma 3 2 2 3 2 2 4" xfId="47087"/>
    <cellStyle name="Comma 3 2 2 3 2 2 5" xfId="50103"/>
    <cellStyle name="Comma 3 2 2 3 2 3" xfId="10667"/>
    <cellStyle name="Comma 3 2 2 3 2 3 2" xfId="18209"/>
    <cellStyle name="Comma 3 2 2 3 2 3 3" xfId="41949"/>
    <cellStyle name="Comma 3 2 2 3 2 3 4" xfId="47564"/>
    <cellStyle name="Comma 3 2 2 3 2 3 5" xfId="50580"/>
    <cellStyle name="Comma 3 2 2 3 2 4" xfId="11154"/>
    <cellStyle name="Comma 3 2 2 3 2 4 2" xfId="18686"/>
    <cellStyle name="Comma 3 2 2 3 2 4 3" xfId="42027"/>
    <cellStyle name="Comma 3 2 2 3 2 4 4" xfId="48041"/>
    <cellStyle name="Comma 3 2 2 3 2 4 5" xfId="51057"/>
    <cellStyle name="Comma 3 2 2 3 2 5" xfId="8174"/>
    <cellStyle name="Comma 3 2 2 3 2 5 2" xfId="43887"/>
    <cellStyle name="Comma 3 2 2 3 2 5 3" xfId="46610"/>
    <cellStyle name="Comma 3 2 2 3 2 5 4" xfId="49626"/>
    <cellStyle name="Comma 3 2 2 3 2 6" xfId="42732"/>
    <cellStyle name="Comma 3 2 2 3 2 7" xfId="45504"/>
    <cellStyle name="Comma 3 2 2 3 2 8" xfId="48520"/>
    <cellStyle name="Comma 3 2 2 3 3" xfId="9970"/>
    <cellStyle name="Comma 3 2 2 3 3 2" xfId="17520"/>
    <cellStyle name="Comma 3 2 2 3 3 3" xfId="20424"/>
    <cellStyle name="Comma 3 2 2 3 3 4" xfId="46875"/>
    <cellStyle name="Comma 3 2 2 3 3 5" xfId="49891"/>
    <cellStyle name="Comma 3 2 2 3 4" xfId="10454"/>
    <cellStyle name="Comma 3 2 2 3 4 2" xfId="17997"/>
    <cellStyle name="Comma 3 2 2 3 4 3" xfId="43802"/>
    <cellStyle name="Comma 3 2 2 3 4 4" xfId="47352"/>
    <cellStyle name="Comma 3 2 2 3 4 5" xfId="50368"/>
    <cellStyle name="Comma 3 2 2 3 5" xfId="10941"/>
    <cellStyle name="Comma 3 2 2 3 5 2" xfId="18474"/>
    <cellStyle name="Comma 3 2 2 3 5 3" xfId="41992"/>
    <cellStyle name="Comma 3 2 2 3 5 4" xfId="47829"/>
    <cellStyle name="Comma 3 2 2 3 5 5" xfId="50845"/>
    <cellStyle name="Comma 3 2 2 3 6" xfId="7879"/>
    <cellStyle name="Comma 3 2 2 3 6 2" xfId="42462"/>
    <cellStyle name="Comma 3 2 2 3 6 3" xfId="46398"/>
    <cellStyle name="Comma 3 2 2 3 6 4" xfId="49414"/>
    <cellStyle name="Comma 3 2 2 3 7" xfId="42563"/>
    <cellStyle name="Comma 3 2 2 3 8" xfId="45292"/>
    <cellStyle name="Comma 3 2 2 3 9" xfId="48308"/>
    <cellStyle name="Comma 3 2 2 4" xfId="5294"/>
    <cellStyle name="Comma 3 2 2 4 2" xfId="5614"/>
    <cellStyle name="Comma 3 2 2 4 2 2" xfId="10235"/>
    <cellStyle name="Comma 3 2 2 4 2 2 2" xfId="17785"/>
    <cellStyle name="Comma 3 2 2 4 2 2 3" xfId="27733"/>
    <cellStyle name="Comma 3 2 2 4 2 2 4" xfId="47140"/>
    <cellStyle name="Comma 3 2 2 4 2 2 5" xfId="50156"/>
    <cellStyle name="Comma 3 2 2 4 2 3" xfId="10720"/>
    <cellStyle name="Comma 3 2 2 4 2 3 2" xfId="18262"/>
    <cellStyle name="Comma 3 2 2 4 2 3 3" xfId="43575"/>
    <cellStyle name="Comma 3 2 2 4 2 3 4" xfId="47617"/>
    <cellStyle name="Comma 3 2 2 4 2 3 5" xfId="50633"/>
    <cellStyle name="Comma 3 2 2 4 2 4" xfId="11207"/>
    <cellStyle name="Comma 3 2 2 4 2 4 2" xfId="18739"/>
    <cellStyle name="Comma 3 2 2 4 2 4 3" xfId="43819"/>
    <cellStyle name="Comma 3 2 2 4 2 4 4" xfId="48094"/>
    <cellStyle name="Comma 3 2 2 4 2 4 5" xfId="51110"/>
    <cellStyle name="Comma 3 2 2 4 2 5" xfId="8248"/>
    <cellStyle name="Comma 3 2 2 4 2 5 2" xfId="43213"/>
    <cellStyle name="Comma 3 2 2 4 2 5 3" xfId="46663"/>
    <cellStyle name="Comma 3 2 2 4 2 5 4" xfId="49679"/>
    <cellStyle name="Comma 3 2 2 4 2 6" xfId="41550"/>
    <cellStyle name="Comma 3 2 2 4 2 7" xfId="45557"/>
    <cellStyle name="Comma 3 2 2 4 2 8" xfId="48573"/>
    <cellStyle name="Comma 3 2 2 4 3" xfId="10023"/>
    <cellStyle name="Comma 3 2 2 4 3 2" xfId="17573"/>
    <cellStyle name="Comma 3 2 2 4 3 3" xfId="42289"/>
    <cellStyle name="Comma 3 2 2 4 3 4" xfId="46928"/>
    <cellStyle name="Comma 3 2 2 4 3 5" xfId="49944"/>
    <cellStyle name="Comma 3 2 2 4 4" xfId="10508"/>
    <cellStyle name="Comma 3 2 2 4 4 2" xfId="18050"/>
    <cellStyle name="Comma 3 2 2 4 4 3" xfId="42839"/>
    <cellStyle name="Comma 3 2 2 4 4 4" xfId="47405"/>
    <cellStyle name="Comma 3 2 2 4 4 5" xfId="50421"/>
    <cellStyle name="Comma 3 2 2 4 5" xfId="10995"/>
    <cellStyle name="Comma 3 2 2 4 5 2" xfId="18527"/>
    <cellStyle name="Comma 3 2 2 4 5 3" xfId="42385"/>
    <cellStyle name="Comma 3 2 2 4 5 4" xfId="47882"/>
    <cellStyle name="Comma 3 2 2 4 5 5" xfId="50898"/>
    <cellStyle name="Comma 3 2 2 4 6" xfId="7946"/>
    <cellStyle name="Comma 3 2 2 4 6 2" xfId="41766"/>
    <cellStyle name="Comma 3 2 2 4 6 3" xfId="46451"/>
    <cellStyle name="Comma 3 2 2 4 6 4" xfId="49467"/>
    <cellStyle name="Comma 3 2 2 4 7" xfId="20827"/>
    <cellStyle name="Comma 3 2 2 4 8" xfId="45345"/>
    <cellStyle name="Comma 3 2 2 4 9" xfId="48361"/>
    <cellStyle name="Comma 3 2 2 5" xfId="5374"/>
    <cellStyle name="Comma 3 2 2 5 2" xfId="5694"/>
    <cellStyle name="Comma 3 2 2 5 2 2" xfId="10288"/>
    <cellStyle name="Comma 3 2 2 5 2 2 2" xfId="17838"/>
    <cellStyle name="Comma 3 2 2 5 2 2 3" xfId="41896"/>
    <cellStyle name="Comma 3 2 2 5 2 2 4" xfId="47193"/>
    <cellStyle name="Comma 3 2 2 5 2 2 5" xfId="50209"/>
    <cellStyle name="Comma 3 2 2 5 2 3" xfId="10773"/>
    <cellStyle name="Comma 3 2 2 5 2 3 2" xfId="18315"/>
    <cellStyle name="Comma 3 2 2 5 2 3 3" xfId="42881"/>
    <cellStyle name="Comma 3 2 2 5 2 3 4" xfId="47670"/>
    <cellStyle name="Comma 3 2 2 5 2 3 5" xfId="50686"/>
    <cellStyle name="Comma 3 2 2 5 2 4" xfId="11260"/>
    <cellStyle name="Comma 3 2 2 5 2 4 2" xfId="18792"/>
    <cellStyle name="Comma 3 2 2 5 2 4 3" xfId="19874"/>
    <cellStyle name="Comma 3 2 2 5 2 4 4" xfId="48147"/>
    <cellStyle name="Comma 3 2 2 5 2 4 5" xfId="51163"/>
    <cellStyle name="Comma 3 2 2 5 2 5" xfId="8328"/>
    <cellStyle name="Comma 3 2 2 5 2 5 2" xfId="42257"/>
    <cellStyle name="Comma 3 2 2 5 2 5 3" xfId="46716"/>
    <cellStyle name="Comma 3 2 2 5 2 5 4" xfId="49732"/>
    <cellStyle name="Comma 3 2 2 5 2 6" xfId="41572"/>
    <cellStyle name="Comma 3 2 2 5 2 7" xfId="45610"/>
    <cellStyle name="Comma 3 2 2 5 2 8" xfId="48626"/>
    <cellStyle name="Comma 3 2 2 5 3" xfId="10076"/>
    <cellStyle name="Comma 3 2 2 5 3 2" xfId="17626"/>
    <cellStyle name="Comma 3 2 2 5 3 3" xfId="29935"/>
    <cellStyle name="Comma 3 2 2 5 3 4" xfId="46981"/>
    <cellStyle name="Comma 3 2 2 5 3 5" xfId="49997"/>
    <cellStyle name="Comma 3 2 2 5 4" xfId="10561"/>
    <cellStyle name="Comma 3 2 2 5 4 2" xfId="18103"/>
    <cellStyle name="Comma 3 2 2 5 4 3" xfId="44030"/>
    <cellStyle name="Comma 3 2 2 5 4 4" xfId="47458"/>
    <cellStyle name="Comma 3 2 2 5 4 5" xfId="50474"/>
    <cellStyle name="Comma 3 2 2 5 5" xfId="11048"/>
    <cellStyle name="Comma 3 2 2 5 5 2" xfId="18580"/>
    <cellStyle name="Comma 3 2 2 5 5 3" xfId="43870"/>
    <cellStyle name="Comma 3 2 2 5 5 4" xfId="47935"/>
    <cellStyle name="Comma 3 2 2 5 5 5" xfId="50951"/>
    <cellStyle name="Comma 3 2 2 5 6" xfId="8018"/>
    <cellStyle name="Comma 3 2 2 5 6 2" xfId="43013"/>
    <cellStyle name="Comma 3 2 2 5 6 3" xfId="46504"/>
    <cellStyle name="Comma 3 2 2 5 6 4" xfId="49520"/>
    <cellStyle name="Comma 3 2 2 5 7" xfId="41503"/>
    <cellStyle name="Comma 3 2 2 5 8" xfId="45398"/>
    <cellStyle name="Comma 3 2 2 5 9" xfId="48414"/>
    <cellStyle name="Comma 3 2 2 6" xfId="5454"/>
    <cellStyle name="Comma 3 2 2 6 2" xfId="10129"/>
    <cellStyle name="Comma 3 2 2 6 2 2" xfId="17679"/>
    <cellStyle name="Comma 3 2 2 6 2 3" xfId="42299"/>
    <cellStyle name="Comma 3 2 2 6 2 4" xfId="47034"/>
    <cellStyle name="Comma 3 2 2 6 2 5" xfId="50050"/>
    <cellStyle name="Comma 3 2 2 6 3" xfId="10614"/>
    <cellStyle name="Comma 3 2 2 6 3 2" xfId="18156"/>
    <cellStyle name="Comma 3 2 2 6 3 3" xfId="42138"/>
    <cellStyle name="Comma 3 2 2 6 3 4" xfId="47511"/>
    <cellStyle name="Comma 3 2 2 6 3 5" xfId="50527"/>
    <cellStyle name="Comma 3 2 2 6 4" xfId="11101"/>
    <cellStyle name="Comma 3 2 2 6 4 2" xfId="18633"/>
    <cellStyle name="Comma 3 2 2 6 4 3" xfId="42400"/>
    <cellStyle name="Comma 3 2 2 6 4 4" xfId="47988"/>
    <cellStyle name="Comma 3 2 2 6 4 5" xfId="51004"/>
    <cellStyle name="Comma 3 2 2 6 5" xfId="8094"/>
    <cellStyle name="Comma 3 2 2 6 5 2" xfId="42616"/>
    <cellStyle name="Comma 3 2 2 6 5 3" xfId="46557"/>
    <cellStyle name="Comma 3 2 2 6 5 4" xfId="49573"/>
    <cellStyle name="Comma 3 2 2 6 6" xfId="41515"/>
    <cellStyle name="Comma 3 2 2 6 7" xfId="45451"/>
    <cellStyle name="Comma 3 2 2 6 8" xfId="48467"/>
    <cellStyle name="Comma 3 2 2 7" xfId="5774"/>
    <cellStyle name="Comma 3 2 2 7 2" xfId="10341"/>
    <cellStyle name="Comma 3 2 2 7 2 2" xfId="17891"/>
    <cellStyle name="Comma 3 2 2 7 2 3" xfId="43193"/>
    <cellStyle name="Comma 3 2 2 7 2 4" xfId="47246"/>
    <cellStyle name="Comma 3 2 2 7 2 5" xfId="50262"/>
    <cellStyle name="Comma 3 2 2 7 3" xfId="10826"/>
    <cellStyle name="Comma 3 2 2 7 3 2" xfId="18368"/>
    <cellStyle name="Comma 3 2 2 7 3 3" xfId="43577"/>
    <cellStyle name="Comma 3 2 2 7 3 4" xfId="47723"/>
    <cellStyle name="Comma 3 2 2 7 3 5" xfId="50739"/>
    <cellStyle name="Comma 3 2 2 7 4" xfId="11313"/>
    <cellStyle name="Comma 3 2 2 7 4 2" xfId="18845"/>
    <cellStyle name="Comma 3 2 2 7 4 3" xfId="42954"/>
    <cellStyle name="Comma 3 2 2 7 4 4" xfId="48200"/>
    <cellStyle name="Comma 3 2 2 7 4 5" xfId="51216"/>
    <cellStyle name="Comma 3 2 2 7 5" xfId="8408"/>
    <cellStyle name="Comma 3 2 2 7 5 2" xfId="41828"/>
    <cellStyle name="Comma 3 2 2 7 5 3" xfId="46769"/>
    <cellStyle name="Comma 3 2 2 7 5 4" xfId="49785"/>
    <cellStyle name="Comma 3 2 2 7 6" xfId="31436"/>
    <cellStyle name="Comma 3 2 2 7 7" xfId="45663"/>
    <cellStyle name="Comma 3 2 2 7 8" xfId="48679"/>
    <cellStyle name="Comma 3 2 2 8" xfId="9917"/>
    <cellStyle name="Comma 3 2 2 8 2" xfId="17467"/>
    <cellStyle name="Comma 3 2 2 8 3" xfId="42276"/>
    <cellStyle name="Comma 3 2 2 8 4" xfId="46822"/>
    <cellStyle name="Comma 3 2 2 8 5" xfId="49838"/>
    <cellStyle name="Comma 3 2 2 9" xfId="10397"/>
    <cellStyle name="Comma 3 2 2 9 2" xfId="17944"/>
    <cellStyle name="Comma 3 2 2 9 3" xfId="43517"/>
    <cellStyle name="Comma 3 2 2 9 4" xfId="47299"/>
    <cellStyle name="Comma 3 2 2 9 5" xfId="50315"/>
    <cellStyle name="Comma 3 2 3" xfId="3984"/>
    <cellStyle name="Comma 3 2 3 10" xfId="10903"/>
    <cellStyle name="Comma 3 2 3 10 2" xfId="18436"/>
    <cellStyle name="Comma 3 2 3 10 3" xfId="19281"/>
    <cellStyle name="Comma 3 2 3 10 4" xfId="47791"/>
    <cellStyle name="Comma 3 2 3 10 5" xfId="50807"/>
    <cellStyle name="Comma 3 2 3 11" xfId="6921"/>
    <cellStyle name="Comma 3 2 3 11 2" xfId="17131"/>
    <cellStyle name="Comma 3 2 3 11 3" xfId="20204"/>
    <cellStyle name="Comma 3 2 3 11 4" xfId="46168"/>
    <cellStyle name="Comma 3 2 3 11 5" xfId="49184"/>
    <cellStyle name="Comma 3 2 3 12" xfId="19184"/>
    <cellStyle name="Comma 3 2 3 13" xfId="44072"/>
    <cellStyle name="Comma 3 2 3 14" xfId="44980"/>
    <cellStyle name="Comma 3 2 3 15" xfId="45254"/>
    <cellStyle name="Comma 3 2 3 16" xfId="48269"/>
    <cellStyle name="Comma 3 2 3 2" xfId="5250"/>
    <cellStyle name="Comma 3 2 3 2 2" xfId="5570"/>
    <cellStyle name="Comma 3 2 3 2 2 2" xfId="10197"/>
    <cellStyle name="Comma 3 2 3 2 2 2 2" xfId="17747"/>
    <cellStyle name="Comma 3 2 3 2 2 2 3" xfId="43484"/>
    <cellStyle name="Comma 3 2 3 2 2 2 4" xfId="47102"/>
    <cellStyle name="Comma 3 2 3 2 2 2 5" xfId="50118"/>
    <cellStyle name="Comma 3 2 3 2 2 3" xfId="10682"/>
    <cellStyle name="Comma 3 2 3 2 2 3 2" xfId="18224"/>
    <cellStyle name="Comma 3 2 3 2 2 3 3" xfId="43146"/>
    <cellStyle name="Comma 3 2 3 2 2 3 4" xfId="47579"/>
    <cellStyle name="Comma 3 2 3 2 2 3 5" xfId="50595"/>
    <cellStyle name="Comma 3 2 3 2 2 4" xfId="11169"/>
    <cellStyle name="Comma 3 2 3 2 2 4 2" xfId="18701"/>
    <cellStyle name="Comma 3 2 3 2 2 4 3" xfId="42408"/>
    <cellStyle name="Comma 3 2 3 2 2 4 4" xfId="48056"/>
    <cellStyle name="Comma 3 2 3 2 2 4 5" xfId="51072"/>
    <cellStyle name="Comma 3 2 3 2 2 5" xfId="8205"/>
    <cellStyle name="Comma 3 2 3 2 2 5 2" xfId="43211"/>
    <cellStyle name="Comma 3 2 3 2 2 5 3" xfId="46625"/>
    <cellStyle name="Comma 3 2 3 2 2 5 4" xfId="49641"/>
    <cellStyle name="Comma 3 2 3 2 2 6" xfId="27923"/>
    <cellStyle name="Comma 3 2 3 2 2 7" xfId="45519"/>
    <cellStyle name="Comma 3 2 3 2 2 8" xfId="48535"/>
    <cellStyle name="Comma 3 2 3 2 3" xfId="9985"/>
    <cellStyle name="Comma 3 2 3 2 3 2" xfId="17535"/>
    <cellStyle name="Comma 3 2 3 2 3 3" xfId="43796"/>
    <cellStyle name="Comma 3 2 3 2 3 4" xfId="46890"/>
    <cellStyle name="Comma 3 2 3 2 3 5" xfId="49906"/>
    <cellStyle name="Comma 3 2 3 2 4" xfId="10469"/>
    <cellStyle name="Comma 3 2 3 2 4 2" xfId="18012"/>
    <cellStyle name="Comma 3 2 3 2 4 3" xfId="43833"/>
    <cellStyle name="Comma 3 2 3 2 4 4" xfId="47367"/>
    <cellStyle name="Comma 3 2 3 2 4 5" xfId="50383"/>
    <cellStyle name="Comma 3 2 3 2 5" xfId="10956"/>
    <cellStyle name="Comma 3 2 3 2 5 2" xfId="18489"/>
    <cellStyle name="Comma 3 2 3 2 5 3" xfId="43868"/>
    <cellStyle name="Comma 3 2 3 2 5 4" xfId="47844"/>
    <cellStyle name="Comma 3 2 3 2 5 5" xfId="50860"/>
    <cellStyle name="Comma 3 2 3 2 6" xfId="7904"/>
    <cellStyle name="Comma 3 2 3 2 6 2" xfId="32592"/>
    <cellStyle name="Comma 3 2 3 2 6 3" xfId="46413"/>
    <cellStyle name="Comma 3 2 3 2 6 4" xfId="49429"/>
    <cellStyle name="Comma 3 2 3 2 7" xfId="41472"/>
    <cellStyle name="Comma 3 2 3 2 8" xfId="45307"/>
    <cellStyle name="Comma 3 2 3 2 9" xfId="48323"/>
    <cellStyle name="Comma 3 2 3 3" xfId="5330"/>
    <cellStyle name="Comma 3 2 3 3 2" xfId="5650"/>
    <cellStyle name="Comma 3 2 3 3 2 2" xfId="10250"/>
    <cellStyle name="Comma 3 2 3 3 2 2 2" xfId="17800"/>
    <cellStyle name="Comma 3 2 3 3 2 2 3" xfId="20387"/>
    <cellStyle name="Comma 3 2 3 3 2 2 4" xfId="47155"/>
    <cellStyle name="Comma 3 2 3 3 2 2 5" xfId="50171"/>
    <cellStyle name="Comma 3 2 3 3 2 3" xfId="10735"/>
    <cellStyle name="Comma 3 2 3 3 2 3 2" xfId="18277"/>
    <cellStyle name="Comma 3 2 3 3 2 3 3" xfId="43962"/>
    <cellStyle name="Comma 3 2 3 3 2 3 4" xfId="47632"/>
    <cellStyle name="Comma 3 2 3 3 2 3 5" xfId="50648"/>
    <cellStyle name="Comma 3 2 3 3 2 4" xfId="11222"/>
    <cellStyle name="Comma 3 2 3 3 2 4 2" xfId="18754"/>
    <cellStyle name="Comma 3 2 3 3 2 4 3" xfId="42036"/>
    <cellStyle name="Comma 3 2 3 3 2 4 4" xfId="48109"/>
    <cellStyle name="Comma 3 2 3 3 2 4 5" xfId="51125"/>
    <cellStyle name="Comma 3 2 3 3 2 5" xfId="8284"/>
    <cellStyle name="Comma 3 2 3 3 2 5 2" xfId="42681"/>
    <cellStyle name="Comma 3 2 3 3 2 5 3" xfId="46678"/>
    <cellStyle name="Comma 3 2 3 3 2 5 4" xfId="49694"/>
    <cellStyle name="Comma 3 2 3 3 2 6" xfId="43608"/>
    <cellStyle name="Comma 3 2 3 3 2 7" xfId="45572"/>
    <cellStyle name="Comma 3 2 3 3 2 8" xfId="48588"/>
    <cellStyle name="Comma 3 2 3 3 3" xfId="10038"/>
    <cellStyle name="Comma 3 2 3 3 3 2" xfId="17588"/>
    <cellStyle name="Comma 3 2 3 3 3 3" xfId="43413"/>
    <cellStyle name="Comma 3 2 3 3 3 4" xfId="46943"/>
    <cellStyle name="Comma 3 2 3 3 3 5" xfId="49959"/>
    <cellStyle name="Comma 3 2 3 3 4" xfId="10523"/>
    <cellStyle name="Comma 3 2 3 3 4 2" xfId="18065"/>
    <cellStyle name="Comma 3 2 3 3 4 3" xfId="41927"/>
    <cellStyle name="Comma 3 2 3 3 4 4" xfId="47420"/>
    <cellStyle name="Comma 3 2 3 3 4 5" xfId="50436"/>
    <cellStyle name="Comma 3 2 3 3 5" xfId="11010"/>
    <cellStyle name="Comma 3 2 3 3 5 2" xfId="18542"/>
    <cellStyle name="Comma 3 2 3 3 5 3" xfId="42004"/>
    <cellStyle name="Comma 3 2 3 3 5 4" xfId="47897"/>
    <cellStyle name="Comma 3 2 3 3 5 5" xfId="50913"/>
    <cellStyle name="Comma 3 2 3 3 6" xfId="7975"/>
    <cellStyle name="Comma 3 2 3 3 6 2" xfId="42766"/>
    <cellStyle name="Comma 3 2 3 3 6 3" xfId="46466"/>
    <cellStyle name="Comma 3 2 3 3 6 4" xfId="49482"/>
    <cellStyle name="Comma 3 2 3 3 7" xfId="43898"/>
    <cellStyle name="Comma 3 2 3 3 8" xfId="45360"/>
    <cellStyle name="Comma 3 2 3 3 9" xfId="48376"/>
    <cellStyle name="Comma 3 2 3 4" xfId="5410"/>
    <cellStyle name="Comma 3 2 3 4 2" xfId="5730"/>
    <cellStyle name="Comma 3 2 3 4 2 2" xfId="10303"/>
    <cellStyle name="Comma 3 2 3 4 2 2 2" xfId="17853"/>
    <cellStyle name="Comma 3 2 3 4 2 2 3" xfId="27826"/>
    <cellStyle name="Comma 3 2 3 4 2 2 4" xfId="47208"/>
    <cellStyle name="Comma 3 2 3 4 2 2 5" xfId="50224"/>
    <cellStyle name="Comma 3 2 3 4 2 3" xfId="10788"/>
    <cellStyle name="Comma 3 2 3 4 2 3 2" xfId="18330"/>
    <cellStyle name="Comma 3 2 3 4 2 3 3" xfId="42942"/>
    <cellStyle name="Comma 3 2 3 4 2 3 4" xfId="47685"/>
    <cellStyle name="Comma 3 2 3 4 2 3 5" xfId="50701"/>
    <cellStyle name="Comma 3 2 3 4 2 4" xfId="11275"/>
    <cellStyle name="Comma 3 2 3 4 2 4 2" xfId="18807"/>
    <cellStyle name="Comma 3 2 3 4 2 4 3" xfId="42423"/>
    <cellStyle name="Comma 3 2 3 4 2 4 4" xfId="48162"/>
    <cellStyle name="Comma 3 2 3 4 2 4 5" xfId="51178"/>
    <cellStyle name="Comma 3 2 3 4 2 5" xfId="8364"/>
    <cellStyle name="Comma 3 2 3 4 2 5 2" xfId="41823"/>
    <cellStyle name="Comma 3 2 3 4 2 5 3" xfId="46731"/>
    <cellStyle name="Comma 3 2 3 4 2 5 4" xfId="49747"/>
    <cellStyle name="Comma 3 2 3 4 2 6" xfId="41578"/>
    <cellStyle name="Comma 3 2 3 4 2 7" xfId="45625"/>
    <cellStyle name="Comma 3 2 3 4 2 8" xfId="48641"/>
    <cellStyle name="Comma 3 2 3 4 3" xfId="10091"/>
    <cellStyle name="Comma 3 2 3 4 3 2" xfId="17641"/>
    <cellStyle name="Comma 3 2 3 4 3 3" xfId="42902"/>
    <cellStyle name="Comma 3 2 3 4 3 4" xfId="46996"/>
    <cellStyle name="Comma 3 2 3 4 3 5" xfId="50012"/>
    <cellStyle name="Comma 3 2 3 4 4" xfId="10576"/>
    <cellStyle name="Comma 3 2 3 4 4 2" xfId="18118"/>
    <cellStyle name="Comma 3 2 3 4 4 3" xfId="27995"/>
    <cellStyle name="Comma 3 2 3 4 4 4" xfId="47473"/>
    <cellStyle name="Comma 3 2 3 4 4 5" xfId="50489"/>
    <cellStyle name="Comma 3 2 3 4 5" xfId="11063"/>
    <cellStyle name="Comma 3 2 3 4 5 2" xfId="18595"/>
    <cellStyle name="Comma 3 2 3 4 5 3" xfId="43394"/>
    <cellStyle name="Comma 3 2 3 4 5 4" xfId="47950"/>
    <cellStyle name="Comma 3 2 3 4 5 5" xfId="50966"/>
    <cellStyle name="Comma 3 2 3 4 6" xfId="8051"/>
    <cellStyle name="Comma 3 2 3 4 6 2" xfId="41780"/>
    <cellStyle name="Comma 3 2 3 4 6 3" xfId="46519"/>
    <cellStyle name="Comma 3 2 3 4 6 4" xfId="49535"/>
    <cellStyle name="Comma 3 2 3 4 7" xfId="43100"/>
    <cellStyle name="Comma 3 2 3 4 8" xfId="45413"/>
    <cellStyle name="Comma 3 2 3 4 9" xfId="48429"/>
    <cellStyle name="Comma 3 2 3 5" xfId="5490"/>
    <cellStyle name="Comma 3 2 3 5 2" xfId="10144"/>
    <cellStyle name="Comma 3 2 3 5 2 2" xfId="17694"/>
    <cellStyle name="Comma 3 2 3 5 2 3" xfId="41871"/>
    <cellStyle name="Comma 3 2 3 5 2 4" xfId="47049"/>
    <cellStyle name="Comma 3 2 3 5 2 5" xfId="50065"/>
    <cellStyle name="Comma 3 2 3 5 3" xfId="10629"/>
    <cellStyle name="Comma 3 2 3 5 3 2" xfId="18171"/>
    <cellStyle name="Comma 3 2 3 5 3 3" xfId="43118"/>
    <cellStyle name="Comma 3 2 3 5 3 4" xfId="47526"/>
    <cellStyle name="Comma 3 2 3 5 3 5" xfId="50542"/>
    <cellStyle name="Comma 3 2 3 5 4" xfId="11116"/>
    <cellStyle name="Comma 3 2 3 5 4 2" xfId="18648"/>
    <cellStyle name="Comma 3 2 3 5 4 3" xfId="42021"/>
    <cellStyle name="Comma 3 2 3 5 4 4" xfId="48003"/>
    <cellStyle name="Comma 3 2 3 5 4 5" xfId="51019"/>
    <cellStyle name="Comma 3 2 3 5 5" xfId="8130"/>
    <cellStyle name="Comma 3 2 3 5 5 2" xfId="43555"/>
    <cellStyle name="Comma 3 2 3 5 5 3" xfId="46572"/>
    <cellStyle name="Comma 3 2 3 5 5 4" xfId="49588"/>
    <cellStyle name="Comma 3 2 3 5 6" xfId="32994"/>
    <cellStyle name="Comma 3 2 3 5 7" xfId="45466"/>
    <cellStyle name="Comma 3 2 3 5 8" xfId="48482"/>
    <cellStyle name="Comma 3 2 3 6" xfId="5810"/>
    <cellStyle name="Comma 3 2 3 6 2" xfId="10356"/>
    <cellStyle name="Comma 3 2 3 6 2 2" xfId="17906"/>
    <cellStyle name="Comma 3 2 3 6 2 3" xfId="41905"/>
    <cellStyle name="Comma 3 2 3 6 2 4" xfId="47261"/>
    <cellStyle name="Comma 3 2 3 6 2 5" xfId="50277"/>
    <cellStyle name="Comma 3 2 3 6 3" xfId="10841"/>
    <cellStyle name="Comma 3 2 3 6 3 2" xfId="18383"/>
    <cellStyle name="Comma 3 2 3 6 3 3" xfId="43089"/>
    <cellStyle name="Comma 3 2 3 6 3 4" xfId="47738"/>
    <cellStyle name="Comma 3 2 3 6 3 5" xfId="50754"/>
    <cellStyle name="Comma 3 2 3 6 4" xfId="11329"/>
    <cellStyle name="Comma 3 2 3 6 4 2" xfId="18860"/>
    <cellStyle name="Comma 3 2 3 6 4 3" xfId="42429"/>
    <cellStyle name="Comma 3 2 3 6 4 4" xfId="48215"/>
    <cellStyle name="Comma 3 2 3 6 4 5" xfId="51231"/>
    <cellStyle name="Comma 3 2 3 6 5" xfId="8444"/>
    <cellStyle name="Comma 3 2 3 6 5 2" xfId="20763"/>
    <cellStyle name="Comma 3 2 3 6 5 3" xfId="46784"/>
    <cellStyle name="Comma 3 2 3 6 5 4" xfId="49800"/>
    <cellStyle name="Comma 3 2 3 6 6" xfId="20210"/>
    <cellStyle name="Comma 3 2 3 6 7" xfId="45678"/>
    <cellStyle name="Comma 3 2 3 6 8" xfId="48694"/>
    <cellStyle name="Comma 3 2 3 7" xfId="7739"/>
    <cellStyle name="Comma 3 2 3 8" xfId="9932"/>
    <cellStyle name="Comma 3 2 3 8 2" xfId="17482"/>
    <cellStyle name="Comma 3 2 3 8 3" xfId="29940"/>
    <cellStyle name="Comma 3 2 3 8 4" xfId="46837"/>
    <cellStyle name="Comma 3 2 3 8 5" xfId="49853"/>
    <cellStyle name="Comma 3 2 3 9" xfId="10416"/>
    <cellStyle name="Comma 3 2 3 9 2" xfId="17959"/>
    <cellStyle name="Comma 3 2 3 9 3" xfId="43228"/>
    <cellStyle name="Comma 3 2 3 9 4" xfId="47314"/>
    <cellStyle name="Comma 3 2 3 9 5" xfId="50330"/>
    <cellStyle name="Comma 3 2 4" xfId="6593"/>
    <cellStyle name="Comma 3 2 4 2" xfId="19185"/>
    <cellStyle name="Comma 3 2 4 3" xfId="44073"/>
    <cellStyle name="Comma 3 2 4 4" xfId="44981"/>
    <cellStyle name="Comma 3 2 5" xfId="7853"/>
    <cellStyle name="Comma 3 2 5 2" xfId="17341"/>
    <cellStyle name="Comma 3 2 5 3" xfId="19186"/>
    <cellStyle name="Comma 3 2 5 4" xfId="41756"/>
    <cellStyle name="Comma 3 2 5 5" xfId="44074"/>
    <cellStyle name="Comma 3 2 5 6" xfId="44982"/>
    <cellStyle name="Comma 3 2 5 7" xfId="46396"/>
    <cellStyle name="Comma 3 2 5 8" xfId="49412"/>
    <cellStyle name="Comma 3 2 6" xfId="6616"/>
    <cellStyle name="Comma 3 2 6 2" xfId="17118"/>
    <cellStyle name="Comma 3 2 6 3" xfId="19943"/>
    <cellStyle name="Comma 3 2 6 4" xfId="46152"/>
    <cellStyle name="Comma 3 2 6 5" xfId="49168"/>
    <cellStyle name="Comma 3 2 7" xfId="14915"/>
    <cellStyle name="Comma 3 2 8" xfId="19181"/>
    <cellStyle name="Comma 3 2 9" xfId="44069"/>
    <cellStyle name="Comma 3 3" xfId="3078"/>
    <cellStyle name="Comma 3 3 10" xfId="11372"/>
    <cellStyle name="Comma 3 3 2" xfId="3985"/>
    <cellStyle name="Comma 3 3 2 10" xfId="10417"/>
    <cellStyle name="Comma 3 3 2 10 2" xfId="17960"/>
    <cellStyle name="Comma 3 3 2 10 3" xfId="43379"/>
    <cellStyle name="Comma 3 3 2 10 4" xfId="47315"/>
    <cellStyle name="Comma 3 3 2 10 5" xfId="50331"/>
    <cellStyle name="Comma 3 3 2 10 6" xfId="14616"/>
    <cellStyle name="Comma 3 3 2 11" xfId="10904"/>
    <cellStyle name="Comma 3 3 2 11 2" xfId="18437"/>
    <cellStyle name="Comma 3 3 2 11 3" xfId="41987"/>
    <cellStyle name="Comma 3 3 2 11 4" xfId="47792"/>
    <cellStyle name="Comma 3 3 2 11 5" xfId="50808"/>
    <cellStyle name="Comma 3 3 2 11 6" xfId="14761"/>
    <cellStyle name="Comma 3 3 2 12" xfId="7011"/>
    <cellStyle name="Comma 3 3 2 12 2" xfId="17140"/>
    <cellStyle name="Comma 3 3 2 12 3" xfId="43636"/>
    <cellStyle name="Comma 3 3 2 12 4" xfId="46180"/>
    <cellStyle name="Comma 3 3 2 12 5" xfId="49196"/>
    <cellStyle name="Comma 3 3 2 12 6" xfId="13592"/>
    <cellStyle name="Comma 3 3 2 13" xfId="19188"/>
    <cellStyle name="Comma 3 3 2 14" xfId="27728"/>
    <cellStyle name="Comma 3 3 2 15" xfId="44076"/>
    <cellStyle name="Comma 3 3 2 16" xfId="44984"/>
    <cellStyle name="Comma 3 3 2 17" xfId="45255"/>
    <cellStyle name="Comma 3 3 2 18" xfId="48270"/>
    <cellStyle name="Comma 3 3 2 2" xfId="3986"/>
    <cellStyle name="Comma 3 3 2 2 10" xfId="7625"/>
    <cellStyle name="Comma 3 3 2 2 10 2" xfId="43707"/>
    <cellStyle name="Comma 3 3 2 2 10 3" xfId="46390"/>
    <cellStyle name="Comma 3 3 2 2 10 4" xfId="49406"/>
    <cellStyle name="Comma 3 3 2 2 10 5" xfId="17338"/>
    <cellStyle name="Comma 3 3 2 2 11" xfId="19189"/>
    <cellStyle name="Comma 3 3 2 2 12" xfId="42828"/>
    <cellStyle name="Comma 3 3 2 2 13" xfId="44077"/>
    <cellStyle name="Comma 3 3 2 2 14" xfId="44985"/>
    <cellStyle name="Comma 3 3 2 2 15" xfId="45256"/>
    <cellStyle name="Comma 3 3 2 2 16" xfId="48271"/>
    <cellStyle name="Comma 3 3 2 2 17" xfId="14002"/>
    <cellStyle name="Comma 3 3 2 2 2" xfId="5252"/>
    <cellStyle name="Comma 3 3 2 2 2 10" xfId="14180"/>
    <cellStyle name="Comma 3 3 2 2 2 2" xfId="5572"/>
    <cellStyle name="Comma 3 3 2 2 2 2 2" xfId="10199"/>
    <cellStyle name="Comma 3 3 2 2 2 2 2 2" xfId="17749"/>
    <cellStyle name="Comma 3 3 2 2 2 2 2 3" xfId="42819"/>
    <cellStyle name="Comma 3 3 2 2 2 2 2 4" xfId="47104"/>
    <cellStyle name="Comma 3 3 2 2 2 2 2 5" xfId="50120"/>
    <cellStyle name="Comma 3 3 2 2 2 2 2 6" xfId="14550"/>
    <cellStyle name="Comma 3 3 2 2 2 2 3" xfId="10684"/>
    <cellStyle name="Comma 3 3 2 2 2 2 3 2" xfId="18226"/>
    <cellStyle name="Comma 3 3 2 2 2 2 3 3" xfId="43231"/>
    <cellStyle name="Comma 3 3 2 2 2 2 3 4" xfId="47581"/>
    <cellStyle name="Comma 3 3 2 2 2 2 3 5" xfId="50597"/>
    <cellStyle name="Comma 3 3 2 2 2 2 3 6" xfId="14693"/>
    <cellStyle name="Comma 3 3 2 2 2 2 4" xfId="11171"/>
    <cellStyle name="Comma 3 3 2 2 2 2 4 2" xfId="18703"/>
    <cellStyle name="Comma 3 3 2 2 2 2 4 3" xfId="43096"/>
    <cellStyle name="Comma 3 3 2 2 2 2 4 4" xfId="48058"/>
    <cellStyle name="Comma 3 3 2 2 2 2 4 5" xfId="51074"/>
    <cellStyle name="Comma 3 3 2 2 2 2 4 6" xfId="14838"/>
    <cellStyle name="Comma 3 3 2 2 2 2 5" xfId="8207"/>
    <cellStyle name="Comma 3 3 2 2 2 2 5 2" xfId="42545"/>
    <cellStyle name="Comma 3 3 2 2 2 2 5 3" xfId="46627"/>
    <cellStyle name="Comma 3 3 2 2 2 2 5 4" xfId="49643"/>
    <cellStyle name="Comma 3 3 2 2 2 2 5 5" xfId="17408"/>
    <cellStyle name="Comma 3 3 2 2 2 2 6" xfId="42072"/>
    <cellStyle name="Comma 3 3 2 2 2 2 7" xfId="45521"/>
    <cellStyle name="Comma 3 3 2 2 2 2 8" xfId="48537"/>
    <cellStyle name="Comma 3 3 2 2 2 2 9" xfId="14329"/>
    <cellStyle name="Comma 3 3 2 2 2 3" xfId="9987"/>
    <cellStyle name="Comma 3 3 2 2 2 3 2" xfId="17537"/>
    <cellStyle name="Comma 3 3 2 2 2 3 3" xfId="41846"/>
    <cellStyle name="Comma 3 3 2 2 2 3 4" xfId="46892"/>
    <cellStyle name="Comma 3 3 2 2 2 3 5" xfId="49908"/>
    <cellStyle name="Comma 3 3 2 2 2 3 6" xfId="14490"/>
    <cellStyle name="Comma 3 3 2 2 2 4" xfId="10471"/>
    <cellStyle name="Comma 3 3 2 2 2 4 2" xfId="18014"/>
    <cellStyle name="Comma 3 3 2 2 2 4 3" xfId="43485"/>
    <cellStyle name="Comma 3 3 2 2 2 4 4" xfId="47369"/>
    <cellStyle name="Comma 3 3 2 2 2 4 5" xfId="50385"/>
    <cellStyle name="Comma 3 3 2 2 2 4 6" xfId="14632"/>
    <cellStyle name="Comma 3 3 2 2 2 5" xfId="10958"/>
    <cellStyle name="Comma 3 3 2 2 2 5 2" xfId="18491"/>
    <cellStyle name="Comma 3 3 2 2 2 5 3" xfId="42644"/>
    <cellStyle name="Comma 3 3 2 2 2 5 4" xfId="47846"/>
    <cellStyle name="Comma 3 3 2 2 2 5 5" xfId="50862"/>
    <cellStyle name="Comma 3 3 2 2 2 5 6" xfId="14777"/>
    <cellStyle name="Comma 3 3 2 2 2 6" xfId="7906"/>
    <cellStyle name="Comma 3 3 2 2 2 6 2" xfId="42206"/>
    <cellStyle name="Comma 3 3 2 2 2 6 3" xfId="46415"/>
    <cellStyle name="Comma 3 3 2 2 2 6 4" xfId="49431"/>
    <cellStyle name="Comma 3 3 2 2 2 6 5" xfId="17347"/>
    <cellStyle name="Comma 3 3 2 2 2 7" xfId="41473"/>
    <cellStyle name="Comma 3 3 2 2 2 8" xfId="45309"/>
    <cellStyle name="Comma 3 3 2 2 2 9" xfId="48325"/>
    <cellStyle name="Comma 3 3 2 2 3" xfId="5332"/>
    <cellStyle name="Comma 3 3 2 2 3 10" xfId="14213"/>
    <cellStyle name="Comma 3 3 2 2 3 2" xfId="5652"/>
    <cellStyle name="Comma 3 3 2 2 3 2 2" xfId="10252"/>
    <cellStyle name="Comma 3 3 2 2 3 2 2 2" xfId="17802"/>
    <cellStyle name="Comma 3 3 2 2 3 2 2 3" xfId="42314"/>
    <cellStyle name="Comma 3 3 2 2 3 2 2 4" xfId="47157"/>
    <cellStyle name="Comma 3 3 2 2 3 2 2 5" xfId="50173"/>
    <cellStyle name="Comma 3 3 2 2 3 2 2 6" xfId="14565"/>
    <cellStyle name="Comma 3 3 2 2 3 2 3" xfId="10737"/>
    <cellStyle name="Comma 3 3 2 2 3 2 3 2" xfId="18279"/>
    <cellStyle name="Comma 3 3 2 2 3 2 3 3" xfId="42574"/>
    <cellStyle name="Comma 3 3 2 2 3 2 3 4" xfId="47634"/>
    <cellStyle name="Comma 3 3 2 2 3 2 3 5" xfId="50650"/>
    <cellStyle name="Comma 3 3 2 2 3 2 3 6" xfId="14708"/>
    <cellStyle name="Comma 3 3 2 2 3 2 4" xfId="11224"/>
    <cellStyle name="Comma 3 3 2 2 3 2 4 2" xfId="18756"/>
    <cellStyle name="Comma 3 3 2 2 3 2 4 3" xfId="19877"/>
    <cellStyle name="Comma 3 3 2 2 3 2 4 4" xfId="48111"/>
    <cellStyle name="Comma 3 3 2 2 3 2 4 5" xfId="51127"/>
    <cellStyle name="Comma 3 3 2 2 3 2 4 6" xfId="14853"/>
    <cellStyle name="Comma 3 3 2 2 3 2 5" xfId="8286"/>
    <cellStyle name="Comma 3 3 2 2 3 2 5 2" xfId="42621"/>
    <cellStyle name="Comma 3 3 2 2 3 2 5 3" xfId="46680"/>
    <cellStyle name="Comma 3 3 2 2 3 2 5 4" xfId="49696"/>
    <cellStyle name="Comma 3 3 2 2 3 2 5 5" xfId="17423"/>
    <cellStyle name="Comma 3 3 2 2 3 2 6" xfId="41559"/>
    <cellStyle name="Comma 3 3 2 2 3 2 7" xfId="45574"/>
    <cellStyle name="Comma 3 3 2 2 3 2 8" xfId="48590"/>
    <cellStyle name="Comma 3 3 2 2 3 2 9" xfId="14370"/>
    <cellStyle name="Comma 3 3 2 2 3 3" xfId="10040"/>
    <cellStyle name="Comma 3 3 2 2 3 3 2" xfId="17590"/>
    <cellStyle name="Comma 3 3 2 2 3 3 3" xfId="43563"/>
    <cellStyle name="Comma 3 3 2 2 3 3 4" xfId="46945"/>
    <cellStyle name="Comma 3 3 2 2 3 3 5" xfId="49961"/>
    <cellStyle name="Comma 3 3 2 2 3 3 6" xfId="14505"/>
    <cellStyle name="Comma 3 3 2 2 3 4" xfId="10525"/>
    <cellStyle name="Comma 3 3 2 2 3 4 2" xfId="18067"/>
    <cellStyle name="Comma 3 3 2 2 3 4 3" xfId="43863"/>
    <cellStyle name="Comma 3 3 2 2 3 4 4" xfId="47422"/>
    <cellStyle name="Comma 3 3 2 2 3 4 5" xfId="50438"/>
    <cellStyle name="Comma 3 3 2 2 3 4 6" xfId="14648"/>
    <cellStyle name="Comma 3 3 2 2 3 5" xfId="11012"/>
    <cellStyle name="Comma 3 3 2 2 3 5 2" xfId="18544"/>
    <cellStyle name="Comma 3 3 2 2 3 5 3" xfId="19880"/>
    <cellStyle name="Comma 3 3 2 2 3 5 4" xfId="47899"/>
    <cellStyle name="Comma 3 3 2 2 3 5 5" xfId="50915"/>
    <cellStyle name="Comma 3 3 2 2 3 5 6" xfId="14793"/>
    <cellStyle name="Comma 3 3 2 2 3 6" xfId="7977"/>
    <cellStyle name="Comma 3 3 2 2 3 6 2" xfId="41772"/>
    <cellStyle name="Comma 3 3 2 2 3 6 3" xfId="46468"/>
    <cellStyle name="Comma 3 3 2 2 3 6 4" xfId="49484"/>
    <cellStyle name="Comma 3 3 2 2 3 6 5" xfId="17363"/>
    <cellStyle name="Comma 3 3 2 2 3 7" xfId="41490"/>
    <cellStyle name="Comma 3 3 2 2 3 8" xfId="45362"/>
    <cellStyle name="Comma 3 3 2 2 3 9" xfId="48378"/>
    <cellStyle name="Comma 3 3 2 2 4" xfId="5412"/>
    <cellStyle name="Comma 3 3 2 2 4 10" xfId="14251"/>
    <cellStyle name="Comma 3 3 2 2 4 2" xfId="5732"/>
    <cellStyle name="Comma 3 3 2 2 4 2 2" xfId="10305"/>
    <cellStyle name="Comma 3 3 2 2 4 2 2 2" xfId="17855"/>
    <cellStyle name="Comma 3 3 2 2 4 2 2 3" xfId="43116"/>
    <cellStyle name="Comma 3 3 2 2 4 2 2 4" xfId="47210"/>
    <cellStyle name="Comma 3 3 2 2 4 2 2 5" xfId="50226"/>
    <cellStyle name="Comma 3 3 2 2 4 2 2 6" xfId="14580"/>
    <cellStyle name="Comma 3 3 2 2 4 2 3" xfId="10790"/>
    <cellStyle name="Comma 3 3 2 2 4 2 3 2" xfId="18332"/>
    <cellStyle name="Comma 3 3 2 2 4 2 3 3" xfId="42559"/>
    <cellStyle name="Comma 3 3 2 2 4 2 3 4" xfId="47687"/>
    <cellStyle name="Comma 3 3 2 2 4 2 3 5" xfId="50703"/>
    <cellStyle name="Comma 3 3 2 2 4 2 3 6" xfId="14723"/>
    <cellStyle name="Comma 3 3 2 2 4 2 4" xfId="11277"/>
    <cellStyle name="Comma 3 3 2 2 4 2 4 2" xfId="18809"/>
    <cellStyle name="Comma 3 3 2 2 4 2 4 3" xfId="42804"/>
    <cellStyle name="Comma 3 3 2 2 4 2 4 4" xfId="48164"/>
    <cellStyle name="Comma 3 3 2 2 4 2 4 5" xfId="51180"/>
    <cellStyle name="Comma 3 3 2 2 4 2 4 6" xfId="14868"/>
    <cellStyle name="Comma 3 3 2 2 4 2 5" xfId="8366"/>
    <cellStyle name="Comma 3 3 2 2 4 2 5 2" xfId="19921"/>
    <cellStyle name="Comma 3 3 2 2 4 2 5 3" xfId="46733"/>
    <cellStyle name="Comma 3 3 2 2 4 2 5 4" xfId="49749"/>
    <cellStyle name="Comma 3 3 2 2 4 2 5 5" xfId="17438"/>
    <cellStyle name="Comma 3 3 2 2 4 2 6" xfId="43334"/>
    <cellStyle name="Comma 3 3 2 2 4 2 7" xfId="45627"/>
    <cellStyle name="Comma 3 3 2 2 4 2 8" xfId="48643"/>
    <cellStyle name="Comma 3 3 2 2 4 2 9" xfId="14412"/>
    <cellStyle name="Comma 3 3 2 2 4 3" xfId="10093"/>
    <cellStyle name="Comma 3 3 2 2 4 3 2" xfId="17643"/>
    <cellStyle name="Comma 3 3 2 2 4 3 3" xfId="43692"/>
    <cellStyle name="Comma 3 3 2 2 4 3 4" xfId="46998"/>
    <cellStyle name="Comma 3 3 2 2 4 3 5" xfId="50014"/>
    <cellStyle name="Comma 3 3 2 2 4 3 6" xfId="14520"/>
    <cellStyle name="Comma 3 3 2 2 4 4" xfId="10578"/>
    <cellStyle name="Comma 3 3 2 2 4 4 2" xfId="18120"/>
    <cellStyle name="Comma 3 3 2 2 4 4 3" xfId="42718"/>
    <cellStyle name="Comma 3 3 2 2 4 4 4" xfId="47475"/>
    <cellStyle name="Comma 3 3 2 2 4 4 5" xfId="50491"/>
    <cellStyle name="Comma 3 3 2 2 4 4 6" xfId="14663"/>
    <cellStyle name="Comma 3 3 2 2 4 5" xfId="11065"/>
    <cellStyle name="Comma 3 3 2 2 4 5 2" xfId="18597"/>
    <cellStyle name="Comma 3 3 2 2 4 5 3" xfId="42011"/>
    <cellStyle name="Comma 3 3 2 2 4 5 4" xfId="47952"/>
    <cellStyle name="Comma 3 3 2 2 4 5 5" xfId="50968"/>
    <cellStyle name="Comma 3 3 2 2 4 5 6" xfId="14808"/>
    <cellStyle name="Comma 3 3 2 2 4 6" xfId="8053"/>
    <cellStyle name="Comma 3 3 2 2 4 6 2" xfId="42499"/>
    <cellStyle name="Comma 3 3 2 2 4 6 3" xfId="46521"/>
    <cellStyle name="Comma 3 3 2 2 4 6 4" xfId="49537"/>
    <cellStyle name="Comma 3 3 2 2 4 6 5" xfId="17378"/>
    <cellStyle name="Comma 3 3 2 2 4 7" xfId="43323"/>
    <cellStyle name="Comma 3 3 2 2 4 8" xfId="45415"/>
    <cellStyle name="Comma 3 3 2 2 4 9" xfId="48431"/>
    <cellStyle name="Comma 3 3 2 2 5" xfId="5492"/>
    <cellStyle name="Comma 3 3 2 2 5 2" xfId="10146"/>
    <cellStyle name="Comma 3 3 2 2 5 2 2" xfId="17696"/>
    <cellStyle name="Comma 3 3 2 2 5 2 3" xfId="42688"/>
    <cellStyle name="Comma 3 3 2 2 5 2 4" xfId="47051"/>
    <cellStyle name="Comma 3 3 2 2 5 2 5" xfId="50067"/>
    <cellStyle name="Comma 3 3 2 2 5 2 6" xfId="14535"/>
    <cellStyle name="Comma 3 3 2 2 5 3" xfId="10631"/>
    <cellStyle name="Comma 3 3 2 2 5 3 2" xfId="18173"/>
    <cellStyle name="Comma 3 3 2 2 5 3 3" xfId="42832"/>
    <cellStyle name="Comma 3 3 2 2 5 3 4" xfId="47528"/>
    <cellStyle name="Comma 3 3 2 2 5 3 5" xfId="50544"/>
    <cellStyle name="Comma 3 3 2 2 5 3 6" xfId="14678"/>
    <cellStyle name="Comma 3 3 2 2 5 4" xfId="11118"/>
    <cellStyle name="Comma 3 3 2 2 5 4 2" xfId="18650"/>
    <cellStyle name="Comma 3 3 2 2 5 4 3" xfId="19878"/>
    <cellStyle name="Comma 3 3 2 2 5 4 4" xfId="48005"/>
    <cellStyle name="Comma 3 3 2 2 5 4 5" xfId="51021"/>
    <cellStyle name="Comma 3 3 2 2 5 4 6" xfId="14823"/>
    <cellStyle name="Comma 3 3 2 2 5 5" xfId="8132"/>
    <cellStyle name="Comma 3 3 2 2 5 5 2" xfId="43499"/>
    <cellStyle name="Comma 3 3 2 2 5 5 3" xfId="46574"/>
    <cellStyle name="Comma 3 3 2 2 5 5 4" xfId="49590"/>
    <cellStyle name="Comma 3 3 2 2 5 5 5" xfId="17393"/>
    <cellStyle name="Comma 3 3 2 2 5 6" xfId="42070"/>
    <cellStyle name="Comma 3 3 2 2 5 7" xfId="45468"/>
    <cellStyle name="Comma 3 3 2 2 5 8" xfId="48484"/>
    <cellStyle name="Comma 3 3 2 2 5 9" xfId="14292"/>
    <cellStyle name="Comma 3 3 2 2 6" xfId="5812"/>
    <cellStyle name="Comma 3 3 2 2 6 2" xfId="10358"/>
    <cellStyle name="Comma 3 3 2 2 6 2 2" xfId="17908"/>
    <cellStyle name="Comma 3 3 2 2 6 2 3" xfId="42989"/>
    <cellStyle name="Comma 3 3 2 2 6 2 4" xfId="47263"/>
    <cellStyle name="Comma 3 3 2 2 6 2 5" xfId="50279"/>
    <cellStyle name="Comma 3 3 2 2 6 2 6" xfId="14595"/>
    <cellStyle name="Comma 3 3 2 2 6 3" xfId="10843"/>
    <cellStyle name="Comma 3 3 2 2 6 3 2" xfId="18385"/>
    <cellStyle name="Comma 3 3 2 2 6 3 3" xfId="20345"/>
    <cellStyle name="Comma 3 3 2 2 6 3 4" xfId="47740"/>
    <cellStyle name="Comma 3 3 2 2 6 3 5" xfId="50756"/>
    <cellStyle name="Comma 3 3 2 2 6 3 6" xfId="14738"/>
    <cellStyle name="Comma 3 3 2 2 6 4" xfId="11331"/>
    <cellStyle name="Comma 3 3 2 2 6 4 2" xfId="18862"/>
    <cellStyle name="Comma 3 3 2 2 6 4 3" xfId="42532"/>
    <cellStyle name="Comma 3 3 2 2 6 4 4" xfId="48217"/>
    <cellStyle name="Comma 3 3 2 2 6 4 5" xfId="51233"/>
    <cellStyle name="Comma 3 3 2 2 6 4 6" xfId="14884"/>
    <cellStyle name="Comma 3 3 2 2 6 5" xfId="8446"/>
    <cellStyle name="Comma 3 3 2 2 6 5 2" xfId="27999"/>
    <cellStyle name="Comma 3 3 2 2 6 5 3" xfId="46786"/>
    <cellStyle name="Comma 3 3 2 2 6 5 4" xfId="49802"/>
    <cellStyle name="Comma 3 3 2 2 6 5 5" xfId="17453"/>
    <cellStyle name="Comma 3 3 2 2 6 6" xfId="43684"/>
    <cellStyle name="Comma 3 3 2 2 6 7" xfId="45680"/>
    <cellStyle name="Comma 3 3 2 2 6 8" xfId="48696"/>
    <cellStyle name="Comma 3 3 2 2 6 9" xfId="14454"/>
    <cellStyle name="Comma 3 3 2 2 7" xfId="9934"/>
    <cellStyle name="Comma 3 3 2 2 7 2" xfId="17484"/>
    <cellStyle name="Comma 3 3 2 2 7 3" xfId="27998"/>
    <cellStyle name="Comma 3 3 2 2 7 4" xfId="46839"/>
    <cellStyle name="Comma 3 3 2 2 7 5" xfId="49855"/>
    <cellStyle name="Comma 3 3 2 2 7 6" xfId="14475"/>
    <cellStyle name="Comma 3 3 2 2 8" xfId="10418"/>
    <cellStyle name="Comma 3 3 2 2 8 2" xfId="17961"/>
    <cellStyle name="Comma 3 3 2 2 8 3" xfId="41911"/>
    <cellStyle name="Comma 3 3 2 2 8 4" xfId="47316"/>
    <cellStyle name="Comma 3 3 2 2 8 5" xfId="50332"/>
    <cellStyle name="Comma 3 3 2 2 8 6" xfId="14617"/>
    <cellStyle name="Comma 3 3 2 2 9" xfId="10905"/>
    <cellStyle name="Comma 3 3 2 2 9 2" xfId="18438"/>
    <cellStyle name="Comma 3 3 2 2 9 3" xfId="27846"/>
    <cellStyle name="Comma 3 3 2 2 9 4" xfId="47793"/>
    <cellStyle name="Comma 3 3 2 2 9 5" xfId="50809"/>
    <cellStyle name="Comma 3 3 2 2 9 6" xfId="14762"/>
    <cellStyle name="Comma 3 3 2 3" xfId="5251"/>
    <cellStyle name="Comma 3 3 2 3 10" xfId="14179"/>
    <cellStyle name="Comma 3 3 2 3 2" xfId="5571"/>
    <cellStyle name="Comma 3 3 2 3 2 2" xfId="10198"/>
    <cellStyle name="Comma 3 3 2 3 2 2 2" xfId="17748"/>
    <cellStyle name="Comma 3 3 2 3 2 2 3" xfId="44019"/>
    <cellStyle name="Comma 3 3 2 3 2 2 4" xfId="47103"/>
    <cellStyle name="Comma 3 3 2 3 2 2 5" xfId="50119"/>
    <cellStyle name="Comma 3 3 2 3 2 2 6" xfId="14549"/>
    <cellStyle name="Comma 3 3 2 3 2 3" xfId="10683"/>
    <cellStyle name="Comma 3 3 2 3 2 3 2" xfId="18225"/>
    <cellStyle name="Comma 3 3 2 3 2 3 3" xfId="42346"/>
    <cellStyle name="Comma 3 3 2 3 2 3 4" xfId="47580"/>
    <cellStyle name="Comma 3 3 2 3 2 3 5" xfId="50596"/>
    <cellStyle name="Comma 3 3 2 3 2 3 6" xfId="14692"/>
    <cellStyle name="Comma 3 3 2 3 2 4" xfId="11170"/>
    <cellStyle name="Comma 3 3 2 3 2 4 2" xfId="18702"/>
    <cellStyle name="Comma 3 3 2 3 2 4 3" xfId="43531"/>
    <cellStyle name="Comma 3 3 2 3 2 4 4" xfId="48057"/>
    <cellStyle name="Comma 3 3 2 3 2 4 5" xfId="51073"/>
    <cellStyle name="Comma 3 3 2 3 2 4 6" xfId="14837"/>
    <cellStyle name="Comma 3 3 2 3 2 5" xfId="8206"/>
    <cellStyle name="Comma 3 3 2 3 2 5 2" xfId="19657"/>
    <cellStyle name="Comma 3 3 2 3 2 5 3" xfId="46626"/>
    <cellStyle name="Comma 3 3 2 3 2 5 4" xfId="49642"/>
    <cellStyle name="Comma 3 3 2 3 2 5 5" xfId="17407"/>
    <cellStyle name="Comma 3 3 2 3 2 6" xfId="43826"/>
    <cellStyle name="Comma 3 3 2 3 2 7" xfId="45520"/>
    <cellStyle name="Comma 3 3 2 3 2 8" xfId="48536"/>
    <cellStyle name="Comma 3 3 2 3 2 9" xfId="14328"/>
    <cellStyle name="Comma 3 3 2 3 3" xfId="9986"/>
    <cellStyle name="Comma 3 3 2 3 3 2" xfId="17536"/>
    <cellStyle name="Comma 3 3 2 3 3 3" xfId="19637"/>
    <cellStyle name="Comma 3 3 2 3 3 4" xfId="46891"/>
    <cellStyle name="Comma 3 3 2 3 3 5" xfId="49907"/>
    <cellStyle name="Comma 3 3 2 3 3 6" xfId="14489"/>
    <cellStyle name="Comma 3 3 2 3 4" xfId="10470"/>
    <cellStyle name="Comma 3 3 2 3 4 2" xfId="18013"/>
    <cellStyle name="Comma 3 3 2 3 4 3" xfId="42135"/>
    <cellStyle name="Comma 3 3 2 3 4 4" xfId="47368"/>
    <cellStyle name="Comma 3 3 2 3 4 5" xfId="50384"/>
    <cellStyle name="Comma 3 3 2 3 4 6" xfId="14631"/>
    <cellStyle name="Comma 3 3 2 3 5" xfId="10957"/>
    <cellStyle name="Comma 3 3 2 3 5 2" xfId="18490"/>
    <cellStyle name="Comma 3 3 2 3 5 3" xfId="42379"/>
    <cellStyle name="Comma 3 3 2 3 5 4" xfId="47845"/>
    <cellStyle name="Comma 3 3 2 3 5 5" xfId="50861"/>
    <cellStyle name="Comma 3 3 2 3 5 6" xfId="14776"/>
    <cellStyle name="Comma 3 3 2 3 6" xfId="7905"/>
    <cellStyle name="Comma 3 3 2 3 6 2" xfId="42972"/>
    <cellStyle name="Comma 3 3 2 3 6 3" xfId="46414"/>
    <cellStyle name="Comma 3 3 2 3 6 4" xfId="49430"/>
    <cellStyle name="Comma 3 3 2 3 6 5" xfId="17346"/>
    <cellStyle name="Comma 3 3 2 3 7" xfId="43894"/>
    <cellStyle name="Comma 3 3 2 3 8" xfId="45308"/>
    <cellStyle name="Comma 3 3 2 3 9" xfId="48324"/>
    <cellStyle name="Comma 3 3 2 4" xfId="5331"/>
    <cellStyle name="Comma 3 3 2 4 10" xfId="14212"/>
    <cellStyle name="Comma 3 3 2 4 2" xfId="5651"/>
    <cellStyle name="Comma 3 3 2 4 2 2" xfId="10251"/>
    <cellStyle name="Comma 3 3 2 4 2 2 2" xfId="17801"/>
    <cellStyle name="Comma 3 3 2 4 2 2 3" xfId="43858"/>
    <cellStyle name="Comma 3 3 2 4 2 2 4" xfId="47156"/>
    <cellStyle name="Comma 3 3 2 4 2 2 5" xfId="50172"/>
    <cellStyle name="Comma 3 3 2 4 2 2 6" xfId="14564"/>
    <cellStyle name="Comma 3 3 2 4 2 3" xfId="10736"/>
    <cellStyle name="Comma 3 3 2 4 2 3 2" xfId="18278"/>
    <cellStyle name="Comma 3 3 2 4 2 3 3" xfId="41963"/>
    <cellStyle name="Comma 3 3 2 4 2 3 4" xfId="47633"/>
    <cellStyle name="Comma 3 3 2 4 2 3 5" xfId="50649"/>
    <cellStyle name="Comma 3 3 2 4 2 3 6" xfId="14707"/>
    <cellStyle name="Comma 3 3 2 4 2 4" xfId="11223"/>
    <cellStyle name="Comma 3 3 2 4 2 4 2" xfId="18755"/>
    <cellStyle name="Comma 3 3 2 4 2 4 3" xfId="43993"/>
    <cellStyle name="Comma 3 3 2 4 2 4 4" xfId="48110"/>
    <cellStyle name="Comma 3 3 2 4 2 4 5" xfId="51126"/>
    <cellStyle name="Comma 3 3 2 4 2 4 6" xfId="14852"/>
    <cellStyle name="Comma 3 3 2 4 2 5" xfId="8285"/>
    <cellStyle name="Comma 3 3 2 4 2 5 2" xfId="42251"/>
    <cellStyle name="Comma 3 3 2 4 2 5 3" xfId="46679"/>
    <cellStyle name="Comma 3 3 2 4 2 5 4" xfId="49695"/>
    <cellStyle name="Comma 3 3 2 4 2 5 5" xfId="17422"/>
    <cellStyle name="Comma 3 3 2 4 2 6" xfId="43607"/>
    <cellStyle name="Comma 3 3 2 4 2 7" xfId="45573"/>
    <cellStyle name="Comma 3 3 2 4 2 8" xfId="48589"/>
    <cellStyle name="Comma 3 3 2 4 2 9" xfId="14369"/>
    <cellStyle name="Comma 3 3 2 4 3" xfId="10039"/>
    <cellStyle name="Comma 3 3 2 4 3 2" xfId="17589"/>
    <cellStyle name="Comma 3 3 2 4 3 3" xfId="20415"/>
    <cellStyle name="Comma 3 3 2 4 3 4" xfId="46944"/>
    <cellStyle name="Comma 3 3 2 4 3 5" xfId="49960"/>
    <cellStyle name="Comma 3 3 2 4 3 6" xfId="14504"/>
    <cellStyle name="Comma 3 3 2 4 4" xfId="10524"/>
    <cellStyle name="Comma 3 3 2 4 4 2" xfId="18066"/>
    <cellStyle name="Comma 3 3 2 4 4 3" xfId="43167"/>
    <cellStyle name="Comma 3 3 2 4 4 4" xfId="47421"/>
    <cellStyle name="Comma 3 3 2 4 4 5" xfId="50437"/>
    <cellStyle name="Comma 3 3 2 4 4 6" xfId="14647"/>
    <cellStyle name="Comma 3 3 2 4 5" xfId="11011"/>
    <cellStyle name="Comma 3 3 2 4 5 2" xfId="18543"/>
    <cellStyle name="Comma 3 3 2 4 5 3" xfId="42890"/>
    <cellStyle name="Comma 3 3 2 4 5 4" xfId="47898"/>
    <cellStyle name="Comma 3 3 2 4 5 5" xfId="50914"/>
    <cellStyle name="Comma 3 3 2 4 5 6" xfId="14792"/>
    <cellStyle name="Comma 3 3 2 4 6" xfId="7976"/>
    <cellStyle name="Comma 3 3 2 4 6 2" xfId="41771"/>
    <cellStyle name="Comma 3 3 2 4 6 3" xfId="46467"/>
    <cellStyle name="Comma 3 3 2 4 6 4" xfId="49483"/>
    <cellStyle name="Comma 3 3 2 4 6 5" xfId="17362"/>
    <cellStyle name="Comma 3 3 2 4 7" xfId="42724"/>
    <cellStyle name="Comma 3 3 2 4 8" xfId="45361"/>
    <cellStyle name="Comma 3 3 2 4 9" xfId="48377"/>
    <cellStyle name="Comma 3 3 2 5" xfId="5411"/>
    <cellStyle name="Comma 3 3 2 5 10" xfId="14250"/>
    <cellStyle name="Comma 3 3 2 5 2" xfId="5731"/>
    <cellStyle name="Comma 3 3 2 5 2 2" xfId="10304"/>
    <cellStyle name="Comma 3 3 2 5 2 2 2" xfId="17854"/>
    <cellStyle name="Comma 3 3 2 5 2 2 3" xfId="43732"/>
    <cellStyle name="Comma 3 3 2 5 2 2 4" xfId="47209"/>
    <cellStyle name="Comma 3 3 2 5 2 2 5" xfId="50225"/>
    <cellStyle name="Comma 3 3 2 5 2 2 6" xfId="14579"/>
    <cellStyle name="Comma 3 3 2 5 2 3" xfId="10789"/>
    <cellStyle name="Comma 3 3 2 5 2 3 2" xfId="18331"/>
    <cellStyle name="Comma 3 3 2 5 2 3 3" xfId="42793"/>
    <cellStyle name="Comma 3 3 2 5 2 3 4" xfId="47686"/>
    <cellStyle name="Comma 3 3 2 5 2 3 5" xfId="50702"/>
    <cellStyle name="Comma 3 3 2 5 2 3 6" xfId="14722"/>
    <cellStyle name="Comma 3 3 2 5 2 4" xfId="11276"/>
    <cellStyle name="Comma 3 3 2 5 2 4 2" xfId="18808"/>
    <cellStyle name="Comma 3 3 2 5 2 4 3" xfId="43244"/>
    <cellStyle name="Comma 3 3 2 5 2 4 4" xfId="48163"/>
    <cellStyle name="Comma 3 3 2 5 2 4 5" xfId="51179"/>
    <cellStyle name="Comma 3 3 2 5 2 4 6" xfId="14867"/>
    <cellStyle name="Comma 3 3 2 5 2 5" xfId="8365"/>
    <cellStyle name="Comma 3 3 2 5 2 5 2" xfId="27869"/>
    <cellStyle name="Comma 3 3 2 5 2 5 3" xfId="46732"/>
    <cellStyle name="Comma 3 3 2 5 2 5 4" xfId="49748"/>
    <cellStyle name="Comma 3 3 2 5 2 5 5" xfId="17437"/>
    <cellStyle name="Comma 3 3 2 5 2 6" xfId="41579"/>
    <cellStyle name="Comma 3 3 2 5 2 7" xfId="45626"/>
    <cellStyle name="Comma 3 3 2 5 2 8" xfId="48642"/>
    <cellStyle name="Comma 3 3 2 5 2 9" xfId="14411"/>
    <cellStyle name="Comma 3 3 2 5 3" xfId="10092"/>
    <cellStyle name="Comma 3 3 2 5 3 2" xfId="17642"/>
    <cellStyle name="Comma 3 3 2 5 3 3" xfId="43448"/>
    <cellStyle name="Comma 3 3 2 5 3 4" xfId="46997"/>
    <cellStyle name="Comma 3 3 2 5 3 5" xfId="50013"/>
    <cellStyle name="Comma 3 3 2 5 3 6" xfId="14519"/>
    <cellStyle name="Comma 3 3 2 5 4" xfId="10577"/>
    <cellStyle name="Comma 3 3 2 5 4 2" xfId="18119"/>
    <cellStyle name="Comma 3 3 2 5 4 3" xfId="42482"/>
    <cellStyle name="Comma 3 3 2 5 4 4" xfId="47474"/>
    <cellStyle name="Comma 3 3 2 5 4 5" xfId="50490"/>
    <cellStyle name="Comma 3 3 2 5 4 6" xfId="14662"/>
    <cellStyle name="Comma 3 3 2 5 5" xfId="11064"/>
    <cellStyle name="Comma 3 3 2 5 5 2" xfId="18596"/>
    <cellStyle name="Comma 3 3 2 5 5 3" xfId="42010"/>
    <cellStyle name="Comma 3 3 2 5 5 4" xfId="47951"/>
    <cellStyle name="Comma 3 3 2 5 5 5" xfId="50967"/>
    <cellStyle name="Comma 3 3 2 5 5 6" xfId="14807"/>
    <cellStyle name="Comma 3 3 2 5 6" xfId="8052"/>
    <cellStyle name="Comma 3 3 2 5 6 2" xfId="20515"/>
    <cellStyle name="Comma 3 3 2 5 6 3" xfId="46520"/>
    <cellStyle name="Comma 3 3 2 5 6 4" xfId="49536"/>
    <cellStyle name="Comma 3 3 2 5 6 5" xfId="17377"/>
    <cellStyle name="Comma 3 3 2 5 7" xfId="41507"/>
    <cellStyle name="Comma 3 3 2 5 8" xfId="45414"/>
    <cellStyle name="Comma 3 3 2 5 9" xfId="48430"/>
    <cellStyle name="Comma 3 3 2 6" xfId="5491"/>
    <cellStyle name="Comma 3 3 2 6 2" xfId="10145"/>
    <cellStyle name="Comma 3 3 2 6 2 2" xfId="17695"/>
    <cellStyle name="Comma 3 3 2 6 2 3" xfId="20406"/>
    <cellStyle name="Comma 3 3 2 6 2 4" xfId="47050"/>
    <cellStyle name="Comma 3 3 2 6 2 5" xfId="50066"/>
    <cellStyle name="Comma 3 3 2 6 2 6" xfId="14534"/>
    <cellStyle name="Comma 3 3 2 6 3" xfId="10630"/>
    <cellStyle name="Comma 3 3 2 6 3 2" xfId="18172"/>
    <cellStyle name="Comma 3 3 2 6 3 3" xfId="41944"/>
    <cellStyle name="Comma 3 3 2 6 3 4" xfId="47527"/>
    <cellStyle name="Comma 3 3 2 6 3 5" xfId="50543"/>
    <cellStyle name="Comma 3 3 2 6 3 6" xfId="14677"/>
    <cellStyle name="Comma 3 3 2 6 4" xfId="11117"/>
    <cellStyle name="Comma 3 3 2 6 4 2" xfId="18649"/>
    <cellStyle name="Comma 3 3 2 6 4 3" xfId="43474"/>
    <cellStyle name="Comma 3 3 2 6 4 4" xfId="48004"/>
    <cellStyle name="Comma 3 3 2 6 4 5" xfId="51020"/>
    <cellStyle name="Comma 3 3 2 6 4 6" xfId="14822"/>
    <cellStyle name="Comma 3 3 2 6 5" xfId="8131"/>
    <cellStyle name="Comma 3 3 2 6 5 2" xfId="27985"/>
    <cellStyle name="Comma 3 3 2 6 5 3" xfId="46573"/>
    <cellStyle name="Comma 3 3 2 6 5 4" xfId="49589"/>
    <cellStyle name="Comma 3 3 2 6 5 5" xfId="17392"/>
    <cellStyle name="Comma 3 3 2 6 6" xfId="42957"/>
    <cellStyle name="Comma 3 3 2 6 7" xfId="45467"/>
    <cellStyle name="Comma 3 3 2 6 8" xfId="48483"/>
    <cellStyle name="Comma 3 3 2 6 9" xfId="14291"/>
    <cellStyle name="Comma 3 3 2 7" xfId="5811"/>
    <cellStyle name="Comma 3 3 2 7 2" xfId="10357"/>
    <cellStyle name="Comma 3 3 2 7 2 2" xfId="17907"/>
    <cellStyle name="Comma 3 3 2 7 2 3" xfId="20376"/>
    <cellStyle name="Comma 3 3 2 7 2 4" xfId="47262"/>
    <cellStyle name="Comma 3 3 2 7 2 5" xfId="50278"/>
    <cellStyle name="Comma 3 3 2 7 2 6" xfId="14594"/>
    <cellStyle name="Comma 3 3 2 7 3" xfId="10842"/>
    <cellStyle name="Comma 3 3 2 7 3 2" xfId="18384"/>
    <cellStyle name="Comma 3 3 2 7 3 3" xfId="41980"/>
    <cellStyle name="Comma 3 3 2 7 3 4" xfId="47739"/>
    <cellStyle name="Comma 3 3 2 7 3 5" xfId="50755"/>
    <cellStyle name="Comma 3 3 2 7 3 6" xfId="14737"/>
    <cellStyle name="Comma 3 3 2 7 4" xfId="11330"/>
    <cellStyle name="Comma 3 3 2 7 4 2" xfId="18861"/>
    <cellStyle name="Comma 3 3 2 7 4 3" xfId="43245"/>
    <cellStyle name="Comma 3 3 2 7 4 4" xfId="48216"/>
    <cellStyle name="Comma 3 3 2 7 4 5" xfId="51232"/>
    <cellStyle name="Comma 3 3 2 7 4 6" xfId="14883"/>
    <cellStyle name="Comma 3 3 2 7 5" xfId="8445"/>
    <cellStyle name="Comma 3 3 2 7 5 2" xfId="43831"/>
    <cellStyle name="Comma 3 3 2 7 5 3" xfId="46785"/>
    <cellStyle name="Comma 3 3 2 7 5 4" xfId="49801"/>
    <cellStyle name="Comma 3 3 2 7 5 5" xfId="17452"/>
    <cellStyle name="Comma 3 3 2 7 6" xfId="31528"/>
    <cellStyle name="Comma 3 3 2 7 7" xfId="45679"/>
    <cellStyle name="Comma 3 3 2 7 8" xfId="48695"/>
    <cellStyle name="Comma 3 3 2 7 9" xfId="14453"/>
    <cellStyle name="Comma 3 3 2 8" xfId="9609"/>
    <cellStyle name="Comma 3 3 2 9" xfId="9933"/>
    <cellStyle name="Comma 3 3 2 9 2" xfId="17483"/>
    <cellStyle name="Comma 3 3 2 9 3" xfId="43832"/>
    <cellStyle name="Comma 3 3 2 9 4" xfId="46838"/>
    <cellStyle name="Comma 3 3 2 9 5" xfId="49854"/>
    <cellStyle name="Comma 3 3 2 9 6" xfId="14474"/>
    <cellStyle name="Comma 3 3 3" xfId="3987"/>
    <cellStyle name="Comma 3 3 3 10" xfId="7626"/>
    <cellStyle name="Comma 3 3 3 10 2" xfId="42714"/>
    <cellStyle name="Comma 3 3 3 10 3" xfId="46391"/>
    <cellStyle name="Comma 3 3 3 10 4" xfId="49407"/>
    <cellStyle name="Comma 3 3 3 10 5" xfId="17339"/>
    <cellStyle name="Comma 3 3 3 11" xfId="19190"/>
    <cellStyle name="Comma 3 3 3 12" xfId="43877"/>
    <cellStyle name="Comma 3 3 3 13" xfId="44078"/>
    <cellStyle name="Comma 3 3 3 14" xfId="44986"/>
    <cellStyle name="Comma 3 3 3 15" xfId="45257"/>
    <cellStyle name="Comma 3 3 3 16" xfId="48272"/>
    <cellStyle name="Comma 3 3 3 17" xfId="14003"/>
    <cellStyle name="Comma 3 3 3 2" xfId="5253"/>
    <cellStyle name="Comma 3 3 3 2 10" xfId="14181"/>
    <cellStyle name="Comma 3 3 3 2 2" xfId="5573"/>
    <cellStyle name="Comma 3 3 3 2 2 2" xfId="10200"/>
    <cellStyle name="Comma 3 3 3 2 2 2 2" xfId="17750"/>
    <cellStyle name="Comma 3 3 3 2 2 2 3" xfId="41881"/>
    <cellStyle name="Comma 3 3 3 2 2 2 4" xfId="47105"/>
    <cellStyle name="Comma 3 3 3 2 2 2 5" xfId="50121"/>
    <cellStyle name="Comma 3 3 3 2 2 2 6" xfId="14551"/>
    <cellStyle name="Comma 3 3 3 2 2 3" xfId="10685"/>
    <cellStyle name="Comma 3 3 3 2 2 3 2" xfId="18227"/>
    <cellStyle name="Comma 3 3 3 2 2 3 3" xfId="42791"/>
    <cellStyle name="Comma 3 3 3 2 2 3 4" xfId="47582"/>
    <cellStyle name="Comma 3 3 3 2 2 3 5" xfId="50598"/>
    <cellStyle name="Comma 3 3 3 2 2 3 6" xfId="14694"/>
    <cellStyle name="Comma 3 3 3 2 2 4" xfId="11172"/>
    <cellStyle name="Comma 3 3 3 2 2 4 2" xfId="18704"/>
    <cellStyle name="Comma 3 3 3 2 2 4 3" xfId="20723"/>
    <cellStyle name="Comma 3 3 3 2 2 4 4" xfId="48059"/>
    <cellStyle name="Comma 3 3 3 2 2 4 5" xfId="51075"/>
    <cellStyle name="Comma 3 3 3 2 2 4 6" xfId="14839"/>
    <cellStyle name="Comma 3 3 3 2 2 5" xfId="8208"/>
    <cellStyle name="Comma 3 3 3 2 2 5 2" xfId="42546"/>
    <cellStyle name="Comma 3 3 3 2 2 5 3" xfId="46628"/>
    <cellStyle name="Comma 3 3 3 2 2 5 4" xfId="49644"/>
    <cellStyle name="Comma 3 3 3 2 2 5 5" xfId="17409"/>
    <cellStyle name="Comma 3 3 3 2 2 6" xfId="42590"/>
    <cellStyle name="Comma 3 3 3 2 2 7" xfId="45522"/>
    <cellStyle name="Comma 3 3 3 2 2 8" xfId="48538"/>
    <cellStyle name="Comma 3 3 3 2 2 9" xfId="14330"/>
    <cellStyle name="Comma 3 3 3 2 3" xfId="9988"/>
    <cellStyle name="Comma 3 3 3 2 3 2" xfId="17538"/>
    <cellStyle name="Comma 3 3 3 2 3 3" xfId="32461"/>
    <cellStyle name="Comma 3 3 3 2 3 4" xfId="46893"/>
    <cellStyle name="Comma 3 3 3 2 3 5" xfId="49909"/>
    <cellStyle name="Comma 3 3 3 2 3 6" xfId="14491"/>
    <cellStyle name="Comma 3 3 3 2 4" xfId="10472"/>
    <cellStyle name="Comma 3 3 3 2 4 2" xfId="18015"/>
    <cellStyle name="Comma 3 3 3 2 4 3" xfId="43593"/>
    <cellStyle name="Comma 3 3 3 2 4 4" xfId="47370"/>
    <cellStyle name="Comma 3 3 3 2 4 5" xfId="50386"/>
    <cellStyle name="Comma 3 3 3 2 4 6" xfId="14633"/>
    <cellStyle name="Comma 3 3 3 2 5" xfId="10959"/>
    <cellStyle name="Comma 3 3 3 2 5 2" xfId="18492"/>
    <cellStyle name="Comma 3 3 3 2 5 3" xfId="19612"/>
    <cellStyle name="Comma 3 3 3 2 5 4" xfId="47847"/>
    <cellStyle name="Comma 3 3 3 2 5 5" xfId="50863"/>
    <cellStyle name="Comma 3 3 3 2 5 6" xfId="14778"/>
    <cellStyle name="Comma 3 3 3 2 6" xfId="7907"/>
    <cellStyle name="Comma 3 3 3 2 6 2" xfId="20142"/>
    <cellStyle name="Comma 3 3 3 2 6 3" xfId="46416"/>
    <cellStyle name="Comma 3 3 3 2 6 4" xfId="49432"/>
    <cellStyle name="Comma 3 3 3 2 6 5" xfId="17348"/>
    <cellStyle name="Comma 3 3 3 2 7" xfId="43021"/>
    <cellStyle name="Comma 3 3 3 2 8" xfId="45310"/>
    <cellStyle name="Comma 3 3 3 2 9" xfId="48326"/>
    <cellStyle name="Comma 3 3 3 3" xfId="5333"/>
    <cellStyle name="Comma 3 3 3 3 10" xfId="14214"/>
    <cellStyle name="Comma 3 3 3 3 2" xfId="5653"/>
    <cellStyle name="Comma 3 3 3 3 2 2" xfId="10253"/>
    <cellStyle name="Comma 3 3 3 3 2 2 2" xfId="17803"/>
    <cellStyle name="Comma 3 3 3 3 2 2 3" xfId="32033"/>
    <cellStyle name="Comma 3 3 3 3 2 2 4" xfId="47158"/>
    <cellStyle name="Comma 3 3 3 3 2 2 5" xfId="50174"/>
    <cellStyle name="Comma 3 3 3 3 2 2 6" xfId="14566"/>
    <cellStyle name="Comma 3 3 3 3 2 3" xfId="10738"/>
    <cellStyle name="Comma 3 3 3 3 2 3 2" xfId="18280"/>
    <cellStyle name="Comma 3 3 3 3 2 3 3" xfId="42698"/>
    <cellStyle name="Comma 3 3 3 3 2 3 4" xfId="47635"/>
    <cellStyle name="Comma 3 3 3 3 2 3 5" xfId="50651"/>
    <cellStyle name="Comma 3 3 3 3 2 3 6" xfId="14709"/>
    <cellStyle name="Comma 3 3 3 3 2 4" xfId="11225"/>
    <cellStyle name="Comma 3 3 3 3 2 4 2" xfId="18757"/>
    <cellStyle name="Comma 3 3 3 3 2 4 3" xfId="42415"/>
    <cellStyle name="Comma 3 3 3 3 2 4 4" xfId="48112"/>
    <cellStyle name="Comma 3 3 3 3 2 4 5" xfId="51128"/>
    <cellStyle name="Comma 3 3 3 3 2 4 6" xfId="14854"/>
    <cellStyle name="Comma 3 3 3 3 2 5" xfId="8287"/>
    <cellStyle name="Comma 3 3 3 3 2 5 2" xfId="19656"/>
    <cellStyle name="Comma 3 3 3 3 2 5 3" xfId="46681"/>
    <cellStyle name="Comma 3 3 3 3 2 5 4" xfId="49697"/>
    <cellStyle name="Comma 3 3 3 3 2 5 5" xfId="17424"/>
    <cellStyle name="Comma 3 3 3 3 2 6" xfId="31442"/>
    <cellStyle name="Comma 3 3 3 3 2 7" xfId="45575"/>
    <cellStyle name="Comma 3 3 3 3 2 8" xfId="48591"/>
    <cellStyle name="Comma 3 3 3 3 2 9" xfId="14371"/>
    <cellStyle name="Comma 3 3 3 3 3" xfId="10041"/>
    <cellStyle name="Comma 3 3 3 3 3 2" xfId="17591"/>
    <cellStyle name="Comma 3 3 3 3 3 3" xfId="42290"/>
    <cellStyle name="Comma 3 3 3 3 3 4" xfId="46946"/>
    <cellStyle name="Comma 3 3 3 3 3 5" xfId="49962"/>
    <cellStyle name="Comma 3 3 3 3 3 6" xfId="14506"/>
    <cellStyle name="Comma 3 3 3 3 4" xfId="10526"/>
    <cellStyle name="Comma 3 3 3 3 4 2" xfId="18068"/>
    <cellStyle name="Comma 3 3 3 3 4 3" xfId="27954"/>
    <cellStyle name="Comma 3 3 3 3 4 4" xfId="47423"/>
    <cellStyle name="Comma 3 3 3 3 4 5" xfId="50439"/>
    <cellStyle name="Comma 3 3 3 3 4 6" xfId="14649"/>
    <cellStyle name="Comma 3 3 3 3 5" xfId="11013"/>
    <cellStyle name="Comma 3 3 3 3 5 2" xfId="18545"/>
    <cellStyle name="Comma 3 3 3 3 5 3" xfId="42388"/>
    <cellStyle name="Comma 3 3 3 3 5 4" xfId="47900"/>
    <cellStyle name="Comma 3 3 3 3 5 5" xfId="50916"/>
    <cellStyle name="Comma 3 3 3 3 5 6" xfId="14794"/>
    <cellStyle name="Comma 3 3 3 3 6" xfId="7978"/>
    <cellStyle name="Comma 3 3 3 3 6 2" xfId="41773"/>
    <cellStyle name="Comma 3 3 3 3 6 3" xfId="46469"/>
    <cellStyle name="Comma 3 3 3 3 6 4" xfId="49485"/>
    <cellStyle name="Comma 3 3 3 3 6 5" xfId="17364"/>
    <cellStyle name="Comma 3 3 3 3 7" xfId="43318"/>
    <cellStyle name="Comma 3 3 3 3 8" xfId="45363"/>
    <cellStyle name="Comma 3 3 3 3 9" xfId="48379"/>
    <cellStyle name="Comma 3 3 3 4" xfId="5413"/>
    <cellStyle name="Comma 3 3 3 4 10" xfId="14252"/>
    <cellStyle name="Comma 3 3 3 4 2" xfId="5733"/>
    <cellStyle name="Comma 3 3 3 4 2 2" xfId="10306"/>
    <cellStyle name="Comma 3 3 3 4 2 2 2" xfId="17856"/>
    <cellStyle name="Comma 3 3 3 4 2 2 3" xfId="41898"/>
    <cellStyle name="Comma 3 3 3 4 2 2 4" xfId="47211"/>
    <cellStyle name="Comma 3 3 3 4 2 2 5" xfId="50227"/>
    <cellStyle name="Comma 3 3 3 4 2 2 6" xfId="14581"/>
    <cellStyle name="Comma 3 3 3 4 2 3" xfId="10791"/>
    <cellStyle name="Comma 3 3 3 4 2 3 2" xfId="18333"/>
    <cellStyle name="Comma 3 3 3 4 2 3 3" xfId="41969"/>
    <cellStyle name="Comma 3 3 3 4 2 3 4" xfId="47688"/>
    <cellStyle name="Comma 3 3 3 4 2 3 5" xfId="50704"/>
    <cellStyle name="Comma 3 3 3 4 2 3 6" xfId="14724"/>
    <cellStyle name="Comma 3 3 3 4 2 4" xfId="11278"/>
    <cellStyle name="Comma 3 3 3 4 2 4 2" xfId="18810"/>
    <cellStyle name="Comma 3 3 3 4 2 4 3" xfId="42046"/>
    <cellStyle name="Comma 3 3 3 4 2 4 4" xfId="48165"/>
    <cellStyle name="Comma 3 3 3 4 2 4 5" xfId="51181"/>
    <cellStyle name="Comma 3 3 3 4 2 4 6" xfId="14869"/>
    <cellStyle name="Comma 3 3 3 4 2 5" xfId="8367"/>
    <cellStyle name="Comma 3 3 3 4 2 5 2" xfId="42263"/>
    <cellStyle name="Comma 3 3 3 4 2 5 3" xfId="46734"/>
    <cellStyle name="Comma 3 3 3 4 2 5 4" xfId="49750"/>
    <cellStyle name="Comma 3 3 3 4 2 5 5" xfId="17439"/>
    <cellStyle name="Comma 3 3 3 4 2 6" xfId="42740"/>
    <cellStyle name="Comma 3 3 3 4 2 7" xfId="45628"/>
    <cellStyle name="Comma 3 3 3 4 2 8" xfId="48644"/>
    <cellStyle name="Comma 3 3 3 4 2 9" xfId="14413"/>
    <cellStyle name="Comma 3 3 3 4 3" xfId="10094"/>
    <cellStyle name="Comma 3 3 3 4 3 2" xfId="17644"/>
    <cellStyle name="Comma 3 3 3 4 3 3" xfId="27725"/>
    <cellStyle name="Comma 3 3 3 4 3 4" xfId="46999"/>
    <cellStyle name="Comma 3 3 3 4 3 5" xfId="50015"/>
    <cellStyle name="Comma 3 3 3 4 3 6" xfId="14521"/>
    <cellStyle name="Comma 3 3 3 4 4" xfId="10579"/>
    <cellStyle name="Comma 3 3 3 4 4 2" xfId="18121"/>
    <cellStyle name="Comma 3 3 3 4 4 3" xfId="42821"/>
    <cellStyle name="Comma 3 3 3 4 4 4" xfId="47476"/>
    <cellStyle name="Comma 3 3 3 4 4 5" xfId="50492"/>
    <cellStyle name="Comma 3 3 3 4 4 6" xfId="14664"/>
    <cellStyle name="Comma 3 3 3 4 5" xfId="11066"/>
    <cellStyle name="Comma 3 3 3 4 5 2" xfId="18598"/>
    <cellStyle name="Comma 3 3 3 4 5 3" xfId="27845"/>
    <cellStyle name="Comma 3 3 3 4 5 4" xfId="47953"/>
    <cellStyle name="Comma 3 3 3 4 5 5" xfId="50969"/>
    <cellStyle name="Comma 3 3 3 4 5 6" xfId="14809"/>
    <cellStyle name="Comma 3 3 3 4 6" xfId="8054"/>
    <cellStyle name="Comma 3 3 3 4 6 2" xfId="42225"/>
    <cellStyle name="Comma 3 3 3 4 6 3" xfId="46522"/>
    <cellStyle name="Comma 3 3 3 4 6 4" xfId="49538"/>
    <cellStyle name="Comma 3 3 3 4 6 5" xfId="17379"/>
    <cellStyle name="Comma 3 3 3 4 7" xfId="20823"/>
    <cellStyle name="Comma 3 3 3 4 8" xfId="45416"/>
    <cellStyle name="Comma 3 3 3 4 9" xfId="48432"/>
    <cellStyle name="Comma 3 3 3 5" xfId="5493"/>
    <cellStyle name="Comma 3 3 3 5 2" xfId="10147"/>
    <cellStyle name="Comma 3 3 3 5 2 2" xfId="17697"/>
    <cellStyle name="Comma 3 3 3 5 2 3" xfId="42302"/>
    <cellStyle name="Comma 3 3 3 5 2 4" xfId="47052"/>
    <cellStyle name="Comma 3 3 3 5 2 5" xfId="50068"/>
    <cellStyle name="Comma 3 3 3 5 2 6" xfId="14536"/>
    <cellStyle name="Comma 3 3 3 5 3" xfId="10632"/>
    <cellStyle name="Comma 3 3 3 5 3 2" xfId="18174"/>
    <cellStyle name="Comma 3 3 3 5 3 3" xfId="42993"/>
    <cellStyle name="Comma 3 3 3 5 3 4" xfId="47529"/>
    <cellStyle name="Comma 3 3 3 5 3 5" xfId="50545"/>
    <cellStyle name="Comma 3 3 3 5 3 6" xfId="14679"/>
    <cellStyle name="Comma 3 3 3 5 4" xfId="11119"/>
    <cellStyle name="Comma 3 3 3 5 4 2" xfId="18651"/>
    <cellStyle name="Comma 3 3 3 5 4 3" xfId="42403"/>
    <cellStyle name="Comma 3 3 3 5 4 4" xfId="48006"/>
    <cellStyle name="Comma 3 3 3 5 4 5" xfId="51022"/>
    <cellStyle name="Comma 3 3 3 5 4 6" xfId="14824"/>
    <cellStyle name="Comma 3 3 3 5 5" xfId="8133"/>
    <cellStyle name="Comma 3 3 3 5 5 2" xfId="43066"/>
    <cellStyle name="Comma 3 3 3 5 5 3" xfId="46575"/>
    <cellStyle name="Comma 3 3 3 5 5 4" xfId="49591"/>
    <cellStyle name="Comma 3 3 3 5 5 5" xfId="17394"/>
    <cellStyle name="Comma 3 3 3 5 6" xfId="43182"/>
    <cellStyle name="Comma 3 3 3 5 7" xfId="45469"/>
    <cellStyle name="Comma 3 3 3 5 8" xfId="48485"/>
    <cellStyle name="Comma 3 3 3 5 9" xfId="14293"/>
    <cellStyle name="Comma 3 3 3 6" xfId="5813"/>
    <cellStyle name="Comma 3 3 3 6 2" xfId="10359"/>
    <cellStyle name="Comma 3 3 3 6 2 2" xfId="17909"/>
    <cellStyle name="Comma 3 3 3 6 2 3" xfId="27970"/>
    <cellStyle name="Comma 3 3 3 6 2 4" xfId="47264"/>
    <cellStyle name="Comma 3 3 3 6 2 5" xfId="50280"/>
    <cellStyle name="Comma 3 3 3 6 2 6" xfId="14596"/>
    <cellStyle name="Comma 3 3 3 6 3" xfId="10844"/>
    <cellStyle name="Comma 3 3 3 6 3 2" xfId="18386"/>
    <cellStyle name="Comma 3 3 3 6 3 3" xfId="43443"/>
    <cellStyle name="Comma 3 3 3 6 3 4" xfId="47741"/>
    <cellStyle name="Comma 3 3 3 6 3 5" xfId="50757"/>
    <cellStyle name="Comma 3 3 3 6 3 6" xfId="14739"/>
    <cellStyle name="Comma 3 3 3 6 4" xfId="11332"/>
    <cellStyle name="Comma 3 3 3 6 4 2" xfId="18863"/>
    <cellStyle name="Comma 3 3 3 6 4 3" xfId="42052"/>
    <cellStyle name="Comma 3 3 3 6 4 4" xfId="48218"/>
    <cellStyle name="Comma 3 3 3 6 4 5" xfId="51234"/>
    <cellStyle name="Comma 3 3 3 6 4 6" xfId="14885"/>
    <cellStyle name="Comma 3 3 3 6 5" xfId="8447"/>
    <cellStyle name="Comma 3 3 3 6 5 2" xfId="42598"/>
    <cellStyle name="Comma 3 3 3 6 5 3" xfId="46787"/>
    <cellStyle name="Comma 3 3 3 6 5 4" xfId="49803"/>
    <cellStyle name="Comma 3 3 3 6 5 5" xfId="17454"/>
    <cellStyle name="Comma 3 3 3 6 6" xfId="41599"/>
    <cellStyle name="Comma 3 3 3 6 7" xfId="45681"/>
    <cellStyle name="Comma 3 3 3 6 8" xfId="48697"/>
    <cellStyle name="Comma 3 3 3 6 9" xfId="14455"/>
    <cellStyle name="Comma 3 3 3 7" xfId="9935"/>
    <cellStyle name="Comma 3 3 3 7 2" xfId="17485"/>
    <cellStyle name="Comma 3 3 3 7 3" xfId="20194"/>
    <cellStyle name="Comma 3 3 3 7 4" xfId="46840"/>
    <cellStyle name="Comma 3 3 3 7 5" xfId="49856"/>
    <cellStyle name="Comma 3 3 3 7 6" xfId="14476"/>
    <cellStyle name="Comma 3 3 3 8" xfId="10419"/>
    <cellStyle name="Comma 3 3 3 8 2" xfId="17962"/>
    <cellStyle name="Comma 3 3 3 8 3" xfId="32418"/>
    <cellStyle name="Comma 3 3 3 8 4" xfId="47317"/>
    <cellStyle name="Comma 3 3 3 8 5" xfId="50333"/>
    <cellStyle name="Comma 3 3 3 8 6" xfId="14618"/>
    <cellStyle name="Comma 3 3 3 9" xfId="10906"/>
    <cellStyle name="Comma 3 3 3 9 2" xfId="18439"/>
    <cellStyle name="Comma 3 3 3 9 3" xfId="42854"/>
    <cellStyle name="Comma 3 3 3 9 4" xfId="47794"/>
    <cellStyle name="Comma 3 3 3 9 5" xfId="50810"/>
    <cellStyle name="Comma 3 3 3 9 6" xfId="14763"/>
    <cellStyle name="Comma 3 3 4" xfId="6537"/>
    <cellStyle name="Comma 3 3 4 2" xfId="19191"/>
    <cellStyle name="Comma 3 3 4 3" xfId="44079"/>
    <cellStyle name="Comma 3 3 4 4" xfId="44987"/>
    <cellStyle name="Comma 3 3 5" xfId="6618"/>
    <cellStyle name="Comma 3 3 5 2" xfId="17120"/>
    <cellStyle name="Comma 3 3 5 2 2" xfId="28143"/>
    <cellStyle name="Comma 3 3 5 3" xfId="19192"/>
    <cellStyle name="Comma 3 3 5 4" xfId="43710"/>
    <cellStyle name="Comma 3 3 5 5" xfId="44080"/>
    <cellStyle name="Comma 3 3 5 6" xfId="44988"/>
    <cellStyle name="Comma 3 3 5 7" xfId="46154"/>
    <cellStyle name="Comma 3 3 5 8" xfId="49170"/>
    <cellStyle name="Comma 3 3 5 9" xfId="13484"/>
    <cellStyle name="Comma 3 3 6" xfId="14917"/>
    <cellStyle name="Comma 3 3 7" xfId="19187"/>
    <cellStyle name="Comma 3 3 8" xfId="44075"/>
    <cellStyle name="Comma 3 3 9" xfId="44983"/>
    <cellStyle name="Comma 3 4" xfId="3988"/>
    <cellStyle name="Comma 3 4 10" xfId="10420"/>
    <cellStyle name="Comma 3 4 10 2" xfId="17963"/>
    <cellStyle name="Comma 3 4 10 3" xfId="42694"/>
    <cellStyle name="Comma 3 4 10 4" xfId="47318"/>
    <cellStyle name="Comma 3 4 10 5" xfId="50334"/>
    <cellStyle name="Comma 3 4 11" xfId="10907"/>
    <cellStyle name="Comma 3 4 11 2" xfId="18440"/>
    <cellStyle name="Comma 3 4 11 3" xfId="42374"/>
    <cellStyle name="Comma 3 4 11 4" xfId="47795"/>
    <cellStyle name="Comma 3 4 11 5" xfId="50811"/>
    <cellStyle name="Comma 3 4 12" xfId="7010"/>
    <cellStyle name="Comma 3 4 12 2" xfId="17139"/>
    <cellStyle name="Comma 3 4 12 3" xfId="42909"/>
    <cellStyle name="Comma 3 4 12 4" xfId="46179"/>
    <cellStyle name="Comma 3 4 12 5" xfId="49195"/>
    <cellStyle name="Comma 3 4 13" xfId="19193"/>
    <cellStyle name="Comma 3 4 14" xfId="44081"/>
    <cellStyle name="Comma 3 4 15" xfId="44989"/>
    <cellStyle name="Comma 3 4 16" xfId="45258"/>
    <cellStyle name="Comma 3 4 17" xfId="48273"/>
    <cellStyle name="Comma 3 4 2" xfId="3989"/>
    <cellStyle name="Comma 3 4 2 10" xfId="7744"/>
    <cellStyle name="Comma 3 4 2 10 2" xfId="43885"/>
    <cellStyle name="Comma 3 4 2 10 3" xfId="46393"/>
    <cellStyle name="Comma 3 4 2 10 4" xfId="49409"/>
    <cellStyle name="Comma 3 4 2 11" xfId="19194"/>
    <cellStyle name="Comma 3 4 2 12" xfId="44082"/>
    <cellStyle name="Comma 3 4 2 13" xfId="44990"/>
    <cellStyle name="Comma 3 4 2 14" xfId="45259"/>
    <cellStyle name="Comma 3 4 2 15" xfId="48274"/>
    <cellStyle name="Comma 3 4 2 2" xfId="5255"/>
    <cellStyle name="Comma 3 4 2 2 2" xfId="5575"/>
    <cellStyle name="Comma 3 4 2 2 2 2" xfId="10202"/>
    <cellStyle name="Comma 3 4 2 2 2 2 2" xfId="17752"/>
    <cellStyle name="Comma 3 4 2 2 2 2 3" xfId="43857"/>
    <cellStyle name="Comma 3 4 2 2 2 2 4" xfId="47107"/>
    <cellStyle name="Comma 3 4 2 2 2 2 5" xfId="50123"/>
    <cellStyle name="Comma 3 4 2 2 2 3" xfId="10687"/>
    <cellStyle name="Comma 3 4 2 2 2 3 2" xfId="18229"/>
    <cellStyle name="Comma 3 4 2 2 2 3 3" xfId="42884"/>
    <cellStyle name="Comma 3 4 2 2 2 3 4" xfId="47584"/>
    <cellStyle name="Comma 3 4 2 2 2 3 5" xfId="50600"/>
    <cellStyle name="Comma 3 4 2 2 2 4" xfId="11174"/>
    <cellStyle name="Comma 3 4 2 2 2 4 2" xfId="18706"/>
    <cellStyle name="Comma 3 4 2 2 2 4 3" xfId="42150"/>
    <cellStyle name="Comma 3 4 2 2 2 4 4" xfId="48061"/>
    <cellStyle name="Comma 3 4 2 2 2 4 5" xfId="51077"/>
    <cellStyle name="Comma 3 4 2 2 2 5" xfId="8210"/>
    <cellStyle name="Comma 3 4 2 2 2 5 2" xfId="43846"/>
    <cellStyle name="Comma 3 4 2 2 2 5 3" xfId="46630"/>
    <cellStyle name="Comma 3 4 2 2 2 5 4" xfId="49646"/>
    <cellStyle name="Comma 3 4 2 2 2 6" xfId="43401"/>
    <cellStyle name="Comma 3 4 2 2 2 7" xfId="45524"/>
    <cellStyle name="Comma 3 4 2 2 2 8" xfId="48540"/>
    <cellStyle name="Comma 3 4 2 2 3" xfId="9990"/>
    <cellStyle name="Comma 3 4 2 2 3 2" xfId="17540"/>
    <cellStyle name="Comma 3 4 2 2 3 3" xfId="42284"/>
    <cellStyle name="Comma 3 4 2 2 3 4" xfId="46895"/>
    <cellStyle name="Comma 3 4 2 2 3 5" xfId="49911"/>
    <cellStyle name="Comma 3 4 2 2 4" xfId="10474"/>
    <cellStyle name="Comma 3 4 2 2 4 2" xfId="18017"/>
    <cellStyle name="Comma 3 4 2 2 4 3" xfId="41920"/>
    <cellStyle name="Comma 3 4 2 2 4 4" xfId="47372"/>
    <cellStyle name="Comma 3 4 2 2 4 5" xfId="50388"/>
    <cellStyle name="Comma 3 4 2 2 5" xfId="10961"/>
    <cellStyle name="Comma 3 4 2 2 5 2" xfId="18494"/>
    <cellStyle name="Comma 3 4 2 2 5 3" xfId="43174"/>
    <cellStyle name="Comma 3 4 2 2 5 4" xfId="47849"/>
    <cellStyle name="Comma 3 4 2 2 5 5" xfId="50865"/>
    <cellStyle name="Comma 3 4 2 2 6" xfId="7909"/>
    <cellStyle name="Comma 3 4 2 2 6 2" xfId="41760"/>
    <cellStyle name="Comma 3 4 2 2 6 3" xfId="46418"/>
    <cellStyle name="Comma 3 4 2 2 6 4" xfId="49434"/>
    <cellStyle name="Comma 3 4 2 2 7" xfId="43597"/>
    <cellStyle name="Comma 3 4 2 2 8" xfId="45312"/>
    <cellStyle name="Comma 3 4 2 2 9" xfId="48328"/>
    <cellStyle name="Comma 3 4 2 3" xfId="5335"/>
    <cellStyle name="Comma 3 4 2 3 2" xfId="5655"/>
    <cellStyle name="Comma 3 4 2 3 2 2" xfId="10255"/>
    <cellStyle name="Comma 3 4 2 3 2 2 2" xfId="17805"/>
    <cellStyle name="Comma 3 4 2 3 2 2 3" xfId="41889"/>
    <cellStyle name="Comma 3 4 2 3 2 2 4" xfId="47160"/>
    <cellStyle name="Comma 3 4 2 3 2 2 5" xfId="50176"/>
    <cellStyle name="Comma 3 4 2 3 2 3" xfId="10740"/>
    <cellStyle name="Comma 3 4 2 3 2 3 2" xfId="18282"/>
    <cellStyle name="Comma 3 4 2 3 2 3 3" xfId="43522"/>
    <cellStyle name="Comma 3 4 2 3 2 3 4" xfId="47637"/>
    <cellStyle name="Comma 3 4 2 3 2 3 5" xfId="50653"/>
    <cellStyle name="Comma 3 4 2 3 2 4" xfId="11227"/>
    <cellStyle name="Comma 3 4 2 3 2 4 2" xfId="18759"/>
    <cellStyle name="Comma 3 4 2 3 2 4 3" xfId="43679"/>
    <cellStyle name="Comma 3 4 2 3 2 4 4" xfId="48114"/>
    <cellStyle name="Comma 3 4 2 3 2 4 5" xfId="51130"/>
    <cellStyle name="Comma 3 4 2 3 2 5" xfId="8289"/>
    <cellStyle name="Comma 3 4 2 3 2 5 2" xfId="42960"/>
    <cellStyle name="Comma 3 4 2 3 2 5 3" xfId="46683"/>
    <cellStyle name="Comma 3 4 2 3 2 5 4" xfId="49699"/>
    <cellStyle name="Comma 3 4 2 3 2 6" xfId="42736"/>
    <cellStyle name="Comma 3 4 2 3 2 7" xfId="45577"/>
    <cellStyle name="Comma 3 4 2 3 2 8" xfId="48593"/>
    <cellStyle name="Comma 3 4 2 3 3" xfId="10043"/>
    <cellStyle name="Comma 3 4 2 3 3 2" xfId="17593"/>
    <cellStyle name="Comma 3 4 2 3 3 3" xfId="31358"/>
    <cellStyle name="Comma 3 4 2 3 3 4" xfId="46948"/>
    <cellStyle name="Comma 3 4 2 3 3 5" xfId="49964"/>
    <cellStyle name="Comma 3 4 2 3 4" xfId="10528"/>
    <cellStyle name="Comma 3 4 2 3 4 2" xfId="18070"/>
    <cellStyle name="Comma 3 4 2 3 4 3" xfId="43665"/>
    <cellStyle name="Comma 3 4 2 3 4 4" xfId="47425"/>
    <cellStyle name="Comma 3 4 2 3 4 5" xfId="50441"/>
    <cellStyle name="Comma 3 4 2 3 5" xfId="11015"/>
    <cellStyle name="Comma 3 4 2 3 5 2" xfId="18547"/>
    <cellStyle name="Comma 3 4 2 3 5 3" xfId="43967"/>
    <cellStyle name="Comma 3 4 2 3 5 4" xfId="47902"/>
    <cellStyle name="Comma 3 4 2 3 5 5" xfId="50918"/>
    <cellStyle name="Comma 3 4 2 3 6" xfId="7980"/>
    <cellStyle name="Comma 3 4 2 3 6 2" xfId="43436"/>
    <cellStyle name="Comma 3 4 2 3 6 3" xfId="46471"/>
    <cellStyle name="Comma 3 4 2 3 6 4" xfId="49487"/>
    <cellStyle name="Comma 3 4 2 3 7" xfId="43897"/>
    <cellStyle name="Comma 3 4 2 3 8" xfId="45365"/>
    <cellStyle name="Comma 3 4 2 3 9" xfId="48381"/>
    <cellStyle name="Comma 3 4 2 4" xfId="5415"/>
    <cellStyle name="Comma 3 4 2 4 2" xfId="5735"/>
    <cellStyle name="Comma 3 4 2 4 2 2" xfId="10308"/>
    <cellStyle name="Comma 3 4 2 4 2 2 2" xfId="17858"/>
    <cellStyle name="Comma 3 4 2 4 2 2 3" xfId="43134"/>
    <cellStyle name="Comma 3 4 2 4 2 2 4" xfId="47213"/>
    <cellStyle name="Comma 3 4 2 4 2 2 5" xfId="50229"/>
    <cellStyle name="Comma 3 4 2 4 2 3" xfId="10793"/>
    <cellStyle name="Comma 3 4 2 4 2 3 2" xfId="18335"/>
    <cellStyle name="Comma 3 4 2 4 2 3 3" xfId="19886"/>
    <cellStyle name="Comma 3 4 2 4 2 3 4" xfId="47690"/>
    <cellStyle name="Comma 3 4 2 4 2 3 5" xfId="50706"/>
    <cellStyle name="Comma 3 4 2 4 2 4" xfId="11280"/>
    <cellStyle name="Comma 3 4 2 4 2 4 2" xfId="18812"/>
    <cellStyle name="Comma 3 4 2 4 2 4 3" xfId="43875"/>
    <cellStyle name="Comma 3 4 2 4 2 4 4" xfId="48167"/>
    <cellStyle name="Comma 3 4 2 4 2 4 5" xfId="51183"/>
    <cellStyle name="Comma 3 4 2 4 2 5" xfId="8369"/>
    <cellStyle name="Comma 3 4 2 4 2 5 2" xfId="42771"/>
    <cellStyle name="Comma 3 4 2 4 2 5 3" xfId="46736"/>
    <cellStyle name="Comma 3 4 2 4 2 5 4" xfId="49752"/>
    <cellStyle name="Comma 3 4 2 4 2 6" xfId="43333"/>
    <cellStyle name="Comma 3 4 2 4 2 7" xfId="45630"/>
    <cellStyle name="Comma 3 4 2 4 2 8" xfId="48646"/>
    <cellStyle name="Comma 3 4 2 4 3" xfId="10096"/>
    <cellStyle name="Comma 3 4 2 4 3 2" xfId="17646"/>
    <cellStyle name="Comma 3 4 2 4 3 3" xfId="20413"/>
    <cellStyle name="Comma 3 4 2 4 3 4" xfId="47001"/>
    <cellStyle name="Comma 3 4 2 4 3 5" xfId="50017"/>
    <cellStyle name="Comma 3 4 2 4 4" xfId="10581"/>
    <cellStyle name="Comma 3 4 2 4 4 2" xfId="18123"/>
    <cellStyle name="Comma 3 4 2 4 4 3" xfId="42449"/>
    <cellStyle name="Comma 3 4 2 4 4 4" xfId="47478"/>
    <cellStyle name="Comma 3 4 2 4 4 5" xfId="50494"/>
    <cellStyle name="Comma 3 4 2 4 5" xfId="11068"/>
    <cellStyle name="Comma 3 4 2 4 5 2" xfId="18600"/>
    <cellStyle name="Comma 3 4 2 4 5 3" xfId="42395"/>
    <cellStyle name="Comma 3 4 2 4 5 4" xfId="47955"/>
    <cellStyle name="Comma 3 4 2 4 5 5" xfId="50971"/>
    <cellStyle name="Comma 3 4 2 4 6" xfId="8056"/>
    <cellStyle name="Comma 3 4 2 4 6 2" xfId="19662"/>
    <cellStyle name="Comma 3 4 2 4 6 3" xfId="46524"/>
    <cellStyle name="Comma 3 4 2 4 6 4" xfId="49540"/>
    <cellStyle name="Comma 3 4 2 4 7" xfId="42067"/>
    <cellStyle name="Comma 3 4 2 4 8" xfId="45418"/>
    <cellStyle name="Comma 3 4 2 4 9" xfId="48434"/>
    <cellStyle name="Comma 3 4 2 5" xfId="5495"/>
    <cellStyle name="Comma 3 4 2 5 2" xfId="10149"/>
    <cellStyle name="Comma 3 4 2 5 2 2" xfId="17699"/>
    <cellStyle name="Comma 3 4 2 5 2 3" xfId="43377"/>
    <cellStyle name="Comma 3 4 2 5 2 4" xfId="47054"/>
    <cellStyle name="Comma 3 4 2 5 2 5" xfId="50070"/>
    <cellStyle name="Comma 3 4 2 5 3" xfId="10634"/>
    <cellStyle name="Comma 3 4 2 5 3 2" xfId="18176"/>
    <cellStyle name="Comma 3 4 2 5 3 3" xfId="42637"/>
    <cellStyle name="Comma 3 4 2 5 3 4" xfId="47531"/>
    <cellStyle name="Comma 3 4 2 5 3 5" xfId="50547"/>
    <cellStyle name="Comma 3 4 2 5 4" xfId="11121"/>
    <cellStyle name="Comma 3 4 2 5 4 2" xfId="18653"/>
    <cellStyle name="Comma 3 4 2 5 4 3" xfId="43677"/>
    <cellStyle name="Comma 3 4 2 5 4 4" xfId="48008"/>
    <cellStyle name="Comma 3 4 2 5 4 5" xfId="51024"/>
    <cellStyle name="Comma 3 4 2 5 5" xfId="8135"/>
    <cellStyle name="Comma 3 4 2 5 5 2" xfId="32566"/>
    <cellStyle name="Comma 3 4 2 5 5 3" xfId="46577"/>
    <cellStyle name="Comma 3 4 2 5 5 4" xfId="49593"/>
    <cellStyle name="Comma 3 4 2 5 6" xfId="43101"/>
    <cellStyle name="Comma 3 4 2 5 7" xfId="45471"/>
    <cellStyle name="Comma 3 4 2 5 8" xfId="48487"/>
    <cellStyle name="Comma 3 4 2 6" xfId="5815"/>
    <cellStyle name="Comma 3 4 2 6 2" xfId="10361"/>
    <cellStyle name="Comma 3 4 2 6 2 2" xfId="17911"/>
    <cellStyle name="Comma 3 4 2 6 2 3" xfId="43663"/>
    <cellStyle name="Comma 3 4 2 6 2 4" xfId="47266"/>
    <cellStyle name="Comma 3 4 2 6 2 5" xfId="50282"/>
    <cellStyle name="Comma 3 4 2 6 3" xfId="10846"/>
    <cellStyle name="Comma 3 4 2 6 3 2" xfId="18388"/>
    <cellStyle name="Comma 3 4 2 6 3 3" xfId="20096"/>
    <cellStyle name="Comma 3 4 2 6 3 4" xfId="47743"/>
    <cellStyle name="Comma 3 4 2 6 3 5" xfId="50759"/>
    <cellStyle name="Comma 3 4 2 6 4" xfId="11334"/>
    <cellStyle name="Comma 3 4 2 6 4 2" xfId="18865"/>
    <cellStyle name="Comma 3 4 2 6 4 3" xfId="43876"/>
    <cellStyle name="Comma 3 4 2 6 4 4" xfId="48220"/>
    <cellStyle name="Comma 3 4 2 6 4 5" xfId="51236"/>
    <cellStyle name="Comma 3 4 2 6 5" xfId="8449"/>
    <cellStyle name="Comma 3 4 2 6 5 2" xfId="43114"/>
    <cellStyle name="Comma 3 4 2 6 5 3" xfId="46789"/>
    <cellStyle name="Comma 3 4 2 6 5 4" xfId="49805"/>
    <cellStyle name="Comma 3 4 2 6 6" xfId="20812"/>
    <cellStyle name="Comma 3 4 2 6 7" xfId="45683"/>
    <cellStyle name="Comma 3 4 2 6 8" xfId="48699"/>
    <cellStyle name="Comma 3 4 2 7" xfId="9937"/>
    <cellStyle name="Comma 3 4 2 7 2" xfId="17487"/>
    <cellStyle name="Comma 3 4 2 7 3" xfId="19421"/>
    <cellStyle name="Comma 3 4 2 7 4" xfId="46842"/>
    <cellStyle name="Comma 3 4 2 7 5" xfId="49858"/>
    <cellStyle name="Comma 3 4 2 8" xfId="10421"/>
    <cellStyle name="Comma 3 4 2 8 2" xfId="17964"/>
    <cellStyle name="Comma 3 4 2 8 3" xfId="27961"/>
    <cellStyle name="Comma 3 4 2 8 4" xfId="47319"/>
    <cellStyle name="Comma 3 4 2 8 5" xfId="50335"/>
    <cellStyle name="Comma 3 4 2 9" xfId="10908"/>
    <cellStyle name="Comma 3 4 2 9 2" xfId="18441"/>
    <cellStyle name="Comma 3 4 2 9 3" xfId="27809"/>
    <cellStyle name="Comma 3 4 2 9 4" xfId="47796"/>
    <cellStyle name="Comma 3 4 2 9 5" xfId="50812"/>
    <cellStyle name="Comma 3 4 3" xfId="5254"/>
    <cellStyle name="Comma 3 4 3 2" xfId="5574"/>
    <cellStyle name="Comma 3 4 3 2 2" xfId="10201"/>
    <cellStyle name="Comma 3 4 3 2 2 2" xfId="17751"/>
    <cellStyle name="Comma 3 4 3 2 2 3" xfId="20394"/>
    <cellStyle name="Comma 3 4 3 2 2 4" xfId="47106"/>
    <cellStyle name="Comma 3 4 3 2 2 5" xfId="50122"/>
    <cellStyle name="Comma 3 4 3 2 3" xfId="10686"/>
    <cellStyle name="Comma 3 4 3 2 3 2" xfId="18228"/>
    <cellStyle name="Comma 3 4 3 2 3 3" xfId="41953"/>
    <cellStyle name="Comma 3 4 3 2 3 4" xfId="47583"/>
    <cellStyle name="Comma 3 4 3 2 3 5" xfId="50599"/>
    <cellStyle name="Comma 3 4 3 2 4" xfId="11173"/>
    <cellStyle name="Comma 3 4 3 2 4 2" xfId="18705"/>
    <cellStyle name="Comma 3 4 3 2 4 3" xfId="44004"/>
    <cellStyle name="Comma 3 4 3 2 4 4" xfId="48060"/>
    <cellStyle name="Comma 3 4 3 2 4 5" xfId="51076"/>
    <cellStyle name="Comma 3 4 3 2 5" xfId="8209"/>
    <cellStyle name="Comma 3 4 3 2 5 2" xfId="42469"/>
    <cellStyle name="Comma 3 4 3 2 5 3" xfId="46629"/>
    <cellStyle name="Comma 3 4 3 2 5 4" xfId="49645"/>
    <cellStyle name="Comma 3 4 3 2 6" xfId="42710"/>
    <cellStyle name="Comma 3 4 3 2 7" xfId="45523"/>
    <cellStyle name="Comma 3 4 3 2 8" xfId="48539"/>
    <cellStyle name="Comma 3 4 3 3" xfId="9989"/>
    <cellStyle name="Comma 3 4 3 3 2" xfId="17539"/>
    <cellStyle name="Comma 3 4 3 3 3" xfId="43562"/>
    <cellStyle name="Comma 3 4 3 3 4" xfId="46894"/>
    <cellStyle name="Comma 3 4 3 3 5" xfId="49910"/>
    <cellStyle name="Comma 3 4 3 4" xfId="10473"/>
    <cellStyle name="Comma 3 4 3 4 2" xfId="18016"/>
    <cellStyle name="Comma 3 4 3 4 3" xfId="43117"/>
    <cellStyle name="Comma 3 4 3 4 4" xfId="47371"/>
    <cellStyle name="Comma 3 4 3 4 5" xfId="50387"/>
    <cellStyle name="Comma 3 4 3 5" xfId="10960"/>
    <cellStyle name="Comma 3 4 3 5 2" xfId="18493"/>
    <cellStyle name="Comma 3 4 3 5 3" xfId="41995"/>
    <cellStyle name="Comma 3 4 3 5 4" xfId="47848"/>
    <cellStyle name="Comma 3 4 3 5 5" xfId="50864"/>
    <cellStyle name="Comma 3 4 3 6" xfId="7908"/>
    <cellStyle name="Comma 3 4 3 6 2" xfId="43643"/>
    <cellStyle name="Comma 3 4 3 6 3" xfId="46417"/>
    <cellStyle name="Comma 3 4 3 6 4" xfId="49433"/>
    <cellStyle name="Comma 3 4 3 7" xfId="41474"/>
    <cellStyle name="Comma 3 4 3 8" xfId="45311"/>
    <cellStyle name="Comma 3 4 3 9" xfId="48327"/>
    <cellStyle name="Comma 3 4 4" xfId="5334"/>
    <cellStyle name="Comma 3 4 4 2" xfId="5654"/>
    <cellStyle name="Comma 3 4 4 2 2" xfId="10254"/>
    <cellStyle name="Comma 3 4 4 2 2 2" xfId="17804"/>
    <cellStyle name="Comma 3 4 4 2 2 3" xfId="43079"/>
    <cellStyle name="Comma 3 4 4 2 2 4" xfId="47159"/>
    <cellStyle name="Comma 3 4 4 2 2 5" xfId="50175"/>
    <cellStyle name="Comma 3 4 4 2 3" xfId="10739"/>
    <cellStyle name="Comma 3 4 4 2 3 2" xfId="18281"/>
    <cellStyle name="Comma 3 4 4 2 3 3" xfId="42355"/>
    <cellStyle name="Comma 3 4 4 2 3 4" xfId="47636"/>
    <cellStyle name="Comma 3 4 4 2 3 5" xfId="50652"/>
    <cellStyle name="Comma 3 4 4 2 4" xfId="11226"/>
    <cellStyle name="Comma 3 4 4 2 4 2" xfId="18758"/>
    <cellStyle name="Comma 3 4 4 2 4 3" xfId="27807"/>
    <cellStyle name="Comma 3 4 4 2 4 4" xfId="48113"/>
    <cellStyle name="Comma 3 4 4 2 4 5" xfId="51129"/>
    <cellStyle name="Comma 3 4 4 2 5" xfId="8288"/>
    <cellStyle name="Comma 3 4 4 2 5 2" xfId="42445"/>
    <cellStyle name="Comma 3 4 4 2 5 3" xfId="46682"/>
    <cellStyle name="Comma 3 4 4 2 5 4" xfId="49698"/>
    <cellStyle name="Comma 3 4 4 2 6" xfId="41560"/>
    <cellStyle name="Comma 3 4 4 2 7" xfId="45576"/>
    <cellStyle name="Comma 3 4 4 2 8" xfId="48592"/>
    <cellStyle name="Comma 3 4 4 3" xfId="10042"/>
    <cellStyle name="Comma 3 4 4 3 2" xfId="17592"/>
    <cellStyle name="Comma 3 4 4 3 3" xfId="42626"/>
    <cellStyle name="Comma 3 4 4 3 4" xfId="46947"/>
    <cellStyle name="Comma 3 4 4 3 5" xfId="49963"/>
    <cellStyle name="Comma 3 4 4 4" xfId="10527"/>
    <cellStyle name="Comma 3 4 4 4 2" xfId="18069"/>
    <cellStyle name="Comma 3 4 4 4 3" xfId="43711"/>
    <cellStyle name="Comma 3 4 4 4 4" xfId="47424"/>
    <cellStyle name="Comma 3 4 4 4 5" xfId="50440"/>
    <cellStyle name="Comma 3 4 4 5" xfId="11014"/>
    <cellStyle name="Comma 3 4 4 5 2" xfId="18546"/>
    <cellStyle name="Comma 3 4 4 5 3" xfId="42947"/>
    <cellStyle name="Comma 3 4 4 5 4" xfId="47901"/>
    <cellStyle name="Comma 3 4 4 5 5" xfId="50917"/>
    <cellStyle name="Comma 3 4 4 6" xfId="7979"/>
    <cellStyle name="Comma 3 4 4 6 2" xfId="20524"/>
    <cellStyle name="Comma 3 4 4 6 3" xfId="46470"/>
    <cellStyle name="Comma 3 4 4 6 4" xfId="49486"/>
    <cellStyle name="Comma 3 4 4 7" xfId="41491"/>
    <cellStyle name="Comma 3 4 4 8" xfId="45364"/>
    <cellStyle name="Comma 3 4 4 9" xfId="48380"/>
    <cellStyle name="Comma 3 4 5" xfId="5414"/>
    <cellStyle name="Comma 3 4 5 2" xfId="5734"/>
    <cellStyle name="Comma 3 4 5 2 2" xfId="10307"/>
    <cellStyle name="Comma 3 4 5 2 2 2" xfId="17857"/>
    <cellStyle name="Comma 3 4 5 2 2 3" xfId="42448"/>
    <cellStyle name="Comma 3 4 5 2 2 4" xfId="47212"/>
    <cellStyle name="Comma 3 4 5 2 2 5" xfId="50228"/>
    <cellStyle name="Comma 3 4 5 2 3" xfId="10792"/>
    <cellStyle name="Comma 3 4 5 2 3 2" xfId="18334"/>
    <cellStyle name="Comma 3 4 5 2 3 3" xfId="20346"/>
    <cellStyle name="Comma 3 4 5 2 3 4" xfId="47689"/>
    <cellStyle name="Comma 3 4 5 2 3 5" xfId="50705"/>
    <cellStyle name="Comma 3 4 5 2 4" xfId="11279"/>
    <cellStyle name="Comma 3 4 5 2 4 2" xfId="18811"/>
    <cellStyle name="Comma 3 4 5 2 4 3" xfId="42588"/>
    <cellStyle name="Comma 3 4 5 2 4 4" xfId="48166"/>
    <cellStyle name="Comma 3 4 5 2 4 5" xfId="51182"/>
    <cellStyle name="Comma 3 4 5 2 5" xfId="8368"/>
    <cellStyle name="Comma 3 4 5 2 5 2" xfId="42623"/>
    <cellStyle name="Comma 3 4 5 2 5 3" xfId="46735"/>
    <cellStyle name="Comma 3 4 5 2 5 4" xfId="49751"/>
    <cellStyle name="Comma 3 4 5 2 6" xfId="41580"/>
    <cellStyle name="Comma 3 4 5 2 7" xfId="45629"/>
    <cellStyle name="Comma 3 4 5 2 8" xfId="48645"/>
    <cellStyle name="Comma 3 4 5 3" xfId="10095"/>
    <cellStyle name="Comma 3 4 5 3 2" xfId="17645"/>
    <cellStyle name="Comma 3 4 5 3 3" xfId="41863"/>
    <cellStyle name="Comma 3 4 5 3 4" xfId="47000"/>
    <cellStyle name="Comma 3 4 5 3 5" xfId="50016"/>
    <cellStyle name="Comma 3 4 5 4" xfId="10580"/>
    <cellStyle name="Comma 3 4 5 4 2" xfId="18122"/>
    <cellStyle name="Comma 3 4 5 4 3" xfId="41938"/>
    <cellStyle name="Comma 3 4 5 4 4" xfId="47477"/>
    <cellStyle name="Comma 3 4 5 4 5" xfId="50493"/>
    <cellStyle name="Comma 3 4 5 5" xfId="11067"/>
    <cellStyle name="Comma 3 4 5 5 2" xfId="18599"/>
    <cellStyle name="Comma 3 4 5 5 3" xfId="42703"/>
    <cellStyle name="Comma 3 4 5 5 4" xfId="47954"/>
    <cellStyle name="Comma 3 4 5 5 5" xfId="50970"/>
    <cellStyle name="Comma 3 4 5 6" xfId="8055"/>
    <cellStyle name="Comma 3 4 5 6 2" xfId="42615"/>
    <cellStyle name="Comma 3 4 5 6 3" xfId="46523"/>
    <cellStyle name="Comma 3 4 5 6 4" xfId="49539"/>
    <cellStyle name="Comma 3 4 5 7" xfId="19987"/>
    <cellStyle name="Comma 3 4 5 8" xfId="45417"/>
    <cellStyle name="Comma 3 4 5 9" xfId="48433"/>
    <cellStyle name="Comma 3 4 6" xfId="5494"/>
    <cellStyle name="Comma 3 4 6 2" xfId="10148"/>
    <cellStyle name="Comma 3 4 6 2 2" xfId="17698"/>
    <cellStyle name="Comma 3 4 6 2 3" xfId="43799"/>
    <cellStyle name="Comma 3 4 6 2 4" xfId="47053"/>
    <cellStyle name="Comma 3 4 6 2 5" xfId="50069"/>
    <cellStyle name="Comma 3 4 6 3" xfId="10633"/>
    <cellStyle name="Comma 3 4 6 3 2" xfId="18175"/>
    <cellStyle name="Comma 3 4 6 3 3" xfId="42341"/>
    <cellStyle name="Comma 3 4 6 3 4" xfId="47530"/>
    <cellStyle name="Comma 3 4 6 3 5" xfId="50546"/>
    <cellStyle name="Comma 3 4 6 4" xfId="11120"/>
    <cellStyle name="Comma 3 4 6 4 2" xfId="18652"/>
    <cellStyle name="Comma 3 4 6 4 3" xfId="20091"/>
    <cellStyle name="Comma 3 4 6 4 4" xfId="48007"/>
    <cellStyle name="Comma 3 4 6 4 5" xfId="51023"/>
    <cellStyle name="Comma 3 4 6 5" xfId="8134"/>
    <cellStyle name="Comma 3 4 6 5 2" xfId="42544"/>
    <cellStyle name="Comma 3 4 6 5 3" xfId="46576"/>
    <cellStyle name="Comma 3 4 6 5 4" xfId="49592"/>
    <cellStyle name="Comma 3 4 6 6" xfId="43302"/>
    <cellStyle name="Comma 3 4 6 7" xfId="45470"/>
    <cellStyle name="Comma 3 4 6 8" xfId="48486"/>
    <cellStyle name="Comma 3 4 7" xfId="5814"/>
    <cellStyle name="Comma 3 4 7 2" xfId="10360"/>
    <cellStyle name="Comma 3 4 7 2 2" xfId="17910"/>
    <cellStyle name="Comma 3 4 7 2 3" xfId="20106"/>
    <cellStyle name="Comma 3 4 7 2 4" xfId="47265"/>
    <cellStyle name="Comma 3 4 7 2 5" xfId="50281"/>
    <cellStyle name="Comma 3 4 7 3" xfId="10845"/>
    <cellStyle name="Comma 3 4 7 3 2" xfId="18387"/>
    <cellStyle name="Comma 3 4 7 3 3" xfId="42369"/>
    <cellStyle name="Comma 3 4 7 3 4" xfId="47742"/>
    <cellStyle name="Comma 3 4 7 3 5" xfId="50758"/>
    <cellStyle name="Comma 3 4 7 4" xfId="11333"/>
    <cellStyle name="Comma 3 4 7 4 2" xfId="18864"/>
    <cellStyle name="Comma 3 4 7 4 3" xfId="43176"/>
    <cellStyle name="Comma 3 4 7 4 4" xfId="48219"/>
    <cellStyle name="Comma 3 4 7 4 5" xfId="51235"/>
    <cellStyle name="Comma 3 4 7 5" xfId="8448"/>
    <cellStyle name="Comma 3 4 7 5 2" xfId="43888"/>
    <cellStyle name="Comma 3 4 7 5 3" xfId="46788"/>
    <cellStyle name="Comma 3 4 7 5 4" xfId="49804"/>
    <cellStyle name="Comma 3 4 7 6" xfId="43337"/>
    <cellStyle name="Comma 3 4 7 7" xfId="45682"/>
    <cellStyle name="Comma 3 4 7 8" xfId="48698"/>
    <cellStyle name="Comma 3 4 8" xfId="7741"/>
    <cellStyle name="Comma 3 4 9" xfId="9936"/>
    <cellStyle name="Comma 3 4 9 2" xfId="17486"/>
    <cellStyle name="Comma 3 4 9 3" xfId="43015"/>
    <cellStyle name="Comma 3 4 9 4" xfId="46841"/>
    <cellStyle name="Comma 3 4 9 5" xfId="49857"/>
    <cellStyle name="Comma 3 5" xfId="3990"/>
    <cellStyle name="Comma 3 5 10" xfId="10909"/>
    <cellStyle name="Comma 3 5 10 2" xfId="18442"/>
    <cellStyle name="Comma 3 5 10 3" xfId="43672"/>
    <cellStyle name="Comma 3 5 10 4" xfId="47797"/>
    <cellStyle name="Comma 3 5 10 5" xfId="50813"/>
    <cellStyle name="Comma 3 5 11" xfId="6615"/>
    <cellStyle name="Comma 3 5 11 2" xfId="20603"/>
    <cellStyle name="Comma 3 5 11 3" xfId="46151"/>
    <cellStyle name="Comma 3 5 11 4" xfId="49167"/>
    <cellStyle name="Comma 3 5 12" xfId="19195"/>
    <cellStyle name="Comma 3 5 13" xfId="43006"/>
    <cellStyle name="Comma 3 5 14" xfId="44083"/>
    <cellStyle name="Comma 3 5 15" xfId="44991"/>
    <cellStyle name="Comma 3 5 16" xfId="45260"/>
    <cellStyle name="Comma 3 5 17" xfId="48275"/>
    <cellStyle name="Comma 3 5 2" xfId="5256"/>
    <cellStyle name="Comma 3 5 2 2" xfId="5576"/>
    <cellStyle name="Comma 3 5 2 2 2" xfId="10203"/>
    <cellStyle name="Comma 3 5 2 2 2 2" xfId="17753"/>
    <cellStyle name="Comma 3 5 2 2 2 3" xfId="42310"/>
    <cellStyle name="Comma 3 5 2 2 2 4" xfId="47108"/>
    <cellStyle name="Comma 3 5 2 2 2 5" xfId="50124"/>
    <cellStyle name="Comma 3 5 2 2 3" xfId="10688"/>
    <cellStyle name="Comma 3 5 2 2 3 2" xfId="18230"/>
    <cellStyle name="Comma 3 5 2 2 3 3" xfId="43726"/>
    <cellStyle name="Comma 3 5 2 2 3 4" xfId="47585"/>
    <cellStyle name="Comma 3 5 2 2 3 5" xfId="50601"/>
    <cellStyle name="Comma 3 5 2 2 4" xfId="11175"/>
    <cellStyle name="Comma 3 5 2 2 4 2" xfId="18707"/>
    <cellStyle name="Comma 3 5 2 2 4 3" xfId="42599"/>
    <cellStyle name="Comma 3 5 2 2 4 4" xfId="48062"/>
    <cellStyle name="Comma 3 5 2 2 4 5" xfId="51078"/>
    <cellStyle name="Comma 3 5 2 2 5" xfId="8211"/>
    <cellStyle name="Comma 3 5 2 2 5 2" xfId="42242"/>
    <cellStyle name="Comma 3 5 2 2 5 3" xfId="46631"/>
    <cellStyle name="Comma 3 5 2 2 5 4" xfId="49647"/>
    <cellStyle name="Comma 3 5 2 2 6" xfId="41538"/>
    <cellStyle name="Comma 3 5 2 2 7" xfId="45525"/>
    <cellStyle name="Comma 3 5 2 2 8" xfId="48541"/>
    <cellStyle name="Comma 3 5 2 3" xfId="9991"/>
    <cellStyle name="Comma 3 5 2 3 2" xfId="17541"/>
    <cellStyle name="Comma 3 5 2 3 3" xfId="42927"/>
    <cellStyle name="Comma 3 5 2 3 4" xfId="46896"/>
    <cellStyle name="Comma 3 5 2 3 5" xfId="49912"/>
    <cellStyle name="Comma 3 5 2 4" xfId="10475"/>
    <cellStyle name="Comma 3 5 2 4 2" xfId="18018"/>
    <cellStyle name="Comma 3 5 2 4 3" xfId="20363"/>
    <cellStyle name="Comma 3 5 2 4 4" xfId="47373"/>
    <cellStyle name="Comma 3 5 2 4 5" xfId="50389"/>
    <cellStyle name="Comma 3 5 2 5" xfId="10962"/>
    <cellStyle name="Comma 3 5 2 5 2" xfId="18495"/>
    <cellStyle name="Comma 3 5 2 5 3" xfId="42997"/>
    <cellStyle name="Comma 3 5 2 5 4" xfId="47850"/>
    <cellStyle name="Comma 3 5 2 5 5" xfId="50866"/>
    <cellStyle name="Comma 3 5 2 6" xfId="7910"/>
    <cellStyle name="Comma 3 5 2 6 2" xfId="29638"/>
    <cellStyle name="Comma 3 5 2 6 3" xfId="46419"/>
    <cellStyle name="Comma 3 5 2 6 4" xfId="49435"/>
    <cellStyle name="Comma 3 5 2 7" xfId="41475"/>
    <cellStyle name="Comma 3 5 2 8" xfId="45313"/>
    <cellStyle name="Comma 3 5 2 9" xfId="48329"/>
    <cellStyle name="Comma 3 5 3" xfId="5336"/>
    <cellStyle name="Comma 3 5 3 2" xfId="5656"/>
    <cellStyle name="Comma 3 5 3 2 2" xfId="10256"/>
    <cellStyle name="Comma 3 5 3 2 2 2" xfId="17806"/>
    <cellStyle name="Comma 3 5 3 2 2 3" xfId="27854"/>
    <cellStyle name="Comma 3 5 3 2 2 4" xfId="47161"/>
    <cellStyle name="Comma 3 5 3 2 2 5" xfId="50177"/>
    <cellStyle name="Comma 3 5 3 2 3" xfId="10741"/>
    <cellStyle name="Comma 3 5 3 2 3 2" xfId="18283"/>
    <cellStyle name="Comma 3 5 3 2 3 3" xfId="43087"/>
    <cellStyle name="Comma 3 5 3 2 3 4" xfId="47638"/>
    <cellStyle name="Comma 3 5 3 2 3 5" xfId="50654"/>
    <cellStyle name="Comma 3 5 3 2 4" xfId="11228"/>
    <cellStyle name="Comma 3 5 3 2 4 2" xfId="18760"/>
    <cellStyle name="Comma 3 5 3 2 4 3" xfId="42037"/>
    <cellStyle name="Comma 3 5 3 2 4 4" xfId="48115"/>
    <cellStyle name="Comma 3 5 3 2 4 5" xfId="51131"/>
    <cellStyle name="Comma 3 5 3 2 5" xfId="8290"/>
    <cellStyle name="Comma 3 5 3 2 5 2" xfId="42120"/>
    <cellStyle name="Comma 3 5 3 2 5 3" xfId="46684"/>
    <cellStyle name="Comma 3 5 3 2 5 4" xfId="49700"/>
    <cellStyle name="Comma 3 5 3 2 6" xfId="41561"/>
    <cellStyle name="Comma 3 5 3 2 7" xfId="45578"/>
    <cellStyle name="Comma 3 5 3 2 8" xfId="48594"/>
    <cellStyle name="Comma 3 5 3 3" xfId="10044"/>
    <cellStyle name="Comma 3 5 3 3 2" xfId="17594"/>
    <cellStyle name="Comma 3 5 3 3 3" xfId="41856"/>
    <cellStyle name="Comma 3 5 3 3 4" xfId="46949"/>
    <cellStyle name="Comma 3 5 3 3 5" xfId="49965"/>
    <cellStyle name="Comma 3 5 3 4" xfId="10529"/>
    <cellStyle name="Comma 3 5 3 4 2" xfId="18071"/>
    <cellStyle name="Comma 3 5 3 4 3" xfId="41928"/>
    <cellStyle name="Comma 3 5 3 4 4" xfId="47426"/>
    <cellStyle name="Comma 3 5 3 4 5" xfId="50442"/>
    <cellStyle name="Comma 3 5 3 5" xfId="11016"/>
    <cellStyle name="Comma 3 5 3 5 2" xfId="18548"/>
    <cellStyle name="Comma 3 5 3 5 3" xfId="29920"/>
    <cellStyle name="Comma 3 5 3 5 4" xfId="47903"/>
    <cellStyle name="Comma 3 5 3 5 5" xfId="50919"/>
    <cellStyle name="Comma 3 5 3 6" xfId="7981"/>
    <cellStyle name="Comma 3 5 3 6 2" xfId="42217"/>
    <cellStyle name="Comma 3 5 3 6 3" xfId="46472"/>
    <cellStyle name="Comma 3 5 3 6 4" xfId="49488"/>
    <cellStyle name="Comma 3 5 3 7" xfId="41492"/>
    <cellStyle name="Comma 3 5 3 8" xfId="45366"/>
    <cellStyle name="Comma 3 5 3 9" xfId="48382"/>
    <cellStyle name="Comma 3 5 4" xfId="5416"/>
    <cellStyle name="Comma 3 5 4 2" xfId="5736"/>
    <cellStyle name="Comma 3 5 4 2 2" xfId="10309"/>
    <cellStyle name="Comma 3 5 4 2 2 2" xfId="17859"/>
    <cellStyle name="Comma 3 5 4 2 2 3" xfId="42131"/>
    <cellStyle name="Comma 3 5 4 2 2 4" xfId="47214"/>
    <cellStyle name="Comma 3 5 4 2 2 5" xfId="50230"/>
    <cellStyle name="Comma 3 5 4 2 3" xfId="10794"/>
    <cellStyle name="Comma 3 5 4 2 3 2" xfId="18336"/>
    <cellStyle name="Comma 3 5 4 2 3 3" xfId="42362"/>
    <cellStyle name="Comma 3 5 4 2 3 4" xfId="47691"/>
    <cellStyle name="Comma 3 5 4 2 3 5" xfId="50707"/>
    <cellStyle name="Comma 3 5 4 2 4" xfId="11281"/>
    <cellStyle name="Comma 3 5 4 2 4 2" xfId="18813"/>
    <cellStyle name="Comma 3 5 4 2 4 3" xfId="42424"/>
    <cellStyle name="Comma 3 5 4 2 4 4" xfId="48168"/>
    <cellStyle name="Comma 3 5 4 2 4 5" xfId="51184"/>
    <cellStyle name="Comma 3 5 4 2 5" xfId="8370"/>
    <cellStyle name="Comma 3 5 4 2 5 2" xfId="41824"/>
    <cellStyle name="Comma 3 5 4 2 5 3" xfId="46737"/>
    <cellStyle name="Comma 3 5 4 2 5 4" xfId="49753"/>
    <cellStyle name="Comma 3 5 4 2 6" xfId="41581"/>
    <cellStyle name="Comma 3 5 4 2 7" xfId="45631"/>
    <cellStyle name="Comma 3 5 4 2 8" xfId="48647"/>
    <cellStyle name="Comma 3 5 4 3" xfId="10097"/>
    <cellStyle name="Comma 3 5 4 3 2" xfId="17647"/>
    <cellStyle name="Comma 3 5 4 3 3" xfId="43564"/>
    <cellStyle name="Comma 3 5 4 3 4" xfId="47002"/>
    <cellStyle name="Comma 3 5 4 3 5" xfId="50018"/>
    <cellStyle name="Comma 3 5 4 4" xfId="10582"/>
    <cellStyle name="Comma 3 5 4 4 2" xfId="18124"/>
    <cellStyle name="Comma 3 5 4 4 3" xfId="19972"/>
    <cellStyle name="Comma 3 5 4 4 4" xfId="47479"/>
    <cellStyle name="Comma 3 5 4 4 5" xfId="50495"/>
    <cellStyle name="Comma 3 5 4 5" xfId="11069"/>
    <cellStyle name="Comma 3 5 4 5 2" xfId="18601"/>
    <cellStyle name="Comma 3 5 4 5 3" xfId="43529"/>
    <cellStyle name="Comma 3 5 4 5 4" xfId="47956"/>
    <cellStyle name="Comma 3 5 4 5 5" xfId="50972"/>
    <cellStyle name="Comma 3 5 4 6" xfId="8057"/>
    <cellStyle name="Comma 3 5 4 6 2" xfId="41781"/>
    <cellStyle name="Comma 3 5 4 6 3" xfId="46525"/>
    <cellStyle name="Comma 3 5 4 6 4" xfId="49541"/>
    <cellStyle name="Comma 3 5 4 7" xfId="43994"/>
    <cellStyle name="Comma 3 5 4 8" xfId="45419"/>
    <cellStyle name="Comma 3 5 4 9" xfId="48435"/>
    <cellStyle name="Comma 3 5 5" xfId="5496"/>
    <cellStyle name="Comma 3 5 5 2" xfId="10150"/>
    <cellStyle name="Comma 3 5 5 2 2" xfId="17700"/>
    <cellStyle name="Comma 3 5 5 2 3" xfId="41872"/>
    <cellStyle name="Comma 3 5 5 2 4" xfId="47055"/>
    <cellStyle name="Comma 3 5 5 2 5" xfId="50071"/>
    <cellStyle name="Comma 3 5 5 3" xfId="10635"/>
    <cellStyle name="Comma 3 5 5 3 2" xfId="18177"/>
    <cellStyle name="Comma 3 5 5 3 3" xfId="27732"/>
    <cellStyle name="Comma 3 5 5 3 4" xfId="47532"/>
    <cellStyle name="Comma 3 5 5 3 5" xfId="50548"/>
    <cellStyle name="Comma 3 5 5 4" xfId="11122"/>
    <cellStyle name="Comma 3 5 5 4 2" xfId="18654"/>
    <cellStyle name="Comma 3 5 5 4 3" xfId="32894"/>
    <cellStyle name="Comma 3 5 5 4 4" xfId="48009"/>
    <cellStyle name="Comma 3 5 5 4 5" xfId="51025"/>
    <cellStyle name="Comma 3 5 5 5" xfId="8136"/>
    <cellStyle name="Comma 3 5 5 5 2" xfId="19927"/>
    <cellStyle name="Comma 3 5 5 5 3" xfId="46578"/>
    <cellStyle name="Comma 3 5 5 5 4" xfId="49594"/>
    <cellStyle name="Comma 3 5 5 6" xfId="41523"/>
    <cellStyle name="Comma 3 5 5 7" xfId="45472"/>
    <cellStyle name="Comma 3 5 5 8" xfId="48488"/>
    <cellStyle name="Comma 3 5 6" xfId="5816"/>
    <cellStyle name="Comma 3 5 6 2" xfId="10362"/>
    <cellStyle name="Comma 3 5 6 2 2" xfId="17912"/>
    <cellStyle name="Comma 3 5 6 2 3" xfId="29930"/>
    <cellStyle name="Comma 3 5 6 2 4" xfId="47267"/>
    <cellStyle name="Comma 3 5 6 2 5" xfId="50283"/>
    <cellStyle name="Comma 3 5 6 3" xfId="10847"/>
    <cellStyle name="Comma 3 5 6 3 2" xfId="18389"/>
    <cellStyle name="Comma 3 5 6 3 3" xfId="43671"/>
    <cellStyle name="Comma 3 5 6 3 4" xfId="47744"/>
    <cellStyle name="Comma 3 5 6 3 5" xfId="50760"/>
    <cellStyle name="Comma 3 5 6 4" xfId="11335"/>
    <cellStyle name="Comma 3 5 6 4 2" xfId="18866"/>
    <cellStyle name="Comma 3 5 6 4 3" xfId="42430"/>
    <cellStyle name="Comma 3 5 6 4 4" xfId="48221"/>
    <cellStyle name="Comma 3 5 6 4 5" xfId="51237"/>
    <cellStyle name="Comma 3 5 6 5" xfId="8450"/>
    <cellStyle name="Comma 3 5 6 5 2" xfId="43691"/>
    <cellStyle name="Comma 3 5 6 5 3" xfId="46790"/>
    <cellStyle name="Comma 3 5 6 5 4" xfId="49806"/>
    <cellStyle name="Comma 3 5 6 6" xfId="42955"/>
    <cellStyle name="Comma 3 5 6 7" xfId="45684"/>
    <cellStyle name="Comma 3 5 6 8" xfId="48700"/>
    <cellStyle name="Comma 3 5 7" xfId="8486"/>
    <cellStyle name="Comma 3 5 8" xfId="9938"/>
    <cellStyle name="Comma 3 5 8 2" xfId="17488"/>
    <cellStyle name="Comma 3 5 8 3" xfId="19416"/>
    <cellStyle name="Comma 3 5 8 4" xfId="46843"/>
    <cellStyle name="Comma 3 5 8 5" xfId="49859"/>
    <cellStyle name="Comma 3 5 9" xfId="10422"/>
    <cellStyle name="Comma 3 5 9 2" xfId="17965"/>
    <cellStyle name="Comma 3 5 9 3" xfId="43806"/>
    <cellStyle name="Comma 3 5 9 4" xfId="47320"/>
    <cellStyle name="Comma 3 5 9 5" xfId="50336"/>
    <cellStyle name="Comma 3 6" xfId="7126"/>
    <cellStyle name="Comma 3 6 2" xfId="17151"/>
    <cellStyle name="Comma 3 6 3" xfId="19196"/>
    <cellStyle name="Comma 3 6 4" xfId="43139"/>
    <cellStyle name="Comma 3 6 5" xfId="44084"/>
    <cellStyle name="Comma 3 6 6" xfId="44992"/>
    <cellStyle name="Comma 3 6 7" xfId="46194"/>
    <cellStyle name="Comma 3 6 8" xfId="49210"/>
    <cellStyle name="Comma 3 6 9" xfId="13732"/>
    <cellStyle name="Comma 3 7" xfId="6569"/>
    <cellStyle name="Comma 3 7 2" xfId="17107"/>
    <cellStyle name="Comma 3 7 3" xfId="19197"/>
    <cellStyle name="Comma 3 7 4" xfId="43633"/>
    <cellStyle name="Comma 3 7 5" xfId="44085"/>
    <cellStyle name="Comma 3 7 6" xfId="44993"/>
    <cellStyle name="Comma 3 7 7" xfId="46140"/>
    <cellStyle name="Comma 3 7 8" xfId="49156"/>
    <cellStyle name="Comma 3 7 9" xfId="13474"/>
    <cellStyle name="Comma 3 8" xfId="14914"/>
    <cellStyle name="Comma 3 8 2" xfId="19198"/>
    <cellStyle name="Comma 3 8 3" xfId="44086"/>
    <cellStyle name="Comma 3 8 4" xfId="44994"/>
    <cellStyle name="Comma 3 9" xfId="19199"/>
    <cellStyle name="Comma 4" xfId="901"/>
    <cellStyle name="Comma 4 10" xfId="19200"/>
    <cellStyle name="Comma 4 11" xfId="44087"/>
    <cellStyle name="Comma 4 12" xfId="44995"/>
    <cellStyle name="Comma 4 2" xfId="889"/>
    <cellStyle name="Comma 4 2 10" xfId="10396"/>
    <cellStyle name="Comma 4 2 10 2" xfId="17943"/>
    <cellStyle name="Comma 4 2 10 3" xfId="27965"/>
    <cellStyle name="Comma 4 2 10 4" xfId="47298"/>
    <cellStyle name="Comma 4 2 10 5" xfId="50314"/>
    <cellStyle name="Comma 4 2 11" xfId="10882"/>
    <cellStyle name="Comma 4 2 11 2" xfId="18420"/>
    <cellStyle name="Comma 4 2 11 3" xfId="19885"/>
    <cellStyle name="Comma 4 2 11 4" xfId="47775"/>
    <cellStyle name="Comma 4 2 11 5" xfId="50791"/>
    <cellStyle name="Comma 4 2 12" xfId="14919"/>
    <cellStyle name="Comma 4 2 13" xfId="19201"/>
    <cellStyle name="Comma 4 2 14" xfId="44088"/>
    <cellStyle name="Comma 4 2 15" xfId="44996"/>
    <cellStyle name="Comma 4 2 16" xfId="45238"/>
    <cellStyle name="Comma 4 2 17" xfId="48253"/>
    <cellStyle name="Comma 4 2 2" xfId="3318"/>
    <cellStyle name="Comma 4 2 2 10" xfId="10892"/>
    <cellStyle name="Comma 4 2 2 10 2" xfId="18426"/>
    <cellStyle name="Comma 4 2 2 10 3" xfId="41986"/>
    <cellStyle name="Comma 4 2 2 10 4" xfId="47781"/>
    <cellStyle name="Comma 4 2 2 10 5" xfId="50797"/>
    <cellStyle name="Comma 4 2 2 11" xfId="6621"/>
    <cellStyle name="Comma 4 2 2 11 2" xfId="17123"/>
    <cellStyle name="Comma 4 2 2 11 3" xfId="27891"/>
    <cellStyle name="Comma 4 2 2 11 4" xfId="46157"/>
    <cellStyle name="Comma 4 2 2 11 5" xfId="49173"/>
    <cellStyle name="Comma 4 2 2 12" xfId="14920"/>
    <cellStyle name="Comma 4 2 2 13" xfId="19202"/>
    <cellStyle name="Comma 4 2 2 14" xfId="44089"/>
    <cellStyle name="Comma 4 2 2 15" xfId="44997"/>
    <cellStyle name="Comma 4 2 2 16" xfId="45244"/>
    <cellStyle name="Comma 4 2 2 17" xfId="48259"/>
    <cellStyle name="Comma 4 2 2 2" xfId="3991"/>
    <cellStyle name="Comma 4 2 2 2 10" xfId="6922"/>
    <cellStyle name="Comma 4 2 2 2 10 2" xfId="43883"/>
    <cellStyle name="Comma 4 2 2 2 10 3" xfId="46169"/>
    <cellStyle name="Comma 4 2 2 2 10 4" xfId="49185"/>
    <cellStyle name="Comma 4 2 2 2 11" xfId="19203"/>
    <cellStyle name="Comma 4 2 2 2 12" xfId="44090"/>
    <cellStyle name="Comma 4 2 2 2 13" xfId="44998"/>
    <cellStyle name="Comma 4 2 2 2 14" xfId="45261"/>
    <cellStyle name="Comma 4 2 2 2 15" xfId="48276"/>
    <cellStyle name="Comma 4 2 2 2 2" xfId="5257"/>
    <cellStyle name="Comma 4 2 2 2 2 2" xfId="5577"/>
    <cellStyle name="Comma 4 2 2 2 2 2 2" xfId="10204"/>
    <cellStyle name="Comma 4 2 2 2 2 2 2 2" xfId="17754"/>
    <cellStyle name="Comma 4 2 2 2 2 2 2 3" xfId="43512"/>
    <cellStyle name="Comma 4 2 2 2 2 2 2 4" xfId="47109"/>
    <cellStyle name="Comma 4 2 2 2 2 2 2 5" xfId="50125"/>
    <cellStyle name="Comma 4 2 2 2 2 2 3" xfId="10689"/>
    <cellStyle name="Comma 4 2 2 2 2 2 3 2" xfId="18231"/>
    <cellStyle name="Comma 4 2 2 2 2 2 3 3" xfId="42347"/>
    <cellStyle name="Comma 4 2 2 2 2 2 3 4" xfId="47586"/>
    <cellStyle name="Comma 4 2 2 2 2 2 3 5" xfId="50602"/>
    <cellStyle name="Comma 4 2 2 2 2 2 4" xfId="11176"/>
    <cellStyle name="Comma 4 2 2 2 2 2 4 2" xfId="18708"/>
    <cellStyle name="Comma 4 2 2 2 2 2 4 3" xfId="19757"/>
    <cellStyle name="Comma 4 2 2 2 2 2 4 4" xfId="48063"/>
    <cellStyle name="Comma 4 2 2 2 2 2 4 5" xfId="51079"/>
    <cellStyle name="Comma 4 2 2 2 2 2 5" xfId="8212"/>
    <cellStyle name="Comma 4 2 2 2 2 2 5 2" xfId="43789"/>
    <cellStyle name="Comma 4 2 2 2 2 2 5 3" xfId="46632"/>
    <cellStyle name="Comma 4 2 2 2 2 2 5 4" xfId="49648"/>
    <cellStyle name="Comma 4 2 2 2 2 2 6" xfId="43605"/>
    <cellStyle name="Comma 4 2 2 2 2 2 7" xfId="45526"/>
    <cellStyle name="Comma 4 2 2 2 2 2 8" xfId="48542"/>
    <cellStyle name="Comma 4 2 2 2 2 3" xfId="9992"/>
    <cellStyle name="Comma 4 2 2 2 2 3 2" xfId="17542"/>
    <cellStyle name="Comma 4 2 2 2 2 3 3" xfId="27734"/>
    <cellStyle name="Comma 4 2 2 2 2 3 4" xfId="46897"/>
    <cellStyle name="Comma 4 2 2 2 2 3 5" xfId="49913"/>
    <cellStyle name="Comma 4 2 2 2 2 4" xfId="10476"/>
    <cellStyle name="Comma 4 2 2 2 2 4 2" xfId="18019"/>
    <cellStyle name="Comma 4 2 2 2 2 4 3" xfId="42850"/>
    <cellStyle name="Comma 4 2 2 2 2 4 4" xfId="47374"/>
    <cellStyle name="Comma 4 2 2 2 2 4 5" xfId="50390"/>
    <cellStyle name="Comma 4 2 2 2 2 5" xfId="10963"/>
    <cellStyle name="Comma 4 2 2 2 2 5 2" xfId="18496"/>
    <cellStyle name="Comma 4 2 2 2 2 5 3" xfId="42380"/>
    <cellStyle name="Comma 4 2 2 2 2 5 4" xfId="47851"/>
    <cellStyle name="Comma 4 2 2 2 2 5 5" xfId="50867"/>
    <cellStyle name="Comma 4 2 2 2 2 6" xfId="7911"/>
    <cellStyle name="Comma 4 2 2 2 2 6 2" xfId="43552"/>
    <cellStyle name="Comma 4 2 2 2 2 6 3" xfId="46420"/>
    <cellStyle name="Comma 4 2 2 2 2 6 4" xfId="49436"/>
    <cellStyle name="Comma 4 2 2 2 2 7" xfId="42722"/>
    <cellStyle name="Comma 4 2 2 2 2 8" xfId="45314"/>
    <cellStyle name="Comma 4 2 2 2 2 9" xfId="48330"/>
    <cellStyle name="Comma 4 2 2 2 3" xfId="5337"/>
    <cellStyle name="Comma 4 2 2 2 3 2" xfId="5657"/>
    <cellStyle name="Comma 4 2 2 2 3 2 2" xfId="10257"/>
    <cellStyle name="Comma 4 2 2 2 3 2 2 2" xfId="17807"/>
    <cellStyle name="Comma 4 2 2 2 3 2 2 3" xfId="42987"/>
    <cellStyle name="Comma 4 2 2 2 3 2 2 4" xfId="47162"/>
    <cellStyle name="Comma 4 2 2 2 3 2 2 5" xfId="50178"/>
    <cellStyle name="Comma 4 2 2 2 3 2 3" xfId="10742"/>
    <cellStyle name="Comma 4 2 2 2 3 2 3 2" xfId="18284"/>
    <cellStyle name="Comma 4 2 2 2 3 2 3 3" xfId="32899"/>
    <cellStyle name="Comma 4 2 2 2 3 2 3 4" xfId="47639"/>
    <cellStyle name="Comma 4 2 2 2 3 2 3 5" xfId="50655"/>
    <cellStyle name="Comma 4 2 2 2 3 2 4" xfId="11229"/>
    <cellStyle name="Comma 4 2 2 2 3 2 4 2" xfId="18761"/>
    <cellStyle name="Comma 4 2 2 2 3 2 4 3" xfId="43124"/>
    <cellStyle name="Comma 4 2 2 2 3 2 4 4" xfId="48116"/>
    <cellStyle name="Comma 4 2 2 2 3 2 4 5" xfId="51132"/>
    <cellStyle name="Comma 4 2 2 2 3 2 5" xfId="8291"/>
    <cellStyle name="Comma 4 2 2 2 3 2 5 2" xfId="43482"/>
    <cellStyle name="Comma 4 2 2 2 3 2 5 3" xfId="46685"/>
    <cellStyle name="Comma 4 2 2 2 3 2 5 4" xfId="49701"/>
    <cellStyle name="Comma 4 2 2 2 3 2 6" xfId="43330"/>
    <cellStyle name="Comma 4 2 2 2 3 2 7" xfId="45579"/>
    <cellStyle name="Comma 4 2 2 2 3 2 8" xfId="48595"/>
    <cellStyle name="Comma 4 2 2 2 3 3" xfId="10045"/>
    <cellStyle name="Comma 4 2 2 2 3 3 2" xfId="17595"/>
    <cellStyle name="Comma 4 2 2 2 3 3 3" xfId="41857"/>
    <cellStyle name="Comma 4 2 2 2 3 3 4" xfId="46950"/>
    <cellStyle name="Comma 4 2 2 2 3 3 5" xfId="49966"/>
    <cellStyle name="Comma 4 2 2 2 3 4" xfId="10530"/>
    <cellStyle name="Comma 4 2 2 2 3 4 2" xfId="18072"/>
    <cellStyle name="Comma 4 2 2 2 3 4 3" xfId="43748"/>
    <cellStyle name="Comma 4 2 2 2 3 4 4" xfId="47427"/>
    <cellStyle name="Comma 4 2 2 2 3 4 5" xfId="50443"/>
    <cellStyle name="Comma 4 2 2 2 3 5" xfId="11017"/>
    <cellStyle name="Comma 4 2 2 2 3 5 2" xfId="18549"/>
    <cellStyle name="Comma 4 2 2 2 3 5 3" xfId="43546"/>
    <cellStyle name="Comma 4 2 2 2 3 5 4" xfId="47904"/>
    <cellStyle name="Comma 4 2 2 2 3 5 5" xfId="50920"/>
    <cellStyle name="Comma 4 2 2 2 3 6" xfId="7982"/>
    <cellStyle name="Comma 4 2 2 2 3 6 2" xfId="29143"/>
    <cellStyle name="Comma 4 2 2 2 3 6 3" xfId="46473"/>
    <cellStyle name="Comma 4 2 2 2 3 6 4" xfId="49489"/>
    <cellStyle name="Comma 4 2 2 2 3 7" xfId="43025"/>
    <cellStyle name="Comma 4 2 2 2 3 8" xfId="45367"/>
    <cellStyle name="Comma 4 2 2 2 3 9" xfId="48383"/>
    <cellStyle name="Comma 4 2 2 2 4" xfId="5417"/>
    <cellStyle name="Comma 4 2 2 2 4 2" xfId="5737"/>
    <cellStyle name="Comma 4 2 2 2 4 2 2" xfId="10310"/>
    <cellStyle name="Comma 4 2 2 2 4 2 2 2" xfId="17860"/>
    <cellStyle name="Comma 4 2 2 2 4 2 2 3" xfId="42601"/>
    <cellStyle name="Comma 4 2 2 2 4 2 2 4" xfId="47215"/>
    <cellStyle name="Comma 4 2 2 2 4 2 2 5" xfId="50231"/>
    <cellStyle name="Comma 4 2 2 2 4 2 3" xfId="10795"/>
    <cellStyle name="Comma 4 2 2 2 4 2 3 2" xfId="18337"/>
    <cellStyle name="Comma 4 2 2 2 4 2 3 3" xfId="20097"/>
    <cellStyle name="Comma 4 2 2 2 4 2 3 4" xfId="47692"/>
    <cellStyle name="Comma 4 2 2 2 4 2 3 5" xfId="50708"/>
    <cellStyle name="Comma 4 2 2 2 4 2 4" xfId="11282"/>
    <cellStyle name="Comma 4 2 2 2 4 2 4 2" xfId="18814"/>
    <cellStyle name="Comma 4 2 2 2 4 2 4 3" xfId="43821"/>
    <cellStyle name="Comma 4 2 2 2 4 2 4 4" xfId="48169"/>
    <cellStyle name="Comma 4 2 2 2 4 2 4 5" xfId="51185"/>
    <cellStyle name="Comma 4 2 2 2 4 2 5" xfId="8371"/>
    <cellStyle name="Comma 4 2 2 2 4 2 5 2" xfId="20483"/>
    <cellStyle name="Comma 4 2 2 2 4 2 5 3" xfId="46738"/>
    <cellStyle name="Comma 4 2 2 2 4 2 5 4" xfId="49754"/>
    <cellStyle name="Comma 4 2 2 2 4 2 6" xfId="43910"/>
    <cellStyle name="Comma 4 2 2 2 4 2 7" xfId="45632"/>
    <cellStyle name="Comma 4 2 2 2 4 2 8" xfId="48648"/>
    <cellStyle name="Comma 4 2 2 2 4 3" xfId="10098"/>
    <cellStyle name="Comma 4 2 2 2 4 3 2" xfId="17648"/>
    <cellStyle name="Comma 4 2 2 2 4 3 3" xfId="27980"/>
    <cellStyle name="Comma 4 2 2 2 4 3 4" xfId="47003"/>
    <cellStyle name="Comma 4 2 2 2 4 3 5" xfId="50019"/>
    <cellStyle name="Comma 4 2 2 2 4 4" xfId="10583"/>
    <cellStyle name="Comma 4 2 2 2 4 4 2" xfId="18125"/>
    <cellStyle name="Comma 4 2 2 2 4 4 3" xfId="42137"/>
    <cellStyle name="Comma 4 2 2 2 4 4 4" xfId="47480"/>
    <cellStyle name="Comma 4 2 2 2 4 4 5" xfId="50496"/>
    <cellStyle name="Comma 4 2 2 2 4 5" xfId="11070"/>
    <cellStyle name="Comma 4 2 2 2 4 5 2" xfId="18602"/>
    <cellStyle name="Comma 4 2 2 2 4 5 3" xfId="43094"/>
    <cellStyle name="Comma 4 2 2 2 4 5 4" xfId="47957"/>
    <cellStyle name="Comma 4 2 2 2 4 5 5" xfId="50973"/>
    <cellStyle name="Comma 4 2 2 2 4 6" xfId="8058"/>
    <cellStyle name="Comma 4 2 2 2 4 6 2" xfId="20511"/>
    <cellStyle name="Comma 4 2 2 2 4 6 3" xfId="46526"/>
    <cellStyle name="Comma 4 2 2 2 4 6 4" xfId="49542"/>
    <cellStyle name="Comma 4 2 2 2 4 7" xfId="44016"/>
    <cellStyle name="Comma 4 2 2 2 4 8" xfId="45420"/>
    <cellStyle name="Comma 4 2 2 2 4 9" xfId="48436"/>
    <cellStyle name="Comma 4 2 2 2 5" xfId="5497"/>
    <cellStyle name="Comma 4 2 2 2 5 2" xfId="10151"/>
    <cellStyle name="Comma 4 2 2 2 5 2 2" xfId="17701"/>
    <cellStyle name="Comma 4 2 2 2 5 2 3" xfId="20402"/>
    <cellStyle name="Comma 4 2 2 2 5 2 4" xfId="47056"/>
    <cellStyle name="Comma 4 2 2 2 5 2 5" xfId="50072"/>
    <cellStyle name="Comma 4 2 2 2 5 3" xfId="10636"/>
    <cellStyle name="Comma 4 2 2 2 5 3 2" xfId="18178"/>
    <cellStyle name="Comma 4 2 2 2 5 3 3" xfId="20734"/>
    <cellStyle name="Comma 4 2 2 2 5 3 4" xfId="47533"/>
    <cellStyle name="Comma 4 2 2 2 5 3 5" xfId="50549"/>
    <cellStyle name="Comma 4 2 2 2 5 4" xfId="11123"/>
    <cellStyle name="Comma 4 2 2 2 5 4 2" xfId="18655"/>
    <cellStyle name="Comma 4 2 2 2 5 4 3" xfId="42495"/>
    <cellStyle name="Comma 4 2 2 2 5 4 4" xfId="48010"/>
    <cellStyle name="Comma 4 2 2 2 5 4 5" xfId="51026"/>
    <cellStyle name="Comma 4 2 2 2 5 5" xfId="8137"/>
    <cellStyle name="Comma 4 2 2 2 5 5 2" xfId="42233"/>
    <cellStyle name="Comma 4 2 2 2 5 5 3" xfId="46579"/>
    <cellStyle name="Comma 4 2 2 2 5 5 4" xfId="49595"/>
    <cellStyle name="Comma 4 2 2 2 5 6" xfId="44020"/>
    <cellStyle name="Comma 4 2 2 2 5 7" xfId="45473"/>
    <cellStyle name="Comma 4 2 2 2 5 8" xfId="48489"/>
    <cellStyle name="Comma 4 2 2 2 6" xfId="5817"/>
    <cellStyle name="Comma 4 2 2 2 6 2" xfId="10363"/>
    <cellStyle name="Comma 4 2 2 2 6 2 2" xfId="17913"/>
    <cellStyle name="Comma 4 2 2 2 6 2 3" xfId="43257"/>
    <cellStyle name="Comma 4 2 2 2 6 2 4" xfId="47268"/>
    <cellStyle name="Comma 4 2 2 2 6 2 5" xfId="50284"/>
    <cellStyle name="Comma 4 2 2 2 6 3" xfId="10848"/>
    <cellStyle name="Comma 4 2 2 2 6 3 2" xfId="18390"/>
    <cellStyle name="Comma 4 2 2 2 6 3 3" xfId="20733"/>
    <cellStyle name="Comma 4 2 2 2 6 3 4" xfId="47745"/>
    <cellStyle name="Comma 4 2 2 2 6 3 5" xfId="50761"/>
    <cellStyle name="Comma 4 2 2 2 6 4" xfId="11336"/>
    <cellStyle name="Comma 4 2 2 2 6 4 2" xfId="18867"/>
    <cellStyle name="Comma 4 2 2 2 6 4 3" xfId="43822"/>
    <cellStyle name="Comma 4 2 2 2 6 4 4" xfId="48222"/>
    <cellStyle name="Comma 4 2 2 2 6 4 5" xfId="51238"/>
    <cellStyle name="Comma 4 2 2 2 6 5" xfId="8451"/>
    <cellStyle name="Comma 4 2 2 2 6 5 2" xfId="41832"/>
    <cellStyle name="Comma 4 2 2 2 6 5 3" xfId="46791"/>
    <cellStyle name="Comma 4 2 2 2 6 5 4" xfId="49807"/>
    <cellStyle name="Comma 4 2 2 2 6 6" xfId="42080"/>
    <cellStyle name="Comma 4 2 2 2 6 7" xfId="45685"/>
    <cellStyle name="Comma 4 2 2 2 6 8" xfId="48701"/>
    <cellStyle name="Comma 4 2 2 2 7" xfId="9939"/>
    <cellStyle name="Comma 4 2 2 2 7 2" xfId="17489"/>
    <cellStyle name="Comma 4 2 2 2 7 3" xfId="41839"/>
    <cellStyle name="Comma 4 2 2 2 7 4" xfId="46844"/>
    <cellStyle name="Comma 4 2 2 2 7 5" xfId="49860"/>
    <cellStyle name="Comma 4 2 2 2 8" xfId="10423"/>
    <cellStyle name="Comma 4 2 2 2 8 2" xfId="17966"/>
    <cellStyle name="Comma 4 2 2 2 8 3" xfId="43954"/>
    <cellStyle name="Comma 4 2 2 2 8 4" xfId="47321"/>
    <cellStyle name="Comma 4 2 2 2 8 5" xfId="50337"/>
    <cellStyle name="Comma 4 2 2 2 9" xfId="10910"/>
    <cellStyle name="Comma 4 2 2 2 9 2" xfId="18443"/>
    <cellStyle name="Comma 4 2 2 2 9 3" xfId="42451"/>
    <cellStyle name="Comma 4 2 2 2 9 4" xfId="47798"/>
    <cellStyle name="Comma 4 2 2 2 9 5" xfId="50814"/>
    <cellStyle name="Comma 4 2 2 3" xfId="5113"/>
    <cellStyle name="Comma 4 2 2 3 2" xfId="5554"/>
    <cellStyle name="Comma 4 2 2 3 2 2" xfId="10187"/>
    <cellStyle name="Comma 4 2 2 3 2 2 2" xfId="17737"/>
    <cellStyle name="Comma 4 2 2 3 2 2 3" xfId="43378"/>
    <cellStyle name="Comma 4 2 2 3 2 2 4" xfId="47092"/>
    <cellStyle name="Comma 4 2 2 3 2 2 5" xfId="50108"/>
    <cellStyle name="Comma 4 2 2 3 2 3" xfId="10672"/>
    <cellStyle name="Comma 4 2 2 3 2 3 2" xfId="18214"/>
    <cellStyle name="Comma 4 2 2 3 2 3 3" xfId="43667"/>
    <cellStyle name="Comma 4 2 2 3 2 3 4" xfId="47569"/>
    <cellStyle name="Comma 4 2 2 3 2 3 5" xfId="50585"/>
    <cellStyle name="Comma 4 2 2 3 2 4" xfId="11159"/>
    <cellStyle name="Comma 4 2 2 3 2 4 2" xfId="18691"/>
    <cellStyle name="Comma 4 2 2 3 2 4 3" xfId="43970"/>
    <cellStyle name="Comma 4 2 2 3 2 4 4" xfId="48046"/>
    <cellStyle name="Comma 4 2 2 3 2 4 5" xfId="51062"/>
    <cellStyle name="Comma 4 2 2 3 2 5" xfId="8189"/>
    <cellStyle name="Comma 4 2 2 3 2 5 2" xfId="41798"/>
    <cellStyle name="Comma 4 2 2 3 2 5 3" xfId="46615"/>
    <cellStyle name="Comma 4 2 2 3 2 5 4" xfId="49631"/>
    <cellStyle name="Comma 4 2 2 3 2 6" xfId="41536"/>
    <cellStyle name="Comma 4 2 2 3 2 7" xfId="45509"/>
    <cellStyle name="Comma 4 2 2 3 2 8" xfId="48525"/>
    <cellStyle name="Comma 4 2 2 3 3" xfId="9975"/>
    <cellStyle name="Comma 4 2 2 3 3 2" xfId="17525"/>
    <cellStyle name="Comma 4 2 2 3 3 3" xfId="41844"/>
    <cellStyle name="Comma 4 2 2 3 3 4" xfId="46880"/>
    <cellStyle name="Comma 4 2 2 3 3 5" xfId="49896"/>
    <cellStyle name="Comma 4 2 2 3 4" xfId="10459"/>
    <cellStyle name="Comma 4 2 2 3 4 2" xfId="18002"/>
    <cellStyle name="Comma 4 2 2 3 4 3" xfId="42322"/>
    <cellStyle name="Comma 4 2 2 3 4 4" xfId="47357"/>
    <cellStyle name="Comma 4 2 2 3 4 5" xfId="50373"/>
    <cellStyle name="Comma 4 2 2 3 5" xfId="10946"/>
    <cellStyle name="Comma 4 2 2 3 5 2" xfId="18479"/>
    <cellStyle name="Comma 4 2 2 3 5 3" xfId="43091"/>
    <cellStyle name="Comma 4 2 2 3 5 4" xfId="47834"/>
    <cellStyle name="Comma 4 2 2 3 5 5" xfId="50850"/>
    <cellStyle name="Comma 4 2 2 3 6" xfId="7888"/>
    <cellStyle name="Comma 4 2 2 3 6 2" xfId="42715"/>
    <cellStyle name="Comma 4 2 2 3 6 3" xfId="46403"/>
    <cellStyle name="Comma 4 2 2 3 6 4" xfId="49419"/>
    <cellStyle name="Comma 4 2 2 3 7" xfId="41467"/>
    <cellStyle name="Comma 4 2 2 3 8" xfId="45297"/>
    <cellStyle name="Comma 4 2 2 3 9" xfId="48313"/>
    <cellStyle name="Comma 4 2 2 4" xfId="5314"/>
    <cellStyle name="Comma 4 2 2 4 2" xfId="5634"/>
    <cellStyle name="Comma 4 2 2 4 2 2" xfId="10240"/>
    <cellStyle name="Comma 4 2 2 4 2 2 2" xfId="17790"/>
    <cellStyle name="Comma 4 2 2 4 2 2 3" xfId="43801"/>
    <cellStyle name="Comma 4 2 2 4 2 2 4" xfId="47145"/>
    <cellStyle name="Comma 4 2 2 4 2 2 5" xfId="50161"/>
    <cellStyle name="Comma 4 2 2 4 2 3" xfId="10725"/>
    <cellStyle name="Comma 4 2 2 4 2 3 2" xfId="18267"/>
    <cellStyle name="Comma 4 2 2 4 2 3 3" xfId="42885"/>
    <cellStyle name="Comma 4 2 2 4 2 3 4" xfId="47622"/>
    <cellStyle name="Comma 4 2 2 4 2 3 5" xfId="50638"/>
    <cellStyle name="Comma 4 2 2 4 2 4" xfId="11212"/>
    <cellStyle name="Comma 4 2 2 4 2 4 2" xfId="18744"/>
    <cellStyle name="Comma 4 2 2 4 2 4 3" xfId="42413"/>
    <cellStyle name="Comma 4 2 2 4 2 4 4" xfId="48099"/>
    <cellStyle name="Comma 4 2 2 4 2 4 5" xfId="51115"/>
    <cellStyle name="Comma 4 2 2 4 2 5" xfId="8268"/>
    <cellStyle name="Comma 4 2 2 4 2 5 2" xfId="43503"/>
    <cellStyle name="Comma 4 2 2 4 2 5 3" xfId="46668"/>
    <cellStyle name="Comma 4 2 2 4 2 5 4" xfId="49684"/>
    <cellStyle name="Comma 4 2 2 4 2 6" xfId="42074"/>
    <cellStyle name="Comma 4 2 2 4 2 7" xfId="45562"/>
    <cellStyle name="Comma 4 2 2 4 2 8" xfId="48578"/>
    <cellStyle name="Comma 4 2 2 4 3" xfId="10028"/>
    <cellStyle name="Comma 4 2 2 4 3 2" xfId="17578"/>
    <cellStyle name="Comma 4 2 2 4 3 3" xfId="27997"/>
    <cellStyle name="Comma 4 2 2 4 3 4" xfId="46933"/>
    <cellStyle name="Comma 4 2 2 4 3 5" xfId="49949"/>
    <cellStyle name="Comma 4 2 2 4 4" xfId="10513"/>
    <cellStyle name="Comma 4 2 2 4 4 2" xfId="18055"/>
    <cellStyle name="Comma 4 2 2 4 4 3" xfId="27956"/>
    <cellStyle name="Comma 4 2 2 4 4 4" xfId="47410"/>
    <cellStyle name="Comma 4 2 2 4 4 5" xfId="50426"/>
    <cellStyle name="Comma 4 2 2 4 5" xfId="11000"/>
    <cellStyle name="Comma 4 2 2 4 5 2" xfId="18532"/>
    <cellStyle name="Comma 4 2 2 4 5 3" xfId="42998"/>
    <cellStyle name="Comma 4 2 2 4 5 4" xfId="47887"/>
    <cellStyle name="Comma 4 2 2 4 5 5" xfId="50903"/>
    <cellStyle name="Comma 4 2 2 4 6" xfId="7960"/>
    <cellStyle name="Comma 4 2 2 4 6 2" xfId="42497"/>
    <cellStyle name="Comma 4 2 2 4 6 3" xfId="46456"/>
    <cellStyle name="Comma 4 2 2 4 6 4" xfId="49472"/>
    <cellStyle name="Comma 4 2 2 4 7" xfId="19778"/>
    <cellStyle name="Comma 4 2 2 4 8" xfId="45350"/>
    <cellStyle name="Comma 4 2 2 4 9" xfId="48366"/>
    <cellStyle name="Comma 4 2 2 5" xfId="5394"/>
    <cellStyle name="Comma 4 2 2 5 2" xfId="5714"/>
    <cellStyle name="Comma 4 2 2 5 2 2" xfId="10293"/>
    <cellStyle name="Comma 4 2 2 5 2 2 2" xfId="17843"/>
    <cellStyle name="Comma 4 2 2 5 2 2 3" xfId="43080"/>
    <cellStyle name="Comma 4 2 2 5 2 2 4" xfId="47198"/>
    <cellStyle name="Comma 4 2 2 5 2 2 5" xfId="50214"/>
    <cellStyle name="Comma 4 2 2 5 2 3" xfId="10778"/>
    <cellStyle name="Comma 4 2 2 5 2 3 2" xfId="18320"/>
    <cellStyle name="Comma 4 2 2 5 2 3 3" xfId="41967"/>
    <cellStyle name="Comma 4 2 2 5 2 3 4" xfId="47675"/>
    <cellStyle name="Comma 4 2 2 5 2 3 5" xfId="50691"/>
    <cellStyle name="Comma 4 2 2 5 2 4" xfId="11265"/>
    <cellStyle name="Comma 4 2 2 5 2 4 2" xfId="18797"/>
    <cellStyle name="Comma 4 2 2 5 2 4 3" xfId="42044"/>
    <cellStyle name="Comma 4 2 2 5 2 4 4" xfId="48152"/>
    <cellStyle name="Comma 4 2 2 5 2 4 5" xfId="51168"/>
    <cellStyle name="Comma 4 2 2 5 2 5" xfId="8348"/>
    <cellStyle name="Comma 4 2 2 5 2 5 2" xfId="43947"/>
    <cellStyle name="Comma 4 2 2 5 2 5 3" xfId="46721"/>
    <cellStyle name="Comma 4 2 2 5 2 5 4" xfId="49737"/>
    <cellStyle name="Comma 4 2 2 5 2 6" xfId="42077"/>
    <cellStyle name="Comma 4 2 2 5 2 7" xfId="45615"/>
    <cellStyle name="Comma 4 2 2 5 2 8" xfId="48631"/>
    <cellStyle name="Comma 4 2 2 5 3" xfId="10081"/>
    <cellStyle name="Comma 4 2 2 5 3 2" xfId="17631"/>
    <cellStyle name="Comma 4 2 2 5 3 3" xfId="43115"/>
    <cellStyle name="Comma 4 2 2 5 3 4" xfId="46986"/>
    <cellStyle name="Comma 4 2 2 5 3 5" xfId="50002"/>
    <cellStyle name="Comma 4 2 2 5 4" xfId="10566"/>
    <cellStyle name="Comma 4 2 2 5 4 2" xfId="18108"/>
    <cellStyle name="Comma 4 2 2 5 4 3" xfId="20104"/>
    <cellStyle name="Comma 4 2 2 5 4 4" xfId="47463"/>
    <cellStyle name="Comma 4 2 2 5 4 5" xfId="50479"/>
    <cellStyle name="Comma 4 2 2 5 5" xfId="11053"/>
    <cellStyle name="Comma 4 2 2 5 5 2" xfId="18585"/>
    <cellStyle name="Comma 4 2 2 5 5 3" xfId="43752"/>
    <cellStyle name="Comma 4 2 2 5 5 4" xfId="47940"/>
    <cellStyle name="Comma 4 2 2 5 5 5" xfId="50956"/>
    <cellStyle name="Comma 4 2 2 5 6" xfId="8035"/>
    <cellStyle name="Comma 4 2 2 5 6 2" xfId="42221"/>
    <cellStyle name="Comma 4 2 2 5 6 3" xfId="46509"/>
    <cellStyle name="Comma 4 2 2 5 6 4" xfId="49525"/>
    <cellStyle name="Comma 4 2 2 5 7" xfId="41504"/>
    <cellStyle name="Comma 4 2 2 5 8" xfId="45403"/>
    <cellStyle name="Comma 4 2 2 5 9" xfId="48419"/>
    <cellStyle name="Comma 4 2 2 6" xfId="5474"/>
    <cellStyle name="Comma 4 2 2 6 2" xfId="10134"/>
    <cellStyle name="Comma 4 2 2 6 2 2" xfId="17684"/>
    <cellStyle name="Comma 4 2 2 6 2 3" xfId="43565"/>
    <cellStyle name="Comma 4 2 2 6 2 4" xfId="47039"/>
    <cellStyle name="Comma 4 2 2 6 2 5" xfId="50055"/>
    <cellStyle name="Comma 4 2 2 6 3" xfId="10619"/>
    <cellStyle name="Comma 4 2 2 6 3 2" xfId="18161"/>
    <cellStyle name="Comma 4 2 2 6 3 3" xfId="42477"/>
    <cellStyle name="Comma 4 2 2 6 3 4" xfId="47516"/>
    <cellStyle name="Comma 4 2 2 6 3 5" xfId="50532"/>
    <cellStyle name="Comma 4 2 2 6 4" xfId="11106"/>
    <cellStyle name="Comma 4 2 2 6 4 2" xfId="18638"/>
    <cellStyle name="Comma 4 2 2 6 4 3" xfId="19879"/>
    <cellStyle name="Comma 4 2 2 6 4 4" xfId="47993"/>
    <cellStyle name="Comma 4 2 2 6 4 5" xfId="51009"/>
    <cellStyle name="Comma 4 2 2 6 5" xfId="8114"/>
    <cellStyle name="Comma 4 2 2 6 5 2" xfId="41790"/>
    <cellStyle name="Comma 4 2 2 6 5 3" xfId="46562"/>
    <cellStyle name="Comma 4 2 2 6 5 4" xfId="49578"/>
    <cellStyle name="Comma 4 2 2 6 6" xfId="41518"/>
    <cellStyle name="Comma 4 2 2 6 7" xfId="45456"/>
    <cellStyle name="Comma 4 2 2 6 8" xfId="48472"/>
    <cellStyle name="Comma 4 2 2 7" xfId="5794"/>
    <cellStyle name="Comma 4 2 2 7 2" xfId="10346"/>
    <cellStyle name="Comma 4 2 2 7 2 2" xfId="17896"/>
    <cellStyle name="Comma 4 2 2 7 2 3" xfId="43860"/>
    <cellStyle name="Comma 4 2 2 7 2 4" xfId="47251"/>
    <cellStyle name="Comma 4 2 2 7 2 5" xfId="50267"/>
    <cellStyle name="Comma 4 2 2 7 3" xfId="10831"/>
    <cellStyle name="Comma 4 2 2 7 3 2" xfId="18373"/>
    <cellStyle name="Comma 4 2 2 7 3 3" xfId="43470"/>
    <cellStyle name="Comma 4 2 2 7 3 4" xfId="47728"/>
    <cellStyle name="Comma 4 2 2 7 3 5" xfId="50744"/>
    <cellStyle name="Comma 4 2 2 7 4" xfId="11319"/>
    <cellStyle name="Comma 4 2 2 7 4 2" xfId="18850"/>
    <cellStyle name="Comma 4 2 2 7 4 3" xfId="43681"/>
    <cellStyle name="Comma 4 2 2 7 4 4" xfId="48205"/>
    <cellStyle name="Comma 4 2 2 7 4 5" xfId="51221"/>
    <cellStyle name="Comma 4 2 2 7 5" xfId="8428"/>
    <cellStyle name="Comma 4 2 2 7 5 2" xfId="27782"/>
    <cellStyle name="Comma 4 2 2 7 5 3" xfId="46774"/>
    <cellStyle name="Comma 4 2 2 7 5 4" xfId="49790"/>
    <cellStyle name="Comma 4 2 2 7 6" xfId="43613"/>
    <cellStyle name="Comma 4 2 2 7 7" xfId="45668"/>
    <cellStyle name="Comma 4 2 2 7 8" xfId="48684"/>
    <cellStyle name="Comma 4 2 2 8" xfId="9922"/>
    <cellStyle name="Comma 4 2 2 8 2" xfId="17472"/>
    <cellStyle name="Comma 4 2 2 8 3" xfId="42124"/>
    <cellStyle name="Comma 4 2 2 8 4" xfId="46827"/>
    <cellStyle name="Comma 4 2 2 8 5" xfId="49843"/>
    <cellStyle name="Comma 4 2 2 9" xfId="10405"/>
    <cellStyle name="Comma 4 2 2 9 2" xfId="17949"/>
    <cellStyle name="Comma 4 2 2 9 3" xfId="43664"/>
    <cellStyle name="Comma 4 2 2 9 4" xfId="47304"/>
    <cellStyle name="Comma 4 2 2 9 5" xfId="50320"/>
    <cellStyle name="Comma 4 2 3" xfId="2576"/>
    <cellStyle name="Comma 4 2 3 2" xfId="7080"/>
    <cellStyle name="Comma 4 2 3 3" xfId="7127"/>
    <cellStyle name="Comma 4 2 3 3 2" xfId="17152"/>
    <cellStyle name="Comma 4 2 3 3 3" xfId="42182"/>
    <cellStyle name="Comma 4 2 3 3 4" xfId="46195"/>
    <cellStyle name="Comma 4 2 3 3 5" xfId="49211"/>
    <cellStyle name="Comma 4 2 3 4" xfId="14921"/>
    <cellStyle name="Comma 4 2 3 5" xfId="19204"/>
    <cellStyle name="Comma 4 2 3 6" xfId="44091"/>
    <cellStyle name="Comma 4 2 3 7" xfId="44999"/>
    <cellStyle name="Comma 4 2 3 8" xfId="11373"/>
    <cellStyle name="Comma 4 2 4" xfId="4818"/>
    <cellStyle name="Comma 4 2 4 10" xfId="45000"/>
    <cellStyle name="Comma 4 2 4 11" xfId="45291"/>
    <cellStyle name="Comma 4 2 4 12" xfId="48307"/>
    <cellStyle name="Comma 4 2 4 13" xfId="12431"/>
    <cellStyle name="Comma 4 2 4 2" xfId="5533"/>
    <cellStyle name="Comma 4 2 4 2 2" xfId="10181"/>
    <cellStyle name="Comma 4 2 4 2 2 2" xfId="17731"/>
    <cellStyle name="Comma 4 2 4 2 2 3" xfId="42782"/>
    <cellStyle name="Comma 4 2 4 2 2 4" xfId="47086"/>
    <cellStyle name="Comma 4 2 4 2 2 5" xfId="50102"/>
    <cellStyle name="Comma 4 2 4 2 3" xfId="10666"/>
    <cellStyle name="Comma 4 2 4 2 3 2" xfId="18208"/>
    <cellStyle name="Comma 4 2 4 2 3 3" xfId="43085"/>
    <cellStyle name="Comma 4 2 4 2 3 4" xfId="47563"/>
    <cellStyle name="Comma 4 2 4 2 3 5" xfId="50579"/>
    <cellStyle name="Comma 4 2 4 2 4" xfId="11153"/>
    <cellStyle name="Comma 4 2 4 2 4 2" xfId="18685"/>
    <cellStyle name="Comma 4 2 4 2 4 3" xfId="43396"/>
    <cellStyle name="Comma 4 2 4 2 4 4" xfId="48040"/>
    <cellStyle name="Comma 4 2 4 2 4 5" xfId="51056"/>
    <cellStyle name="Comma 4 2 4 2 5" xfId="8173"/>
    <cellStyle name="Comma 4 2 4 2 5 2" xfId="43767"/>
    <cellStyle name="Comma 4 2 4 2 5 3" xfId="46609"/>
    <cellStyle name="Comma 4 2 4 2 5 4" xfId="49625"/>
    <cellStyle name="Comma 4 2 4 2 6" xfId="41534"/>
    <cellStyle name="Comma 4 2 4 2 7" xfId="45503"/>
    <cellStyle name="Comma 4 2 4 2 8" xfId="48519"/>
    <cellStyle name="Comma 4 2 4 3" xfId="9969"/>
    <cellStyle name="Comma 4 2 4 3 2" xfId="17519"/>
    <cellStyle name="Comma 4 2 4 3 3" xfId="41843"/>
    <cellStyle name="Comma 4 2 4 3 4" xfId="46874"/>
    <cellStyle name="Comma 4 2 4 3 5" xfId="49890"/>
    <cellStyle name="Comma 4 2 4 4" xfId="10453"/>
    <cellStyle name="Comma 4 2 4 4 2" xfId="17996"/>
    <cellStyle name="Comma 4 2 4 4 3" xfId="27957"/>
    <cellStyle name="Comma 4 2 4 4 4" xfId="47351"/>
    <cellStyle name="Comma 4 2 4 4 5" xfId="50367"/>
    <cellStyle name="Comma 4 2 4 5" xfId="10940"/>
    <cellStyle name="Comma 4 2 4 5 2" xfId="18473"/>
    <cellStyle name="Comma 4 2 4 5 3" xfId="43965"/>
    <cellStyle name="Comma 4 2 4 5 4" xfId="47828"/>
    <cellStyle name="Comma 4 2 4 5 5" xfId="50844"/>
    <cellStyle name="Comma 4 2 4 6" xfId="6620"/>
    <cellStyle name="Comma 4 2 4 6 2" xfId="17122"/>
    <cellStyle name="Comma 4 2 4 6 3" xfId="41727"/>
    <cellStyle name="Comma 4 2 4 6 4" xfId="46156"/>
    <cellStyle name="Comma 4 2 4 6 5" xfId="49172"/>
    <cellStyle name="Comma 4 2 4 7" xfId="19205"/>
    <cellStyle name="Comma 4 2 4 8" xfId="41465"/>
    <cellStyle name="Comma 4 2 4 9" xfId="44092"/>
    <cellStyle name="Comma 4 2 5" xfId="5293"/>
    <cellStyle name="Comma 4 2 5 10" xfId="45344"/>
    <cellStyle name="Comma 4 2 5 11" xfId="48360"/>
    <cellStyle name="Comma 4 2 5 2" xfId="5613"/>
    <cellStyle name="Comma 4 2 5 2 2" xfId="10234"/>
    <cellStyle name="Comma 4 2 5 2 2 2" xfId="17784"/>
    <cellStyle name="Comma 4 2 5 2 2 3" xfId="43223"/>
    <cellStyle name="Comma 4 2 5 2 2 4" xfId="47139"/>
    <cellStyle name="Comma 4 2 5 2 2 5" xfId="50155"/>
    <cellStyle name="Comma 4 2 5 2 3" xfId="10719"/>
    <cellStyle name="Comma 4 2 5 2 3 2" xfId="18261"/>
    <cellStyle name="Comma 4 2 5 2 3 3" xfId="43751"/>
    <cellStyle name="Comma 4 2 5 2 3 4" xfId="47616"/>
    <cellStyle name="Comma 4 2 5 2 3 5" xfId="50632"/>
    <cellStyle name="Comma 4 2 5 2 4" xfId="11206"/>
    <cellStyle name="Comma 4 2 5 2 4 2" xfId="18738"/>
    <cellStyle name="Comma 4 2 5 2 4 3" xfId="42412"/>
    <cellStyle name="Comma 4 2 5 2 4 4" xfId="48093"/>
    <cellStyle name="Comma 4 2 5 2 4 5" xfId="51109"/>
    <cellStyle name="Comma 4 2 5 2 5" xfId="8247"/>
    <cellStyle name="Comma 4 2 5 2 5 2" xfId="42248"/>
    <cellStyle name="Comma 4 2 5 2 5 3" xfId="46662"/>
    <cellStyle name="Comma 4 2 5 2 5 4" xfId="49678"/>
    <cellStyle name="Comma 4 2 5 2 6" xfId="41549"/>
    <cellStyle name="Comma 4 2 5 2 7" xfId="45556"/>
    <cellStyle name="Comma 4 2 5 2 8" xfId="48572"/>
    <cellStyle name="Comma 4 2 5 3" xfId="10022"/>
    <cellStyle name="Comma 4 2 5 3 2" xfId="17572"/>
    <cellStyle name="Comma 4 2 5 3 3" xfId="42982"/>
    <cellStyle name="Comma 4 2 5 3 4" xfId="46927"/>
    <cellStyle name="Comma 4 2 5 3 5" xfId="49943"/>
    <cellStyle name="Comma 4 2 5 4" xfId="10507"/>
    <cellStyle name="Comma 4 2 5 4 2" xfId="18049"/>
    <cellStyle name="Comma 4 2 5 4 3" xfId="42327"/>
    <cellStyle name="Comma 4 2 5 4 4" xfId="47404"/>
    <cellStyle name="Comma 4 2 5 4 5" xfId="50420"/>
    <cellStyle name="Comma 4 2 5 5" xfId="10994"/>
    <cellStyle name="Comma 4 2 5 5 2" xfId="18526"/>
    <cellStyle name="Comma 4 2 5 5 3" xfId="43869"/>
    <cellStyle name="Comma 4 2 5 5 4" xfId="47881"/>
    <cellStyle name="Comma 4 2 5 5 5" xfId="50897"/>
    <cellStyle name="Comma 4 2 5 6" xfId="7945"/>
    <cellStyle name="Comma 4 2 5 6 2" xfId="43644"/>
    <cellStyle name="Comma 4 2 5 6 3" xfId="46450"/>
    <cellStyle name="Comma 4 2 5 6 4" xfId="49466"/>
    <cellStyle name="Comma 4 2 5 7" xfId="19206"/>
    <cellStyle name="Comma 4 2 5 8" xfId="44093"/>
    <cellStyle name="Comma 4 2 5 9" xfId="45001"/>
    <cellStyle name="Comma 4 2 6" xfId="5373"/>
    <cellStyle name="Comma 4 2 6 10" xfId="48413"/>
    <cellStyle name="Comma 4 2 6 2" xfId="5693"/>
    <cellStyle name="Comma 4 2 6 2 2" xfId="10287"/>
    <cellStyle name="Comma 4 2 6 2 2 2" xfId="17837"/>
    <cellStyle name="Comma 4 2 6 2 2 3" xfId="43956"/>
    <cellStyle name="Comma 4 2 6 2 2 4" xfId="47192"/>
    <cellStyle name="Comma 4 2 6 2 2 5" xfId="50208"/>
    <cellStyle name="Comma 4 2 6 2 3" xfId="10772"/>
    <cellStyle name="Comma 4 2 6 2 3 2" xfId="18314"/>
    <cellStyle name="Comma 4 2 6 2 3 3" xfId="41966"/>
    <cellStyle name="Comma 4 2 6 2 3 4" xfId="47669"/>
    <cellStyle name="Comma 4 2 6 2 3 5" xfId="50685"/>
    <cellStyle name="Comma 4 2 6 2 4" xfId="11259"/>
    <cellStyle name="Comma 4 2 6 2 4 2" xfId="18791"/>
    <cellStyle name="Comma 4 2 6 2 4 3" xfId="42894"/>
    <cellStyle name="Comma 4 2 6 2 4 4" xfId="48146"/>
    <cellStyle name="Comma 4 2 6 2 4 5" xfId="51162"/>
    <cellStyle name="Comma 4 2 6 2 5" xfId="8327"/>
    <cellStyle name="Comma 4 2 6 2 5 2" xfId="43272"/>
    <cellStyle name="Comma 4 2 6 2 5 3" xfId="46715"/>
    <cellStyle name="Comma 4 2 6 2 5 4" xfId="49731"/>
    <cellStyle name="Comma 4 2 6 2 6" xfId="43908"/>
    <cellStyle name="Comma 4 2 6 2 7" xfId="45609"/>
    <cellStyle name="Comma 4 2 6 2 8" xfId="48625"/>
    <cellStyle name="Comma 4 2 6 3" xfId="10075"/>
    <cellStyle name="Comma 4 2 6 3 2" xfId="17625"/>
    <cellStyle name="Comma 4 2 6 3 3" xfId="43074"/>
    <cellStyle name="Comma 4 2 6 3 4" xfId="46980"/>
    <cellStyle name="Comma 4 2 6 3 5" xfId="49996"/>
    <cellStyle name="Comma 4 2 6 4" xfId="10560"/>
    <cellStyle name="Comma 4 2 6 4 2" xfId="18102"/>
    <cellStyle name="Comma 4 2 6 4 3" xfId="43519"/>
    <cellStyle name="Comma 4 2 6 4 4" xfId="47457"/>
    <cellStyle name="Comma 4 2 6 4 5" xfId="50473"/>
    <cellStyle name="Comma 4 2 6 5" xfId="11047"/>
    <cellStyle name="Comma 4 2 6 5 2" xfId="18579"/>
    <cellStyle name="Comma 4 2 6 5 3" xfId="43171"/>
    <cellStyle name="Comma 4 2 6 5 4" xfId="47934"/>
    <cellStyle name="Comma 4 2 6 5 5" xfId="50950"/>
    <cellStyle name="Comma 4 2 6 6" xfId="8017"/>
    <cellStyle name="Comma 4 2 6 6 2" xfId="43769"/>
    <cellStyle name="Comma 4 2 6 6 3" xfId="46503"/>
    <cellStyle name="Comma 4 2 6 6 4" xfId="49519"/>
    <cellStyle name="Comma 4 2 6 7" xfId="19207"/>
    <cellStyle name="Comma 4 2 6 8" xfId="43899"/>
    <cellStyle name="Comma 4 2 6 9" xfId="45397"/>
    <cellStyle name="Comma 4 2 7" xfId="5453"/>
    <cellStyle name="Comma 4 2 7 2" xfId="10128"/>
    <cellStyle name="Comma 4 2 7 2 2" xfId="17678"/>
    <cellStyle name="Comma 4 2 7 2 3" xfId="42984"/>
    <cellStyle name="Comma 4 2 7 2 4" xfId="47033"/>
    <cellStyle name="Comma 4 2 7 2 5" xfId="50049"/>
    <cellStyle name="Comma 4 2 7 3" xfId="10613"/>
    <cellStyle name="Comma 4 2 7 3 2" xfId="18155"/>
    <cellStyle name="Comma 4 2 7 3 3" xfId="42494"/>
    <cellStyle name="Comma 4 2 7 3 4" xfId="47510"/>
    <cellStyle name="Comma 4 2 7 3 5" xfId="50526"/>
    <cellStyle name="Comma 4 2 7 4" xfId="11100"/>
    <cellStyle name="Comma 4 2 7 4 2" xfId="18632"/>
    <cellStyle name="Comma 4 2 7 4 3" xfId="28800"/>
    <cellStyle name="Comma 4 2 7 4 4" xfId="47987"/>
    <cellStyle name="Comma 4 2 7 4 5" xfId="51003"/>
    <cellStyle name="Comma 4 2 7 5" xfId="8093"/>
    <cellStyle name="Comma 4 2 7 5 2" xfId="42231"/>
    <cellStyle name="Comma 4 2 7 5 3" xfId="46556"/>
    <cellStyle name="Comma 4 2 7 5 4" xfId="49572"/>
    <cellStyle name="Comma 4 2 7 6" xfId="43900"/>
    <cellStyle name="Comma 4 2 7 7" xfId="45450"/>
    <cellStyle name="Comma 4 2 7 8" xfId="48466"/>
    <cellStyle name="Comma 4 2 8" xfId="5773"/>
    <cellStyle name="Comma 4 2 8 2" xfId="10340"/>
    <cellStyle name="Comma 4 2 8 2 2" xfId="17890"/>
    <cellStyle name="Comma 4 2 8 2 3" xfId="42132"/>
    <cellStyle name="Comma 4 2 8 2 4" xfId="47245"/>
    <cellStyle name="Comma 4 2 8 2 5" xfId="50261"/>
    <cellStyle name="Comma 4 2 8 3" xfId="10825"/>
    <cellStyle name="Comma 4 2 8 3 2" xfId="18367"/>
    <cellStyle name="Comma 4 2 8 3 3" xfId="42887"/>
    <cellStyle name="Comma 4 2 8 3 4" xfId="47722"/>
    <cellStyle name="Comma 4 2 8 3 5" xfId="50738"/>
    <cellStyle name="Comma 4 2 8 4" xfId="11312"/>
    <cellStyle name="Comma 4 2 8 4 2" xfId="18844"/>
    <cellStyle name="Comma 4 2 8 4 3" xfId="42431"/>
    <cellStyle name="Comma 4 2 8 4 4" xfId="48199"/>
    <cellStyle name="Comma 4 2 8 4 5" xfId="51215"/>
    <cellStyle name="Comma 4 2 8 5" xfId="8407"/>
    <cellStyle name="Comma 4 2 8 5 2" xfId="43649"/>
    <cellStyle name="Comma 4 2 8 5 3" xfId="46768"/>
    <cellStyle name="Comma 4 2 8 5 4" xfId="49784"/>
    <cellStyle name="Comma 4 2 8 6" xfId="41593"/>
    <cellStyle name="Comma 4 2 8 7" xfId="45662"/>
    <cellStyle name="Comma 4 2 8 8" xfId="48678"/>
    <cellStyle name="Comma 4 2 9" xfId="9916"/>
    <cellStyle name="Comma 4 2 9 2" xfId="17466"/>
    <cellStyle name="Comma 4 2 9 3" xfId="42683"/>
    <cellStyle name="Comma 4 2 9 4" xfId="46821"/>
    <cellStyle name="Comma 4 2 9 5" xfId="49837"/>
    <cellStyle name="Comma 4 3" xfId="3321"/>
    <cellStyle name="Comma 4 3 10" xfId="11374"/>
    <cellStyle name="Comma 4 3 2" xfId="3992"/>
    <cellStyle name="Comma 4 3 2 10" xfId="10424"/>
    <cellStyle name="Comma 4 3 2 10 2" xfId="17967"/>
    <cellStyle name="Comma 4 3 2 10 3" xfId="41912"/>
    <cellStyle name="Comma 4 3 2 10 4" xfId="47322"/>
    <cellStyle name="Comma 4 3 2 10 5" xfId="50338"/>
    <cellStyle name="Comma 4 3 2 10 6" xfId="14619"/>
    <cellStyle name="Comma 4 3 2 11" xfId="10911"/>
    <cellStyle name="Comma 4 3 2 11 2" xfId="18444"/>
    <cellStyle name="Comma 4 3 2 11 3" xfId="42963"/>
    <cellStyle name="Comma 4 3 2 11 4" xfId="47799"/>
    <cellStyle name="Comma 4 3 2 11 5" xfId="50815"/>
    <cellStyle name="Comma 4 3 2 11 6" xfId="14764"/>
    <cellStyle name="Comma 4 3 2 12" xfId="7013"/>
    <cellStyle name="Comma 4 3 2 12 2" xfId="17142"/>
    <cellStyle name="Comma 4 3 2 12 3" xfId="43252"/>
    <cellStyle name="Comma 4 3 2 12 4" xfId="46182"/>
    <cellStyle name="Comma 4 3 2 12 5" xfId="49198"/>
    <cellStyle name="Comma 4 3 2 12 6" xfId="13593"/>
    <cellStyle name="Comma 4 3 2 13" xfId="19209"/>
    <cellStyle name="Comma 4 3 2 14" xfId="41461"/>
    <cellStyle name="Comma 4 3 2 15" xfId="44095"/>
    <cellStyle name="Comma 4 3 2 16" xfId="45003"/>
    <cellStyle name="Comma 4 3 2 17" xfId="45262"/>
    <cellStyle name="Comma 4 3 2 18" xfId="48277"/>
    <cellStyle name="Comma 4 3 2 2" xfId="3993"/>
    <cellStyle name="Comma 4 3 2 2 10" xfId="6940"/>
    <cellStyle name="Comma 4 3 2 2 10 2" xfId="43779"/>
    <cellStyle name="Comma 4 3 2 2 10 3" xfId="46173"/>
    <cellStyle name="Comma 4 3 2 2 10 4" xfId="49189"/>
    <cellStyle name="Comma 4 3 2 2 10 5" xfId="17133"/>
    <cellStyle name="Comma 4 3 2 2 11" xfId="19210"/>
    <cellStyle name="Comma 4 3 2 2 12" xfId="42509"/>
    <cellStyle name="Comma 4 3 2 2 13" xfId="44096"/>
    <cellStyle name="Comma 4 3 2 2 14" xfId="45004"/>
    <cellStyle name="Comma 4 3 2 2 15" xfId="45263"/>
    <cellStyle name="Comma 4 3 2 2 16" xfId="48278"/>
    <cellStyle name="Comma 4 3 2 2 17" xfId="13579"/>
    <cellStyle name="Comma 4 3 2 2 2" xfId="5259"/>
    <cellStyle name="Comma 4 3 2 2 2 10" xfId="14183"/>
    <cellStyle name="Comma 4 3 2 2 2 2" xfId="5579"/>
    <cellStyle name="Comma 4 3 2 2 2 2 2" xfId="10206"/>
    <cellStyle name="Comma 4 3 2 2 2 2 2 2" xfId="17756"/>
    <cellStyle name="Comma 4 3 2 2 2 2 2 3" xfId="20744"/>
    <cellStyle name="Comma 4 3 2 2 2 2 2 4" xfId="47111"/>
    <cellStyle name="Comma 4 3 2 2 2 2 2 5" xfId="50127"/>
    <cellStyle name="Comma 4 3 2 2 2 2 2 6" xfId="14553"/>
    <cellStyle name="Comma 4 3 2 2 2 2 3" xfId="10691"/>
    <cellStyle name="Comma 4 3 2 2 2 2 3 2" xfId="18233"/>
    <cellStyle name="Comma 4 3 2 2 2 2 3 3" xfId="43387"/>
    <cellStyle name="Comma 4 3 2 2 2 2 3 4" xfId="47588"/>
    <cellStyle name="Comma 4 3 2 2 2 2 3 5" xfId="50604"/>
    <cellStyle name="Comma 4 3 2 2 2 2 3 6" xfId="14696"/>
    <cellStyle name="Comma 4 3 2 2 2 2 4" xfId="11178"/>
    <cellStyle name="Comma 4 3 2 2 2 2 4 2" xfId="18710"/>
    <cellStyle name="Comma 4 3 2 2 2 2 4 3" xfId="42029"/>
    <cellStyle name="Comma 4 3 2 2 2 2 4 4" xfId="48065"/>
    <cellStyle name="Comma 4 3 2 2 2 2 4 5" xfId="51081"/>
    <cellStyle name="Comma 4 3 2 2 2 2 4 6" xfId="14841"/>
    <cellStyle name="Comma 4 3 2 2 2 2 5" xfId="8214"/>
    <cellStyle name="Comma 4 3 2 2 2 2 5 2" xfId="41801"/>
    <cellStyle name="Comma 4 3 2 2 2 2 5 3" xfId="46634"/>
    <cellStyle name="Comma 4 3 2 2 2 2 5 4" xfId="49650"/>
    <cellStyle name="Comma 4 3 2 2 2 2 5 5" xfId="17411"/>
    <cellStyle name="Comma 4 3 2 2 2 2 6" xfId="42958"/>
    <cellStyle name="Comma 4 3 2 2 2 2 7" xfId="45528"/>
    <cellStyle name="Comma 4 3 2 2 2 2 8" xfId="48544"/>
    <cellStyle name="Comma 4 3 2 2 2 2 9" xfId="14332"/>
    <cellStyle name="Comma 4 3 2 2 2 3" xfId="9994"/>
    <cellStyle name="Comma 4 3 2 2 2 3 2" xfId="17544"/>
    <cellStyle name="Comma 4 3 2 2 2 3 3" xfId="20422"/>
    <cellStyle name="Comma 4 3 2 2 2 3 4" xfId="46899"/>
    <cellStyle name="Comma 4 3 2 2 2 3 5" xfId="49915"/>
    <cellStyle name="Comma 4 3 2 2 2 3 6" xfId="14493"/>
    <cellStyle name="Comma 4 3 2 2 2 4" xfId="10478"/>
    <cellStyle name="Comma 4 3 2 2 2 4 2" xfId="18021"/>
    <cellStyle name="Comma 4 3 2 2 2 4 3" xfId="29100"/>
    <cellStyle name="Comma 4 3 2 2 2 4 4" xfId="47376"/>
    <cellStyle name="Comma 4 3 2 2 2 4 5" xfId="50392"/>
    <cellStyle name="Comma 4 3 2 2 2 4 6" xfId="14635"/>
    <cellStyle name="Comma 4 3 2 2 2 5" xfId="10965"/>
    <cellStyle name="Comma 4 3 2 2 2 5 2" xfId="18498"/>
    <cellStyle name="Comma 4 3 2 2 2 5 3" xfId="42797"/>
    <cellStyle name="Comma 4 3 2 2 2 5 4" xfId="47853"/>
    <cellStyle name="Comma 4 3 2 2 2 5 5" xfId="50869"/>
    <cellStyle name="Comma 4 3 2 2 2 5 6" xfId="14780"/>
    <cellStyle name="Comma 4 3 2 2 2 6" xfId="7913"/>
    <cellStyle name="Comma 4 3 2 2 2 6 2" xfId="42612"/>
    <cellStyle name="Comma 4 3 2 2 2 6 3" xfId="46422"/>
    <cellStyle name="Comma 4 3 2 2 2 6 4" xfId="49438"/>
    <cellStyle name="Comma 4 3 2 2 2 6 5" xfId="17350"/>
    <cellStyle name="Comma 4 3 2 2 2 7" xfId="41476"/>
    <cellStyle name="Comma 4 3 2 2 2 8" xfId="45316"/>
    <cellStyle name="Comma 4 3 2 2 2 9" xfId="48332"/>
    <cellStyle name="Comma 4 3 2 2 3" xfId="5339"/>
    <cellStyle name="Comma 4 3 2 2 3 10" xfId="14216"/>
    <cellStyle name="Comma 4 3 2 2 3 2" xfId="5659"/>
    <cellStyle name="Comma 4 3 2 2 3 2 2" xfId="10259"/>
    <cellStyle name="Comma 4 3 2 2 3 2 2 2" xfId="17809"/>
    <cellStyle name="Comma 4 3 2 2 3 2 2 3" xfId="29104"/>
    <cellStyle name="Comma 4 3 2 2 3 2 2 4" xfId="47164"/>
    <cellStyle name="Comma 4 3 2 2 3 2 2 5" xfId="50180"/>
    <cellStyle name="Comma 4 3 2 2 3 2 2 6" xfId="14568"/>
    <cellStyle name="Comma 4 3 2 2 3 2 3" xfId="10744"/>
    <cellStyle name="Comma 4 3 2 2 3 2 3 2" xfId="18286"/>
    <cellStyle name="Comma 4 3 2 2 3 2 3 3" xfId="42140"/>
    <cellStyle name="Comma 4 3 2 2 3 2 3 4" xfId="47641"/>
    <cellStyle name="Comma 4 3 2 2 3 2 3 5" xfId="50657"/>
    <cellStyle name="Comma 4 3 2 2 3 2 3 6" xfId="14711"/>
    <cellStyle name="Comma 4 3 2 2 3 2 4" xfId="11231"/>
    <cellStyle name="Comma 4 3 2 2 3 2 4 2" xfId="18763"/>
    <cellStyle name="Comma 4 3 2 2 3 2 4 3" xfId="42416"/>
    <cellStyle name="Comma 4 3 2 2 3 2 4 4" xfId="48118"/>
    <cellStyle name="Comma 4 3 2 2 3 2 4 5" xfId="51134"/>
    <cellStyle name="Comma 4 3 2 2 3 2 4 6" xfId="14856"/>
    <cellStyle name="Comma 4 3 2 2 3 2 5" xfId="8293"/>
    <cellStyle name="Comma 4 3 2 2 3 2 5 2" xfId="43113"/>
    <cellStyle name="Comma 4 3 2 2 3 2 5 3" xfId="46687"/>
    <cellStyle name="Comma 4 3 2 2 3 2 5 4" xfId="49703"/>
    <cellStyle name="Comma 4 3 2 2 3 2 5 5" xfId="17426"/>
    <cellStyle name="Comma 4 3 2 2 3 2 6" xfId="43033"/>
    <cellStyle name="Comma 4 3 2 2 3 2 7" xfId="45581"/>
    <cellStyle name="Comma 4 3 2 2 3 2 8" xfId="48597"/>
    <cellStyle name="Comma 4 3 2 2 3 2 9" xfId="14373"/>
    <cellStyle name="Comma 4 3 2 2 3 3" xfId="10047"/>
    <cellStyle name="Comma 4 3 2 2 3 3 2" xfId="17597"/>
    <cellStyle name="Comma 4 3 2 2 3 3 3" xfId="27861"/>
    <cellStyle name="Comma 4 3 2 2 3 3 4" xfId="46952"/>
    <cellStyle name="Comma 4 3 2 2 3 3 5" xfId="49968"/>
    <cellStyle name="Comma 4 3 2 2 3 3 6" xfId="14508"/>
    <cellStyle name="Comma 4 3 2 2 3 4" xfId="10532"/>
    <cellStyle name="Comma 4 3 2 2 3 4 2" xfId="18074"/>
    <cellStyle name="Comma 4 3 2 2 3 4 3" xfId="42329"/>
    <cellStyle name="Comma 4 3 2 2 3 4 4" xfId="47429"/>
    <cellStyle name="Comma 4 3 2 2 3 4 5" xfId="50445"/>
    <cellStyle name="Comma 4 3 2 2 3 4 6" xfId="14651"/>
    <cellStyle name="Comma 4 3 2 2 3 5" xfId="11019"/>
    <cellStyle name="Comma 4 3 2 2 3 5 2" xfId="18551"/>
    <cellStyle name="Comma 4 3 2 2 3 5 3" xfId="42603"/>
    <cellStyle name="Comma 4 3 2 2 3 5 4" xfId="47906"/>
    <cellStyle name="Comma 4 3 2 2 3 5 5" xfId="50922"/>
    <cellStyle name="Comma 4 3 2 2 3 5 6" xfId="14796"/>
    <cellStyle name="Comma 4 3 2 2 3 6" xfId="7984"/>
    <cellStyle name="Comma 4 3 2 2 3 6 2" xfId="42539"/>
    <cellStyle name="Comma 4 3 2 2 3 6 3" xfId="46475"/>
    <cellStyle name="Comma 4 3 2 2 3 6 4" xfId="49491"/>
    <cellStyle name="Comma 4 3 2 2 3 6 5" xfId="17366"/>
    <cellStyle name="Comma 4 3 2 2 3 7" xfId="43600"/>
    <cellStyle name="Comma 4 3 2 2 3 8" xfId="45369"/>
    <cellStyle name="Comma 4 3 2 2 3 9" xfId="48385"/>
    <cellStyle name="Comma 4 3 2 2 4" xfId="5419"/>
    <cellStyle name="Comma 4 3 2 2 4 10" xfId="14254"/>
    <cellStyle name="Comma 4 3 2 2 4 2" xfId="5739"/>
    <cellStyle name="Comma 4 3 2 2 4 2 2" xfId="10312"/>
    <cellStyle name="Comma 4 3 2 2 4 2 2 2" xfId="17862"/>
    <cellStyle name="Comma 4 3 2 2 4 2 2 3" xfId="43693"/>
    <cellStyle name="Comma 4 3 2 2 4 2 2 4" xfId="47217"/>
    <cellStyle name="Comma 4 3 2 2 4 2 2 5" xfId="50233"/>
    <cellStyle name="Comma 4 3 2 2 4 2 2 6" xfId="14583"/>
    <cellStyle name="Comma 4 3 2 2 4 2 3" xfId="10797"/>
    <cellStyle name="Comma 4 3 2 2 4 2 3 2" xfId="18339"/>
    <cellStyle name="Comma 4 3 2 2 4 2 3 3" xfId="41970"/>
    <cellStyle name="Comma 4 3 2 2 4 2 3 4" xfId="47694"/>
    <cellStyle name="Comma 4 3 2 2 4 2 3 5" xfId="50710"/>
    <cellStyle name="Comma 4 3 2 2 4 2 3 6" xfId="14726"/>
    <cellStyle name="Comma 4 3 2 2 4 2 4" xfId="11284"/>
    <cellStyle name="Comma 4 3 2 2 4 2 4 2" xfId="18816"/>
    <cellStyle name="Comma 4 3 2 2 4 2 4 3" xfId="42047"/>
    <cellStyle name="Comma 4 3 2 2 4 2 4 4" xfId="48171"/>
    <cellStyle name="Comma 4 3 2 2 4 2 4 5" xfId="51187"/>
    <cellStyle name="Comma 4 3 2 2 4 2 4 6" xfId="14871"/>
    <cellStyle name="Comma 4 3 2 2 4 2 5" xfId="8373"/>
    <cellStyle name="Comma 4 3 2 2 4 2 5 2" xfId="42264"/>
    <cellStyle name="Comma 4 3 2 2 4 2 5 3" xfId="46740"/>
    <cellStyle name="Comma 4 3 2 2 4 2 5 4" xfId="49756"/>
    <cellStyle name="Comma 4 3 2 2 4 2 5 5" xfId="17441"/>
    <cellStyle name="Comma 4 3 2 2 4 2 6" xfId="43037"/>
    <cellStyle name="Comma 4 3 2 2 4 2 7" xfId="45634"/>
    <cellStyle name="Comma 4 3 2 2 4 2 8" xfId="48650"/>
    <cellStyle name="Comma 4 3 2 2 4 2 9" xfId="14415"/>
    <cellStyle name="Comma 4 3 2 2 4 3" xfId="10100"/>
    <cellStyle name="Comma 4 3 2 2 4 3 2" xfId="17650"/>
    <cellStyle name="Comma 4 3 2 2 4 3 3" xfId="28472"/>
    <cellStyle name="Comma 4 3 2 2 4 3 4" xfId="47005"/>
    <cellStyle name="Comma 4 3 2 2 4 3 5" xfId="50021"/>
    <cellStyle name="Comma 4 3 2 2 4 3 6" xfId="14523"/>
    <cellStyle name="Comma 4 3 2 2 4 4" xfId="10585"/>
    <cellStyle name="Comma 4 3 2 2 4 4 2" xfId="18127"/>
    <cellStyle name="Comma 4 3 2 2 4 4 3" xfId="43311"/>
    <cellStyle name="Comma 4 3 2 2 4 4 4" xfId="47482"/>
    <cellStyle name="Comma 4 3 2 2 4 4 5" xfId="50498"/>
    <cellStyle name="Comma 4 3 2 2 4 4 6" xfId="14666"/>
    <cellStyle name="Comma 4 3 2 2 4 5" xfId="11072"/>
    <cellStyle name="Comma 4 3 2 2 4 5 2" xfId="18604"/>
    <cellStyle name="Comma 4 3 2 2 4 5 3" xfId="20343"/>
    <cellStyle name="Comma 4 3 2 2 4 5 4" xfId="47959"/>
    <cellStyle name="Comma 4 3 2 2 4 5 5" xfId="50975"/>
    <cellStyle name="Comma 4 3 2 2 4 5 6" xfId="14811"/>
    <cellStyle name="Comma 4 3 2 2 4 6" xfId="8060"/>
    <cellStyle name="Comma 4 3 2 2 4 6 2" xfId="42226"/>
    <cellStyle name="Comma 4 3 2 2 4 6 3" xfId="46528"/>
    <cellStyle name="Comma 4 3 2 2 4 6 4" xfId="49544"/>
    <cellStyle name="Comma 4 3 2 2 4 6 5" xfId="17381"/>
    <cellStyle name="Comma 4 3 2 2 4 7" xfId="42729"/>
    <cellStyle name="Comma 4 3 2 2 4 8" xfId="45422"/>
    <cellStyle name="Comma 4 3 2 2 4 9" xfId="48438"/>
    <cellStyle name="Comma 4 3 2 2 5" xfId="5499"/>
    <cellStyle name="Comma 4 3 2 2 5 2" xfId="10153"/>
    <cellStyle name="Comma 4 3 2 2 5 2 2" xfId="17703"/>
    <cellStyle name="Comma 4 3 2 2 5 2 3" xfId="42303"/>
    <cellStyle name="Comma 4 3 2 2 5 2 4" xfId="47058"/>
    <cellStyle name="Comma 4 3 2 2 5 2 5" xfId="50074"/>
    <cellStyle name="Comma 4 3 2 2 5 2 6" xfId="14538"/>
    <cellStyle name="Comma 4 3 2 2 5 3" xfId="10638"/>
    <cellStyle name="Comma 4 3 2 2 5 3 2" xfId="18180"/>
    <cellStyle name="Comma 4 3 2 2 5 3 3" xfId="27994"/>
    <cellStyle name="Comma 4 3 2 2 5 3 4" xfId="47535"/>
    <cellStyle name="Comma 4 3 2 2 5 3 5" xfId="50551"/>
    <cellStyle name="Comma 4 3 2 2 5 3 6" xfId="14681"/>
    <cellStyle name="Comma 4 3 2 2 5 4" xfId="11125"/>
    <cellStyle name="Comma 4 3 2 2 5 4 2" xfId="18657"/>
    <cellStyle name="Comma 4 3 2 2 5 4 3" xfId="43774"/>
    <cellStyle name="Comma 4 3 2 2 5 4 4" xfId="48012"/>
    <cellStyle name="Comma 4 3 2 2 5 4 5" xfId="51028"/>
    <cellStyle name="Comma 4 3 2 2 5 4 6" xfId="14826"/>
    <cellStyle name="Comma 4 3 2 2 5 5" xfId="8139"/>
    <cellStyle name="Comma 4 3 2 2 5 5 2" xfId="43647"/>
    <cellStyle name="Comma 4 3 2 2 5 5 3" xfId="46581"/>
    <cellStyle name="Comma 4 3 2 2 5 5 4" xfId="49597"/>
    <cellStyle name="Comma 4 3 2 2 5 5 5" xfId="17396"/>
    <cellStyle name="Comma 4 3 2 2 5 6" xfId="43539"/>
    <cellStyle name="Comma 4 3 2 2 5 7" xfId="45475"/>
    <cellStyle name="Comma 4 3 2 2 5 8" xfId="48491"/>
    <cellStyle name="Comma 4 3 2 2 5 9" xfId="14295"/>
    <cellStyle name="Comma 4 3 2 2 6" xfId="5819"/>
    <cellStyle name="Comma 4 3 2 2 6 2" xfId="10365"/>
    <cellStyle name="Comma 4 3 2 2 6 2 2" xfId="17915"/>
    <cellStyle name="Comma 4 3 2 2 6 2 3" xfId="42903"/>
    <cellStyle name="Comma 4 3 2 2 6 2 4" xfId="47270"/>
    <cellStyle name="Comma 4 3 2 2 6 2 5" xfId="50286"/>
    <cellStyle name="Comma 4 3 2 2 6 2 6" xfId="14598"/>
    <cellStyle name="Comma 4 3 2 2 6 3" xfId="10850"/>
    <cellStyle name="Comma 4 3 2 2 6 3 2" xfId="18392"/>
    <cellStyle name="Comma 4 3 2 2 6 3 3" xfId="27992"/>
    <cellStyle name="Comma 4 3 2 2 6 3 4" xfId="47747"/>
    <cellStyle name="Comma 4 3 2 2 6 3 5" xfId="50763"/>
    <cellStyle name="Comma 4 3 2 2 6 3 6" xfId="14741"/>
    <cellStyle name="Comma 4 3 2 2 6 4" xfId="11338"/>
    <cellStyle name="Comma 4 3 2 2 6 4 2" xfId="18869"/>
    <cellStyle name="Comma 4 3 2 2 6 4 3" xfId="42053"/>
    <cellStyle name="Comma 4 3 2 2 6 4 4" xfId="48224"/>
    <cellStyle name="Comma 4 3 2 2 6 4 5" xfId="51240"/>
    <cellStyle name="Comma 4 3 2 2 6 4 6" xfId="14887"/>
    <cellStyle name="Comma 4 3 2 2 6 5" xfId="8453"/>
    <cellStyle name="Comma 4 3 2 2 6 5 2" xfId="43274"/>
    <cellStyle name="Comma 4 3 2 2 6 5 3" xfId="46793"/>
    <cellStyle name="Comma 4 3 2 2 6 5 4" xfId="49809"/>
    <cellStyle name="Comma 4 3 2 2 6 5 5" xfId="17456"/>
    <cellStyle name="Comma 4 3 2 2 6 6" xfId="28632"/>
    <cellStyle name="Comma 4 3 2 2 6 7" xfId="45687"/>
    <cellStyle name="Comma 4 3 2 2 6 8" xfId="48703"/>
    <cellStyle name="Comma 4 3 2 2 6 9" xfId="14457"/>
    <cellStyle name="Comma 4 3 2 2 7" xfId="9941"/>
    <cellStyle name="Comma 4 3 2 2 7 2" xfId="17491"/>
    <cellStyle name="Comma 4 3 2 2 7 3" xfId="42684"/>
    <cellStyle name="Comma 4 3 2 2 7 4" xfId="46846"/>
    <cellStyle name="Comma 4 3 2 2 7 5" xfId="49862"/>
    <cellStyle name="Comma 4 3 2 2 7 6" xfId="14478"/>
    <cellStyle name="Comma 4 3 2 2 8" xfId="10425"/>
    <cellStyle name="Comma 4 3 2 2 8 2" xfId="17968"/>
    <cellStyle name="Comma 4 3 2 2 8 3" xfId="29469"/>
    <cellStyle name="Comma 4 3 2 2 8 4" xfId="47323"/>
    <cellStyle name="Comma 4 3 2 2 8 5" xfId="50339"/>
    <cellStyle name="Comma 4 3 2 2 8 6" xfId="14620"/>
    <cellStyle name="Comma 4 3 2 2 9" xfId="10912"/>
    <cellStyle name="Comma 4 3 2 2 9 2" xfId="18445"/>
    <cellStyle name="Comma 4 3 2 2 9 3" xfId="42144"/>
    <cellStyle name="Comma 4 3 2 2 9 4" xfId="47800"/>
    <cellStyle name="Comma 4 3 2 2 9 5" xfId="50816"/>
    <cellStyle name="Comma 4 3 2 2 9 6" xfId="14765"/>
    <cellStyle name="Comma 4 3 2 3" xfId="5258"/>
    <cellStyle name="Comma 4 3 2 3 10" xfId="14182"/>
    <cellStyle name="Comma 4 3 2 3 2" xfId="5578"/>
    <cellStyle name="Comma 4 3 2 3 2 2" xfId="10205"/>
    <cellStyle name="Comma 4 3 2 3 2 2 2" xfId="17755"/>
    <cellStyle name="Comma 4 3 2 3 2 2 3" xfId="43077"/>
    <cellStyle name="Comma 4 3 2 3 2 2 4" xfId="47110"/>
    <cellStyle name="Comma 4 3 2 3 2 2 5" xfId="50126"/>
    <cellStyle name="Comma 4 3 2 3 2 2 6" xfId="14552"/>
    <cellStyle name="Comma 4 3 2 3 2 3" xfId="10690"/>
    <cellStyle name="Comma 4 3 2 3 2 3 2" xfId="18232"/>
    <cellStyle name="Comma 4 3 2 3 2 3 3" xfId="43809"/>
    <cellStyle name="Comma 4 3 2 3 2 3 4" xfId="47587"/>
    <cellStyle name="Comma 4 3 2 3 2 3 5" xfId="50603"/>
    <cellStyle name="Comma 4 3 2 3 2 3 6" xfId="14695"/>
    <cellStyle name="Comma 4 3 2 3 2 4" xfId="11177"/>
    <cellStyle name="Comma 4 3 2 3 2 4 2" xfId="18709"/>
    <cellStyle name="Comma 4 3 2 3 2 4 3" xfId="43990"/>
    <cellStyle name="Comma 4 3 2 3 2 4 4" xfId="48064"/>
    <cellStyle name="Comma 4 3 2 3 2 4 5" xfId="51080"/>
    <cellStyle name="Comma 4 3 2 3 2 4 6" xfId="14840"/>
    <cellStyle name="Comma 4 3 2 3 2 5" xfId="8213"/>
    <cellStyle name="Comma 4 3 2 3 2 5 2" xfId="42772"/>
    <cellStyle name="Comma 4 3 2 3 2 5 3" xfId="46633"/>
    <cellStyle name="Comma 4 3 2 3 2 5 4" xfId="49649"/>
    <cellStyle name="Comma 4 3 2 3 2 5 5" xfId="17410"/>
    <cellStyle name="Comma 4 3 2 3 2 6" xfId="42435"/>
    <cellStyle name="Comma 4 3 2 3 2 7" xfId="45527"/>
    <cellStyle name="Comma 4 3 2 3 2 8" xfId="48543"/>
    <cellStyle name="Comma 4 3 2 3 2 9" xfId="14331"/>
    <cellStyle name="Comma 4 3 2 3 3" xfId="9993"/>
    <cellStyle name="Comma 4 3 2 3 3 2" xfId="17543"/>
    <cellStyle name="Comma 4 3 2 3 3 3" xfId="41847"/>
    <cellStyle name="Comma 4 3 2 3 3 4" xfId="46898"/>
    <cellStyle name="Comma 4 3 2 3 3 5" xfId="49914"/>
    <cellStyle name="Comma 4 3 2 3 3 6" xfId="14492"/>
    <cellStyle name="Comma 4 3 2 3 4" xfId="10477"/>
    <cellStyle name="Comma 4 3 2 3 4 2" xfId="18020"/>
    <cellStyle name="Comma 4 3 2 3 4 3" xfId="42324"/>
    <cellStyle name="Comma 4 3 2 3 4 4" xfId="47375"/>
    <cellStyle name="Comma 4 3 2 3 4 5" xfId="50391"/>
    <cellStyle name="Comma 4 3 2 3 4 6" xfId="14634"/>
    <cellStyle name="Comma 4 3 2 3 5" xfId="10964"/>
    <cellStyle name="Comma 4 3 2 3 5 2" xfId="18497"/>
    <cellStyle name="Comma 4 3 2 3 5 3" xfId="43237"/>
    <cellStyle name="Comma 4 3 2 3 5 4" xfId="47852"/>
    <cellStyle name="Comma 4 3 2 3 5 5" xfId="50868"/>
    <cellStyle name="Comma 4 3 2 3 5 6" xfId="14779"/>
    <cellStyle name="Comma 4 3 2 3 6" xfId="7912"/>
    <cellStyle name="Comma 4 3 2 3 6 2" xfId="42207"/>
    <cellStyle name="Comma 4 3 2 3 6 3" xfId="46421"/>
    <cellStyle name="Comma 4 3 2 3 6 4" xfId="49437"/>
    <cellStyle name="Comma 4 3 2 3 6 5" xfId="17349"/>
    <cellStyle name="Comma 4 3 2 3 7" xfId="27754"/>
    <cellStyle name="Comma 4 3 2 3 8" xfId="45315"/>
    <cellStyle name="Comma 4 3 2 3 9" xfId="48331"/>
    <cellStyle name="Comma 4 3 2 4" xfId="5338"/>
    <cellStyle name="Comma 4 3 2 4 10" xfId="14215"/>
    <cellStyle name="Comma 4 3 2 4 2" xfId="5658"/>
    <cellStyle name="Comma 4 3 2 4 2 2" xfId="10258"/>
    <cellStyle name="Comma 4 3 2 4 2 2 2" xfId="17808"/>
    <cellStyle name="Comma 4 3 2 4 2 2 3" xfId="42315"/>
    <cellStyle name="Comma 4 3 2 4 2 2 4" xfId="47163"/>
    <cellStyle name="Comma 4 3 2 4 2 2 5" xfId="50179"/>
    <cellStyle name="Comma 4 3 2 4 2 2 6" xfId="14567"/>
    <cellStyle name="Comma 4 3 2 4 2 3" xfId="10743"/>
    <cellStyle name="Comma 4 3 2 4 2 3 2" xfId="18285"/>
    <cellStyle name="Comma 4 3 2 4 2 3 3" xfId="44003"/>
    <cellStyle name="Comma 4 3 2 4 2 3 4" xfId="47640"/>
    <cellStyle name="Comma 4 3 2 4 2 3 5" xfId="50656"/>
    <cellStyle name="Comma 4 3 2 4 2 3 6" xfId="14710"/>
    <cellStyle name="Comma 4 3 2 4 2 4" xfId="11230"/>
    <cellStyle name="Comma 4 3 2 4 2 4 2" xfId="18762"/>
    <cellStyle name="Comma 4 3 2 4 2 4 3" xfId="42706"/>
    <cellStyle name="Comma 4 3 2 4 2 4 4" xfId="48117"/>
    <cellStyle name="Comma 4 3 2 4 2 4 5" xfId="51133"/>
    <cellStyle name="Comma 4 3 2 4 2 4 6" xfId="14855"/>
    <cellStyle name="Comma 4 3 2 4 2 5" xfId="8292"/>
    <cellStyle name="Comma 4 3 2 4 2 5 2" xfId="43591"/>
    <cellStyle name="Comma 4 3 2 4 2 5 3" xfId="46686"/>
    <cellStyle name="Comma 4 3 2 4 2 5 4" xfId="49702"/>
    <cellStyle name="Comma 4 3 2 4 2 5 5" xfId="17425"/>
    <cellStyle name="Comma 4 3 2 4 2 6" xfId="41562"/>
    <cellStyle name="Comma 4 3 2 4 2 7" xfId="45580"/>
    <cellStyle name="Comma 4 3 2 4 2 8" xfId="48596"/>
    <cellStyle name="Comma 4 3 2 4 2 9" xfId="14372"/>
    <cellStyle name="Comma 4 3 2 4 3" xfId="10046"/>
    <cellStyle name="Comma 4 3 2 4 3 2" xfId="17596"/>
    <cellStyle name="Comma 4 3 2 4 3 3" xfId="41858"/>
    <cellStyle name="Comma 4 3 2 4 3 4" xfId="46951"/>
    <cellStyle name="Comma 4 3 2 4 3 5" xfId="49967"/>
    <cellStyle name="Comma 4 3 2 4 3 6" xfId="14507"/>
    <cellStyle name="Comma 4 3 2 4 4" xfId="10531"/>
    <cellStyle name="Comma 4 3 2 4 4 2" xfId="18073"/>
    <cellStyle name="Comma 4 3 2 4 4 3" xfId="42992"/>
    <cellStyle name="Comma 4 3 2 4 4 4" xfId="47428"/>
    <cellStyle name="Comma 4 3 2 4 4 5" xfId="50444"/>
    <cellStyle name="Comma 4 3 2 4 4 6" xfId="14650"/>
    <cellStyle name="Comma 4 3 2 4 5" xfId="11018"/>
    <cellStyle name="Comma 4 3 2 4 5 2" xfId="18550"/>
    <cellStyle name="Comma 4 3 2 4 5 3" xfId="42145"/>
    <cellStyle name="Comma 4 3 2 4 5 4" xfId="47905"/>
    <cellStyle name="Comma 4 3 2 4 5 5" xfId="50921"/>
    <cellStyle name="Comma 4 3 2 4 5 6" xfId="14795"/>
    <cellStyle name="Comma 4 3 2 4 6" xfId="7983"/>
    <cellStyle name="Comma 4 3 2 4 6 2" xfId="43364"/>
    <cellStyle name="Comma 4 3 2 4 6 3" xfId="46474"/>
    <cellStyle name="Comma 4 3 2 4 6 4" xfId="49490"/>
    <cellStyle name="Comma 4 3 2 4 6 5" xfId="17365"/>
    <cellStyle name="Comma 4 3 2 4 7" xfId="41493"/>
    <cellStyle name="Comma 4 3 2 4 8" xfId="45368"/>
    <cellStyle name="Comma 4 3 2 4 9" xfId="48384"/>
    <cellStyle name="Comma 4 3 2 5" xfId="5418"/>
    <cellStyle name="Comma 4 3 2 5 10" xfId="14253"/>
    <cellStyle name="Comma 4 3 2 5 2" xfId="5738"/>
    <cellStyle name="Comma 4 3 2 5 2 2" xfId="10311"/>
    <cellStyle name="Comma 4 3 2 5 2 2 2" xfId="17861"/>
    <cellStyle name="Comma 4 3 2 5 2 2 3" xfId="42717"/>
    <cellStyle name="Comma 4 3 2 5 2 2 4" xfId="47216"/>
    <cellStyle name="Comma 4 3 2 5 2 2 5" xfId="50232"/>
    <cellStyle name="Comma 4 3 2 5 2 2 6" xfId="14582"/>
    <cellStyle name="Comma 4 3 2 5 2 3" xfId="10796"/>
    <cellStyle name="Comma 4 3 2 5 2 3 2" xfId="18338"/>
    <cellStyle name="Comma 4 3 2 5 2 3 3" xfId="43963"/>
    <cellStyle name="Comma 4 3 2 5 2 3 4" xfId="47693"/>
    <cellStyle name="Comma 4 3 2 5 2 3 5" xfId="50709"/>
    <cellStyle name="Comma 4 3 2 5 2 3 6" xfId="14725"/>
    <cellStyle name="Comma 4 3 2 5 2 4" xfId="11283"/>
    <cellStyle name="Comma 4 3 2 5 2 4 2" xfId="18815"/>
    <cellStyle name="Comma 4 3 2 5 2 4 3" xfId="43399"/>
    <cellStyle name="Comma 4 3 2 5 2 4 4" xfId="48170"/>
    <cellStyle name="Comma 4 3 2 5 2 4 5" xfId="51186"/>
    <cellStyle name="Comma 4 3 2 5 2 4 6" xfId="14870"/>
    <cellStyle name="Comma 4 3 2 5 2 5" xfId="8372"/>
    <cellStyle name="Comma 4 3 2 5 2 5 2" xfId="42501"/>
    <cellStyle name="Comma 4 3 2 5 2 5 3" xfId="46739"/>
    <cellStyle name="Comma 4 3 2 5 2 5 4" xfId="49755"/>
    <cellStyle name="Comma 4 3 2 5 2 5 5" xfId="17440"/>
    <cellStyle name="Comma 4 3 2 5 2 6" xfId="41582"/>
    <cellStyle name="Comma 4 3 2 5 2 7" xfId="45633"/>
    <cellStyle name="Comma 4 3 2 5 2 8" xfId="48649"/>
    <cellStyle name="Comma 4 3 2 5 2 9" xfId="14414"/>
    <cellStyle name="Comma 4 3 2 5 3" xfId="10099"/>
    <cellStyle name="Comma 4 3 2 5 3 2" xfId="17649"/>
    <cellStyle name="Comma 4 3 2 5 3 3" xfId="42627"/>
    <cellStyle name="Comma 4 3 2 5 3 4" xfId="47004"/>
    <cellStyle name="Comma 4 3 2 5 3 5" xfId="50020"/>
    <cellStyle name="Comma 4 3 2 5 3 6" xfId="14522"/>
    <cellStyle name="Comma 4 3 2 5 4" xfId="10584"/>
    <cellStyle name="Comma 4 3 2 5 4 2" xfId="18126"/>
    <cellStyle name="Comma 4 3 2 5 4 3" xfId="42836"/>
    <cellStyle name="Comma 4 3 2 5 4 4" xfId="47481"/>
    <cellStyle name="Comma 4 3 2 5 4 5" xfId="50497"/>
    <cellStyle name="Comma 4 3 2 5 4 6" xfId="14665"/>
    <cellStyle name="Comma 4 3 2 5 5" xfId="11071"/>
    <cellStyle name="Comma 4 3 2 5 5 2" xfId="18603"/>
    <cellStyle name="Comma 4 3 2 5 5 3" xfId="42012"/>
    <cellStyle name="Comma 4 3 2 5 5 4" xfId="47958"/>
    <cellStyle name="Comma 4 3 2 5 5 5" xfId="50974"/>
    <cellStyle name="Comma 4 3 2 5 5 6" xfId="14810"/>
    <cellStyle name="Comma 4 3 2 5 6" xfId="8059"/>
    <cellStyle name="Comma 4 3 2 5 6 2" xfId="42847"/>
    <cellStyle name="Comma 4 3 2 5 6 3" xfId="46527"/>
    <cellStyle name="Comma 4 3 2 5 6 4" xfId="49543"/>
    <cellStyle name="Comma 4 3 2 5 6 5" xfId="17380"/>
    <cellStyle name="Comma 4 3 2 5 7" xfId="43682"/>
    <cellStyle name="Comma 4 3 2 5 8" xfId="45421"/>
    <cellStyle name="Comma 4 3 2 5 9" xfId="48437"/>
    <cellStyle name="Comma 4 3 2 6" xfId="5498"/>
    <cellStyle name="Comma 4 3 2 6 2" xfId="10152"/>
    <cellStyle name="Comma 4 3 2 6 2 2" xfId="17702"/>
    <cellStyle name="Comma 4 3 2 6 2 3" xfId="43280"/>
    <cellStyle name="Comma 4 3 2 6 2 4" xfId="47057"/>
    <cellStyle name="Comma 4 3 2 6 2 5" xfId="50073"/>
    <cellStyle name="Comma 4 3 2 6 2 6" xfId="14537"/>
    <cellStyle name="Comma 4 3 2 6 3" xfId="10637"/>
    <cellStyle name="Comma 4 3 2 6 3 2" xfId="18179"/>
    <cellStyle name="Comma 4 3 2 6 3 3" xfId="43433"/>
    <cellStyle name="Comma 4 3 2 6 3 4" xfId="47534"/>
    <cellStyle name="Comma 4 3 2 6 3 5" xfId="50550"/>
    <cellStyle name="Comma 4 3 2 6 3 6" xfId="14680"/>
    <cellStyle name="Comma 4 3 2 6 4" xfId="11124"/>
    <cellStyle name="Comma 4 3 2 6 4 2" xfId="18656"/>
    <cellStyle name="Comma 4 3 2 6 4 3" xfId="42147"/>
    <cellStyle name="Comma 4 3 2 6 4 4" xfId="48011"/>
    <cellStyle name="Comma 4 3 2 6 4 5" xfId="51027"/>
    <cellStyle name="Comma 4 3 2 6 4 6" xfId="14825"/>
    <cellStyle name="Comma 4 3 2 6 5" xfId="8138"/>
    <cellStyle name="Comma 4 3 2 6 5 2" xfId="20136"/>
    <cellStyle name="Comma 4 3 2 6 5 3" xfId="46580"/>
    <cellStyle name="Comma 4 3 2 6 5 4" xfId="49596"/>
    <cellStyle name="Comma 4 3 2 6 5 5" xfId="17395"/>
    <cellStyle name="Comma 4 3 2 6 6" xfId="30018"/>
    <cellStyle name="Comma 4 3 2 6 7" xfId="45474"/>
    <cellStyle name="Comma 4 3 2 6 8" xfId="48490"/>
    <cellStyle name="Comma 4 3 2 6 9" xfId="14294"/>
    <cellStyle name="Comma 4 3 2 7" xfId="5818"/>
    <cellStyle name="Comma 4 3 2 7 2" xfId="10364"/>
    <cellStyle name="Comma 4 3 2 7 2 2" xfId="17914"/>
    <cellStyle name="Comma 4 3 2 7 2 3" xfId="42134"/>
    <cellStyle name="Comma 4 3 2 7 2 4" xfId="47269"/>
    <cellStyle name="Comma 4 3 2 7 2 5" xfId="50285"/>
    <cellStyle name="Comma 4 3 2 7 2 6" xfId="14597"/>
    <cellStyle name="Comma 4 3 2 7 3" xfId="10849"/>
    <cellStyle name="Comma 4 3 2 7 3 2" xfId="18391"/>
    <cellStyle name="Comma 4 3 2 7 3 3" xfId="43716"/>
    <cellStyle name="Comma 4 3 2 7 3 4" xfId="47746"/>
    <cellStyle name="Comma 4 3 2 7 3 5" xfId="50762"/>
    <cellStyle name="Comma 4 3 2 7 3 6" xfId="14740"/>
    <cellStyle name="Comma 4 3 2 7 4" xfId="11337"/>
    <cellStyle name="Comma 4 3 2 7 4 2" xfId="18868"/>
    <cellStyle name="Comma 4 3 2 7 4 3" xfId="42533"/>
    <cellStyle name="Comma 4 3 2 7 4 4" xfId="48223"/>
    <cellStyle name="Comma 4 3 2 7 4 5" xfId="51239"/>
    <cellStyle name="Comma 4 3 2 7 4 6" xfId="14886"/>
    <cellStyle name="Comma 4 3 2 7 5" xfId="8452"/>
    <cellStyle name="Comma 4 3 2 7 5 2" xfId="20473"/>
    <cellStyle name="Comma 4 3 2 7 5 3" xfId="46792"/>
    <cellStyle name="Comma 4 3 2 7 5 4" xfId="49808"/>
    <cellStyle name="Comma 4 3 2 7 5 5" xfId="17455"/>
    <cellStyle name="Comma 4 3 2 7 6" xfId="27830"/>
    <cellStyle name="Comma 4 3 2 7 7" xfId="45686"/>
    <cellStyle name="Comma 4 3 2 7 8" xfId="48702"/>
    <cellStyle name="Comma 4 3 2 7 9" xfId="14456"/>
    <cellStyle name="Comma 4 3 2 8" xfId="9791"/>
    <cellStyle name="Comma 4 3 2 9" xfId="9940"/>
    <cellStyle name="Comma 4 3 2 9 2" xfId="17490"/>
    <cellStyle name="Comma 4 3 2 9 3" xfId="20426"/>
    <cellStyle name="Comma 4 3 2 9 4" xfId="46845"/>
    <cellStyle name="Comma 4 3 2 9 5" xfId="49861"/>
    <cellStyle name="Comma 4 3 2 9 6" xfId="14477"/>
    <cellStyle name="Comma 4 3 3" xfId="3994"/>
    <cellStyle name="Comma 4 3 3 10" xfId="7607"/>
    <cellStyle name="Comma 4 3 3 10 2" xfId="42204"/>
    <cellStyle name="Comma 4 3 3 10 3" xfId="46384"/>
    <cellStyle name="Comma 4 3 3 10 4" xfId="49400"/>
    <cellStyle name="Comma 4 3 3 10 5" xfId="17335"/>
    <cellStyle name="Comma 4 3 3 11" xfId="19211"/>
    <cellStyle name="Comma 4 3 3 12" xfId="19452"/>
    <cellStyle name="Comma 4 3 3 13" xfId="44097"/>
    <cellStyle name="Comma 4 3 3 14" xfId="45005"/>
    <cellStyle name="Comma 4 3 3 15" xfId="45264"/>
    <cellStyle name="Comma 4 3 3 16" xfId="48279"/>
    <cellStyle name="Comma 4 3 3 17" xfId="13997"/>
    <cellStyle name="Comma 4 3 3 2" xfId="5260"/>
    <cellStyle name="Comma 4 3 3 2 10" xfId="14184"/>
    <cellStyle name="Comma 4 3 3 2 2" xfId="5580"/>
    <cellStyle name="Comma 4 3 3 2 2 2" xfId="10207"/>
    <cellStyle name="Comma 4 3 3 2 2 2 2" xfId="17757"/>
    <cellStyle name="Comma 4 3 3 2 2 2 3" xfId="43432"/>
    <cellStyle name="Comma 4 3 3 2 2 2 4" xfId="47112"/>
    <cellStyle name="Comma 4 3 3 2 2 2 5" xfId="50128"/>
    <cellStyle name="Comma 4 3 3 2 2 2 6" xfId="14554"/>
    <cellStyle name="Comma 4 3 3 2 2 3" xfId="10692"/>
    <cellStyle name="Comma 4 3 3 2 2 3 2" xfId="18234"/>
    <cellStyle name="Comma 4 3 3 2 2 3 3" xfId="41954"/>
    <cellStyle name="Comma 4 3 3 2 2 3 4" xfId="47589"/>
    <cellStyle name="Comma 4 3 3 2 2 3 5" xfId="50605"/>
    <cellStyle name="Comma 4 3 3 2 2 3 6" xfId="14697"/>
    <cellStyle name="Comma 4 3 3 2 2 4" xfId="11179"/>
    <cellStyle name="Comma 4 3 3 2 2 4 2" xfId="18711"/>
    <cellStyle name="Comma 4 3 3 2 2 4 3" xfId="42893"/>
    <cellStyle name="Comma 4 3 3 2 2 4 4" xfId="48066"/>
    <cellStyle name="Comma 4 3 3 2 2 4 5" xfId="51082"/>
    <cellStyle name="Comma 4 3 3 2 2 4 6" xfId="14842"/>
    <cellStyle name="Comma 4 3 3 2 2 5" xfId="8215"/>
    <cellStyle name="Comma 4 3 3 2 2 5 2" xfId="32561"/>
    <cellStyle name="Comma 4 3 3 2 2 5 3" xfId="46635"/>
    <cellStyle name="Comma 4 3 3 2 2 5 4" xfId="49651"/>
    <cellStyle name="Comma 4 3 3 2 2 5 5" xfId="17412"/>
    <cellStyle name="Comma 4 3 3 2 2 6" xfId="42073"/>
    <cellStyle name="Comma 4 3 3 2 2 7" xfId="45529"/>
    <cellStyle name="Comma 4 3 3 2 2 8" xfId="48545"/>
    <cellStyle name="Comma 4 3 3 2 2 9" xfId="14333"/>
    <cellStyle name="Comma 4 3 3 2 3" xfId="9995"/>
    <cellStyle name="Comma 4 3 3 2 3 2" xfId="17545"/>
    <cellStyle name="Comma 4 3 3 2 3 3" xfId="19904"/>
    <cellStyle name="Comma 4 3 3 2 3 4" xfId="46900"/>
    <cellStyle name="Comma 4 3 3 2 3 5" xfId="49916"/>
    <cellStyle name="Comma 4 3 3 2 3 6" xfId="14494"/>
    <cellStyle name="Comma 4 3 3 2 4" xfId="10479"/>
    <cellStyle name="Comma 4 3 3 2 4 2" xfId="18022"/>
    <cellStyle name="Comma 4 3 3 2 4 3" xfId="44029"/>
    <cellStyle name="Comma 4 3 3 2 4 4" xfId="47377"/>
    <cellStyle name="Comma 4 3 3 2 4 5" xfId="50393"/>
    <cellStyle name="Comma 4 3 3 2 4 6" xfId="14636"/>
    <cellStyle name="Comma 4 3 3 2 5" xfId="10966"/>
    <cellStyle name="Comma 4 3 3 2 5 2" xfId="18499"/>
    <cellStyle name="Comma 4 3 3 2 5 3" xfId="41996"/>
    <cellStyle name="Comma 4 3 3 2 5 4" xfId="47854"/>
    <cellStyle name="Comma 4 3 3 2 5 5" xfId="50870"/>
    <cellStyle name="Comma 4 3 3 2 5 6" xfId="14781"/>
    <cellStyle name="Comma 4 3 3 2 6" xfId="7914"/>
    <cellStyle name="Comma 4 3 3 2 6 2" xfId="19664"/>
    <cellStyle name="Comma 4 3 3 2 6 3" xfId="46423"/>
    <cellStyle name="Comma 4 3 3 2 6 4" xfId="49439"/>
    <cellStyle name="Comma 4 3 3 2 6 5" xfId="17351"/>
    <cellStyle name="Comma 4 3 3 2 7" xfId="41477"/>
    <cellStyle name="Comma 4 3 3 2 8" xfId="45317"/>
    <cellStyle name="Comma 4 3 3 2 9" xfId="48333"/>
    <cellStyle name="Comma 4 3 3 3" xfId="5340"/>
    <cellStyle name="Comma 4 3 3 3 10" xfId="14217"/>
    <cellStyle name="Comma 4 3 3 3 2" xfId="5660"/>
    <cellStyle name="Comma 4 3 3 3 2 2" xfId="10260"/>
    <cellStyle name="Comma 4 3 3 3 2 2 2" xfId="17810"/>
    <cellStyle name="Comma 4 3 3 3 2 2 3" xfId="43661"/>
    <cellStyle name="Comma 4 3 3 3 2 2 4" xfId="47165"/>
    <cellStyle name="Comma 4 3 3 3 2 2 5" xfId="50181"/>
    <cellStyle name="Comma 4 3 3 3 2 2 6" xfId="14569"/>
    <cellStyle name="Comma 4 3 3 3 2 3" xfId="10745"/>
    <cellStyle name="Comma 4 3 3 3 2 3 2" xfId="18287"/>
    <cellStyle name="Comma 4 3 3 3 2 3 3" xfId="43708"/>
    <cellStyle name="Comma 4 3 3 3 2 3 4" xfId="47642"/>
    <cellStyle name="Comma 4 3 3 3 2 3 5" xfId="50658"/>
    <cellStyle name="Comma 4 3 3 3 2 3 6" xfId="14712"/>
    <cellStyle name="Comma 4 3 3 3 2 4" xfId="11232"/>
    <cellStyle name="Comma 4 3 3 3 2 4 2" xfId="18764"/>
    <cellStyle name="Comma 4 3 3 3 2 4 3" xfId="42650"/>
    <cellStyle name="Comma 4 3 3 3 2 4 4" xfId="48119"/>
    <cellStyle name="Comma 4 3 3 3 2 4 5" xfId="51135"/>
    <cellStyle name="Comma 4 3 3 3 2 4 6" xfId="14857"/>
    <cellStyle name="Comma 4 3 3 3 2 5" xfId="8294"/>
    <cellStyle name="Comma 4 3 3 3 2 5 2" xfId="43690"/>
    <cellStyle name="Comma 4 3 3 3 2 5 3" xfId="46688"/>
    <cellStyle name="Comma 4 3 3 3 2 5 4" xfId="49704"/>
    <cellStyle name="Comma 4 3 3 3 2 5 5" xfId="17427"/>
    <cellStyle name="Comma 4 3 3 3 2 6" xfId="43906"/>
    <cellStyle name="Comma 4 3 3 3 2 7" xfId="45582"/>
    <cellStyle name="Comma 4 3 3 3 2 8" xfId="48598"/>
    <cellStyle name="Comma 4 3 3 3 2 9" xfId="14374"/>
    <cellStyle name="Comma 4 3 3 3 3" xfId="10048"/>
    <cellStyle name="Comma 4 3 3 3 3 2" xfId="17598"/>
    <cellStyle name="Comma 4 3 3 3 3 3" xfId="27778"/>
    <cellStyle name="Comma 4 3 3 3 3 4" xfId="46953"/>
    <cellStyle name="Comma 4 3 3 3 3 5" xfId="49969"/>
    <cellStyle name="Comma 4 3 3 3 3 6" xfId="14509"/>
    <cellStyle name="Comma 4 3 3 3 4" xfId="10533"/>
    <cellStyle name="Comma 4 3 3 3 4 2" xfId="18075"/>
    <cellStyle name="Comma 4 3 3 3 4 3" xfId="42636"/>
    <cellStyle name="Comma 4 3 3 3 4 4" xfId="47430"/>
    <cellStyle name="Comma 4 3 3 3 4 5" xfId="50446"/>
    <cellStyle name="Comma 4 3 3 3 4 6" xfId="14652"/>
    <cellStyle name="Comma 4 3 3 3 5" xfId="11020"/>
    <cellStyle name="Comma 4 3 3 3 5 2" xfId="18552"/>
    <cellStyle name="Comma 4 3 3 3 5 3" xfId="42720"/>
    <cellStyle name="Comma 4 3 3 3 5 4" xfId="47907"/>
    <cellStyle name="Comma 4 3 3 3 5 5" xfId="50923"/>
    <cellStyle name="Comma 4 3 3 3 5 6" xfId="14797"/>
    <cellStyle name="Comma 4 3 3 3 6" xfId="7985"/>
    <cellStyle name="Comma 4 3 3 3 6 2" xfId="29628"/>
    <cellStyle name="Comma 4 3 3 3 6 3" xfId="46476"/>
    <cellStyle name="Comma 4 3 3 3 6 4" xfId="49492"/>
    <cellStyle name="Comma 4 3 3 3 6 5" xfId="17367"/>
    <cellStyle name="Comma 4 3 3 3 7" xfId="41494"/>
    <cellStyle name="Comma 4 3 3 3 8" xfId="45370"/>
    <cellStyle name="Comma 4 3 3 3 9" xfId="48386"/>
    <cellStyle name="Comma 4 3 3 4" xfId="5420"/>
    <cellStyle name="Comma 4 3 3 4 10" xfId="14255"/>
    <cellStyle name="Comma 4 3 3 4 2" xfId="5740"/>
    <cellStyle name="Comma 4 3 3 4 2 2" xfId="10313"/>
    <cellStyle name="Comma 4 3 3 4 2 2 2" xfId="17863"/>
    <cellStyle name="Comma 4 3 3 4 2 2 3" xfId="20379"/>
    <cellStyle name="Comma 4 3 3 4 2 2 4" xfId="47218"/>
    <cellStyle name="Comma 4 3 3 4 2 2 5" xfId="50234"/>
    <cellStyle name="Comma 4 3 3 4 2 2 6" xfId="14584"/>
    <cellStyle name="Comma 4 3 3 4 2 3" xfId="10798"/>
    <cellStyle name="Comma 4 3 3 4 2 3 2" xfId="18340"/>
    <cellStyle name="Comma 4 3 3 4 2 3 3" xfId="32398"/>
    <cellStyle name="Comma 4 3 3 4 2 3 4" xfId="47695"/>
    <cellStyle name="Comma 4 3 3 4 2 3 5" xfId="50711"/>
    <cellStyle name="Comma 4 3 3 4 2 3 6" xfId="14727"/>
    <cellStyle name="Comma 4 3 3 4 2 4" xfId="11285"/>
    <cellStyle name="Comma 4 3 3 4 2 4 2" xfId="18817"/>
    <cellStyle name="Comma 4 3 3 4 2 4 3" xfId="43180"/>
    <cellStyle name="Comma 4 3 3 4 2 4 4" xfId="48172"/>
    <cellStyle name="Comma 4 3 3 4 2 4 5" xfId="51188"/>
    <cellStyle name="Comma 4 3 3 4 2 4 6" xfId="14872"/>
    <cellStyle name="Comma 4 3 3 4 2 5" xfId="8374"/>
    <cellStyle name="Comma 4 3 3 4 2 5 2" xfId="43216"/>
    <cellStyle name="Comma 4 3 3 4 2 5 3" xfId="46741"/>
    <cellStyle name="Comma 4 3 3 4 2 5 4" xfId="49757"/>
    <cellStyle name="Comma 4 3 3 4 2 5 5" xfId="17442"/>
    <cellStyle name="Comma 4 3 3 4 2 6" xfId="41583"/>
    <cellStyle name="Comma 4 3 3 4 2 7" xfId="45635"/>
    <cellStyle name="Comma 4 3 3 4 2 8" xfId="48651"/>
    <cellStyle name="Comma 4 3 3 4 2 9" xfId="14416"/>
    <cellStyle name="Comma 4 3 3 4 3" xfId="10101"/>
    <cellStyle name="Comma 4 3 3 4 3 2" xfId="17651"/>
    <cellStyle name="Comma 4 3 3 4 3 3" xfId="41864"/>
    <cellStyle name="Comma 4 3 3 4 3 4" xfId="47006"/>
    <cellStyle name="Comma 4 3 3 4 3 5" xfId="50022"/>
    <cellStyle name="Comma 4 3 3 4 3 6" xfId="14524"/>
    <cellStyle name="Comma 4 3 3 4 4" xfId="10586"/>
    <cellStyle name="Comma 4 3 3 4 4 2" xfId="18128"/>
    <cellStyle name="Comma 4 3 3 4 4 3" xfId="43416"/>
    <cellStyle name="Comma 4 3 3 4 4 4" xfId="47483"/>
    <cellStyle name="Comma 4 3 3 4 4 5" xfId="50499"/>
    <cellStyle name="Comma 4 3 3 4 4 6" xfId="14667"/>
    <cellStyle name="Comma 4 3 3 4 5" xfId="11073"/>
    <cellStyle name="Comma 4 3 3 4 5 2" xfId="18605"/>
    <cellStyle name="Comma 4 3 3 4 5 3" xfId="43295"/>
    <cellStyle name="Comma 4 3 3 4 5 4" xfId="47960"/>
    <cellStyle name="Comma 4 3 3 4 5 5" xfId="50976"/>
    <cellStyle name="Comma 4 3 3 4 5 6" xfId="14812"/>
    <cellStyle name="Comma 4 3 3 4 6" xfId="8061"/>
    <cellStyle name="Comma 4 3 3 4 6 2" xfId="43208"/>
    <cellStyle name="Comma 4 3 3 4 6 3" xfId="46529"/>
    <cellStyle name="Comma 4 3 3 4 6 4" xfId="49545"/>
    <cellStyle name="Comma 4 3 3 4 6 5" xfId="17382"/>
    <cellStyle name="Comma 4 3 3 4 7" xfId="41508"/>
    <cellStyle name="Comma 4 3 3 4 8" xfId="45423"/>
    <cellStyle name="Comma 4 3 3 4 9" xfId="48439"/>
    <cellStyle name="Comma 4 3 3 5" xfId="5500"/>
    <cellStyle name="Comma 4 3 3 5 2" xfId="10154"/>
    <cellStyle name="Comma 4 3 3 5 2 2" xfId="17704"/>
    <cellStyle name="Comma 4 3 3 5 2 3" xfId="42930"/>
    <cellStyle name="Comma 4 3 3 5 2 4" xfId="47059"/>
    <cellStyle name="Comma 4 3 3 5 2 5" xfId="50075"/>
    <cellStyle name="Comma 4 3 3 5 2 6" xfId="14539"/>
    <cellStyle name="Comma 4 3 3 5 3" xfId="10639"/>
    <cellStyle name="Comma 4 3 3 5 3 2" xfId="18181"/>
    <cellStyle name="Comma 4 3 3 5 3 3" xfId="43127"/>
    <cellStyle name="Comma 4 3 3 5 3 4" xfId="47536"/>
    <cellStyle name="Comma 4 3 3 5 3 5" xfId="50552"/>
    <cellStyle name="Comma 4 3 3 5 3 6" xfId="14682"/>
    <cellStyle name="Comma 4 3 3 5 4" xfId="11126"/>
    <cellStyle name="Comma 4 3 3 5 4 2" xfId="18658"/>
    <cellStyle name="Comma 4 3 3 5 4 3" xfId="43893"/>
    <cellStyle name="Comma 4 3 3 5 4 4" xfId="48013"/>
    <cellStyle name="Comma 4 3 3 5 4 5" xfId="51029"/>
    <cellStyle name="Comma 4 3 3 5 4 6" xfId="14827"/>
    <cellStyle name="Comma 4 3 3 5 5" xfId="8140"/>
    <cellStyle name="Comma 4 3 3 5 5 2" xfId="41794"/>
    <cellStyle name="Comma 4 3 3 5 5 3" xfId="46582"/>
    <cellStyle name="Comma 4 3 3 5 5 4" xfId="49598"/>
    <cellStyle name="Comma 4 3 3 5 5 5" xfId="17397"/>
    <cellStyle name="Comma 4 3 3 5 6" xfId="42071"/>
    <cellStyle name="Comma 4 3 3 5 7" xfId="45476"/>
    <cellStyle name="Comma 4 3 3 5 8" xfId="48492"/>
    <cellStyle name="Comma 4 3 3 5 9" xfId="14296"/>
    <cellStyle name="Comma 4 3 3 6" xfId="5820"/>
    <cellStyle name="Comma 4 3 3 6 2" xfId="10366"/>
    <cellStyle name="Comma 4 3 3 6 2 2" xfId="17916"/>
    <cellStyle name="Comma 4 3 3 6 2 3" xfId="43016"/>
    <cellStyle name="Comma 4 3 3 6 2 4" xfId="47271"/>
    <cellStyle name="Comma 4 3 3 6 2 5" xfId="50287"/>
    <cellStyle name="Comma 4 3 3 6 2 6" xfId="14599"/>
    <cellStyle name="Comma 4 3 3 6 3" xfId="10851"/>
    <cellStyle name="Comma 4 3 3 6 3 2" xfId="18393"/>
    <cellStyle name="Comma 4 3 3 6 3 3" xfId="43194"/>
    <cellStyle name="Comma 4 3 3 6 3 4" xfId="47748"/>
    <cellStyle name="Comma 4 3 3 6 3 5" xfId="50764"/>
    <cellStyle name="Comma 4 3 3 6 3 6" xfId="14742"/>
    <cellStyle name="Comma 4 3 3 6 4" xfId="11339"/>
    <cellStyle name="Comma 4 3 3 6 4 2" xfId="18870"/>
    <cellStyle name="Comma 4 3 3 6 4 3" xfId="42054"/>
    <cellStyle name="Comma 4 3 3 6 4 4" xfId="48225"/>
    <cellStyle name="Comma 4 3 3 6 4 5" xfId="51241"/>
    <cellStyle name="Comma 4 3 3 6 4 6" xfId="14888"/>
    <cellStyle name="Comma 4 3 3 6 5" xfId="8454"/>
    <cellStyle name="Comma 4 3 3 6 5 2" xfId="42271"/>
    <cellStyle name="Comma 4 3 3 6 5 3" xfId="46794"/>
    <cellStyle name="Comma 4 3 3 6 5 4" xfId="49810"/>
    <cellStyle name="Comma 4 3 3 6 5 5" xfId="17457"/>
    <cellStyle name="Comma 4 3 3 6 6" xfId="19444"/>
    <cellStyle name="Comma 4 3 3 6 7" xfId="45688"/>
    <cellStyle name="Comma 4 3 3 6 8" xfId="48704"/>
    <cellStyle name="Comma 4 3 3 6 9" xfId="14458"/>
    <cellStyle name="Comma 4 3 3 7" xfId="9942"/>
    <cellStyle name="Comma 4 3 3 7 2" xfId="17492"/>
    <cellStyle name="Comma 4 3 3 7 3" xfId="42280"/>
    <cellStyle name="Comma 4 3 3 7 4" xfId="46847"/>
    <cellStyle name="Comma 4 3 3 7 5" xfId="49863"/>
    <cellStyle name="Comma 4 3 3 7 6" xfId="14479"/>
    <cellStyle name="Comma 4 3 3 8" xfId="10426"/>
    <cellStyle name="Comma 4 3 3 8 2" xfId="17969"/>
    <cellStyle name="Comma 4 3 3 8 3" xfId="43286"/>
    <cellStyle name="Comma 4 3 3 8 4" xfId="47324"/>
    <cellStyle name="Comma 4 3 3 8 5" xfId="50340"/>
    <cellStyle name="Comma 4 3 3 8 6" xfId="14621"/>
    <cellStyle name="Comma 4 3 3 9" xfId="10913"/>
    <cellStyle name="Comma 4 3 3 9 2" xfId="18446"/>
    <cellStyle name="Comma 4 3 3 9 3" xfId="27825"/>
    <cellStyle name="Comma 4 3 3 9 4" xfId="47801"/>
    <cellStyle name="Comma 4 3 3 9 5" xfId="50817"/>
    <cellStyle name="Comma 4 3 3 9 6" xfId="14766"/>
    <cellStyle name="Comma 4 3 4" xfId="7634"/>
    <cellStyle name="Comma 4 3 5" xfId="6622"/>
    <cellStyle name="Comma 4 3 5 2" xfId="17124"/>
    <cellStyle name="Comma 4 3 5 3" xfId="19942"/>
    <cellStyle name="Comma 4 3 5 4" xfId="46158"/>
    <cellStyle name="Comma 4 3 5 5" xfId="49174"/>
    <cellStyle name="Comma 4 3 5 6" xfId="13485"/>
    <cellStyle name="Comma 4 3 6" xfId="14922"/>
    <cellStyle name="Comma 4 3 7" xfId="19208"/>
    <cellStyle name="Comma 4 3 8" xfId="44094"/>
    <cellStyle name="Comma 4 3 9" xfId="45002"/>
    <cellStyle name="Comma 4 4" xfId="3995"/>
    <cellStyle name="Comma 4 4 10" xfId="9943"/>
    <cellStyle name="Comma 4 4 10 2" xfId="17493"/>
    <cellStyle name="Comma 4 4 10 3" xfId="20114"/>
    <cellStyle name="Comma 4 4 10 4" xfId="46848"/>
    <cellStyle name="Comma 4 4 10 5" xfId="49864"/>
    <cellStyle name="Comma 4 4 11" xfId="10427"/>
    <cellStyle name="Comma 4 4 11 2" xfId="17970"/>
    <cellStyle name="Comma 4 4 11 3" xfId="27960"/>
    <cellStyle name="Comma 4 4 11 4" xfId="47325"/>
    <cellStyle name="Comma 4 4 11 5" xfId="50341"/>
    <cellStyle name="Comma 4 4 12" xfId="10914"/>
    <cellStyle name="Comma 4 4 12 2" xfId="18447"/>
    <cellStyle name="Comma 4 4 12 3" xfId="19758"/>
    <cellStyle name="Comma 4 4 12 4" xfId="47802"/>
    <cellStyle name="Comma 4 4 12 5" xfId="50818"/>
    <cellStyle name="Comma 4 4 13" xfId="6623"/>
    <cellStyle name="Comma 4 4 13 2" xfId="17125"/>
    <cellStyle name="Comma 4 4 13 3" xfId="42177"/>
    <cellStyle name="Comma 4 4 13 4" xfId="46159"/>
    <cellStyle name="Comma 4 4 13 5" xfId="49175"/>
    <cellStyle name="Comma 4 4 14" xfId="19212"/>
    <cellStyle name="Comma 4 4 15" xfId="44098"/>
    <cellStyle name="Comma 4 4 16" xfId="45006"/>
    <cellStyle name="Comma 4 4 17" xfId="45265"/>
    <cellStyle name="Comma 4 4 18" xfId="48280"/>
    <cellStyle name="Comma 4 4 2" xfId="3996"/>
    <cellStyle name="Comma 4 4 2 10" xfId="10915"/>
    <cellStyle name="Comma 4 4 2 10 2" xfId="18448"/>
    <cellStyle name="Comma 4 4 2 10 3" xfId="42823"/>
    <cellStyle name="Comma 4 4 2 10 4" xfId="47803"/>
    <cellStyle name="Comma 4 4 2 10 5" xfId="50819"/>
    <cellStyle name="Comma 4 4 2 11" xfId="7014"/>
    <cellStyle name="Comma 4 4 2 11 2" xfId="42104"/>
    <cellStyle name="Comma 4 4 2 11 3" xfId="46183"/>
    <cellStyle name="Comma 4 4 2 11 4" xfId="49199"/>
    <cellStyle name="Comma 4 4 2 12" xfId="19213"/>
    <cellStyle name="Comma 4 4 2 13" xfId="44099"/>
    <cellStyle name="Comma 4 4 2 14" xfId="45007"/>
    <cellStyle name="Comma 4 4 2 15" xfId="45266"/>
    <cellStyle name="Comma 4 4 2 16" xfId="48281"/>
    <cellStyle name="Comma 4 4 2 2" xfId="3997"/>
    <cellStyle name="Comma 4 4 2 2 10" xfId="7624"/>
    <cellStyle name="Comma 4 4 2 2 10 2" xfId="42110"/>
    <cellStyle name="Comma 4 4 2 2 10 3" xfId="46389"/>
    <cellStyle name="Comma 4 4 2 2 10 4" xfId="49405"/>
    <cellStyle name="Comma 4 4 2 2 11" xfId="19214"/>
    <cellStyle name="Comma 4 4 2 2 12" xfId="44100"/>
    <cellStyle name="Comma 4 4 2 2 13" xfId="45008"/>
    <cellStyle name="Comma 4 4 2 2 14" xfId="45267"/>
    <cellStyle name="Comma 4 4 2 2 15" xfId="48282"/>
    <cellStyle name="Comma 4 4 2 2 2" xfId="5263"/>
    <cellStyle name="Comma 4 4 2 2 2 2" xfId="5583"/>
    <cellStyle name="Comma 4 4 2 2 2 2 2" xfId="10210"/>
    <cellStyle name="Comma 4 4 2 2 2 2 2 2" xfId="17760"/>
    <cellStyle name="Comma 4 4 2 2 2 2 2 3" xfId="43152"/>
    <cellStyle name="Comma 4 4 2 2 2 2 2 4" xfId="47115"/>
    <cellStyle name="Comma 4 4 2 2 2 2 2 5" xfId="50131"/>
    <cellStyle name="Comma 4 4 2 2 2 2 3" xfId="10695"/>
    <cellStyle name="Comma 4 4 2 2 2 2 3 2" xfId="18237"/>
    <cellStyle name="Comma 4 4 2 2 2 2 3 3" xfId="42348"/>
    <cellStyle name="Comma 4 4 2 2 2 2 3 4" xfId="47592"/>
    <cellStyle name="Comma 4 4 2 2 2 2 3 5" xfId="50608"/>
    <cellStyle name="Comma 4 4 2 2 2 2 4" xfId="11182"/>
    <cellStyle name="Comma 4 4 2 2 2 2 4 2" xfId="18714"/>
    <cellStyle name="Comma 4 4 2 2 2 2 4 3" xfId="20090"/>
    <cellStyle name="Comma 4 4 2 2 2 2 4 4" xfId="48069"/>
    <cellStyle name="Comma 4 4 2 2 2 2 4 5" xfId="51085"/>
    <cellStyle name="Comma 4 4 2 2 2 2 5" xfId="8218"/>
    <cellStyle name="Comma 4 4 2 2 2 2 5 2" xfId="42920"/>
    <cellStyle name="Comma 4 4 2 2 2 2 5 3" xfId="46638"/>
    <cellStyle name="Comma 4 4 2 2 2 2 5 4" xfId="49654"/>
    <cellStyle name="Comma 4 4 2 2 2 2 6" xfId="43974"/>
    <cellStyle name="Comma 4 4 2 2 2 2 7" xfId="45532"/>
    <cellStyle name="Comma 4 4 2 2 2 2 8" xfId="48548"/>
    <cellStyle name="Comma 4 4 2 2 2 3" xfId="9998"/>
    <cellStyle name="Comma 4 4 2 2 2 3 2" xfId="17548"/>
    <cellStyle name="Comma 4 4 2 2 2 3 3" xfId="42778"/>
    <cellStyle name="Comma 4 4 2 2 2 3 4" xfId="46903"/>
    <cellStyle name="Comma 4 4 2 2 2 3 5" xfId="49919"/>
    <cellStyle name="Comma 4 4 2 2 2 4" xfId="10482"/>
    <cellStyle name="Comma 4 4 2 2 2 4 2" xfId="18025"/>
    <cellStyle name="Comma 4 4 2 2 2 4 3" xfId="42136"/>
    <cellStyle name="Comma 4 4 2 2 2 4 4" xfId="47380"/>
    <cellStyle name="Comma 4 4 2 2 2 4 5" xfId="50396"/>
    <cellStyle name="Comma 4 4 2 2 2 5" xfId="10969"/>
    <cellStyle name="Comma 4 4 2 2 2 5 2" xfId="18502"/>
    <cellStyle name="Comma 4 4 2 2 2 5 3" xfId="42381"/>
    <cellStyle name="Comma 4 4 2 2 2 5 4" xfId="47857"/>
    <cellStyle name="Comma 4 4 2 2 2 5 5" xfId="50873"/>
    <cellStyle name="Comma 4 4 2 2 2 6" xfId="7917"/>
    <cellStyle name="Comma 4 4 2 2 2 6 2" xfId="27785"/>
    <cellStyle name="Comma 4 4 2 2 2 6 3" xfId="46426"/>
    <cellStyle name="Comma 4 4 2 2 2 6 4" xfId="49442"/>
    <cellStyle name="Comma 4 4 2 2 2 7" xfId="43023"/>
    <cellStyle name="Comma 4 4 2 2 2 8" xfId="45320"/>
    <cellStyle name="Comma 4 4 2 2 2 9" xfId="48336"/>
    <cellStyle name="Comma 4 4 2 2 3" xfId="5343"/>
    <cellStyle name="Comma 4 4 2 2 3 2" xfId="5663"/>
    <cellStyle name="Comma 4 4 2 2 3 2 2" xfId="10263"/>
    <cellStyle name="Comma 4 4 2 2 3 2 2 2" xfId="17813"/>
    <cellStyle name="Comma 4 4 2 2 3 2 2 3" xfId="43568"/>
    <cellStyle name="Comma 4 4 2 2 3 2 2 4" xfId="47168"/>
    <cellStyle name="Comma 4 4 2 2 3 2 2 5" xfId="50184"/>
    <cellStyle name="Comma 4 4 2 2 3 2 3" xfId="10748"/>
    <cellStyle name="Comma 4 4 2 2 3 2 3 2" xfId="18290"/>
    <cellStyle name="Comma 4 4 2 2 3 2 3 3" xfId="41964"/>
    <cellStyle name="Comma 4 4 2 2 3 2 3 4" xfId="47645"/>
    <cellStyle name="Comma 4 4 2 2 3 2 3 5" xfId="50661"/>
    <cellStyle name="Comma 4 4 2 2 3 2 4" xfId="11235"/>
    <cellStyle name="Comma 4 4 2 2 3 2 4 2" xfId="18767"/>
    <cellStyle name="Comma 4 4 2 2 3 2 4 3" xfId="43704"/>
    <cellStyle name="Comma 4 4 2 2 3 2 4 4" xfId="48122"/>
    <cellStyle name="Comma 4 4 2 2 3 2 4 5" xfId="51138"/>
    <cellStyle name="Comma 4 4 2 2 3 2 5" xfId="8297"/>
    <cellStyle name="Comma 4 4 2 2 3 2 5 2" xfId="42680"/>
    <cellStyle name="Comma 4 4 2 2 3 2 5 3" xfId="46691"/>
    <cellStyle name="Comma 4 4 2 2 3 2 5 4" xfId="49707"/>
    <cellStyle name="Comma 4 4 2 2 3 2 6" xfId="41565"/>
    <cellStyle name="Comma 4 4 2 2 3 2 7" xfId="45585"/>
    <cellStyle name="Comma 4 4 2 2 3 2 8" xfId="48601"/>
    <cellStyle name="Comma 4 4 2 2 3 3" xfId="10051"/>
    <cellStyle name="Comma 4 4 2 2 3 3 2" xfId="17601"/>
    <cellStyle name="Comma 4 4 2 2 3 3 3" xfId="42779"/>
    <cellStyle name="Comma 4 4 2 2 3 3 4" xfId="46956"/>
    <cellStyle name="Comma 4 4 2 2 3 3 5" xfId="49972"/>
    <cellStyle name="Comma 4 4 2 2 3 4" xfId="10536"/>
    <cellStyle name="Comma 4 4 2 2 3 4 2" xfId="18078"/>
    <cellStyle name="Comma 4 4 2 2 3 4 3" xfId="42882"/>
    <cellStyle name="Comma 4 4 2 2 3 4 4" xfId="47433"/>
    <cellStyle name="Comma 4 4 2 2 3 4 5" xfId="50449"/>
    <cellStyle name="Comma 4 4 2 2 3 5" xfId="11023"/>
    <cellStyle name="Comma 4 4 2 2 3 5 2" xfId="18555"/>
    <cellStyle name="Comma 4 4 2 2 3 5 3" xfId="43472"/>
    <cellStyle name="Comma 4 4 2 2 3 5 4" xfId="47910"/>
    <cellStyle name="Comma 4 4 2 2 3 5 5" xfId="50926"/>
    <cellStyle name="Comma 4 4 2 2 3 6" xfId="7988"/>
    <cellStyle name="Comma 4 4 2 2 3 6 2" xfId="20141"/>
    <cellStyle name="Comma 4 4 2 2 3 6 3" xfId="46479"/>
    <cellStyle name="Comma 4 4 2 2 3 6 4" xfId="49495"/>
    <cellStyle name="Comma 4 4 2 2 3 7" xfId="41495"/>
    <cellStyle name="Comma 4 4 2 2 3 8" xfId="45373"/>
    <cellStyle name="Comma 4 4 2 2 3 9" xfId="48389"/>
    <cellStyle name="Comma 4 4 2 2 4" xfId="5423"/>
    <cellStyle name="Comma 4 4 2 2 4 2" xfId="5743"/>
    <cellStyle name="Comma 4 4 2 2 4 2 2" xfId="10316"/>
    <cellStyle name="Comma 4 4 2 2 4 2 2 2" xfId="17866"/>
    <cellStyle name="Comma 4 4 2 2 4 2 2 3" xfId="42633"/>
    <cellStyle name="Comma 4 4 2 2 4 2 2 4" xfId="47221"/>
    <cellStyle name="Comma 4 4 2 2 4 2 2 5" xfId="50237"/>
    <cellStyle name="Comma 4 4 2 2 4 2 3" xfId="10801"/>
    <cellStyle name="Comma 4 4 2 2 4 2 3 2" xfId="18343"/>
    <cellStyle name="Comma 4 4 2 2 4 2 3 3" xfId="32024"/>
    <cellStyle name="Comma 4 4 2 2 4 2 3 4" xfId="47698"/>
    <cellStyle name="Comma 4 4 2 2 4 2 3 5" xfId="50714"/>
    <cellStyle name="Comma 4 4 2 2 4 2 4" xfId="11288"/>
    <cellStyle name="Comma 4 4 2 2 4 2 4 2" xfId="18820"/>
    <cellStyle name="Comma 4 4 2 2 4 2 4 3" xfId="42953"/>
    <cellStyle name="Comma 4 4 2 2 4 2 4 4" xfId="48175"/>
    <cellStyle name="Comma 4 4 2 2 4 2 4 5" xfId="51191"/>
    <cellStyle name="Comma 4 4 2 2 4 2 5" xfId="8377"/>
    <cellStyle name="Comma 4 4 2 2 4 2 5 2" xfId="20479"/>
    <cellStyle name="Comma 4 4 2 2 4 2 5 3" xfId="46744"/>
    <cellStyle name="Comma 4 4 2 2 4 2 5 4" xfId="49760"/>
    <cellStyle name="Comma 4 4 2 2 4 2 6" xfId="42741"/>
    <cellStyle name="Comma 4 4 2 2 4 2 7" xfId="45638"/>
    <cellStyle name="Comma 4 4 2 2 4 2 8" xfId="48654"/>
    <cellStyle name="Comma 4 4 2 2 4 3" xfId="10104"/>
    <cellStyle name="Comma 4 4 2 2 4 3 2" xfId="17654"/>
    <cellStyle name="Comma 4 4 2 2 4 3 3" xfId="27979"/>
    <cellStyle name="Comma 4 4 2 2 4 3 4" xfId="47009"/>
    <cellStyle name="Comma 4 4 2 2 4 3 5" xfId="50025"/>
    <cellStyle name="Comma 4 4 2 2 4 4" xfId="10589"/>
    <cellStyle name="Comma 4 4 2 2 4 4 2" xfId="18131"/>
    <cellStyle name="Comma 4 4 2 2 4 4 3" xfId="42336"/>
    <cellStyle name="Comma 4 4 2 2 4 4 4" xfId="47486"/>
    <cellStyle name="Comma 4 4 2 2 4 4 5" xfId="50502"/>
    <cellStyle name="Comma 4 4 2 2 4 5" xfId="11076"/>
    <cellStyle name="Comma 4 4 2 2 4 5 2" xfId="18608"/>
    <cellStyle name="Comma 4 4 2 2 4 5 3" xfId="43676"/>
    <cellStyle name="Comma 4 4 2 2 4 5 4" xfId="47963"/>
    <cellStyle name="Comma 4 4 2 2 4 5 5" xfId="50979"/>
    <cellStyle name="Comma 4 4 2 2 4 6" xfId="8064"/>
    <cellStyle name="Comma 4 4 2 2 4 6 2" xfId="32572"/>
    <cellStyle name="Comma 4 4 2 2 4 6 3" xfId="46532"/>
    <cellStyle name="Comma 4 4 2 2 4 6 4" xfId="49548"/>
    <cellStyle name="Comma 4 4 2 2 4 7" xfId="43027"/>
    <cellStyle name="Comma 4 4 2 2 4 8" xfId="45426"/>
    <cellStyle name="Comma 4 4 2 2 4 9" xfId="48442"/>
    <cellStyle name="Comma 4 4 2 2 5" xfId="5503"/>
    <cellStyle name="Comma 4 4 2 2 5 2" xfId="10157"/>
    <cellStyle name="Comma 4 4 2 2 5 2 2" xfId="17707"/>
    <cellStyle name="Comma 4 4 2 2 5 2 3" xfId="29496"/>
    <cellStyle name="Comma 4 4 2 2 5 2 4" xfId="47062"/>
    <cellStyle name="Comma 4 4 2 2 5 2 5" xfId="50078"/>
    <cellStyle name="Comma 4 4 2 2 5 3" xfId="10642"/>
    <cellStyle name="Comma 4 4 2 2 5 3 2" xfId="18184"/>
    <cellStyle name="Comma 4 4 2 2 5 3 3" xfId="19282"/>
    <cellStyle name="Comma 4 4 2 2 5 3 4" xfId="47539"/>
    <cellStyle name="Comma 4 4 2 2 5 3 5" xfId="50555"/>
    <cellStyle name="Comma 4 4 2 2 5 4" xfId="11129"/>
    <cellStyle name="Comma 4 4 2 2 5 4 2" xfId="18661"/>
    <cellStyle name="Comma 4 4 2 2 5 4 3" xfId="20729"/>
    <cellStyle name="Comma 4 4 2 2 5 4 4" xfId="48016"/>
    <cellStyle name="Comma 4 4 2 2 5 4 5" xfId="51032"/>
    <cellStyle name="Comma 4 4 2 2 5 5" xfId="8143"/>
    <cellStyle name="Comma 4 4 2 2 5 5 2" xfId="42234"/>
    <cellStyle name="Comma 4 4 2 2 5 5 3" xfId="46585"/>
    <cellStyle name="Comma 4 4 2 2 5 5 4" xfId="49601"/>
    <cellStyle name="Comma 4 4 2 2 5 6" xfId="43683"/>
    <cellStyle name="Comma 4 4 2 2 5 7" xfId="45479"/>
    <cellStyle name="Comma 4 4 2 2 5 8" xfId="48495"/>
    <cellStyle name="Comma 4 4 2 2 6" xfId="5823"/>
    <cellStyle name="Comma 4 4 2 2 6 2" xfId="10369"/>
    <cellStyle name="Comma 4 4 2 2 6 2 2" xfId="17919"/>
    <cellStyle name="Comma 4 4 2 2 6 2 3" xfId="41906"/>
    <cellStyle name="Comma 4 4 2 2 6 2 4" xfId="47274"/>
    <cellStyle name="Comma 4 4 2 2 6 2 5" xfId="50290"/>
    <cellStyle name="Comma 4 4 2 2 6 3" xfId="10854"/>
    <cellStyle name="Comma 4 4 2 2 6 3 2" xfId="18396"/>
    <cellStyle name="Comma 4 4 2 2 6 3 3" xfId="41981"/>
    <cellStyle name="Comma 4 4 2 2 6 3 4" xfId="47751"/>
    <cellStyle name="Comma 4 4 2 2 6 3 5" xfId="50767"/>
    <cellStyle name="Comma 4 4 2 2 6 4" xfId="11342"/>
    <cellStyle name="Comma 4 4 2 2 6 4 2" xfId="18873"/>
    <cellStyle name="Comma 4 4 2 2 6 4 3" xfId="42432"/>
    <cellStyle name="Comma 4 4 2 2 6 4 4" xfId="48228"/>
    <cellStyle name="Comma 4 4 2 2 6 4 5" xfId="51244"/>
    <cellStyle name="Comma 4 4 2 2 6 5" xfId="8457"/>
    <cellStyle name="Comma 4 4 2 2 6 5 2" xfId="41833"/>
    <cellStyle name="Comma 4 4 2 2 6 5 3" xfId="46797"/>
    <cellStyle name="Comma 4 4 2 2 6 5 4" xfId="49813"/>
    <cellStyle name="Comma 4 4 2 2 6 6" xfId="41601"/>
    <cellStyle name="Comma 4 4 2 2 6 7" xfId="45691"/>
    <cellStyle name="Comma 4 4 2 2 6 8" xfId="48707"/>
    <cellStyle name="Comma 4 4 2 2 7" xfId="9945"/>
    <cellStyle name="Comma 4 4 2 2 7 2" xfId="17495"/>
    <cellStyle name="Comma 4 4 2 2 7 3" xfId="20428"/>
    <cellStyle name="Comma 4 4 2 2 7 4" xfId="46850"/>
    <cellStyle name="Comma 4 4 2 2 7 5" xfId="49866"/>
    <cellStyle name="Comma 4 4 2 2 8" xfId="10429"/>
    <cellStyle name="Comma 4 4 2 2 8 2" xfId="17972"/>
    <cellStyle name="Comma 4 4 2 2 8 3" xfId="43078"/>
    <cellStyle name="Comma 4 4 2 2 8 4" xfId="47327"/>
    <cellStyle name="Comma 4 4 2 2 8 5" xfId="50343"/>
    <cellStyle name="Comma 4 4 2 2 9" xfId="10916"/>
    <cellStyle name="Comma 4 4 2 2 9 2" xfId="18449"/>
    <cellStyle name="Comma 4 4 2 2 9 3" xfId="43418"/>
    <cellStyle name="Comma 4 4 2 2 9 4" xfId="47804"/>
    <cellStyle name="Comma 4 4 2 2 9 5" xfId="50820"/>
    <cellStyle name="Comma 4 4 2 3" xfId="5262"/>
    <cellStyle name="Comma 4 4 2 3 2" xfId="5582"/>
    <cellStyle name="Comma 4 4 2 3 2 2" xfId="10209"/>
    <cellStyle name="Comma 4 4 2 3 2 2 2" xfId="17759"/>
    <cellStyle name="Comma 4 4 2 3 2 2 3" xfId="20193"/>
    <cellStyle name="Comma 4 4 2 3 2 2 4" xfId="47114"/>
    <cellStyle name="Comma 4 4 2 3 2 2 5" xfId="50130"/>
    <cellStyle name="Comma 4 4 2 3 2 3" xfId="10694"/>
    <cellStyle name="Comma 4 4 2 3 2 3 2" xfId="18236"/>
    <cellStyle name="Comma 4 4 2 3 2 3 3" xfId="42697"/>
    <cellStyle name="Comma 4 4 2 3 2 3 4" xfId="47591"/>
    <cellStyle name="Comma 4 4 2 3 2 3 5" xfId="50607"/>
    <cellStyle name="Comma 4 4 2 3 2 4" xfId="11181"/>
    <cellStyle name="Comma 4 4 2 3 2 4 2" xfId="18713"/>
    <cellStyle name="Comma 4 4 2 3 2 4 3" xfId="42409"/>
    <cellStyle name="Comma 4 4 2 3 2 4 4" xfId="48068"/>
    <cellStyle name="Comma 4 4 2 3 2 4 5" xfId="51084"/>
    <cellStyle name="Comma 4 4 2 3 2 5" xfId="8217"/>
    <cellStyle name="Comma 4 4 2 3 2 5 2" xfId="42243"/>
    <cellStyle name="Comma 4 4 2 3 2 5 3" xfId="46637"/>
    <cellStyle name="Comma 4 4 2 3 2 5 4" xfId="49653"/>
    <cellStyle name="Comma 4 4 2 3 2 6" xfId="43303"/>
    <cellStyle name="Comma 4 4 2 3 2 7" xfId="45531"/>
    <cellStyle name="Comma 4 4 2 3 2 8" xfId="48547"/>
    <cellStyle name="Comma 4 4 2 3 3" xfId="9997"/>
    <cellStyle name="Comma 4 4 2 3 3 2" xfId="17547"/>
    <cellStyle name="Comma 4 4 2 3 3 3" xfId="43508"/>
    <cellStyle name="Comma 4 4 2 3 3 4" xfId="46902"/>
    <cellStyle name="Comma 4 4 2 3 3 5" xfId="49918"/>
    <cellStyle name="Comma 4 4 2 3 4" xfId="10481"/>
    <cellStyle name="Comma 4 4 2 3 4 2" xfId="18024"/>
    <cellStyle name="Comma 4 4 2 3 4 3" xfId="42962"/>
    <cellStyle name="Comma 4 4 2 3 4 4" xfId="47379"/>
    <cellStyle name="Comma 4 4 2 3 4 5" xfId="50395"/>
    <cellStyle name="Comma 4 4 2 3 5" xfId="10968"/>
    <cellStyle name="Comma 4 4 2 3 5 2" xfId="18501"/>
    <cellStyle name="Comma 4 4 2 3 5 3" xfId="43578"/>
    <cellStyle name="Comma 4 4 2 3 5 4" xfId="47856"/>
    <cellStyle name="Comma 4 4 2 3 5 5" xfId="50872"/>
    <cellStyle name="Comma 4 4 2 3 6" xfId="7916"/>
    <cellStyle name="Comma 4 4 2 3 6 2" xfId="20535"/>
    <cellStyle name="Comma 4 4 2 3 6 3" xfId="46425"/>
    <cellStyle name="Comma 4 4 2 3 6 4" xfId="49441"/>
    <cellStyle name="Comma 4 4 2 3 7" xfId="41479"/>
    <cellStyle name="Comma 4 4 2 3 8" xfId="45319"/>
    <cellStyle name="Comma 4 4 2 3 9" xfId="48335"/>
    <cellStyle name="Comma 4 4 2 4" xfId="5342"/>
    <cellStyle name="Comma 4 4 2 4 2" xfId="5662"/>
    <cellStyle name="Comma 4 4 2 4 2 2" xfId="10262"/>
    <cellStyle name="Comma 4 4 2 4 2 2 2" xfId="17812"/>
    <cellStyle name="Comma 4 4 2 4 2 2 3" xfId="20386"/>
    <cellStyle name="Comma 4 4 2 4 2 2 4" xfId="47167"/>
    <cellStyle name="Comma 4 4 2 4 2 2 5" xfId="50183"/>
    <cellStyle name="Comma 4 4 2 4 2 3" xfId="10747"/>
    <cellStyle name="Comma 4 4 2 4 2 3 2" xfId="18289"/>
    <cellStyle name="Comma 4 4 2 4 2 3 3" xfId="42822"/>
    <cellStyle name="Comma 4 4 2 4 2 3 4" xfId="47644"/>
    <cellStyle name="Comma 4 4 2 4 2 3 5" xfId="50660"/>
    <cellStyle name="Comma 4 4 2 4 2 4" xfId="11234"/>
    <cellStyle name="Comma 4 4 2 4 2 4 2" xfId="18766"/>
    <cellStyle name="Comma 4 4 2 4 2 4 3" xfId="42038"/>
    <cellStyle name="Comma 4 4 2 4 2 4 4" xfId="48121"/>
    <cellStyle name="Comma 4 4 2 4 2 4 5" xfId="51137"/>
    <cellStyle name="Comma 4 4 2 4 2 5" xfId="8296"/>
    <cellStyle name="Comma 4 4 2 4 2 5 2" xfId="20487"/>
    <cellStyle name="Comma 4 4 2 4 2 5 3" xfId="46690"/>
    <cellStyle name="Comma 4 4 2 4 2 5 4" xfId="49706"/>
    <cellStyle name="Comma 4 4 2 4 2 6" xfId="41564"/>
    <cellStyle name="Comma 4 4 2 4 2 7" xfId="45584"/>
    <cellStyle name="Comma 4 4 2 4 2 8" xfId="48600"/>
    <cellStyle name="Comma 4 4 2 4 3" xfId="10050"/>
    <cellStyle name="Comma 4 4 2 4 3 2" xfId="17600"/>
    <cellStyle name="Comma 4 4 2 4 3 3" xfId="43219"/>
    <cellStyle name="Comma 4 4 2 4 3 4" xfId="46955"/>
    <cellStyle name="Comma 4 4 2 4 3 5" xfId="49971"/>
    <cellStyle name="Comma 4 4 2 4 4" xfId="10535"/>
    <cellStyle name="Comma 4 4 2 4 4 2" xfId="18077"/>
    <cellStyle name="Comma 4 4 2 4 4 3" xfId="41929"/>
    <cellStyle name="Comma 4 4 2 4 4 4" xfId="47432"/>
    <cellStyle name="Comma 4 4 2 4 4 5" xfId="50448"/>
    <cellStyle name="Comma 4 4 2 4 5" xfId="11022"/>
    <cellStyle name="Comma 4 4 2 4 5 2" xfId="18554"/>
    <cellStyle name="Comma 4 4 2 4 5 3" xfId="42005"/>
    <cellStyle name="Comma 4 4 2 4 5 4" xfId="47909"/>
    <cellStyle name="Comma 4 4 2 4 5 5" xfId="50925"/>
    <cellStyle name="Comma 4 4 2 4 6" xfId="7987"/>
    <cellStyle name="Comma 4 4 2 4 6 2" xfId="27987"/>
    <cellStyle name="Comma 4 4 2 4 6 3" xfId="46478"/>
    <cellStyle name="Comma 4 4 2 4 6 4" xfId="49494"/>
    <cellStyle name="Comma 4 4 2 4 7" xfId="19724"/>
    <cellStyle name="Comma 4 4 2 4 8" xfId="45372"/>
    <cellStyle name="Comma 4 4 2 4 9" xfId="48388"/>
    <cellStyle name="Comma 4 4 2 5" xfId="5422"/>
    <cellStyle name="Comma 4 4 2 5 2" xfId="5742"/>
    <cellStyle name="Comma 4 4 2 5 2 2" xfId="10315"/>
    <cellStyle name="Comma 4 4 2 5 2 2 2" xfId="17865"/>
    <cellStyle name="Comma 4 4 2 5 2 2 3" xfId="27975"/>
    <cellStyle name="Comma 4 4 2 5 2 2 4" xfId="47220"/>
    <cellStyle name="Comma 4 4 2 5 2 2 5" xfId="50236"/>
    <cellStyle name="Comma 4 4 2 5 2 3" xfId="10800"/>
    <cellStyle name="Comma 4 4 2 5 2 3 2" xfId="18342"/>
    <cellStyle name="Comma 4 4 2 5 2 3 3" xfId="27951"/>
    <cellStyle name="Comma 4 4 2 5 2 3 4" xfId="47697"/>
    <cellStyle name="Comma 4 4 2 5 2 3 5" xfId="50713"/>
    <cellStyle name="Comma 4 4 2 5 2 4" xfId="11287"/>
    <cellStyle name="Comma 4 4 2 5 2 4 2" xfId="18819"/>
    <cellStyle name="Comma 4 4 2 5 2 4 3" xfId="42425"/>
    <cellStyle name="Comma 4 4 2 5 2 4 4" xfId="48174"/>
    <cellStyle name="Comma 4 4 2 5 2 4 5" xfId="51190"/>
    <cellStyle name="Comma 4 4 2 5 2 5" xfId="8376"/>
    <cellStyle name="Comma 4 4 2 5 2 5 2" xfId="41825"/>
    <cellStyle name="Comma 4 4 2 5 2 5 3" xfId="46743"/>
    <cellStyle name="Comma 4 4 2 5 2 5 4" xfId="49759"/>
    <cellStyle name="Comma 4 4 2 5 2 6" xfId="41584"/>
    <cellStyle name="Comma 4 4 2 5 2 7" xfId="45637"/>
    <cellStyle name="Comma 4 4 2 5 2 8" xfId="48653"/>
    <cellStyle name="Comma 4 4 2 5 3" xfId="10103"/>
    <cellStyle name="Comma 4 4 2 5 3 2" xfId="17653"/>
    <cellStyle name="Comma 4 4 2 5 3 3" xfId="31728"/>
    <cellStyle name="Comma 4 4 2 5 3 4" xfId="47008"/>
    <cellStyle name="Comma 4 4 2 5 3 5" xfId="50024"/>
    <cellStyle name="Comma 4 4 2 5 4" xfId="10588"/>
    <cellStyle name="Comma 4 4 2 5 4 2" xfId="18130"/>
    <cellStyle name="Comma 4 4 2 5 4 3" xfId="43145"/>
    <cellStyle name="Comma 4 4 2 5 4 4" xfId="47485"/>
    <cellStyle name="Comma 4 4 2 5 4 5" xfId="50501"/>
    <cellStyle name="Comma 4 4 2 5 5" xfId="11075"/>
    <cellStyle name="Comma 4 4 2 5 5 2" xfId="18607"/>
    <cellStyle name="Comma 4 4 2 5 5 3" xfId="29093"/>
    <cellStyle name="Comma 4 4 2 5 5 4" xfId="47962"/>
    <cellStyle name="Comma 4 4 2 5 5 5" xfId="50978"/>
    <cellStyle name="Comma 4 4 2 5 6" xfId="8063"/>
    <cellStyle name="Comma 4 4 2 5 6 2" xfId="41782"/>
    <cellStyle name="Comma 4 4 2 5 6 3" xfId="46531"/>
    <cellStyle name="Comma 4 4 2 5 6 4" xfId="49547"/>
    <cellStyle name="Comma 4 4 2 5 7" xfId="41510"/>
    <cellStyle name="Comma 4 4 2 5 8" xfId="45425"/>
    <cellStyle name="Comma 4 4 2 5 9" xfId="48441"/>
    <cellStyle name="Comma 4 4 2 6" xfId="5502"/>
    <cellStyle name="Comma 4 4 2 6 2" xfId="10156"/>
    <cellStyle name="Comma 4 4 2 6 2 2" xfId="17706"/>
    <cellStyle name="Comma 4 4 2 6 2 3" xfId="41873"/>
    <cellStyle name="Comma 4 4 2 6 2 4" xfId="47061"/>
    <cellStyle name="Comma 4 4 2 6 2 5" xfId="50077"/>
    <cellStyle name="Comma 4 4 2 6 3" xfId="10641"/>
    <cellStyle name="Comma 4 4 2 6 3 2" xfId="18183"/>
    <cellStyle name="Comma 4 4 2 6 3 3" xfId="43695"/>
    <cellStyle name="Comma 4 4 2 6 3 4" xfId="47538"/>
    <cellStyle name="Comma 4 4 2 6 3 5" xfId="50554"/>
    <cellStyle name="Comma 4 4 2 6 4" xfId="11128"/>
    <cellStyle name="Comma 4 4 2 6 4 2" xfId="18660"/>
    <cellStyle name="Comma 4 4 2 6 4 3" xfId="42022"/>
    <cellStyle name="Comma 4 4 2 6 4 4" xfId="48015"/>
    <cellStyle name="Comma 4 4 2 6 4 5" xfId="51031"/>
    <cellStyle name="Comma 4 4 2 6 5" xfId="8142"/>
    <cellStyle name="Comma 4 4 2 6 5 2" xfId="42500"/>
    <cellStyle name="Comma 4 4 2 6 5 3" xfId="46584"/>
    <cellStyle name="Comma 4 4 2 6 5 4" xfId="49600"/>
    <cellStyle name="Comma 4 4 2 6 6" xfId="43880"/>
    <cellStyle name="Comma 4 4 2 6 7" xfId="45478"/>
    <cellStyle name="Comma 4 4 2 6 8" xfId="48494"/>
    <cellStyle name="Comma 4 4 2 7" xfId="5822"/>
    <cellStyle name="Comma 4 4 2 7 2" xfId="10368"/>
    <cellStyle name="Comma 4 4 2 7 2 2" xfId="17918"/>
    <cellStyle name="Comma 4 4 2 7 2 3" xfId="43986"/>
    <cellStyle name="Comma 4 4 2 7 2 4" xfId="47273"/>
    <cellStyle name="Comma 4 4 2 7 2 5" xfId="50289"/>
    <cellStyle name="Comma 4 4 2 7 3" xfId="10853"/>
    <cellStyle name="Comma 4 4 2 7 3 2" xfId="18395"/>
    <cellStyle name="Comma 4 4 2 7 3 3" xfId="43119"/>
    <cellStyle name="Comma 4 4 2 7 3 4" xfId="47750"/>
    <cellStyle name="Comma 4 4 2 7 3 5" xfId="50766"/>
    <cellStyle name="Comma 4 4 2 7 4" xfId="11341"/>
    <cellStyle name="Comma 4 4 2 7 4 2" xfId="18872"/>
    <cellStyle name="Comma 4 4 2 7 4 3" xfId="43586"/>
    <cellStyle name="Comma 4 4 2 7 4 4" xfId="48227"/>
    <cellStyle name="Comma 4 4 2 7 4 5" xfId="51243"/>
    <cellStyle name="Comma 4 4 2 7 5" xfId="8456"/>
    <cellStyle name="Comma 4 4 2 7 5 2" xfId="43456"/>
    <cellStyle name="Comma 4 4 2 7 5 3" xfId="46796"/>
    <cellStyle name="Comma 4 4 2 7 5 4" xfId="49812"/>
    <cellStyle name="Comma 4 4 2 7 6" xfId="41600"/>
    <cellStyle name="Comma 4 4 2 7 7" xfId="45690"/>
    <cellStyle name="Comma 4 4 2 7 8" xfId="48706"/>
    <cellStyle name="Comma 4 4 2 8" xfId="9944"/>
    <cellStyle name="Comma 4 4 2 8 2" xfId="17494"/>
    <cellStyle name="Comma 4 4 2 8 3" xfId="43654"/>
    <cellStyle name="Comma 4 4 2 8 4" xfId="46849"/>
    <cellStyle name="Comma 4 4 2 8 5" xfId="49865"/>
    <cellStyle name="Comma 4 4 2 9" xfId="10428"/>
    <cellStyle name="Comma 4 4 2 9 2" xfId="17971"/>
    <cellStyle name="Comma 4 4 2 9 3" xfId="42937"/>
    <cellStyle name="Comma 4 4 2 9 4" xfId="47326"/>
    <cellStyle name="Comma 4 4 2 9 5" xfId="50342"/>
    <cellStyle name="Comma 4 4 3" xfId="3998"/>
    <cellStyle name="Comma 4 4 3 10" xfId="6549"/>
    <cellStyle name="Comma 4 4 3 10 2" xfId="42606"/>
    <cellStyle name="Comma 4 4 3 10 3" xfId="46139"/>
    <cellStyle name="Comma 4 4 3 10 4" xfId="49155"/>
    <cellStyle name="Comma 4 4 3 11" xfId="19215"/>
    <cellStyle name="Comma 4 4 3 12" xfId="44101"/>
    <cellStyle name="Comma 4 4 3 13" xfId="45009"/>
    <cellStyle name="Comma 4 4 3 14" xfId="45268"/>
    <cellStyle name="Comma 4 4 3 15" xfId="48283"/>
    <cellStyle name="Comma 4 4 3 2" xfId="5264"/>
    <cellStyle name="Comma 4 4 3 2 2" xfId="5584"/>
    <cellStyle name="Comma 4 4 3 2 2 2" xfId="10211"/>
    <cellStyle name="Comma 4 4 3 2 2 2 2" xfId="17761"/>
    <cellStyle name="Comma 4 4 3 2 2 2 3" xfId="43414"/>
    <cellStyle name="Comma 4 4 3 2 2 2 4" xfId="47116"/>
    <cellStyle name="Comma 4 4 3 2 2 2 5" xfId="50132"/>
    <cellStyle name="Comma 4 4 3 2 2 3" xfId="10696"/>
    <cellStyle name="Comma 4 4 3 2 2 3 2" xfId="18238"/>
    <cellStyle name="Comma 4 4 3 2 2 3 3" xfId="42940"/>
    <cellStyle name="Comma 4 4 3 2 2 3 4" xfId="47593"/>
    <cellStyle name="Comma 4 4 3 2 2 3 5" xfId="50609"/>
    <cellStyle name="Comma 4 4 3 2 2 4" xfId="11183"/>
    <cellStyle name="Comma 4 4 3 2 2 4 2" xfId="18715"/>
    <cellStyle name="Comma 4 4 3 2 2 4 3" xfId="43678"/>
    <cellStyle name="Comma 4 4 3 2 2 4 4" xfId="48070"/>
    <cellStyle name="Comma 4 4 3 2 2 4 5" xfId="51086"/>
    <cellStyle name="Comma 4 4 3 2 2 5" xfId="8219"/>
    <cellStyle name="Comma 4 4 3 2 2 5 2" xfId="43369"/>
    <cellStyle name="Comma 4 4 3 2 2 5 3" xfId="46639"/>
    <cellStyle name="Comma 4 4 3 2 2 5 4" xfId="49655"/>
    <cellStyle name="Comma 4 4 3 2 2 6" xfId="43102"/>
    <cellStyle name="Comma 4 4 3 2 2 7" xfId="45533"/>
    <cellStyle name="Comma 4 4 3 2 2 8" xfId="48549"/>
    <cellStyle name="Comma 4 4 3 2 3" xfId="9999"/>
    <cellStyle name="Comma 4 4 3 2 3 2" xfId="17549"/>
    <cellStyle name="Comma 4 4 3 2 3 3" xfId="41848"/>
    <cellStyle name="Comma 4 4 3 2 3 4" xfId="46904"/>
    <cellStyle name="Comma 4 4 3 2 3 5" xfId="49920"/>
    <cellStyle name="Comma 4 4 3 2 4" xfId="10483"/>
    <cellStyle name="Comma 4 4 3 2 4 2" xfId="18026"/>
    <cellStyle name="Comma 4 4 3 2 4 3" xfId="20192"/>
    <cellStyle name="Comma 4 4 3 2 4 4" xfId="47381"/>
    <cellStyle name="Comma 4 4 3 2 4 5" xfId="50397"/>
    <cellStyle name="Comma 4 4 3 2 5" xfId="10970"/>
    <cellStyle name="Comma 4 4 3 2 5 2" xfId="18503"/>
    <cellStyle name="Comma 4 4 3 2 5 3" xfId="43814"/>
    <cellStyle name="Comma 4 4 3 2 5 4" xfId="47858"/>
    <cellStyle name="Comma 4 4 3 2 5 5" xfId="50874"/>
    <cellStyle name="Comma 4 4 3 2 6" xfId="7918"/>
    <cellStyle name="Comma 4 4 3 2 6 2" xfId="42208"/>
    <cellStyle name="Comma 4 4 3 2 6 3" xfId="46427"/>
    <cellStyle name="Comma 4 4 3 2 6 4" xfId="49443"/>
    <cellStyle name="Comma 4 4 3 2 7" xfId="43022"/>
    <cellStyle name="Comma 4 4 3 2 8" xfId="45321"/>
    <cellStyle name="Comma 4 4 3 2 9" xfId="48337"/>
    <cellStyle name="Comma 4 4 3 3" xfId="5344"/>
    <cellStyle name="Comma 4 4 3 3 2" xfId="5664"/>
    <cellStyle name="Comma 4 4 3 3 2 2" xfId="10264"/>
    <cellStyle name="Comma 4 4 3 3 2 2 2" xfId="17814"/>
    <cellStyle name="Comma 4 4 3 3 2 2 3" xfId="42316"/>
    <cellStyle name="Comma 4 4 3 3 2 2 4" xfId="47169"/>
    <cellStyle name="Comma 4 4 3 3 2 2 5" xfId="50185"/>
    <cellStyle name="Comma 4 4 3 3 2 3" xfId="10749"/>
    <cellStyle name="Comma 4 4 3 3 2 3 2" xfId="18291"/>
    <cellStyle name="Comma 4 4 3 3 2 3 3" xfId="43166"/>
    <cellStyle name="Comma 4 4 3 3 2 3 4" xfId="47646"/>
    <cellStyle name="Comma 4 4 3 3 2 3 5" xfId="50662"/>
    <cellStyle name="Comma 4 4 3 3 2 4" xfId="11236"/>
    <cellStyle name="Comma 4 4 3 3 2 4 2" xfId="18768"/>
    <cellStyle name="Comma 4 4 3 3 2 4 3" xfId="43298"/>
    <cellStyle name="Comma 4 4 3 3 2 4 4" xfId="48123"/>
    <cellStyle name="Comma 4 4 3 3 2 4 5" xfId="51139"/>
    <cellStyle name="Comma 4 4 3 3 2 5" xfId="8298"/>
    <cellStyle name="Comma 4 4 3 3 2 5 2" xfId="42256"/>
    <cellStyle name="Comma 4 4 3 3 2 5 3" xfId="46692"/>
    <cellStyle name="Comma 4 4 3 3 2 5 4" xfId="49708"/>
    <cellStyle name="Comma 4 4 3 3 2 6" xfId="41566"/>
    <cellStyle name="Comma 4 4 3 3 2 7" xfId="45586"/>
    <cellStyle name="Comma 4 4 3 3 2 8" xfId="48602"/>
    <cellStyle name="Comma 4 4 3 3 3" xfId="10052"/>
    <cellStyle name="Comma 4 4 3 3 3 2" xfId="17602"/>
    <cellStyle name="Comma 4 4 3 3 3 3" xfId="41859"/>
    <cellStyle name="Comma 4 4 3 3 3 4" xfId="46957"/>
    <cellStyle name="Comma 4 4 3 3 3 5" xfId="49973"/>
    <cellStyle name="Comma 4 4 3 3 4" xfId="10537"/>
    <cellStyle name="Comma 4 4 3 3 4 2" xfId="18079"/>
    <cellStyle name="Comma 4 4 3 3 4 3" xfId="43573"/>
    <cellStyle name="Comma 4 4 3 3 4 4" xfId="47434"/>
    <cellStyle name="Comma 4 4 3 3 4 5" xfId="50450"/>
    <cellStyle name="Comma 4 4 3 3 5" xfId="11024"/>
    <cellStyle name="Comma 4 4 3 3 5 2" xfId="18556"/>
    <cellStyle name="Comma 4 4 3 3 5 3" xfId="42702"/>
    <cellStyle name="Comma 4 4 3 3 5 4" xfId="47911"/>
    <cellStyle name="Comma 4 4 3 3 5 5" xfId="50927"/>
    <cellStyle name="Comma 4 4 3 3 6" xfId="7989"/>
    <cellStyle name="Comma 4 4 3 3 6 2" xfId="43938"/>
    <cellStyle name="Comma 4 4 3 3 6 3" xfId="46480"/>
    <cellStyle name="Comma 4 4 3 3 6 4" xfId="49496"/>
    <cellStyle name="Comma 4 4 3 3 7" xfId="42725"/>
    <cellStyle name="Comma 4 4 3 3 8" xfId="45374"/>
    <cellStyle name="Comma 4 4 3 3 9" xfId="48390"/>
    <cellStyle name="Comma 4 4 3 4" xfId="5424"/>
    <cellStyle name="Comma 4 4 3 4 2" xfId="5744"/>
    <cellStyle name="Comma 4 4 3 4 2 2" xfId="10317"/>
    <cellStyle name="Comma 4 4 3 4 2 2 2" xfId="17867"/>
    <cellStyle name="Comma 4 4 3 4 2 2 3" xfId="19630"/>
    <cellStyle name="Comma 4 4 3 4 2 2 4" xfId="47222"/>
    <cellStyle name="Comma 4 4 3 4 2 2 5" xfId="50238"/>
    <cellStyle name="Comma 4 4 3 4 2 3" xfId="10802"/>
    <cellStyle name="Comma 4 4 3 4 2 3 2" xfId="18344"/>
    <cellStyle name="Comma 4 4 3 4 2 3 3" xfId="43088"/>
    <cellStyle name="Comma 4 4 3 4 2 3 4" xfId="47699"/>
    <cellStyle name="Comma 4 4 3 4 2 3 5" xfId="50715"/>
    <cellStyle name="Comma 4 4 3 4 2 4" xfId="11289"/>
    <cellStyle name="Comma 4 4 3 4 2 4 2" xfId="18821"/>
    <cellStyle name="Comma 4 4 3 4 2 4 3" xfId="43973"/>
    <cellStyle name="Comma 4 4 3 4 2 4 4" xfId="48176"/>
    <cellStyle name="Comma 4 4 3 4 2 4 5" xfId="51192"/>
    <cellStyle name="Comma 4 4 3 4 2 5" xfId="8378"/>
    <cellStyle name="Comma 4 4 3 4 2 5 2" xfId="42849"/>
    <cellStyle name="Comma 4 4 3 4 2 5 3" xfId="46745"/>
    <cellStyle name="Comma 4 4 3 4 2 5 4" xfId="49761"/>
    <cellStyle name="Comma 4 4 3 4 2 6" xfId="27750"/>
    <cellStyle name="Comma 4 4 3 4 2 7" xfId="45639"/>
    <cellStyle name="Comma 4 4 3 4 2 8" xfId="48655"/>
    <cellStyle name="Comma 4 4 3 4 3" xfId="10105"/>
    <cellStyle name="Comma 4 4 3 4 3 2" xfId="17655"/>
    <cellStyle name="Comma 4 4 3 4 3 3" xfId="43220"/>
    <cellStyle name="Comma 4 4 3 4 3 4" xfId="47010"/>
    <cellStyle name="Comma 4 4 3 4 3 5" xfId="50026"/>
    <cellStyle name="Comma 4 4 3 4 4" xfId="10590"/>
    <cellStyle name="Comma 4 4 3 4 4 2" xfId="18132"/>
    <cellStyle name="Comma 4 4 3 4 4 3" xfId="42840"/>
    <cellStyle name="Comma 4 4 3 4 4 4" xfId="47487"/>
    <cellStyle name="Comma 4 4 3 4 4 5" xfId="50503"/>
    <cellStyle name="Comma 4 4 3 4 5" xfId="11077"/>
    <cellStyle name="Comma 4 4 3 4 5 2" xfId="18609"/>
    <cellStyle name="Comma 4 4 3 4 5 3" xfId="42013"/>
    <cellStyle name="Comma 4 4 3 4 5 4" xfId="47964"/>
    <cellStyle name="Comma 4 4 3 4 5 5" xfId="50980"/>
    <cellStyle name="Comma 4 4 3 4 6" xfId="8065"/>
    <cellStyle name="Comma 4 4 3 4 6 2" xfId="43437"/>
    <cellStyle name="Comma 4 4 3 4 6 3" xfId="46533"/>
    <cellStyle name="Comma 4 4 3 4 6 4" xfId="49549"/>
    <cellStyle name="Comma 4 4 3 4 7" xfId="41511"/>
    <cellStyle name="Comma 4 4 3 4 8" xfId="45427"/>
    <cellStyle name="Comma 4 4 3 4 9" xfId="48443"/>
    <cellStyle name="Comma 4 4 3 5" xfId="5504"/>
    <cellStyle name="Comma 4 4 3 5 2" xfId="10158"/>
    <cellStyle name="Comma 4 4 3 5 2 2" xfId="17708"/>
    <cellStyle name="Comma 4 4 3 5 2 3" xfId="43856"/>
    <cellStyle name="Comma 4 4 3 5 2 4" xfId="47063"/>
    <cellStyle name="Comma 4 4 3 5 2 5" xfId="50079"/>
    <cellStyle name="Comma 4 4 3 5 3" xfId="10643"/>
    <cellStyle name="Comma 4 4 3 5 3 2" xfId="18185"/>
    <cellStyle name="Comma 4 4 3 5 3 3" xfId="41945"/>
    <cellStyle name="Comma 4 4 3 5 3 4" xfId="47540"/>
    <cellStyle name="Comma 4 4 3 5 3 5" xfId="50556"/>
    <cellStyle name="Comma 4 4 3 5 4" xfId="11130"/>
    <cellStyle name="Comma 4 4 3 5 4 2" xfId="18662"/>
    <cellStyle name="Comma 4 4 3 5 4 3" xfId="42844"/>
    <cellStyle name="Comma 4 4 3 5 4 4" xfId="48017"/>
    <cellStyle name="Comma 4 4 3 5 4 5" xfId="51033"/>
    <cellStyle name="Comma 4 4 3 5 5" xfId="8144"/>
    <cellStyle name="Comma 4 4 3 5 5 2" xfId="42617"/>
    <cellStyle name="Comma 4 4 3 5 5 3" xfId="46586"/>
    <cellStyle name="Comma 4 4 3 5 5 4" xfId="49602"/>
    <cellStyle name="Comma 4 4 3 5 6" xfId="27727"/>
    <cellStyle name="Comma 4 4 3 5 7" xfId="45480"/>
    <cellStyle name="Comma 4 4 3 5 8" xfId="48496"/>
    <cellStyle name="Comma 4 4 3 6" xfId="5824"/>
    <cellStyle name="Comma 4 4 3 6 2" xfId="10370"/>
    <cellStyle name="Comma 4 4 3 6 2 2" xfId="17920"/>
    <cellStyle name="Comma 4 4 3 6 2 3" xfId="42476"/>
    <cellStyle name="Comma 4 4 3 6 2 4" xfId="47275"/>
    <cellStyle name="Comma 4 4 3 6 2 5" xfId="50291"/>
    <cellStyle name="Comma 4 4 3 6 3" xfId="10855"/>
    <cellStyle name="Comma 4 4 3 6 3 2" xfId="18397"/>
    <cellStyle name="Comma 4 4 3 6 3 3" xfId="20732"/>
    <cellStyle name="Comma 4 4 3 6 3 4" xfId="47752"/>
    <cellStyle name="Comma 4 4 3 6 3 5" xfId="50768"/>
    <cellStyle name="Comma 4 4 3 6 4" xfId="11343"/>
    <cellStyle name="Comma 4 4 3 6 4 2" xfId="18874"/>
    <cellStyle name="Comma 4 4 3 6 4 3" xfId="43535"/>
    <cellStyle name="Comma 4 4 3 6 4 4" xfId="48229"/>
    <cellStyle name="Comma 4 4 3 6 4 5" xfId="51245"/>
    <cellStyle name="Comma 4 4 3 6 5" xfId="8458"/>
    <cellStyle name="Comma 4 4 3 6 5 2" xfId="29587"/>
    <cellStyle name="Comma 4 4 3 6 5 3" xfId="46798"/>
    <cellStyle name="Comma 4 4 3 6 5 4" xfId="49814"/>
    <cellStyle name="Comma 4 4 3 6 6" xfId="41602"/>
    <cellStyle name="Comma 4 4 3 6 7" xfId="45692"/>
    <cellStyle name="Comma 4 4 3 6 8" xfId="48708"/>
    <cellStyle name="Comma 4 4 3 7" xfId="9946"/>
    <cellStyle name="Comma 4 4 3 7 2" xfId="17496"/>
    <cellStyle name="Comma 4 4 3 7 3" xfId="43851"/>
    <cellStyle name="Comma 4 4 3 7 4" xfId="46851"/>
    <cellStyle name="Comma 4 4 3 7 5" xfId="49867"/>
    <cellStyle name="Comma 4 4 3 8" xfId="10430"/>
    <cellStyle name="Comma 4 4 3 8 2" xfId="17973"/>
    <cellStyle name="Comma 4 4 3 8 3" xfId="41913"/>
    <cellStyle name="Comma 4 4 3 8 4" xfId="47328"/>
    <cellStyle name="Comma 4 4 3 8 5" xfId="50344"/>
    <cellStyle name="Comma 4 4 3 9" xfId="10917"/>
    <cellStyle name="Comma 4 4 3 9 2" xfId="18450"/>
    <cellStyle name="Comma 4 4 3 9 3" xfId="41988"/>
    <cellStyle name="Comma 4 4 3 9 4" xfId="47805"/>
    <cellStyle name="Comma 4 4 3 9 5" xfId="50821"/>
    <cellStyle name="Comma 4 4 4" xfId="5261"/>
    <cellStyle name="Comma 4 4 4 2" xfId="5581"/>
    <cellStyle name="Comma 4 4 4 2 2" xfId="10208"/>
    <cellStyle name="Comma 4 4 4 2 2 2" xfId="17758"/>
    <cellStyle name="Comma 4 4 4 2 2 3" xfId="42129"/>
    <cellStyle name="Comma 4 4 4 2 2 4" xfId="47113"/>
    <cellStyle name="Comma 4 4 4 2 2 5" xfId="50129"/>
    <cellStyle name="Comma 4 4 4 2 3" xfId="10693"/>
    <cellStyle name="Comma 4 4 4 2 3 2" xfId="18235"/>
    <cellStyle name="Comma 4 4 4 2 3 3" xfId="43467"/>
    <cellStyle name="Comma 4 4 4 2 3 4" xfId="47590"/>
    <cellStyle name="Comma 4 4 4 2 3 5" xfId="50606"/>
    <cellStyle name="Comma 4 4 4 2 4" xfId="11180"/>
    <cellStyle name="Comma 4 4 4 2 4 2" xfId="18712"/>
    <cellStyle name="Comma 4 4 4 2 4 3" xfId="27772"/>
    <cellStyle name="Comma 4 4 4 2 4 4" xfId="48067"/>
    <cellStyle name="Comma 4 4 4 2 4 5" xfId="51083"/>
    <cellStyle name="Comma 4 4 4 2 5" xfId="8216"/>
    <cellStyle name="Comma 4 4 4 2 5 2" xfId="42975"/>
    <cellStyle name="Comma 4 4 4 2 5 3" xfId="46636"/>
    <cellStyle name="Comma 4 4 4 2 5 4" xfId="49652"/>
    <cellStyle name="Comma 4 4 4 2 6" xfId="43183"/>
    <cellStyle name="Comma 4 4 4 2 7" xfId="45530"/>
    <cellStyle name="Comma 4 4 4 2 8" xfId="48546"/>
    <cellStyle name="Comma 4 4 4 3" xfId="9996"/>
    <cellStyle name="Comma 4 4 4 3 2" xfId="17546"/>
    <cellStyle name="Comma 4 4 4 3 3" xfId="42285"/>
    <cellStyle name="Comma 4 4 4 3 4" xfId="46901"/>
    <cellStyle name="Comma 4 4 4 3 5" xfId="49917"/>
    <cellStyle name="Comma 4 4 4 4" xfId="10480"/>
    <cellStyle name="Comma 4 4 4 4 2" xfId="18023"/>
    <cellStyle name="Comma 4 4 4 4 3" xfId="27910"/>
    <cellStyle name="Comma 4 4 4 4 4" xfId="47378"/>
    <cellStyle name="Comma 4 4 4 4 5" xfId="50394"/>
    <cellStyle name="Comma 4 4 4 5" xfId="10967"/>
    <cellStyle name="Comma 4 4 4 5 2" xfId="18500"/>
    <cellStyle name="Comma 4 4 4 5 3" xfId="43755"/>
    <cellStyle name="Comma 4 4 4 5 4" xfId="47855"/>
    <cellStyle name="Comma 4 4 4 5 5" xfId="50871"/>
    <cellStyle name="Comma 4 4 4 6" xfId="7915"/>
    <cellStyle name="Comma 4 4 4 6 2" xfId="41761"/>
    <cellStyle name="Comma 4 4 4 6 3" xfId="46424"/>
    <cellStyle name="Comma 4 4 4 6 4" xfId="49440"/>
    <cellStyle name="Comma 4 4 4 7" xfId="41478"/>
    <cellStyle name="Comma 4 4 4 8" xfId="45318"/>
    <cellStyle name="Comma 4 4 4 9" xfId="48334"/>
    <cellStyle name="Comma 4 4 5" xfId="5341"/>
    <cellStyle name="Comma 4 4 5 2" xfId="5661"/>
    <cellStyle name="Comma 4 4 5 2 2" xfId="10261"/>
    <cellStyle name="Comma 4 4 5 2 2 2" xfId="17811"/>
    <cellStyle name="Comma 4 4 5 2 2 3" xfId="41890"/>
    <cellStyle name="Comma 4 4 5 2 2 4" xfId="47166"/>
    <cellStyle name="Comma 4 4 5 2 2 5" xfId="50182"/>
    <cellStyle name="Comma 4 4 5 2 3" xfId="10746"/>
    <cellStyle name="Comma 4 4 5 2 3 2" xfId="18288"/>
    <cellStyle name="Comma 4 4 5 2 3 3" xfId="19759"/>
    <cellStyle name="Comma 4 4 5 2 3 4" xfId="47643"/>
    <cellStyle name="Comma 4 4 5 2 3 5" xfId="50659"/>
    <cellStyle name="Comma 4 4 5 2 4" xfId="11233"/>
    <cellStyle name="Comma 4 4 5 2 4 2" xfId="18765"/>
    <cellStyle name="Comma 4 4 5 2 4 3" xfId="19601"/>
    <cellStyle name="Comma 4 4 5 2 4 4" xfId="48120"/>
    <cellStyle name="Comma 4 4 5 2 4 5" xfId="51136"/>
    <cellStyle name="Comma 4 4 5 2 5" xfId="8295"/>
    <cellStyle name="Comma 4 4 5 2 5 2" xfId="41813"/>
    <cellStyle name="Comma 4 4 5 2 5 3" xfId="46689"/>
    <cellStyle name="Comma 4 4 5 2 5 4" xfId="49705"/>
    <cellStyle name="Comma 4 4 5 2 6" xfId="41563"/>
    <cellStyle name="Comma 4 4 5 2 7" xfId="45583"/>
    <cellStyle name="Comma 4 4 5 2 8" xfId="48599"/>
    <cellStyle name="Comma 4 4 5 3" xfId="10049"/>
    <cellStyle name="Comma 4 4 5 3 2" xfId="17599"/>
    <cellStyle name="Comma 4 4 5 3 3" xfId="42291"/>
    <cellStyle name="Comma 4 4 5 3 4" xfId="46954"/>
    <cellStyle name="Comma 4 4 5 3 5" xfId="49970"/>
    <cellStyle name="Comma 4 4 5 4" xfId="10534"/>
    <cellStyle name="Comma 4 4 5 4 2" xfId="18076"/>
    <cellStyle name="Comma 4 4 5 4 3" xfId="19624"/>
    <cellStyle name="Comma 4 4 5 4 4" xfId="47431"/>
    <cellStyle name="Comma 4 4 5 4 5" xfId="50447"/>
    <cellStyle name="Comma 4 4 5 5" xfId="11021"/>
    <cellStyle name="Comma 4 4 5 5 2" xfId="18553"/>
    <cellStyle name="Comma 4 4 5 5 3" xfId="43989"/>
    <cellStyle name="Comma 4 4 5 5 4" xfId="47908"/>
    <cellStyle name="Comma 4 4 5 5 5" xfId="50924"/>
    <cellStyle name="Comma 4 4 5 6" xfId="7986"/>
    <cellStyle name="Comma 4 4 5 6 2" xfId="44007"/>
    <cellStyle name="Comma 4 4 5 6 3" xfId="46477"/>
    <cellStyle name="Comma 4 4 5 6 4" xfId="49493"/>
    <cellStyle name="Comma 4 4 5 7" xfId="43319"/>
    <cellStyle name="Comma 4 4 5 8" xfId="45371"/>
    <cellStyle name="Comma 4 4 5 9" xfId="48387"/>
    <cellStyle name="Comma 4 4 6" xfId="5421"/>
    <cellStyle name="Comma 4 4 6 2" xfId="5741"/>
    <cellStyle name="Comma 4 4 6 2 2" xfId="10314"/>
    <cellStyle name="Comma 4 4 6 2 2 2" xfId="17864"/>
    <cellStyle name="Comma 4 4 6 2 2 3" xfId="43569"/>
    <cellStyle name="Comma 4 4 6 2 2 4" xfId="47219"/>
    <cellStyle name="Comma 4 4 6 2 2 5" xfId="50235"/>
    <cellStyle name="Comma 4 4 6 2 3" xfId="10799"/>
    <cellStyle name="Comma 4 4 6 2 3 2" xfId="18341"/>
    <cellStyle name="Comma 4 4 6 2 3 3" xfId="42699"/>
    <cellStyle name="Comma 4 4 6 2 3 4" xfId="47696"/>
    <cellStyle name="Comma 4 4 6 2 3 5" xfId="50712"/>
    <cellStyle name="Comma 4 4 6 2 4" xfId="11286"/>
    <cellStyle name="Comma 4 4 6 2 4 2" xfId="18818"/>
    <cellStyle name="Comma 4 4 6 2 4 3" xfId="43004"/>
    <cellStyle name="Comma 4 4 6 2 4 4" xfId="48173"/>
    <cellStyle name="Comma 4 4 6 2 4 5" xfId="51189"/>
    <cellStyle name="Comma 4 4 6 2 5" xfId="8375"/>
    <cellStyle name="Comma 4 4 6 2 5 2" xfId="43368"/>
    <cellStyle name="Comma 4 4 6 2 5 3" xfId="46742"/>
    <cellStyle name="Comma 4 4 6 2 5 4" xfId="49758"/>
    <cellStyle name="Comma 4 4 6 2 6" xfId="43611"/>
    <cellStyle name="Comma 4 4 6 2 7" xfId="45636"/>
    <cellStyle name="Comma 4 4 6 2 8" xfId="48652"/>
    <cellStyle name="Comma 4 4 6 3" xfId="10102"/>
    <cellStyle name="Comma 4 4 6 3 2" xfId="17652"/>
    <cellStyle name="Comma 4 4 6 3 3" xfId="20410"/>
    <cellStyle name="Comma 4 4 6 3 4" xfId="47007"/>
    <cellStyle name="Comma 4 4 6 3 5" xfId="50023"/>
    <cellStyle name="Comma 4 4 6 4" xfId="10587"/>
    <cellStyle name="Comma 4 4 6 4 2" xfId="18129"/>
    <cellStyle name="Comma 4 4 6 4 3" xfId="43749"/>
    <cellStyle name="Comma 4 4 6 4 4" xfId="47484"/>
    <cellStyle name="Comma 4 4 6 4 5" xfId="50500"/>
    <cellStyle name="Comma 4 4 6 5" xfId="11074"/>
    <cellStyle name="Comma 4 4 6 5 2" xfId="18606"/>
    <cellStyle name="Comma 4 4 6 5 3" xfId="42396"/>
    <cellStyle name="Comma 4 4 6 5 4" xfId="47961"/>
    <cellStyle name="Comma 4 4 6 5 5" xfId="50977"/>
    <cellStyle name="Comma 4 4 6 6" xfId="8062"/>
    <cellStyle name="Comma 4 4 6 6 2" xfId="42768"/>
    <cellStyle name="Comma 4 4 6 6 3" xfId="46530"/>
    <cellStyle name="Comma 4 4 6 6 4" xfId="49546"/>
    <cellStyle name="Comma 4 4 6 7" xfId="41509"/>
    <cellStyle name="Comma 4 4 6 8" xfId="45424"/>
    <cellStyle name="Comma 4 4 6 9" xfId="48440"/>
    <cellStyle name="Comma 4 4 7" xfId="5501"/>
    <cellStyle name="Comma 4 4 7 2" xfId="10155"/>
    <cellStyle name="Comma 4 4 7 2 2" xfId="17705"/>
    <cellStyle name="Comma 4 4 7 2 3" xfId="43952"/>
    <cellStyle name="Comma 4 4 7 2 4" xfId="47060"/>
    <cellStyle name="Comma 4 4 7 2 5" xfId="50076"/>
    <cellStyle name="Comma 4 4 7 3" xfId="10640"/>
    <cellStyle name="Comma 4 4 7 3 2" xfId="18182"/>
    <cellStyle name="Comma 4 4 7 3 3" xfId="43594"/>
    <cellStyle name="Comma 4 4 7 3 4" xfId="47537"/>
    <cellStyle name="Comma 4 4 7 3 5" xfId="50553"/>
    <cellStyle name="Comma 4 4 7 4" xfId="11127"/>
    <cellStyle name="Comma 4 4 7 4 2" xfId="18659"/>
    <cellStyle name="Comma 4 4 7 4 3" xfId="19279"/>
    <cellStyle name="Comma 4 4 7 4 4" xfId="48014"/>
    <cellStyle name="Comma 4 4 7 4 5" xfId="51030"/>
    <cellStyle name="Comma 4 4 7 5" xfId="8141"/>
    <cellStyle name="Comma 4 4 7 5 2" xfId="42467"/>
    <cellStyle name="Comma 4 4 7 5 3" xfId="46583"/>
    <cellStyle name="Comma 4 4 7 5 4" xfId="49599"/>
    <cellStyle name="Comma 4 4 7 6" xfId="43763"/>
    <cellStyle name="Comma 4 4 7 7" xfId="45477"/>
    <cellStyle name="Comma 4 4 7 8" xfId="48493"/>
    <cellStyle name="Comma 4 4 8" xfId="5821"/>
    <cellStyle name="Comma 4 4 8 2" xfId="10367"/>
    <cellStyle name="Comma 4 4 8 2 2" xfId="17917"/>
    <cellStyle name="Comma 4 4 8 2 3" xfId="43415"/>
    <cellStyle name="Comma 4 4 8 2 4" xfId="47272"/>
    <cellStyle name="Comma 4 4 8 2 5" xfId="50288"/>
    <cellStyle name="Comma 4 4 8 3" xfId="10852"/>
    <cellStyle name="Comma 4 4 8 3 2" xfId="18394"/>
    <cellStyle name="Comma 4 4 8 3 3" xfId="43312"/>
    <cellStyle name="Comma 4 4 8 3 4" xfId="47749"/>
    <cellStyle name="Comma 4 4 8 3 5" xfId="50765"/>
    <cellStyle name="Comma 4 4 8 4" xfId="11340"/>
    <cellStyle name="Comma 4 4 8 4 2" xfId="18871"/>
    <cellStyle name="Comma 4 4 8 4 3" xfId="42891"/>
    <cellStyle name="Comma 4 4 8 4 4" xfId="48226"/>
    <cellStyle name="Comma 4 4 8 4 5" xfId="51242"/>
    <cellStyle name="Comma 4 4 8 5" xfId="8455"/>
    <cellStyle name="Comma 4 4 8 5 2" xfId="43502"/>
    <cellStyle name="Comma 4 4 8 5 3" xfId="46795"/>
    <cellStyle name="Comma 4 4 8 5 4" xfId="49811"/>
    <cellStyle name="Comma 4 4 8 6" xfId="42743"/>
    <cellStyle name="Comma 4 4 8 7" xfId="45689"/>
    <cellStyle name="Comma 4 4 8 8" xfId="48705"/>
    <cellStyle name="Comma 4 4 9" xfId="6574"/>
    <cellStyle name="Comma 4 5" xfId="3999"/>
    <cellStyle name="Comma 4 5 10" xfId="10431"/>
    <cellStyle name="Comma 4 5 10 2" xfId="17974"/>
    <cellStyle name="Comma 4 5 10 3" xfId="20369"/>
    <cellStyle name="Comma 4 5 10 4" xfId="47329"/>
    <cellStyle name="Comma 4 5 10 5" xfId="50345"/>
    <cellStyle name="Comma 4 5 11" xfId="10918"/>
    <cellStyle name="Comma 4 5 11 2" xfId="18451"/>
    <cellStyle name="Comma 4 5 11 3" xfId="42478"/>
    <cellStyle name="Comma 4 5 11 4" xfId="47806"/>
    <cellStyle name="Comma 4 5 11 5" xfId="50822"/>
    <cellStyle name="Comma 4 5 12" xfId="7012"/>
    <cellStyle name="Comma 4 5 12 2" xfId="17141"/>
    <cellStyle name="Comma 4 5 12 3" xfId="42442"/>
    <cellStyle name="Comma 4 5 12 4" xfId="46181"/>
    <cellStyle name="Comma 4 5 12 5" xfId="49197"/>
    <cellStyle name="Comma 4 5 13" xfId="16675"/>
    <cellStyle name="Comma 4 5 14" xfId="19216"/>
    <cellStyle name="Comma 4 5 15" xfId="44102"/>
    <cellStyle name="Comma 4 5 16" xfId="45010"/>
    <cellStyle name="Comma 4 5 17" xfId="45269"/>
    <cellStyle name="Comma 4 5 18" xfId="48284"/>
    <cellStyle name="Comma 4 5 19" xfId="12908"/>
    <cellStyle name="Comma 4 5 2" xfId="4000"/>
    <cellStyle name="Comma 4 5 2 10" xfId="7623"/>
    <cellStyle name="Comma 4 5 2 10 2" xfId="19982"/>
    <cellStyle name="Comma 4 5 2 10 3" xfId="46388"/>
    <cellStyle name="Comma 4 5 2 10 4" xfId="49404"/>
    <cellStyle name="Comma 4 5 2 11" xfId="19217"/>
    <cellStyle name="Comma 4 5 2 12" xfId="44103"/>
    <cellStyle name="Comma 4 5 2 13" xfId="45011"/>
    <cellStyle name="Comma 4 5 2 14" xfId="45270"/>
    <cellStyle name="Comma 4 5 2 15" xfId="48285"/>
    <cellStyle name="Comma 4 5 2 2" xfId="5266"/>
    <cellStyle name="Comma 4 5 2 2 2" xfId="5586"/>
    <cellStyle name="Comma 4 5 2 2 2 2" xfId="10213"/>
    <cellStyle name="Comma 4 5 2 2 2 2 2" xfId="17763"/>
    <cellStyle name="Comma 4 5 2 2 2 2 3" xfId="41882"/>
    <cellStyle name="Comma 4 5 2 2 2 2 4" xfId="47118"/>
    <cellStyle name="Comma 4 5 2 2 2 2 5" xfId="50134"/>
    <cellStyle name="Comma 4 5 2 2 2 3" xfId="10698"/>
    <cellStyle name="Comma 4 5 2 2 2 3 2" xfId="18240"/>
    <cellStyle name="Comma 4 5 2 2 2 3 3" xfId="41955"/>
    <cellStyle name="Comma 4 5 2 2 2 3 4" xfId="47595"/>
    <cellStyle name="Comma 4 5 2 2 2 3 5" xfId="50611"/>
    <cellStyle name="Comma 4 5 2 2 2 4" xfId="11185"/>
    <cellStyle name="Comma 4 5 2 2 2 4 2" xfId="18717"/>
    <cellStyle name="Comma 4 5 2 2 2 4 3" xfId="43136"/>
    <cellStyle name="Comma 4 5 2 2 2 4 4" xfId="48072"/>
    <cellStyle name="Comma 4 5 2 2 2 4 5" xfId="51088"/>
    <cellStyle name="Comma 4 5 2 2 2 5" xfId="8221"/>
    <cellStyle name="Comma 4 5 2 2 2 5 2" xfId="20499"/>
    <cellStyle name="Comma 4 5 2 2 2 5 3" xfId="46641"/>
    <cellStyle name="Comma 4 5 2 2 2 5 4" xfId="49657"/>
    <cellStyle name="Comma 4 5 2 2 2 6" xfId="43606"/>
    <cellStyle name="Comma 4 5 2 2 2 7" xfId="45535"/>
    <cellStyle name="Comma 4 5 2 2 2 8" xfId="48551"/>
    <cellStyle name="Comma 4 5 2 2 3" xfId="10001"/>
    <cellStyle name="Comma 4 5 2 2 3 2" xfId="17551"/>
    <cellStyle name="Comma 4 5 2 2 3 3" xfId="41850"/>
    <cellStyle name="Comma 4 5 2 2 3 4" xfId="46906"/>
    <cellStyle name="Comma 4 5 2 2 3 5" xfId="49922"/>
    <cellStyle name="Comma 4 5 2 2 4" xfId="10485"/>
    <cellStyle name="Comma 4 5 2 2 4 2" xfId="18028"/>
    <cellStyle name="Comma 4 5 2 2 4 3" xfId="43694"/>
    <cellStyle name="Comma 4 5 2 2 4 4" xfId="47383"/>
    <cellStyle name="Comma 4 5 2 2 4 5" xfId="50399"/>
    <cellStyle name="Comma 4 5 2 2 5" xfId="10972"/>
    <cellStyle name="Comma 4 5 2 2 5 2" xfId="18505"/>
    <cellStyle name="Comma 4 5 2 2 5 3" xfId="41997"/>
    <cellStyle name="Comma 4 5 2 2 5 4" xfId="47860"/>
    <cellStyle name="Comma 4 5 2 2 5 5" xfId="50876"/>
    <cellStyle name="Comma 4 5 2 2 6" xfId="7920"/>
    <cellStyle name="Comma 4 5 2 2 6 2" xfId="42765"/>
    <cellStyle name="Comma 4 5 2 2 6 3" xfId="46429"/>
    <cellStyle name="Comma 4 5 2 2 6 4" xfId="49445"/>
    <cellStyle name="Comma 4 5 2 2 7" xfId="43598"/>
    <cellStyle name="Comma 4 5 2 2 8" xfId="45323"/>
    <cellStyle name="Comma 4 5 2 2 9" xfId="48339"/>
    <cellStyle name="Comma 4 5 2 3" xfId="5346"/>
    <cellStyle name="Comma 4 5 2 3 2" xfId="5666"/>
    <cellStyle name="Comma 4 5 2 3 2 2" xfId="10266"/>
    <cellStyle name="Comma 4 5 2 3 2 2 2" xfId="17816"/>
    <cellStyle name="Comma 4 5 2 3 2 2 3" xfId="19631"/>
    <cellStyle name="Comma 4 5 2 3 2 2 4" xfId="47171"/>
    <cellStyle name="Comma 4 5 2 3 2 2 5" xfId="50187"/>
    <cellStyle name="Comma 4 5 2 3 2 3" xfId="10751"/>
    <cellStyle name="Comma 4 5 2 3 2 3 2" xfId="18293"/>
    <cellStyle name="Comma 4 5 2 3 2 3 3" xfId="42356"/>
    <cellStyle name="Comma 4 5 2 3 2 3 4" xfId="47648"/>
    <cellStyle name="Comma 4 5 2 3 2 3 5" xfId="50664"/>
    <cellStyle name="Comma 4 5 2 3 2 4" xfId="11238"/>
    <cellStyle name="Comma 4 5 2 3 2 4 2" xfId="18770"/>
    <cellStyle name="Comma 4 5 2 3 2 4 3" xfId="43243"/>
    <cellStyle name="Comma 4 5 2 3 2 4 4" xfId="48125"/>
    <cellStyle name="Comma 4 5 2 3 2 4 5" xfId="51141"/>
    <cellStyle name="Comma 4 5 2 3 2 5" xfId="8300"/>
    <cellStyle name="Comma 4 5 2 3 2 5 2" xfId="43652"/>
    <cellStyle name="Comma 4 5 2 3 2 5 3" xfId="46694"/>
    <cellStyle name="Comma 4 5 2 3 2 5 4" xfId="49710"/>
    <cellStyle name="Comma 4 5 2 3 2 6" xfId="42737"/>
    <cellStyle name="Comma 4 5 2 3 2 7" xfId="45588"/>
    <cellStyle name="Comma 4 5 2 3 2 8" xfId="48604"/>
    <cellStyle name="Comma 4 5 2 3 3" xfId="10054"/>
    <cellStyle name="Comma 4 5 2 3 3 2" xfId="17604"/>
    <cellStyle name="Comma 4 5 2 3 3 3" xfId="42686"/>
    <cellStyle name="Comma 4 5 2 3 3 4" xfId="46959"/>
    <cellStyle name="Comma 4 5 2 3 3 5" xfId="49975"/>
    <cellStyle name="Comma 4 5 2 3 4" xfId="10539"/>
    <cellStyle name="Comma 4 5 2 3 4 2" xfId="18081"/>
    <cellStyle name="Comma 4 5 2 3 4 3" xfId="43229"/>
    <cellStyle name="Comma 4 5 2 3 4 4" xfId="47436"/>
    <cellStyle name="Comma 4 5 2 3 4 5" xfId="50452"/>
    <cellStyle name="Comma 4 5 2 3 5" xfId="11026"/>
    <cellStyle name="Comma 4 5 2 3 5 2" xfId="18558"/>
    <cellStyle name="Comma 4 5 2 3 5 3" xfId="43528"/>
    <cellStyle name="Comma 4 5 2 3 5 4" xfId="47913"/>
    <cellStyle name="Comma 4 5 2 3 5 5" xfId="50929"/>
    <cellStyle name="Comma 4 5 2 3 6" xfId="7991"/>
    <cellStyle name="Comma 4 5 2 3 6 2" xfId="20523"/>
    <cellStyle name="Comma 4 5 2 3 6 3" xfId="46482"/>
    <cellStyle name="Comma 4 5 2 3 6 4" xfId="49498"/>
    <cellStyle name="Comma 4 5 2 3 7" xfId="41497"/>
    <cellStyle name="Comma 4 5 2 3 8" xfId="45376"/>
    <cellStyle name="Comma 4 5 2 3 9" xfId="48392"/>
    <cellStyle name="Comma 4 5 2 4" xfId="5426"/>
    <cellStyle name="Comma 4 5 2 4 2" xfId="5746"/>
    <cellStyle name="Comma 4 5 2 4 2 2" xfId="10319"/>
    <cellStyle name="Comma 4 5 2 4 2 2 2" xfId="17869"/>
    <cellStyle name="Comma 4 5 2 4 2 2 3" xfId="41900"/>
    <cellStyle name="Comma 4 5 2 4 2 2 4" xfId="47224"/>
    <cellStyle name="Comma 4 5 2 4 2 2 5" xfId="50240"/>
    <cellStyle name="Comma 4 5 2 4 2 3" xfId="10804"/>
    <cellStyle name="Comma 4 5 2 4 2 3 2" xfId="18346"/>
    <cellStyle name="Comma 4 5 2 4 2 3 3" xfId="42580"/>
    <cellStyle name="Comma 4 5 2 4 2 3 4" xfId="47701"/>
    <cellStyle name="Comma 4 5 2 4 2 3 5" xfId="50717"/>
    <cellStyle name="Comma 4 5 2 4 2 4" xfId="11291"/>
    <cellStyle name="Comma 4 5 2 4 2 4 2" xfId="18823"/>
    <cellStyle name="Comma 4 5 2 4 2 4 3" xfId="43717"/>
    <cellStyle name="Comma 4 5 2 4 2 4 4" xfId="48178"/>
    <cellStyle name="Comma 4 5 2 4 2 4 5" xfId="51194"/>
    <cellStyle name="Comma 4 5 2 4 2 5" xfId="8380"/>
    <cellStyle name="Comma 4 5 2 4 2 5 2" xfId="43794"/>
    <cellStyle name="Comma 4 5 2 4 2 5 3" xfId="46747"/>
    <cellStyle name="Comma 4 5 2 4 2 5 4" xfId="49763"/>
    <cellStyle name="Comma 4 5 2 4 2 6" xfId="19707"/>
    <cellStyle name="Comma 4 5 2 4 2 7" xfId="45641"/>
    <cellStyle name="Comma 4 5 2 4 2 8" xfId="48657"/>
    <cellStyle name="Comma 4 5 2 4 3" xfId="10107"/>
    <cellStyle name="Comma 4 5 2 4 3 2" xfId="17657"/>
    <cellStyle name="Comma 4 5 2 4 3 3" xfId="41865"/>
    <cellStyle name="Comma 4 5 2 4 3 4" xfId="47012"/>
    <cellStyle name="Comma 4 5 2 4 3 5" xfId="50028"/>
    <cellStyle name="Comma 4 5 2 4 4" xfId="10592"/>
    <cellStyle name="Comma 4 5 2 4 4 2" xfId="18134"/>
    <cellStyle name="Comma 4 5 2 4 4 3" xfId="41939"/>
    <cellStyle name="Comma 4 5 2 4 4 4" xfId="47489"/>
    <cellStyle name="Comma 4 5 2 4 4 5" xfId="50505"/>
    <cellStyle name="Comma 4 5 2 4 5" xfId="11079"/>
    <cellStyle name="Comma 4 5 2 4 5 2" xfId="18611"/>
    <cellStyle name="Comma 4 5 2 4 5 3" xfId="43871"/>
    <cellStyle name="Comma 4 5 2 4 5 4" xfId="47966"/>
    <cellStyle name="Comma 4 5 2 4 5 5" xfId="50982"/>
    <cellStyle name="Comma 4 5 2 4 6" xfId="8067"/>
    <cellStyle name="Comma 4 5 2 4 6 2" xfId="43786"/>
    <cellStyle name="Comma 4 5 2 4 6 3" xfId="46535"/>
    <cellStyle name="Comma 4 5 2 4 6 4" xfId="49551"/>
    <cellStyle name="Comma 4 5 2 4 7" xfId="41512"/>
    <cellStyle name="Comma 4 5 2 4 8" xfId="45429"/>
    <cellStyle name="Comma 4 5 2 4 9" xfId="48445"/>
    <cellStyle name="Comma 4 5 2 5" xfId="5506"/>
    <cellStyle name="Comma 4 5 2 5 2" xfId="10160"/>
    <cellStyle name="Comma 4 5 2 5 2 2" xfId="17710"/>
    <cellStyle name="Comma 4 5 2 5 2 3" xfId="43511"/>
    <cellStyle name="Comma 4 5 2 5 2 4" xfId="47065"/>
    <cellStyle name="Comma 4 5 2 5 2 5" xfId="50081"/>
    <cellStyle name="Comma 4 5 2 5 3" xfId="10645"/>
    <cellStyle name="Comma 4 5 2 5 3 2" xfId="18187"/>
    <cellStyle name="Comma 4 5 2 5 3 3" xfId="43574"/>
    <cellStyle name="Comma 4 5 2 5 3 4" xfId="47542"/>
    <cellStyle name="Comma 4 5 2 5 3 5" xfId="50558"/>
    <cellStyle name="Comma 4 5 2 5 4" xfId="11132"/>
    <cellStyle name="Comma 4 5 2 5 4 2" xfId="18664"/>
    <cellStyle name="Comma 4 5 2 5 4 3" xfId="42905"/>
    <cellStyle name="Comma 4 5 2 5 4 4" xfId="48019"/>
    <cellStyle name="Comma 4 5 2 5 4 5" xfId="51035"/>
    <cellStyle name="Comma 4 5 2 5 5" xfId="8146"/>
    <cellStyle name="Comma 4 5 2 5 5 2" xfId="32938"/>
    <cellStyle name="Comma 4 5 2 5 5 3" xfId="46588"/>
    <cellStyle name="Comma 4 5 2 5 5 4" xfId="49604"/>
    <cellStyle name="Comma 4 5 2 5 6" xfId="43901"/>
    <cellStyle name="Comma 4 5 2 5 7" xfId="45482"/>
    <cellStyle name="Comma 4 5 2 5 8" xfId="48498"/>
    <cellStyle name="Comma 4 5 2 6" xfId="5826"/>
    <cellStyle name="Comma 4 5 2 6 2" xfId="10372"/>
    <cellStyle name="Comma 4 5 2 6 2 2" xfId="17922"/>
    <cellStyle name="Comma 4 5 2 6 2 3" xfId="27969"/>
    <cellStyle name="Comma 4 5 2 6 2 4" xfId="47277"/>
    <cellStyle name="Comma 4 5 2 6 2 5" xfId="50293"/>
    <cellStyle name="Comma 4 5 2 6 3" xfId="10857"/>
    <cellStyle name="Comma 4 5 2 6 3 2" xfId="18399"/>
    <cellStyle name="Comma 4 5 2 6 3 3" xfId="42141"/>
    <cellStyle name="Comma 4 5 2 6 3 4" xfId="47754"/>
    <cellStyle name="Comma 4 5 2 6 3 5" xfId="50770"/>
    <cellStyle name="Comma 4 5 2 6 4" xfId="11345"/>
    <cellStyle name="Comma 4 5 2 6 4 2" xfId="18876"/>
    <cellStyle name="Comma 4 5 2 6 4 3" xfId="42055"/>
    <cellStyle name="Comma 4 5 2 6 4 4" xfId="48231"/>
    <cellStyle name="Comma 4 5 2 6 4 5" xfId="51247"/>
    <cellStyle name="Comma 4 5 2 6 5" xfId="8460"/>
    <cellStyle name="Comma 4 5 2 6 5 2" xfId="42272"/>
    <cellStyle name="Comma 4 5 2 6 5 3" xfId="46800"/>
    <cellStyle name="Comma 4 5 2 6 5 4" xfId="49816"/>
    <cellStyle name="Comma 4 5 2 6 6" xfId="41603"/>
    <cellStyle name="Comma 4 5 2 6 7" xfId="45694"/>
    <cellStyle name="Comma 4 5 2 6 8" xfId="48710"/>
    <cellStyle name="Comma 4 5 2 7" xfId="9948"/>
    <cellStyle name="Comma 4 5 2 7 2" xfId="17498"/>
    <cellStyle name="Comma 4 5 2 7 3" xfId="43217"/>
    <cellStyle name="Comma 4 5 2 7 4" xfId="46853"/>
    <cellStyle name="Comma 4 5 2 7 5" xfId="49869"/>
    <cellStyle name="Comma 4 5 2 8" xfId="10432"/>
    <cellStyle name="Comma 4 5 2 8 2" xfId="17975"/>
    <cellStyle name="Comma 4 5 2 8 3" xfId="43862"/>
    <cellStyle name="Comma 4 5 2 8 4" xfId="47330"/>
    <cellStyle name="Comma 4 5 2 8 5" xfId="50346"/>
    <cellStyle name="Comma 4 5 2 9" xfId="10919"/>
    <cellStyle name="Comma 4 5 2 9 2" xfId="18452"/>
    <cellStyle name="Comma 4 5 2 9 3" xfId="43444"/>
    <cellStyle name="Comma 4 5 2 9 4" xfId="47807"/>
    <cellStyle name="Comma 4 5 2 9 5" xfId="50823"/>
    <cellStyle name="Comma 4 5 3" xfId="5265"/>
    <cellStyle name="Comma 4 5 3 2" xfId="5585"/>
    <cellStyle name="Comma 4 5 3 2 2" xfId="10212"/>
    <cellStyle name="Comma 4 5 3 2 2 2" xfId="17762"/>
    <cellStyle name="Comma 4 5 3 2 2 3" xfId="43985"/>
    <cellStyle name="Comma 4 5 3 2 2 4" xfId="47117"/>
    <cellStyle name="Comma 4 5 3 2 2 5" xfId="50133"/>
    <cellStyle name="Comma 4 5 3 2 3" xfId="10697"/>
    <cellStyle name="Comma 4 5 3 2 3 2" xfId="18239"/>
    <cellStyle name="Comma 4 5 3 2 3 3" xfId="43961"/>
    <cellStyle name="Comma 4 5 3 2 3 4" xfId="47594"/>
    <cellStyle name="Comma 4 5 3 2 3 5" xfId="50610"/>
    <cellStyle name="Comma 4 5 3 2 4" xfId="11184"/>
    <cellStyle name="Comma 4 5 3 2 4 2" xfId="18716"/>
    <cellStyle name="Comma 4 5 3 2 4 3" xfId="42452"/>
    <cellStyle name="Comma 4 5 3 2 4 4" xfId="48071"/>
    <cellStyle name="Comma 4 5 3 2 4 5" xfId="51087"/>
    <cellStyle name="Comma 4 5 3 2 5" xfId="8220"/>
    <cellStyle name="Comma 4 5 3 2 5 2" xfId="41802"/>
    <cellStyle name="Comma 4 5 3 2 5 3" xfId="46640"/>
    <cellStyle name="Comma 4 5 3 2 5 4" xfId="49656"/>
    <cellStyle name="Comma 4 5 3 2 6" xfId="41539"/>
    <cellStyle name="Comma 4 5 3 2 7" xfId="45534"/>
    <cellStyle name="Comma 4 5 3 2 8" xfId="48550"/>
    <cellStyle name="Comma 4 5 3 3" xfId="10000"/>
    <cellStyle name="Comma 4 5 3 3 2" xfId="17550"/>
    <cellStyle name="Comma 4 5 3 3 3" xfId="41849"/>
    <cellStyle name="Comma 4 5 3 3 4" xfId="46905"/>
    <cellStyle name="Comma 4 5 3 3 5" xfId="49921"/>
    <cellStyle name="Comma 4 5 3 4" xfId="10484"/>
    <cellStyle name="Comma 4 5 3 4 2" xfId="18027"/>
    <cellStyle name="Comma 4 5 3 4 3" xfId="28617"/>
    <cellStyle name="Comma 4 5 3 4 4" xfId="47382"/>
    <cellStyle name="Comma 4 5 3 4 5" xfId="50398"/>
    <cellStyle name="Comma 4 5 3 5" xfId="10971"/>
    <cellStyle name="Comma 4 5 3 5 2" xfId="18504"/>
    <cellStyle name="Comma 4 5 3 5 3" xfId="43392"/>
    <cellStyle name="Comma 4 5 3 5 4" xfId="47859"/>
    <cellStyle name="Comma 4 5 3 5 5" xfId="50875"/>
    <cellStyle name="Comma 4 5 3 6" xfId="7919"/>
    <cellStyle name="Comma 4 5 3 6 2" xfId="43205"/>
    <cellStyle name="Comma 4 5 3 6 3" xfId="46428"/>
    <cellStyle name="Comma 4 5 3 6 4" xfId="49444"/>
    <cellStyle name="Comma 4 5 3 7" xfId="41480"/>
    <cellStyle name="Comma 4 5 3 8" xfId="45322"/>
    <cellStyle name="Comma 4 5 3 9" xfId="48338"/>
    <cellStyle name="Comma 4 5 4" xfId="5345"/>
    <cellStyle name="Comma 4 5 4 2" xfId="5665"/>
    <cellStyle name="Comma 4 5 4 2 2" xfId="10265"/>
    <cellStyle name="Comma 4 5 4 2 2 2" xfId="17815"/>
    <cellStyle name="Comma 4 5 4 2 2 3" xfId="42632"/>
    <cellStyle name="Comma 4 5 4 2 2 4" xfId="47170"/>
    <cellStyle name="Comma 4 5 4 2 2 5" xfId="50186"/>
    <cellStyle name="Comma 4 5 4 2 3" xfId="10750"/>
    <cellStyle name="Comma 4 5 4 2 3 2" xfId="18292"/>
    <cellStyle name="Comma 4 5 4 2 3 3" xfId="43290"/>
    <cellStyle name="Comma 4 5 4 2 3 4" xfId="47647"/>
    <cellStyle name="Comma 4 5 4 2 3 5" xfId="50663"/>
    <cellStyle name="Comma 4 5 4 2 4" xfId="11237"/>
    <cellStyle name="Comma 4 5 4 2 4 2" xfId="18769"/>
    <cellStyle name="Comma 4 5 4 2 4 3" xfId="42417"/>
    <cellStyle name="Comma 4 5 4 2 4 4" xfId="48124"/>
    <cellStyle name="Comma 4 5 4 2 4 5" xfId="51140"/>
    <cellStyle name="Comma 4 5 4 2 5" xfId="8299"/>
    <cellStyle name="Comma 4 5 4 2 5 2" xfId="20132"/>
    <cellStyle name="Comma 4 5 4 2 5 3" xfId="46693"/>
    <cellStyle name="Comma 4 5 4 2 5 4" xfId="49709"/>
    <cellStyle name="Comma 4 5 4 2 6" xfId="42738"/>
    <cellStyle name="Comma 4 5 4 2 7" xfId="45587"/>
    <cellStyle name="Comma 4 5 4 2 8" xfId="48603"/>
    <cellStyle name="Comma 4 5 4 3" xfId="10053"/>
    <cellStyle name="Comma 4 5 4 3 2" xfId="17603"/>
    <cellStyle name="Comma 4 5 4 3 3" xfId="20414"/>
    <cellStyle name="Comma 4 5 4 3 4" xfId="46958"/>
    <cellStyle name="Comma 4 5 4 3 5" xfId="49974"/>
    <cellStyle name="Comma 4 5 4 4" xfId="10538"/>
    <cellStyle name="Comma 4 5 4 4 2" xfId="18080"/>
    <cellStyle name="Comma 4 5 4 4 3" xfId="42330"/>
    <cellStyle name="Comma 4 5 4 4 4" xfId="47435"/>
    <cellStyle name="Comma 4 5 4 4 5" xfId="50451"/>
    <cellStyle name="Comma 4 5 4 5" xfId="11025"/>
    <cellStyle name="Comma 4 5 4 5 2" xfId="18557"/>
    <cellStyle name="Comma 4 5 4 5 3" xfId="42389"/>
    <cellStyle name="Comma 4 5 4 5 4" xfId="47912"/>
    <cellStyle name="Comma 4 5 4 5 5" xfId="50928"/>
    <cellStyle name="Comma 4 5 4 6" xfId="7990"/>
    <cellStyle name="Comma 4 5 4 6 2" xfId="42540"/>
    <cellStyle name="Comma 4 5 4 6 3" xfId="46481"/>
    <cellStyle name="Comma 4 5 4 6 4" xfId="49497"/>
    <cellStyle name="Comma 4 5 4 7" xfId="41496"/>
    <cellStyle name="Comma 4 5 4 8" xfId="45375"/>
    <cellStyle name="Comma 4 5 4 9" xfId="48391"/>
    <cellStyle name="Comma 4 5 5" xfId="5425"/>
    <cellStyle name="Comma 4 5 5 2" xfId="5745"/>
    <cellStyle name="Comma 4 5 5 2 2" xfId="10318"/>
    <cellStyle name="Comma 4 5 5 2 2 2" xfId="17868"/>
    <cellStyle name="Comma 4 5 5 2 2 3" xfId="41899"/>
    <cellStyle name="Comma 4 5 5 2 2 4" xfId="47223"/>
    <cellStyle name="Comma 4 5 5 2 2 5" xfId="50239"/>
    <cellStyle name="Comma 4 5 5 2 3" xfId="10803"/>
    <cellStyle name="Comma 4 5 5 2 3 2" xfId="18345"/>
    <cellStyle name="Comma 4 5 5 2 3 3" xfId="41971"/>
    <cellStyle name="Comma 4 5 5 2 3 4" xfId="47700"/>
    <cellStyle name="Comma 4 5 5 2 3 5" xfId="50716"/>
    <cellStyle name="Comma 4 5 5 2 4" xfId="11290"/>
    <cellStyle name="Comma 4 5 5 2 4 2" xfId="18822"/>
    <cellStyle name="Comma 4 5 5 2 4 3" xfId="32890"/>
    <cellStyle name="Comma 4 5 5 2 4 4" xfId="48177"/>
    <cellStyle name="Comma 4 5 5 2 4 5" xfId="51193"/>
    <cellStyle name="Comma 4 5 5 2 5" xfId="8379"/>
    <cellStyle name="Comma 4 5 5 2 5 2" xfId="42265"/>
    <cellStyle name="Comma 4 5 5 2 5 3" xfId="46746"/>
    <cellStyle name="Comma 4 5 5 2 5 4" xfId="49762"/>
    <cellStyle name="Comma 4 5 5 2 6" xfId="41585"/>
    <cellStyle name="Comma 4 5 5 2 7" xfId="45640"/>
    <cellStyle name="Comma 4 5 5 2 8" xfId="48656"/>
    <cellStyle name="Comma 4 5 5 3" xfId="10106"/>
    <cellStyle name="Comma 4 5 5 3 2" xfId="17656"/>
    <cellStyle name="Comma 4 5 5 3 3" xfId="42780"/>
    <cellStyle name="Comma 4 5 5 3 4" xfId="47011"/>
    <cellStyle name="Comma 4 5 5 3 5" xfId="50027"/>
    <cellStyle name="Comma 4 5 5 4" xfId="10591"/>
    <cellStyle name="Comma 4 5 5 4 2" xfId="18133"/>
    <cellStyle name="Comma 4 5 5 4 3" xfId="42789"/>
    <cellStyle name="Comma 4 5 5 4 4" xfId="47488"/>
    <cellStyle name="Comma 4 5 5 4 5" xfId="50504"/>
    <cellStyle name="Comma 4 5 5 5" xfId="11078"/>
    <cellStyle name="Comma 4 5 5 5 2" xfId="18610"/>
    <cellStyle name="Comma 4 5 5 5 3" xfId="20340"/>
    <cellStyle name="Comma 4 5 5 5 4" xfId="47965"/>
    <cellStyle name="Comma 4 5 5 5 5" xfId="50981"/>
    <cellStyle name="Comma 4 5 5 6" xfId="8066"/>
    <cellStyle name="Comma 4 5 5 6 2" xfId="42227"/>
    <cellStyle name="Comma 4 5 5 6 3" xfId="46534"/>
    <cellStyle name="Comma 4 5 5 6 4" xfId="49550"/>
    <cellStyle name="Comma 4 5 5 7" xfId="43603"/>
    <cellStyle name="Comma 4 5 5 8" xfId="45428"/>
    <cellStyle name="Comma 4 5 5 9" xfId="48444"/>
    <cellStyle name="Comma 4 5 6" xfId="5505"/>
    <cellStyle name="Comma 4 5 6 2" xfId="10159"/>
    <cellStyle name="Comma 4 5 6 2 2" xfId="17709"/>
    <cellStyle name="Comma 4 5 6 2 3" xfId="42304"/>
    <cellStyle name="Comma 4 5 6 2 4" xfId="47064"/>
    <cellStyle name="Comma 4 5 6 2 5" xfId="50080"/>
    <cellStyle name="Comma 4 5 6 3" xfId="10644"/>
    <cellStyle name="Comma 4 5 6 3 2" xfId="18186"/>
    <cellStyle name="Comma 4 5 6 3 3" xfId="43421"/>
    <cellStyle name="Comma 4 5 6 3 4" xfId="47541"/>
    <cellStyle name="Comma 4 5 6 3 5" xfId="50557"/>
    <cellStyle name="Comma 4 5 6 4" xfId="11131"/>
    <cellStyle name="Comma 4 5 6 4 2" xfId="18663"/>
    <cellStyle name="Comma 4 5 6 4 3" xfId="42148"/>
    <cellStyle name="Comma 4 5 6 4 4" xfId="48018"/>
    <cellStyle name="Comma 4 5 6 4 5" xfId="51034"/>
    <cellStyle name="Comma 4 5 6 5" xfId="8145"/>
    <cellStyle name="Comma 4 5 6 5 2" xfId="19658"/>
    <cellStyle name="Comma 4 5 6 5 3" xfId="46587"/>
    <cellStyle name="Comma 4 5 6 5 4" xfId="49603"/>
    <cellStyle name="Comma 4 5 6 6" xfId="41524"/>
    <cellStyle name="Comma 4 5 6 7" xfId="45481"/>
    <cellStyle name="Comma 4 5 6 8" xfId="48497"/>
    <cellStyle name="Comma 4 5 7" xfId="5825"/>
    <cellStyle name="Comma 4 5 7 2" xfId="10371"/>
    <cellStyle name="Comma 4 5 7 2 2" xfId="17921"/>
    <cellStyle name="Comma 4 5 7 2 3" xfId="43570"/>
    <cellStyle name="Comma 4 5 7 2 4" xfId="47276"/>
    <cellStyle name="Comma 4 5 7 2 5" xfId="50292"/>
    <cellStyle name="Comma 4 5 7 3" xfId="10856"/>
    <cellStyle name="Comma 4 5 7 3 2" xfId="18398"/>
    <cellStyle name="Comma 4 5 7 3 3" xfId="42666"/>
    <cellStyle name="Comma 4 5 7 3 4" xfId="47753"/>
    <cellStyle name="Comma 4 5 7 3 5" xfId="50769"/>
    <cellStyle name="Comma 4 5 7 4" xfId="11344"/>
    <cellStyle name="Comma 4 5 7 4 2" xfId="18875"/>
    <cellStyle name="Comma 4 5 7 4 3" xfId="43459"/>
    <cellStyle name="Comma 4 5 7 4 4" xfId="48230"/>
    <cellStyle name="Comma 4 5 7 4 5" xfId="51246"/>
    <cellStyle name="Comma 4 5 7 5" xfId="8459"/>
    <cellStyle name="Comma 4 5 7 5 2" xfId="43850"/>
    <cellStyle name="Comma 4 5 7 5 3" xfId="46799"/>
    <cellStyle name="Comma 4 5 7 5 4" xfId="49815"/>
    <cellStyle name="Comma 4 5 7 6" xfId="43040"/>
    <cellStyle name="Comma 4 5 7 7" xfId="45693"/>
    <cellStyle name="Comma 4 5 7 8" xfId="48709"/>
    <cellStyle name="Comma 4 5 8" xfId="8804"/>
    <cellStyle name="Comma 4 5 9" xfId="9947"/>
    <cellStyle name="Comma 4 5 9 2" xfId="17497"/>
    <cellStyle name="Comma 4 5 9 3" xfId="42278"/>
    <cellStyle name="Comma 4 5 9 4" xfId="46852"/>
    <cellStyle name="Comma 4 5 9 5" xfId="49868"/>
    <cellStyle name="Comma 4 6" xfId="4001"/>
    <cellStyle name="Comma 4 6 10" xfId="7128"/>
    <cellStyle name="Comma 4 6 10 2" xfId="43201"/>
    <cellStyle name="Comma 4 6 10 3" xfId="46196"/>
    <cellStyle name="Comma 4 6 10 4" xfId="49212"/>
    <cellStyle name="Comma 4 6 11" xfId="19218"/>
    <cellStyle name="Comma 4 6 12" xfId="44104"/>
    <cellStyle name="Comma 4 6 13" xfId="45012"/>
    <cellStyle name="Comma 4 6 14" xfId="45271"/>
    <cellStyle name="Comma 4 6 15" xfId="48286"/>
    <cellStyle name="Comma 4 6 2" xfId="5267"/>
    <cellStyle name="Comma 4 6 2 2" xfId="5587"/>
    <cellStyle name="Comma 4 6 2 2 2" xfId="10214"/>
    <cellStyle name="Comma 4 6 2 2 2 2" xfId="17764"/>
    <cellStyle name="Comma 4 6 2 2 2 3" xfId="20388"/>
    <cellStyle name="Comma 4 6 2 2 2 4" xfId="47119"/>
    <cellStyle name="Comma 4 6 2 2 2 5" xfId="50135"/>
    <cellStyle name="Comma 4 6 2 2 3" xfId="10699"/>
    <cellStyle name="Comma 4 6 2 2 3 2" xfId="18241"/>
    <cellStyle name="Comma 4 6 2 2 3 3" xfId="20352"/>
    <cellStyle name="Comma 4 6 2 2 3 4" xfId="47596"/>
    <cellStyle name="Comma 4 6 2 2 3 5" xfId="50612"/>
    <cellStyle name="Comma 4 6 2 2 4" xfId="11186"/>
    <cellStyle name="Comma 4 6 2 2 4 2" xfId="18718"/>
    <cellStyle name="Comma 4 6 2 2 4 3" xfId="42151"/>
    <cellStyle name="Comma 4 6 2 2 4 4" xfId="48073"/>
    <cellStyle name="Comma 4 6 2 2 4 5" xfId="51089"/>
    <cellStyle name="Comma 4 6 2 2 5" xfId="8222"/>
    <cellStyle name="Comma 4 6 2 2 5 2" xfId="43556"/>
    <cellStyle name="Comma 4 6 2 2 5 3" xfId="46642"/>
    <cellStyle name="Comma 4 6 2 2 5 4" xfId="49658"/>
    <cellStyle name="Comma 4 6 2 2 6" xfId="19715"/>
    <cellStyle name="Comma 4 6 2 2 7" xfId="45536"/>
    <cellStyle name="Comma 4 6 2 2 8" xfId="48552"/>
    <cellStyle name="Comma 4 6 2 3" xfId="10002"/>
    <cellStyle name="Comma 4 6 2 3 2" xfId="17552"/>
    <cellStyle name="Comma 4 6 2 3 3" xfId="41851"/>
    <cellStyle name="Comma 4 6 2 3 4" xfId="46907"/>
    <cellStyle name="Comma 4 6 2 3 5" xfId="49923"/>
    <cellStyle name="Comma 4 6 2 4" xfId="10486"/>
    <cellStyle name="Comma 4 6 2 4 2" xfId="18029"/>
    <cellStyle name="Comma 4 6 2 4 3" xfId="19305"/>
    <cellStyle name="Comma 4 6 2 4 4" xfId="47384"/>
    <cellStyle name="Comma 4 6 2 4 5" xfId="50400"/>
    <cellStyle name="Comma 4 6 2 5" xfId="10973"/>
    <cellStyle name="Comma 4 6 2 5 2" xfId="18506"/>
    <cellStyle name="Comma 4 6 2 5 3" xfId="42889"/>
    <cellStyle name="Comma 4 6 2 5 4" xfId="47861"/>
    <cellStyle name="Comma 4 6 2 5 5" xfId="50877"/>
    <cellStyle name="Comma 4 6 2 6" xfId="7921"/>
    <cellStyle name="Comma 4 6 2 6 2" xfId="41762"/>
    <cellStyle name="Comma 4 6 2 6 3" xfId="46430"/>
    <cellStyle name="Comma 4 6 2 6 4" xfId="49446"/>
    <cellStyle name="Comma 4 6 2 7" xfId="41481"/>
    <cellStyle name="Comma 4 6 2 8" xfId="45324"/>
    <cellStyle name="Comma 4 6 2 9" xfId="48340"/>
    <cellStyle name="Comma 4 6 3" xfId="5347"/>
    <cellStyle name="Comma 4 6 3 2" xfId="5667"/>
    <cellStyle name="Comma 4 6 3 2 2" xfId="10267"/>
    <cellStyle name="Comma 4 6 3 2 2 2" xfId="17817"/>
    <cellStyle name="Comma 4 6 3 2 2 3" xfId="41891"/>
    <cellStyle name="Comma 4 6 3 2 2 4" xfId="47172"/>
    <cellStyle name="Comma 4 6 3 2 2 5" xfId="50188"/>
    <cellStyle name="Comma 4 6 3 2 3" xfId="10752"/>
    <cellStyle name="Comma 4 6 3 2 3 2" xfId="18294"/>
    <cellStyle name="Comma 4 6 3 2 3 3" xfId="20102"/>
    <cellStyle name="Comma 4 6 3 2 3 4" xfId="47649"/>
    <cellStyle name="Comma 4 6 3 2 3 5" xfId="50665"/>
    <cellStyle name="Comma 4 6 3 2 4" xfId="11239"/>
    <cellStyle name="Comma 4 6 3 2 4 2" xfId="18771"/>
    <cellStyle name="Comma 4 6 3 2 4 3" xfId="42803"/>
    <cellStyle name="Comma 4 6 3 2 4 4" xfId="48126"/>
    <cellStyle name="Comma 4 6 3 2 4 5" xfId="51142"/>
    <cellStyle name="Comma 4 6 3 2 5" xfId="8301"/>
    <cellStyle name="Comma 4 6 3 2 5 2" xfId="27872"/>
    <cellStyle name="Comma 4 6 3 2 5 3" xfId="46695"/>
    <cellStyle name="Comma 4 6 3 2 5 4" xfId="49711"/>
    <cellStyle name="Comma 4 6 3 2 6" xfId="41567"/>
    <cellStyle name="Comma 4 6 3 2 7" xfId="45589"/>
    <cellStyle name="Comma 4 6 3 2 8" xfId="48605"/>
    <cellStyle name="Comma 4 6 3 3" xfId="10055"/>
    <cellStyle name="Comma 4 6 3 3 2" xfId="17605"/>
    <cellStyle name="Comma 4 6 3 3 3" xfId="42292"/>
    <cellStyle name="Comma 4 6 3 3 4" xfId="46960"/>
    <cellStyle name="Comma 4 6 3 3 5" xfId="49976"/>
    <cellStyle name="Comma 4 6 3 4" xfId="10540"/>
    <cellStyle name="Comma 4 6 3 4 2" xfId="18082"/>
    <cellStyle name="Comma 4 6 3 4 3" xfId="42531"/>
    <cellStyle name="Comma 4 6 3 4 4" xfId="47437"/>
    <cellStyle name="Comma 4 6 3 4 5" xfId="50453"/>
    <cellStyle name="Comma 4 6 3 5" xfId="11027"/>
    <cellStyle name="Comma 4 6 3 5 2" xfId="18559"/>
    <cellStyle name="Comma 4 6 3 5 3" xfId="43093"/>
    <cellStyle name="Comma 4 6 3 5 4" xfId="47914"/>
    <cellStyle name="Comma 4 6 3 5 5" xfId="50930"/>
    <cellStyle name="Comma 4 6 3 6" xfId="7992"/>
    <cellStyle name="Comma 4 6 3 6 2" xfId="43141"/>
    <cellStyle name="Comma 4 6 3 6 3" xfId="46483"/>
    <cellStyle name="Comma 4 6 3 6 4" xfId="49499"/>
    <cellStyle name="Comma 4 6 3 7" xfId="41498"/>
    <cellStyle name="Comma 4 6 3 8" xfId="45377"/>
    <cellStyle name="Comma 4 6 3 9" xfId="48393"/>
    <cellStyle name="Comma 4 6 4" xfId="5427"/>
    <cellStyle name="Comma 4 6 4 2" xfId="5747"/>
    <cellStyle name="Comma 4 6 4 2 2" xfId="10320"/>
    <cellStyle name="Comma 4 6 4 2 2 2" xfId="17870"/>
    <cellStyle name="Comma 4 6 4 2 2 3" xfId="41901"/>
    <cellStyle name="Comma 4 6 4 2 2 4" xfId="47225"/>
    <cellStyle name="Comma 4 6 4 2 2 5" xfId="50241"/>
    <cellStyle name="Comma 4 6 4 2 3" xfId="10805"/>
    <cellStyle name="Comma 4 6 4 2 3 2" xfId="18347"/>
    <cellStyle name="Comma 4 6 4 2 3 3" xfId="43291"/>
    <cellStyle name="Comma 4 6 4 2 3 4" xfId="47702"/>
    <cellStyle name="Comma 4 6 4 2 3 5" xfId="50718"/>
    <cellStyle name="Comma 4 6 4 2 4" xfId="11292"/>
    <cellStyle name="Comma 4 6 4 2 4 2" xfId="18824"/>
    <cellStyle name="Comma 4 6 4 2 4 3" xfId="42152"/>
    <cellStyle name="Comma 4 6 4 2 4 4" xfId="48179"/>
    <cellStyle name="Comma 4 6 4 2 4 5" xfId="51195"/>
    <cellStyle name="Comma 4 6 4 2 5" xfId="8381"/>
    <cellStyle name="Comma 4 6 4 2 5 2" xfId="43943"/>
    <cellStyle name="Comma 4 6 4 2 5 3" xfId="46748"/>
    <cellStyle name="Comma 4 6 4 2 5 4" xfId="49764"/>
    <cellStyle name="Comma 4 6 4 2 6" xfId="41586"/>
    <cellStyle name="Comma 4 6 4 2 7" xfId="45642"/>
    <cellStyle name="Comma 4 6 4 2 8" xfId="48658"/>
    <cellStyle name="Comma 4 6 4 3" xfId="10108"/>
    <cellStyle name="Comma 4 6 4 3 2" xfId="17658"/>
    <cellStyle name="Comma 4 6 4 3 3" xfId="20409"/>
    <cellStyle name="Comma 4 6 4 3 4" xfId="47013"/>
    <cellStyle name="Comma 4 6 4 3 5" xfId="50029"/>
    <cellStyle name="Comma 4 6 4 4" xfId="10593"/>
    <cellStyle name="Comma 4 6 4 4 2" xfId="18135"/>
    <cellStyle name="Comma 4 6 4 4 3" xfId="41940"/>
    <cellStyle name="Comma 4 6 4 4 4" xfId="47490"/>
    <cellStyle name="Comma 4 6 4 4 5" xfId="50506"/>
    <cellStyle name="Comma 4 6 4 5" xfId="11080"/>
    <cellStyle name="Comma 4 6 4 5 2" xfId="18612"/>
    <cellStyle name="Comma 4 6 4 5 3" xfId="42397"/>
    <cellStyle name="Comma 4 6 4 5 4" xfId="47967"/>
    <cellStyle name="Comma 4 6 4 5 5" xfId="50983"/>
    <cellStyle name="Comma 4 6 4 6" xfId="8068"/>
    <cellStyle name="Comma 4 6 4 6 2" xfId="43366"/>
    <cellStyle name="Comma 4 6 4 6 3" xfId="46536"/>
    <cellStyle name="Comma 4 6 4 6 4" xfId="49552"/>
    <cellStyle name="Comma 4 6 4 7" xfId="19723"/>
    <cellStyle name="Comma 4 6 4 8" xfId="45430"/>
    <cellStyle name="Comma 4 6 4 9" xfId="48446"/>
    <cellStyle name="Comma 4 6 5" xfId="5507"/>
    <cellStyle name="Comma 4 6 5 2" xfId="10161"/>
    <cellStyle name="Comma 4 6 5 2 2" xfId="17711"/>
    <cellStyle name="Comma 4 6 5 2 3" xfId="43076"/>
    <cellStyle name="Comma 4 6 5 2 4" xfId="47066"/>
    <cellStyle name="Comma 4 6 5 2 5" xfId="50082"/>
    <cellStyle name="Comma 4 6 5 3" xfId="10646"/>
    <cellStyle name="Comma 4 6 5 3 2" xfId="18188"/>
    <cellStyle name="Comma 4 6 5 3 3" xfId="42342"/>
    <cellStyle name="Comma 4 6 5 3 4" xfId="47543"/>
    <cellStyle name="Comma 4 6 5 3 5" xfId="50559"/>
    <cellStyle name="Comma 4 6 5 4" xfId="11133"/>
    <cellStyle name="Comma 4 6 5 4 2" xfId="18665"/>
    <cellStyle name="Comma 4 6 5 4 3" xfId="43019"/>
    <cellStyle name="Comma 4 6 5 4 4" xfId="48020"/>
    <cellStyle name="Comma 4 6 5 4 5" xfId="51036"/>
    <cellStyle name="Comma 4 6 5 5" xfId="8147"/>
    <cellStyle name="Comma 4 6 5 5 2" xfId="19976"/>
    <cellStyle name="Comma 4 6 5 5 3" xfId="46589"/>
    <cellStyle name="Comma 4 6 5 5 4" xfId="49605"/>
    <cellStyle name="Comma 4 6 5 6" xfId="43153"/>
    <cellStyle name="Comma 4 6 5 7" xfId="45483"/>
    <cellStyle name="Comma 4 6 5 8" xfId="48499"/>
    <cellStyle name="Comma 4 6 6" xfId="5827"/>
    <cellStyle name="Comma 4 6 6 2" xfId="10373"/>
    <cellStyle name="Comma 4 6 6 2 2" xfId="17923"/>
    <cellStyle name="Comma 4 6 6 2 3" xfId="42634"/>
    <cellStyle name="Comma 4 6 6 2 4" xfId="47278"/>
    <cellStyle name="Comma 4 6 6 2 5" xfId="50294"/>
    <cellStyle name="Comma 4 6 6 3" xfId="10858"/>
    <cellStyle name="Comma 4 6 6 3 2" xfId="18400"/>
    <cellStyle name="Comma 4 6 6 3 3" xfId="43773"/>
    <cellStyle name="Comma 4 6 6 3 4" xfId="47755"/>
    <cellStyle name="Comma 4 6 6 3 5" xfId="50771"/>
    <cellStyle name="Comma 4 6 6 4" xfId="11346"/>
    <cellStyle name="Comma 4 6 6 4 2" xfId="18877"/>
    <cellStyle name="Comma 4 6 6 4 3" xfId="43473"/>
    <cellStyle name="Comma 4 6 6 4 4" xfId="48232"/>
    <cellStyle name="Comma 4 6 6 4 5" xfId="51248"/>
    <cellStyle name="Comma 4 6 6 5" xfId="8461"/>
    <cellStyle name="Comma 4 6 6 5 2" xfId="20131"/>
    <cellStyle name="Comma 4 6 6 5 3" xfId="46801"/>
    <cellStyle name="Comma 4 6 6 5 4" xfId="49817"/>
    <cellStyle name="Comma 4 6 6 6" xfId="43615"/>
    <cellStyle name="Comma 4 6 6 7" xfId="45695"/>
    <cellStyle name="Comma 4 6 6 8" xfId="48711"/>
    <cellStyle name="Comma 4 6 7" xfId="9949"/>
    <cellStyle name="Comma 4 6 7 2" xfId="17499"/>
    <cellStyle name="Comma 4 6 7 3" xfId="42777"/>
    <cellStyle name="Comma 4 6 7 4" xfId="46854"/>
    <cellStyle name="Comma 4 6 7 5" xfId="49870"/>
    <cellStyle name="Comma 4 6 8" xfId="10433"/>
    <cellStyle name="Comma 4 6 8 2" xfId="17976"/>
    <cellStyle name="Comma 4 6 8 3" xfId="27959"/>
    <cellStyle name="Comma 4 6 8 4" xfId="47331"/>
    <cellStyle name="Comma 4 6 8 5" xfId="50347"/>
    <cellStyle name="Comma 4 6 9" xfId="10920"/>
    <cellStyle name="Comma 4 6 9 2" xfId="18453"/>
    <cellStyle name="Comma 4 6 9 3" xfId="42375"/>
    <cellStyle name="Comma 4 6 9 4" xfId="47808"/>
    <cellStyle name="Comma 4 6 9 5" xfId="50824"/>
    <cellStyle name="Comma 4 7" xfId="6619"/>
    <cellStyle name="Comma 4 7 2" xfId="17121"/>
    <cellStyle name="Comma 4 7 3" xfId="19219"/>
    <cellStyle name="Comma 4 7 4" xfId="42762"/>
    <cellStyle name="Comma 4 7 5" xfId="44105"/>
    <cellStyle name="Comma 4 7 6" xfId="45013"/>
    <cellStyle name="Comma 4 7 7" xfId="46155"/>
    <cellStyle name="Comma 4 7 8" xfId="49171"/>
    <cellStyle name="Comma 4 8" xfId="14918"/>
    <cellStyle name="Comma 4 8 2" xfId="19220"/>
    <cellStyle name="Comma 4 8 3" xfId="44106"/>
    <cellStyle name="Comma 4 8 4" xfId="45014"/>
    <cellStyle name="Comma 4 9" xfId="19221"/>
    <cellStyle name="Comma 5" xfId="894"/>
    <cellStyle name="Comma 5 10" xfId="44107"/>
    <cellStyle name="Comma 5 11" xfId="45015"/>
    <cellStyle name="Comma 5 2" xfId="888"/>
    <cellStyle name="Comma 5 2 10" xfId="10881"/>
    <cellStyle name="Comma 5 2 10 2" xfId="18419"/>
    <cellStyle name="Comma 5 2 10 3" xfId="36169"/>
    <cellStyle name="Comma 5 2 10 4" xfId="42888"/>
    <cellStyle name="Comma 5 2 10 5" xfId="47774"/>
    <cellStyle name="Comma 5 2 10 6" xfId="50790"/>
    <cellStyle name="Comma 5 2 11" xfId="7015"/>
    <cellStyle name="Comma 5 2 11 2" xfId="17143"/>
    <cellStyle name="Comma 5 2 11 3" xfId="42596"/>
    <cellStyle name="Comma 5 2 11 4" xfId="46184"/>
    <cellStyle name="Comma 5 2 11 5" xfId="49200"/>
    <cellStyle name="Comma 5 2 12" xfId="14924"/>
    <cellStyle name="Comma 5 2 13" xfId="19223"/>
    <cellStyle name="Comma 5 2 14" xfId="45237"/>
    <cellStyle name="Comma 5 2 15" xfId="48252"/>
    <cellStyle name="Comma 5 2 2" xfId="4002"/>
    <cellStyle name="Comma 5 2 2 10" xfId="6923"/>
    <cellStyle name="Comma 5 2 2 10 2" xfId="43409"/>
    <cellStyle name="Comma 5 2 2 10 3" xfId="46170"/>
    <cellStyle name="Comma 5 2 2 10 4" xfId="49186"/>
    <cellStyle name="Comma 5 2 2 11" xfId="19224"/>
    <cellStyle name="Comma 5 2 2 12" xfId="45272"/>
    <cellStyle name="Comma 5 2 2 13" xfId="48287"/>
    <cellStyle name="Comma 5 2 2 2" xfId="5268"/>
    <cellStyle name="Comma 5 2 2 2 10" xfId="45325"/>
    <cellStyle name="Comma 5 2 2 2 11" xfId="48341"/>
    <cellStyle name="Comma 5 2 2 2 2" xfId="5588"/>
    <cellStyle name="Comma 5 2 2 2 2 2" xfId="10215"/>
    <cellStyle name="Comma 5 2 2 2 2 2 2" xfId="17765"/>
    <cellStyle name="Comma 5 2 2 2 2 2 3" xfId="42690"/>
    <cellStyle name="Comma 5 2 2 2 2 2 4" xfId="47120"/>
    <cellStyle name="Comma 5 2 2 2 2 2 5" xfId="50136"/>
    <cellStyle name="Comma 5 2 2 2 2 3" xfId="10700"/>
    <cellStyle name="Comma 5 2 2 2 2 3 2" xfId="18242"/>
    <cellStyle name="Comma 5 2 2 2 2 3 3" xfId="43289"/>
    <cellStyle name="Comma 5 2 2 2 2 3 4" xfId="47597"/>
    <cellStyle name="Comma 5 2 2 2 2 3 5" xfId="50613"/>
    <cellStyle name="Comma 5 2 2 2 2 4" xfId="11187"/>
    <cellStyle name="Comma 5 2 2 2 2 4 2" xfId="18719"/>
    <cellStyle name="Comma 5 2 2 2 2 4 3" xfId="43191"/>
    <cellStyle name="Comma 5 2 2 2 2 4 4" xfId="48074"/>
    <cellStyle name="Comma 5 2 2 2 2 4 5" xfId="51090"/>
    <cellStyle name="Comma 5 2 2 2 2 5" xfId="8223"/>
    <cellStyle name="Comma 5 2 2 2 2 5 2" xfId="42244"/>
    <cellStyle name="Comma 5 2 2 2 2 5 3" xfId="46643"/>
    <cellStyle name="Comma 5 2 2 2 2 5 4" xfId="49659"/>
    <cellStyle name="Comma 5 2 2 2 2 6" xfId="41540"/>
    <cellStyle name="Comma 5 2 2 2 2 7" xfId="45537"/>
    <cellStyle name="Comma 5 2 2 2 2 8" xfId="48553"/>
    <cellStyle name="Comma 5 2 2 2 3" xfId="10003"/>
    <cellStyle name="Comma 5 2 2 2 3 2" xfId="17553"/>
    <cellStyle name="Comma 5 2 2 2 3 3" xfId="20421"/>
    <cellStyle name="Comma 5 2 2 2 3 4" xfId="46908"/>
    <cellStyle name="Comma 5 2 2 2 3 5" xfId="49924"/>
    <cellStyle name="Comma 5 2 2 2 4" xfId="10487"/>
    <cellStyle name="Comma 5 2 2 2 4 2" xfId="18030"/>
    <cellStyle name="Comma 5 2 2 2 4 3" xfId="41921"/>
    <cellStyle name="Comma 5 2 2 2 4 4" xfId="47385"/>
    <cellStyle name="Comma 5 2 2 2 4 5" xfId="50401"/>
    <cellStyle name="Comma 5 2 2 2 5" xfId="10974"/>
    <cellStyle name="Comma 5 2 2 2 5 2" xfId="18507"/>
    <cellStyle name="Comma 5 2 2 2 5 3" xfId="19884"/>
    <cellStyle name="Comma 5 2 2 2 5 4" xfId="47862"/>
    <cellStyle name="Comma 5 2 2 2 5 5" xfId="50878"/>
    <cellStyle name="Comma 5 2 2 2 6" xfId="7922"/>
    <cellStyle name="Comma 5 2 2 2 6 2" xfId="20532"/>
    <cellStyle name="Comma 5 2 2 2 6 3" xfId="46431"/>
    <cellStyle name="Comma 5 2 2 2 6 4" xfId="49447"/>
    <cellStyle name="Comma 5 2 2 2 7" xfId="19225"/>
    <cellStyle name="Comma 5 2 2 2 8" xfId="44108"/>
    <cellStyle name="Comma 5 2 2 2 9" xfId="45016"/>
    <cellStyle name="Comma 5 2 2 3" xfId="5348"/>
    <cellStyle name="Comma 5 2 2 3 10" xfId="48394"/>
    <cellStyle name="Comma 5 2 2 3 2" xfId="5668"/>
    <cellStyle name="Comma 5 2 2 3 2 2" xfId="10268"/>
    <cellStyle name="Comma 5 2 2 3 2 2 2" xfId="17818"/>
    <cellStyle name="Comma 5 2 2 3 2 2 3" xfId="20383"/>
    <cellStyle name="Comma 5 2 2 3 2 2 4" xfId="47173"/>
    <cellStyle name="Comma 5 2 2 3 2 2 5" xfId="50189"/>
    <cellStyle name="Comma 5 2 2 3 2 3" xfId="10753"/>
    <cellStyle name="Comma 5 2 2 3 2 3 2" xfId="18295"/>
    <cellStyle name="Comma 5 2 2 3 2 3 3" xfId="43669"/>
    <cellStyle name="Comma 5 2 2 3 2 3 4" xfId="47650"/>
    <cellStyle name="Comma 5 2 2 3 2 3 5" xfId="50666"/>
    <cellStyle name="Comma 5 2 2 3 2 4" xfId="11240"/>
    <cellStyle name="Comma 5 2 2 3 2 4 2" xfId="18772"/>
    <cellStyle name="Comma 5 2 2 3 2 4 3" xfId="42039"/>
    <cellStyle name="Comma 5 2 2 3 2 4 4" xfId="48127"/>
    <cellStyle name="Comma 5 2 2 3 2 4 5" xfId="51143"/>
    <cellStyle name="Comma 5 2 2 3 2 5" xfId="8302"/>
    <cellStyle name="Comma 5 2 2 3 2 5 2" xfId="43273"/>
    <cellStyle name="Comma 5 2 2 3 2 5 3" xfId="46696"/>
    <cellStyle name="Comma 5 2 2 3 2 5 4" xfId="49712"/>
    <cellStyle name="Comma 5 2 2 3 2 6" xfId="33519"/>
    <cellStyle name="Comma 5 2 2 3 2 7" xfId="43331"/>
    <cellStyle name="Comma 5 2 2 3 2 8" xfId="45590"/>
    <cellStyle name="Comma 5 2 2 3 2 9" xfId="48606"/>
    <cellStyle name="Comma 5 2 2 3 3" xfId="10056"/>
    <cellStyle name="Comma 5 2 2 3 3 2" xfId="17606"/>
    <cellStyle name="Comma 5 2 2 3 3 3" xfId="38821"/>
    <cellStyle name="Comma 5 2 2 3 3 4" xfId="43797"/>
    <cellStyle name="Comma 5 2 2 3 3 5" xfId="46961"/>
    <cellStyle name="Comma 5 2 2 3 3 6" xfId="49977"/>
    <cellStyle name="Comma 5 2 2 3 4" xfId="10541"/>
    <cellStyle name="Comma 5 2 2 3 4 2" xfId="18083"/>
    <cellStyle name="Comma 5 2 2 3 4 3" xfId="41930"/>
    <cellStyle name="Comma 5 2 2 3 4 4" xfId="47438"/>
    <cellStyle name="Comma 5 2 2 3 4 5" xfId="50454"/>
    <cellStyle name="Comma 5 2 2 3 5" xfId="11028"/>
    <cellStyle name="Comma 5 2 2 3 5 2" xfId="18560"/>
    <cellStyle name="Comma 5 2 2 3 5 3" xfId="20730"/>
    <cellStyle name="Comma 5 2 2 3 5 4" xfId="47915"/>
    <cellStyle name="Comma 5 2 2 3 5 5" xfId="50931"/>
    <cellStyle name="Comma 5 2 2 3 6" xfId="7993"/>
    <cellStyle name="Comma 5 2 2 3 6 2" xfId="27986"/>
    <cellStyle name="Comma 5 2 2 3 6 3" xfId="46484"/>
    <cellStyle name="Comma 5 2 2 3 6 4" xfId="49500"/>
    <cellStyle name="Comma 5 2 2 3 7" xfId="28145"/>
    <cellStyle name="Comma 5 2 2 3 8" xfId="43322"/>
    <cellStyle name="Comma 5 2 2 3 9" xfId="45378"/>
    <cellStyle name="Comma 5 2 2 4" xfId="5428"/>
    <cellStyle name="Comma 5 2 2 4 10" xfId="48447"/>
    <cellStyle name="Comma 5 2 2 4 2" xfId="5748"/>
    <cellStyle name="Comma 5 2 2 4 2 2" xfId="10321"/>
    <cellStyle name="Comma 5 2 2 4 2 2 2" xfId="17871"/>
    <cellStyle name="Comma 5 2 2 4 2 2 3" xfId="29476"/>
    <cellStyle name="Comma 5 2 2 4 2 2 4" xfId="47226"/>
    <cellStyle name="Comma 5 2 2 4 2 2 5" xfId="50242"/>
    <cellStyle name="Comma 5 2 2 4 2 3" xfId="10806"/>
    <cellStyle name="Comma 5 2 2 4 2 3 2" xfId="18348"/>
    <cellStyle name="Comma 5 2 2 4 2 3 3" xfId="42363"/>
    <cellStyle name="Comma 5 2 2 4 2 3 4" xfId="47703"/>
    <cellStyle name="Comma 5 2 2 4 2 3 5" xfId="50719"/>
    <cellStyle name="Comma 5 2 2 4 2 4" xfId="11293"/>
    <cellStyle name="Comma 5 2 2 4 2 4 2" xfId="18825"/>
    <cellStyle name="Comma 5 2 2 4 2 4 3" xfId="43770"/>
    <cellStyle name="Comma 5 2 2 4 2 4 4" xfId="48180"/>
    <cellStyle name="Comma 5 2 2 4 2 4 5" xfId="51196"/>
    <cellStyle name="Comma 5 2 2 4 2 5" xfId="8382"/>
    <cellStyle name="Comma 5 2 2 4 2 5 2" xfId="27914"/>
    <cellStyle name="Comma 5 2 2 4 2 5 3" xfId="46749"/>
    <cellStyle name="Comma 5 2 2 4 2 5 4" xfId="49765"/>
    <cellStyle name="Comma 5 2 2 4 2 6" xfId="41587"/>
    <cellStyle name="Comma 5 2 2 4 2 7" xfId="45643"/>
    <cellStyle name="Comma 5 2 2 4 2 8" xfId="48659"/>
    <cellStyle name="Comma 5 2 2 4 3" xfId="10109"/>
    <cellStyle name="Comma 5 2 2 4 3 2" xfId="17659"/>
    <cellStyle name="Comma 5 2 2 4 3 3" xfId="42687"/>
    <cellStyle name="Comma 5 2 2 4 3 4" xfId="47014"/>
    <cellStyle name="Comma 5 2 2 4 3 5" xfId="50030"/>
    <cellStyle name="Comma 5 2 2 4 4" xfId="10594"/>
    <cellStyle name="Comma 5 2 2 4 4 2" xfId="18136"/>
    <cellStyle name="Comma 5 2 2 4 4 3" xfId="41941"/>
    <cellStyle name="Comma 5 2 2 4 4 4" xfId="47491"/>
    <cellStyle name="Comma 5 2 2 4 4 5" xfId="50507"/>
    <cellStyle name="Comma 5 2 2 4 5" xfId="11081"/>
    <cellStyle name="Comma 5 2 2 4 5 2" xfId="18613"/>
    <cellStyle name="Comma 5 2 2 4 5 3" xfId="42647"/>
    <cellStyle name="Comma 5 2 2 4 5 4" xfId="47968"/>
    <cellStyle name="Comma 5 2 2 4 5 5" xfId="50984"/>
    <cellStyle name="Comma 5 2 2 4 6" xfId="8069"/>
    <cellStyle name="Comma 5 2 2 4 6 2" xfId="41783"/>
    <cellStyle name="Comma 5 2 2 4 6 3" xfId="46537"/>
    <cellStyle name="Comma 5 2 2 4 6 4" xfId="49553"/>
    <cellStyle name="Comma 5 2 2 4 7" xfId="31054"/>
    <cellStyle name="Comma 5 2 2 4 8" xfId="42434"/>
    <cellStyle name="Comma 5 2 2 4 9" xfId="45431"/>
    <cellStyle name="Comma 5 2 2 5" xfId="5508"/>
    <cellStyle name="Comma 5 2 2 5 2" xfId="10162"/>
    <cellStyle name="Comma 5 2 2 5 2 2" xfId="17712"/>
    <cellStyle name="Comma 5 2 2 5 2 3" xfId="41874"/>
    <cellStyle name="Comma 5 2 2 5 2 4" xfId="47067"/>
    <cellStyle name="Comma 5 2 2 5 2 5" xfId="50083"/>
    <cellStyle name="Comma 5 2 2 5 3" xfId="10647"/>
    <cellStyle name="Comma 5 2 2 5 3 2" xfId="18189"/>
    <cellStyle name="Comma 5 2 2 5 3 3" xfId="43230"/>
    <cellStyle name="Comma 5 2 2 5 3 4" xfId="47544"/>
    <cellStyle name="Comma 5 2 2 5 3 5" xfId="50560"/>
    <cellStyle name="Comma 5 2 2 5 4" xfId="11134"/>
    <cellStyle name="Comma 5 2 2 5 4 2" xfId="18666"/>
    <cellStyle name="Comma 5 2 2 5 4 3" xfId="42824"/>
    <cellStyle name="Comma 5 2 2 5 4 4" xfId="48021"/>
    <cellStyle name="Comma 5 2 2 5 4 5" xfId="51037"/>
    <cellStyle name="Comma 5 2 2 5 5" xfId="8148"/>
    <cellStyle name="Comma 5 2 2 5 5 2" xfId="42116"/>
    <cellStyle name="Comma 5 2 2 5 5 3" xfId="46590"/>
    <cellStyle name="Comma 5 2 2 5 5 4" xfId="49606"/>
    <cellStyle name="Comma 5 2 2 5 6" xfId="36170"/>
    <cellStyle name="Comma 5 2 2 5 7" xfId="41525"/>
    <cellStyle name="Comma 5 2 2 5 8" xfId="45484"/>
    <cellStyle name="Comma 5 2 2 5 9" xfId="48500"/>
    <cellStyle name="Comma 5 2 2 6" xfId="5828"/>
    <cellStyle name="Comma 5 2 2 6 2" xfId="10374"/>
    <cellStyle name="Comma 5 2 2 6 2 2" xfId="17924"/>
    <cellStyle name="Comma 5 2 2 6 2 3" xfId="19628"/>
    <cellStyle name="Comma 5 2 2 6 2 4" xfId="47279"/>
    <cellStyle name="Comma 5 2 2 6 2 5" xfId="50295"/>
    <cellStyle name="Comma 5 2 2 6 3" xfId="10859"/>
    <cellStyle name="Comma 5 2 2 6 3 2" xfId="18401"/>
    <cellStyle name="Comma 5 2 2 6 3 3" xfId="43892"/>
    <cellStyle name="Comma 5 2 2 6 3 4" xfId="47756"/>
    <cellStyle name="Comma 5 2 2 6 3 5" xfId="50772"/>
    <cellStyle name="Comma 5 2 2 6 4" xfId="11347"/>
    <cellStyle name="Comma 5 2 2 6 4 2" xfId="18878"/>
    <cellStyle name="Comma 5 2 2 6 4 3" xfId="28794"/>
    <cellStyle name="Comma 5 2 2 6 4 4" xfId="48233"/>
    <cellStyle name="Comma 5 2 2 6 4 5" xfId="51249"/>
    <cellStyle name="Comma 5 2 2 6 5" xfId="8462"/>
    <cellStyle name="Comma 5 2 2 6 5 2" xfId="44028"/>
    <cellStyle name="Comma 5 2 2 6 5 3" xfId="46802"/>
    <cellStyle name="Comma 5 2 2 6 5 4" xfId="49818"/>
    <cellStyle name="Comma 5 2 2 6 6" xfId="41604"/>
    <cellStyle name="Comma 5 2 2 6 7" xfId="45696"/>
    <cellStyle name="Comma 5 2 2 6 8" xfId="48712"/>
    <cellStyle name="Comma 5 2 2 7" xfId="9950"/>
    <cellStyle name="Comma 5 2 2 7 2" xfId="17500"/>
    <cellStyle name="Comma 5 2 2 7 3" xfId="41840"/>
    <cellStyle name="Comma 5 2 2 7 4" xfId="46855"/>
    <cellStyle name="Comma 5 2 2 7 5" xfId="49871"/>
    <cellStyle name="Comma 5 2 2 8" xfId="10434"/>
    <cellStyle name="Comma 5 2 2 8 2" xfId="17977"/>
    <cellStyle name="Comma 5 2 2 8 3" xfId="43518"/>
    <cellStyle name="Comma 5 2 2 8 4" xfId="47332"/>
    <cellStyle name="Comma 5 2 2 8 5" xfId="50348"/>
    <cellStyle name="Comma 5 2 2 9" xfId="10921"/>
    <cellStyle name="Comma 5 2 2 9 2" xfId="18454"/>
    <cellStyle name="Comma 5 2 2 9 3" xfId="42643"/>
    <cellStyle name="Comma 5 2 2 9 4" xfId="47809"/>
    <cellStyle name="Comma 5 2 2 9 5" xfId="50825"/>
    <cellStyle name="Comma 5 2 3" xfId="4817"/>
    <cellStyle name="Comma 5 2 3 10" xfId="48306"/>
    <cellStyle name="Comma 5 2 3 2" xfId="5532"/>
    <cellStyle name="Comma 5 2 3 2 2" xfId="10180"/>
    <cellStyle name="Comma 5 2 3 2 2 2" xfId="17730"/>
    <cellStyle name="Comma 5 2 3 2 2 3" xfId="33520"/>
    <cellStyle name="Comma 5 2 3 2 2 4" xfId="43222"/>
    <cellStyle name="Comma 5 2 3 2 2 5" xfId="47085"/>
    <cellStyle name="Comma 5 2 3 2 2 6" xfId="50101"/>
    <cellStyle name="Comma 5 2 3 2 3" xfId="10665"/>
    <cellStyle name="Comma 5 2 3 2 3 2" xfId="18207"/>
    <cellStyle name="Comma 5 2 3 2 3 3" xfId="38822"/>
    <cellStyle name="Comma 5 2 3 2 3 4" xfId="43520"/>
    <cellStyle name="Comma 5 2 3 2 3 5" xfId="47562"/>
    <cellStyle name="Comma 5 2 3 2 3 6" xfId="50578"/>
    <cellStyle name="Comma 5 2 3 2 4" xfId="11152"/>
    <cellStyle name="Comma 5 2 3 2 4 2" xfId="18684"/>
    <cellStyle name="Comma 5 2 3 2 4 3" xfId="43818"/>
    <cellStyle name="Comma 5 2 3 2 4 4" xfId="48039"/>
    <cellStyle name="Comma 5 2 3 2 4 5" xfId="51055"/>
    <cellStyle name="Comma 5 2 3 2 5" xfId="8172"/>
    <cellStyle name="Comma 5 2 3 2 5 2" xfId="42118"/>
    <cellStyle name="Comma 5 2 3 2 5 3" xfId="46608"/>
    <cellStyle name="Comma 5 2 3 2 5 4" xfId="49624"/>
    <cellStyle name="Comma 5 2 3 2 6" xfId="28146"/>
    <cellStyle name="Comma 5 2 3 2 7" xfId="43734"/>
    <cellStyle name="Comma 5 2 3 2 8" xfId="45502"/>
    <cellStyle name="Comma 5 2 3 2 9" xfId="48518"/>
    <cellStyle name="Comma 5 2 3 3" xfId="9968"/>
    <cellStyle name="Comma 5 2 3 3 2" xfId="17518"/>
    <cellStyle name="Comma 5 2 3 3 3" xfId="31055"/>
    <cellStyle name="Comma 5 2 3 3 4" xfId="42554"/>
    <cellStyle name="Comma 5 2 3 3 5" xfId="46873"/>
    <cellStyle name="Comma 5 2 3 3 6" xfId="49889"/>
    <cellStyle name="Comma 5 2 3 4" xfId="10452"/>
    <cellStyle name="Comma 5 2 3 4 2" xfId="17995"/>
    <cellStyle name="Comma 5 2 3 4 3" xfId="36171"/>
    <cellStyle name="Comma 5 2 3 4 4" xfId="19897"/>
    <cellStyle name="Comma 5 2 3 4 5" xfId="47350"/>
    <cellStyle name="Comma 5 2 3 4 6" xfId="50366"/>
    <cellStyle name="Comma 5 2 3 5" xfId="10939"/>
    <cellStyle name="Comma 5 2 3 5 2" xfId="18472"/>
    <cellStyle name="Comma 5 2 3 5 3" xfId="42945"/>
    <cellStyle name="Comma 5 2 3 5 4" xfId="47827"/>
    <cellStyle name="Comma 5 2 3 5 5" xfId="50843"/>
    <cellStyle name="Comma 5 2 3 6" xfId="7878"/>
    <cellStyle name="Comma 5 2 3 6 2" xfId="41757"/>
    <cellStyle name="Comma 5 2 3 6 3" xfId="46397"/>
    <cellStyle name="Comma 5 2 3 6 4" xfId="49413"/>
    <cellStyle name="Comma 5 2 3 7" xfId="19226"/>
    <cellStyle name="Comma 5 2 3 8" xfId="41464"/>
    <cellStyle name="Comma 5 2 3 9" xfId="45290"/>
    <cellStyle name="Comma 5 2 4" xfId="5292"/>
    <cellStyle name="Comma 5 2 4 10" xfId="45343"/>
    <cellStyle name="Comma 5 2 4 11" xfId="48359"/>
    <cellStyle name="Comma 5 2 4 2" xfId="5612"/>
    <cellStyle name="Comma 5 2 4 2 2" xfId="10233"/>
    <cellStyle name="Comma 5 2 4 2 2 2" xfId="17783"/>
    <cellStyle name="Comma 5 2 4 2 2 3" xfId="27978"/>
    <cellStyle name="Comma 5 2 4 2 2 4" xfId="47138"/>
    <cellStyle name="Comma 5 2 4 2 2 5" xfId="50154"/>
    <cellStyle name="Comma 5 2 4 2 3" xfId="10718"/>
    <cellStyle name="Comma 5 2 4 2 3 2" xfId="18260"/>
    <cellStyle name="Comma 5 2 4 2 3 3" xfId="41960"/>
    <cellStyle name="Comma 5 2 4 2 3 4" xfId="47615"/>
    <cellStyle name="Comma 5 2 4 2 3 5" xfId="50631"/>
    <cellStyle name="Comma 5 2 4 2 4" xfId="11205"/>
    <cellStyle name="Comma 5 2 4 2 4 2" xfId="18737"/>
    <cellStyle name="Comma 5 2 4 2 4 3" xfId="43873"/>
    <cellStyle name="Comma 5 2 4 2 4 4" xfId="48092"/>
    <cellStyle name="Comma 5 2 4 2 4 5" xfId="51108"/>
    <cellStyle name="Comma 5 2 4 2 5" xfId="8246"/>
    <cellStyle name="Comma 5 2 4 2 5 2" xfId="43847"/>
    <cellStyle name="Comma 5 2 4 2 5 3" xfId="46661"/>
    <cellStyle name="Comma 5 2 4 2 5 4" xfId="49677"/>
    <cellStyle name="Comma 5 2 4 2 6" xfId="19714"/>
    <cellStyle name="Comma 5 2 4 2 7" xfId="45555"/>
    <cellStyle name="Comma 5 2 4 2 8" xfId="48571"/>
    <cellStyle name="Comma 5 2 4 3" xfId="10021"/>
    <cellStyle name="Comma 5 2 4 3 2" xfId="17571"/>
    <cellStyle name="Comma 5 2 4 3 3" xfId="29508"/>
    <cellStyle name="Comma 5 2 4 3 4" xfId="46926"/>
    <cellStyle name="Comma 5 2 4 3 5" xfId="49942"/>
    <cellStyle name="Comma 5 2 4 4" xfId="10506"/>
    <cellStyle name="Comma 5 2 4 4 2" xfId="18048"/>
    <cellStyle name="Comma 5 2 4 4 3" xfId="43144"/>
    <cellStyle name="Comma 5 2 4 4 4" xfId="47403"/>
    <cellStyle name="Comma 5 2 4 4 5" xfId="50419"/>
    <cellStyle name="Comma 5 2 4 5" xfId="10993"/>
    <cellStyle name="Comma 5 2 4 5 2" xfId="18525"/>
    <cellStyle name="Comma 5 2 4 5 3" xfId="42583"/>
    <cellStyle name="Comma 5 2 4 5 4" xfId="47880"/>
    <cellStyle name="Comma 5 2 4 5 5" xfId="50896"/>
    <cellStyle name="Comma 5 2 4 6" xfId="7944"/>
    <cellStyle name="Comma 5 2 4 6 2" xfId="32072"/>
    <cellStyle name="Comma 5 2 4 6 3" xfId="46449"/>
    <cellStyle name="Comma 5 2 4 6 4" xfId="49465"/>
    <cellStyle name="Comma 5 2 4 7" xfId="19227"/>
    <cellStyle name="Comma 5 2 4 8" xfId="44109"/>
    <cellStyle name="Comma 5 2 4 9" xfId="45017"/>
    <cellStyle name="Comma 5 2 5" xfId="5372"/>
    <cellStyle name="Comma 5 2 5 10" xfId="48412"/>
    <cellStyle name="Comma 5 2 5 2" xfId="5692"/>
    <cellStyle name="Comma 5 2 5 2 2" xfId="10286"/>
    <cellStyle name="Comma 5 2 5 2 2 2" xfId="17836"/>
    <cellStyle name="Comma 5 2 5 2 2 3" xfId="33521"/>
    <cellStyle name="Comma 5 2 5 2 2 4" xfId="42934"/>
    <cellStyle name="Comma 5 2 5 2 2 5" xfId="47191"/>
    <cellStyle name="Comma 5 2 5 2 2 6" xfId="50207"/>
    <cellStyle name="Comma 5 2 5 2 3" xfId="10771"/>
    <cellStyle name="Comma 5 2 5 2 3 2" xfId="18313"/>
    <cellStyle name="Comma 5 2 5 2 3 3" xfId="38823"/>
    <cellStyle name="Comma 5 2 5 2 3 4" xfId="19620"/>
    <cellStyle name="Comma 5 2 5 2 3 5" xfId="47668"/>
    <cellStyle name="Comma 5 2 5 2 3 6" xfId="50684"/>
    <cellStyle name="Comma 5 2 5 2 4" xfId="11258"/>
    <cellStyle name="Comma 5 2 5 2 4 2" xfId="18790"/>
    <cellStyle name="Comma 5 2 5 2 4 3" xfId="42042"/>
    <cellStyle name="Comma 5 2 5 2 4 4" xfId="48145"/>
    <cellStyle name="Comma 5 2 5 2 4 5" xfId="51161"/>
    <cellStyle name="Comma 5 2 5 2 5" xfId="8326"/>
    <cellStyle name="Comma 5 2 5 2 5 2" xfId="42472"/>
    <cellStyle name="Comma 5 2 5 2 5 3" xfId="46714"/>
    <cellStyle name="Comma 5 2 5 2 5 4" xfId="49730"/>
    <cellStyle name="Comma 5 2 5 2 6" xfId="28147"/>
    <cellStyle name="Comma 5 2 5 2 7" xfId="41571"/>
    <cellStyle name="Comma 5 2 5 2 8" xfId="45608"/>
    <cellStyle name="Comma 5 2 5 2 9" xfId="48624"/>
    <cellStyle name="Comma 5 2 5 3" xfId="10074"/>
    <cellStyle name="Comma 5 2 5 3 2" xfId="17624"/>
    <cellStyle name="Comma 5 2 5 3 3" xfId="31056"/>
    <cellStyle name="Comma 5 2 5 3 4" xfId="43509"/>
    <cellStyle name="Comma 5 2 5 3 5" xfId="46979"/>
    <cellStyle name="Comma 5 2 5 3 6" xfId="49995"/>
    <cellStyle name="Comma 5 2 5 4" xfId="10559"/>
    <cellStyle name="Comma 5 2 5 4 2" xfId="18101"/>
    <cellStyle name="Comma 5 2 5 4 3" xfId="36172"/>
    <cellStyle name="Comma 5 2 5 4 4" xfId="42333"/>
    <cellStyle name="Comma 5 2 5 4 5" xfId="47456"/>
    <cellStyle name="Comma 5 2 5 4 6" xfId="50472"/>
    <cellStyle name="Comma 5 2 5 5" xfId="11046"/>
    <cellStyle name="Comma 5 2 5 5 2" xfId="18578"/>
    <cellStyle name="Comma 5 2 5 5 3" xfId="42007"/>
    <cellStyle name="Comma 5 2 5 5 4" xfId="47933"/>
    <cellStyle name="Comma 5 2 5 5 5" xfId="50949"/>
    <cellStyle name="Comma 5 2 5 6" xfId="8016"/>
    <cellStyle name="Comma 5 2 5 6 2" xfId="42114"/>
    <cellStyle name="Comma 5 2 5 6 3" xfId="46502"/>
    <cellStyle name="Comma 5 2 5 6 4" xfId="49518"/>
    <cellStyle name="Comma 5 2 5 7" xfId="19228"/>
    <cellStyle name="Comma 5 2 5 8" xfId="42727"/>
    <cellStyle name="Comma 5 2 5 9" xfId="45396"/>
    <cellStyle name="Comma 5 2 6" xfId="5452"/>
    <cellStyle name="Comma 5 2 6 2" xfId="10127"/>
    <cellStyle name="Comma 5 2 6 2 2" xfId="17677"/>
    <cellStyle name="Comma 5 2 6 2 2 2" xfId="33522"/>
    <cellStyle name="Comma 5 2 6 2 3" xfId="38824"/>
    <cellStyle name="Comma 5 2 6 2 4" xfId="28148"/>
    <cellStyle name="Comma 5 2 6 2 5" xfId="27858"/>
    <cellStyle name="Comma 5 2 6 2 6" xfId="47032"/>
    <cellStyle name="Comma 5 2 6 2 7" xfId="50048"/>
    <cellStyle name="Comma 5 2 6 3" xfId="10612"/>
    <cellStyle name="Comma 5 2 6 3 2" xfId="18154"/>
    <cellStyle name="Comma 5 2 6 3 3" xfId="31057"/>
    <cellStyle name="Comma 5 2 6 3 4" xfId="27909"/>
    <cellStyle name="Comma 5 2 6 3 5" xfId="47509"/>
    <cellStyle name="Comma 5 2 6 3 6" xfId="50525"/>
    <cellStyle name="Comma 5 2 6 4" xfId="11099"/>
    <cellStyle name="Comma 5 2 6 4 2" xfId="18631"/>
    <cellStyle name="Comma 5 2 6 4 3" xfId="36173"/>
    <cellStyle name="Comma 5 2 6 4 4" xfId="43177"/>
    <cellStyle name="Comma 5 2 6 4 5" xfId="47986"/>
    <cellStyle name="Comma 5 2 6 4 6" xfId="51002"/>
    <cellStyle name="Comma 5 2 6 5" xfId="8092"/>
    <cellStyle name="Comma 5 2 6 5 2" xfId="42677"/>
    <cellStyle name="Comma 5 2 6 5 3" xfId="46555"/>
    <cellStyle name="Comma 5 2 6 5 4" xfId="49571"/>
    <cellStyle name="Comma 5 2 6 6" xfId="19229"/>
    <cellStyle name="Comma 5 2 6 7" xfId="43325"/>
    <cellStyle name="Comma 5 2 6 8" xfId="45449"/>
    <cellStyle name="Comma 5 2 6 9" xfId="48465"/>
    <cellStyle name="Comma 5 2 7" xfId="5772"/>
    <cellStyle name="Comma 5 2 7 2" xfId="10339"/>
    <cellStyle name="Comma 5 2 7 2 2" xfId="17889"/>
    <cellStyle name="Comma 5 2 7 2 2 2" xfId="33523"/>
    <cellStyle name="Comma 5 2 7 2 3" xfId="38825"/>
    <cellStyle name="Comma 5 2 7 2 4" xfId="28149"/>
    <cellStyle name="Comma 5 2 7 2 5" xfId="43715"/>
    <cellStyle name="Comma 5 2 7 2 6" xfId="47244"/>
    <cellStyle name="Comma 5 2 7 2 7" xfId="50260"/>
    <cellStyle name="Comma 5 2 7 3" xfId="10824"/>
    <cellStyle name="Comma 5 2 7 3 2" xfId="18366"/>
    <cellStyle name="Comma 5 2 7 3 3" xfId="31058"/>
    <cellStyle name="Comma 5 2 7 3 4" xfId="41977"/>
    <cellStyle name="Comma 5 2 7 3 5" xfId="47721"/>
    <cellStyle name="Comma 5 2 7 3 6" xfId="50737"/>
    <cellStyle name="Comma 5 2 7 4" xfId="11311"/>
    <cellStyle name="Comma 5 2 7 4 2" xfId="18843"/>
    <cellStyle name="Comma 5 2 7 4 3" xfId="36174"/>
    <cellStyle name="Comma 5 2 7 4 4" xfId="43005"/>
    <cellStyle name="Comma 5 2 7 4 5" xfId="48198"/>
    <cellStyle name="Comma 5 2 7 4 6" xfId="51214"/>
    <cellStyle name="Comma 5 2 7 5" xfId="8406"/>
    <cellStyle name="Comma 5 2 7 5 2" xfId="43506"/>
    <cellStyle name="Comma 5 2 7 5 3" xfId="46767"/>
    <cellStyle name="Comma 5 2 7 5 4" xfId="49783"/>
    <cellStyle name="Comma 5 2 7 6" xfId="19230"/>
    <cellStyle name="Comma 5 2 7 7" xfId="43103"/>
    <cellStyle name="Comma 5 2 7 8" xfId="45661"/>
    <cellStyle name="Comma 5 2 7 9" xfId="48677"/>
    <cellStyle name="Comma 5 2 8" xfId="9915"/>
    <cellStyle name="Comma 5 2 8 2" xfId="17465"/>
    <cellStyle name="Comma 5 2 8 2 2" xfId="33518"/>
    <cellStyle name="Comma 5 2 8 3" xfId="38820"/>
    <cellStyle name="Comma 5 2 8 4" xfId="28144"/>
    <cellStyle name="Comma 5 2 8 5" xfId="27863"/>
    <cellStyle name="Comma 5 2 8 6" xfId="46820"/>
    <cellStyle name="Comma 5 2 8 7" xfId="49836"/>
    <cellStyle name="Comma 5 2 9" xfId="10395"/>
    <cellStyle name="Comma 5 2 9 2" xfId="17942"/>
    <cellStyle name="Comma 5 2 9 3" xfId="31053"/>
    <cellStyle name="Comma 5 2 9 4" xfId="43861"/>
    <cellStyle name="Comma 5 2 9 5" xfId="47297"/>
    <cellStyle name="Comma 5 2 9 6" xfId="50313"/>
    <cellStyle name="Comma 5 3" xfId="3320"/>
    <cellStyle name="Comma 5 3 2" xfId="5114"/>
    <cellStyle name="Comma 5 3 2 2" xfId="30515"/>
    <cellStyle name="Comma 5 3 2 2 2" xfId="35676"/>
    <cellStyle name="Comma 5 3 2 2 3" xfId="40978"/>
    <cellStyle name="Comma 5 3 2 3" xfId="33025"/>
    <cellStyle name="Comma 5 3 2 4" xfId="38327"/>
    <cellStyle name="Comma 5 3 3" xfId="7789"/>
    <cellStyle name="Comma 5 3 4" xfId="7129"/>
    <cellStyle name="Comma 5 3 4 2" xfId="17153"/>
    <cellStyle name="Comma 5 3 4 3" xfId="19671"/>
    <cellStyle name="Comma 5 3 4 4" xfId="46197"/>
    <cellStyle name="Comma 5 3 4 5" xfId="49213"/>
    <cellStyle name="Comma 5 3 5" xfId="14925"/>
    <cellStyle name="Comma 5 3 6" xfId="19231"/>
    <cellStyle name="Comma 5 3 7" xfId="44110"/>
    <cellStyle name="Comma 5 3 8" xfId="45018"/>
    <cellStyle name="Comma 5 4" xfId="2577"/>
    <cellStyle name="Comma 5 4 10" xfId="10890"/>
    <cellStyle name="Comma 5 4 10 2" xfId="18425"/>
    <cellStyle name="Comma 5 4 10 3" xfId="43018"/>
    <cellStyle name="Comma 5 4 10 4" xfId="47780"/>
    <cellStyle name="Comma 5 4 10 5" xfId="50796"/>
    <cellStyle name="Comma 5 4 10 6" xfId="14758"/>
    <cellStyle name="Comma 5 4 11" xfId="6624"/>
    <cellStyle name="Comma 5 4 11 2" xfId="17126"/>
    <cellStyle name="Comma 5 4 11 3" xfId="42607"/>
    <cellStyle name="Comma 5 4 11 4" xfId="46160"/>
    <cellStyle name="Comma 5 4 11 5" xfId="49176"/>
    <cellStyle name="Comma 5 4 12" xfId="14926"/>
    <cellStyle name="Comma 5 4 13" xfId="19232"/>
    <cellStyle name="Comma 5 4 14" xfId="42827"/>
    <cellStyle name="Comma 5 4 15" xfId="44111"/>
    <cellStyle name="Comma 5 4 16" xfId="45019"/>
    <cellStyle name="Comma 5 4 17" xfId="45243"/>
    <cellStyle name="Comma 5 4 18" xfId="48258"/>
    <cellStyle name="Comma 5 4 19" xfId="11375"/>
    <cellStyle name="Comma 5 4 2" xfId="5101"/>
    <cellStyle name="Comma 5 4 2 10" xfId="14170"/>
    <cellStyle name="Comma 5 4 2 2" xfId="5543"/>
    <cellStyle name="Comma 5 4 2 2 2" xfId="10186"/>
    <cellStyle name="Comma 5 4 2 2 2 2" xfId="17736"/>
    <cellStyle name="Comma 5 4 2 2 2 3" xfId="43800"/>
    <cellStyle name="Comma 5 4 2 2 2 4" xfId="47091"/>
    <cellStyle name="Comma 5 4 2 2 2 5" xfId="50107"/>
    <cellStyle name="Comma 5 4 2 2 2 6" xfId="14548"/>
    <cellStyle name="Comma 5 4 2 2 3" xfId="10671"/>
    <cellStyle name="Comma 5 4 2 2 3 2" xfId="18213"/>
    <cellStyle name="Comma 5 4 2 2 3 3" xfId="32028"/>
    <cellStyle name="Comma 5 4 2 2 3 4" xfId="47568"/>
    <cellStyle name="Comma 5 4 2 2 3 5" xfId="50584"/>
    <cellStyle name="Comma 5 4 2 2 3 6" xfId="14691"/>
    <cellStyle name="Comma 5 4 2 2 4" xfId="11158"/>
    <cellStyle name="Comma 5 4 2 2 4 2" xfId="18690"/>
    <cellStyle name="Comma 5 4 2 2 4 3" xfId="42950"/>
    <cellStyle name="Comma 5 4 2 2 4 4" xfId="48045"/>
    <cellStyle name="Comma 5 4 2 2 4 5" xfId="51061"/>
    <cellStyle name="Comma 5 4 2 2 4 6" xfId="14836"/>
    <cellStyle name="Comma 5 4 2 2 5" xfId="8182"/>
    <cellStyle name="Comma 5 4 2 2 5 2" xfId="43942"/>
    <cellStyle name="Comma 5 4 2 2 5 3" xfId="46614"/>
    <cellStyle name="Comma 5 4 2 2 5 4" xfId="49630"/>
    <cellStyle name="Comma 5 4 2 2 5 5" xfId="17406"/>
    <cellStyle name="Comma 5 4 2 2 6" xfId="43007"/>
    <cellStyle name="Comma 5 4 2 2 7" xfId="45508"/>
    <cellStyle name="Comma 5 4 2 2 8" xfId="48524"/>
    <cellStyle name="Comma 5 4 2 2 9" xfId="14315"/>
    <cellStyle name="Comma 5 4 2 3" xfId="9974"/>
    <cellStyle name="Comma 5 4 2 3 2" xfId="17524"/>
    <cellStyle name="Comma 5 4 2 3 3" xfId="19638"/>
    <cellStyle name="Comma 5 4 2 3 4" xfId="46879"/>
    <cellStyle name="Comma 5 4 2 3 5" xfId="49895"/>
    <cellStyle name="Comma 5 4 2 3 6" xfId="14488"/>
    <cellStyle name="Comma 5 4 2 4" xfId="10458"/>
    <cellStyle name="Comma 5 4 2 4 2" xfId="18001"/>
    <cellStyle name="Comma 5 4 2 4 3" xfId="42503"/>
    <cellStyle name="Comma 5 4 2 4 4" xfId="47356"/>
    <cellStyle name="Comma 5 4 2 4 5" xfId="50372"/>
    <cellStyle name="Comma 5 4 2 4 6" xfId="14630"/>
    <cellStyle name="Comma 5 4 2 5" xfId="10945"/>
    <cellStyle name="Comma 5 4 2 5 2" xfId="18478"/>
    <cellStyle name="Comma 5 4 2 5 3" xfId="43526"/>
    <cellStyle name="Comma 5 4 2 5 4" xfId="47833"/>
    <cellStyle name="Comma 5 4 2 5 5" xfId="50849"/>
    <cellStyle name="Comma 5 4 2 5 6" xfId="14775"/>
    <cellStyle name="Comma 5 4 2 6" xfId="7885"/>
    <cellStyle name="Comma 5 4 2 6 2" xfId="19981"/>
    <cellStyle name="Comma 5 4 2 6 3" xfId="46402"/>
    <cellStyle name="Comma 5 4 2 6 4" xfId="49418"/>
    <cellStyle name="Comma 5 4 2 6 5" xfId="17344"/>
    <cellStyle name="Comma 5 4 2 7" xfId="42870"/>
    <cellStyle name="Comma 5 4 2 8" xfId="45296"/>
    <cellStyle name="Comma 5 4 2 9" xfId="48312"/>
    <cellStyle name="Comma 5 4 3" xfId="5303"/>
    <cellStyle name="Comma 5 4 3 10" xfId="14201"/>
    <cellStyle name="Comma 5 4 3 2" xfId="5623"/>
    <cellStyle name="Comma 5 4 3 2 2" xfId="10239"/>
    <cellStyle name="Comma 5 4 3 2 2 2" xfId="17789"/>
    <cellStyle name="Comma 5 4 3 2 2 3" xfId="27977"/>
    <cellStyle name="Comma 5 4 3 2 2 4" xfId="47144"/>
    <cellStyle name="Comma 5 4 3 2 2 5" xfId="50160"/>
    <cellStyle name="Comma 5 4 3 2 2 6" xfId="14563"/>
    <cellStyle name="Comma 5 4 3 2 3" xfId="10724"/>
    <cellStyle name="Comma 5 4 3 2 3 2" xfId="18266"/>
    <cellStyle name="Comma 5 4 3 2 3 3" xfId="41961"/>
    <cellStyle name="Comma 5 4 3 2 3 4" xfId="47621"/>
    <cellStyle name="Comma 5 4 3 2 3 5" xfId="50637"/>
    <cellStyle name="Comma 5 4 3 2 3 6" xfId="14706"/>
    <cellStyle name="Comma 5 4 3 2 4" xfId="11211"/>
    <cellStyle name="Comma 5 4 3 2 4 2" xfId="18743"/>
    <cellStyle name="Comma 5 4 3 2 4 3" xfId="43002"/>
    <cellStyle name="Comma 5 4 3 2 4 4" xfId="48098"/>
    <cellStyle name="Comma 5 4 3 2 4 5" xfId="51114"/>
    <cellStyle name="Comma 5 4 3 2 4 6" xfId="14851"/>
    <cellStyle name="Comma 5 4 3 2 5" xfId="8257"/>
    <cellStyle name="Comma 5 4 3 2 5 2" xfId="43370"/>
    <cellStyle name="Comma 5 4 3 2 5 3" xfId="46667"/>
    <cellStyle name="Comma 5 4 3 2 5 4" xfId="49683"/>
    <cellStyle name="Comma 5 4 3 2 5 5" xfId="17421"/>
    <cellStyle name="Comma 5 4 3 2 6" xfId="43032"/>
    <cellStyle name="Comma 5 4 3 2 7" xfId="45561"/>
    <cellStyle name="Comma 5 4 3 2 8" xfId="48577"/>
    <cellStyle name="Comma 5 4 3 2 9" xfId="14352"/>
    <cellStyle name="Comma 5 4 3 3" xfId="10027"/>
    <cellStyle name="Comma 5 4 3 3 2" xfId="17577"/>
    <cellStyle name="Comma 5 4 3 3 3" xfId="42961"/>
    <cellStyle name="Comma 5 4 3 3 4" xfId="46932"/>
    <cellStyle name="Comma 5 4 3 3 5" xfId="49948"/>
    <cellStyle name="Comma 5 4 3 3 6" xfId="14503"/>
    <cellStyle name="Comma 5 4 3 4" xfId="10512"/>
    <cellStyle name="Comma 5 4 3 4 2" xfId="18054"/>
    <cellStyle name="Comma 5 4 3 4 3" xfId="43724"/>
    <cellStyle name="Comma 5 4 3 4 4" xfId="47409"/>
    <cellStyle name="Comma 5 4 3 4 5" xfId="50425"/>
    <cellStyle name="Comma 5 4 3 4 6" xfId="14646"/>
    <cellStyle name="Comma 5 4 3 5" xfId="10999"/>
    <cellStyle name="Comma 5 4 3 5 2" xfId="18531"/>
    <cellStyle name="Comma 5 4 3 5 3" xfId="43175"/>
    <cellStyle name="Comma 5 4 3 5 4" xfId="47886"/>
    <cellStyle name="Comma 5 4 3 5 5" xfId="50902"/>
    <cellStyle name="Comma 5 4 3 5 6" xfId="14791"/>
    <cellStyle name="Comma 5 4 3 6" xfId="7954"/>
    <cellStyle name="Comma 5 4 3 6 2" xfId="31761"/>
    <cellStyle name="Comma 5 4 3 6 3" xfId="46455"/>
    <cellStyle name="Comma 5 4 3 6 4" xfId="49471"/>
    <cellStyle name="Comma 5 4 3 6 5" xfId="17361"/>
    <cellStyle name="Comma 5 4 3 7" xfId="42654"/>
    <cellStyle name="Comma 5 4 3 8" xfId="45349"/>
    <cellStyle name="Comma 5 4 3 9" xfId="48365"/>
    <cellStyle name="Comma 5 4 4" xfId="5383"/>
    <cellStyle name="Comma 5 4 4 10" xfId="14235"/>
    <cellStyle name="Comma 5 4 4 2" xfId="5703"/>
    <cellStyle name="Comma 5 4 4 2 2" xfId="10292"/>
    <cellStyle name="Comma 5 4 4 2 2 2" xfId="17842"/>
    <cellStyle name="Comma 5 4 4 2 2 3" xfId="43515"/>
    <cellStyle name="Comma 5 4 4 2 2 4" xfId="47197"/>
    <cellStyle name="Comma 5 4 4 2 2 5" xfId="50213"/>
    <cellStyle name="Comma 5 4 4 2 2 6" xfId="14578"/>
    <cellStyle name="Comma 5 4 4 2 3" xfId="10777"/>
    <cellStyle name="Comma 5 4 4 2 3 2" xfId="18319"/>
    <cellStyle name="Comma 5 4 4 2 3 3" xfId="19617"/>
    <cellStyle name="Comma 5 4 4 2 3 4" xfId="47674"/>
    <cellStyle name="Comma 5 4 4 2 3 5" xfId="50690"/>
    <cellStyle name="Comma 5 4 4 2 3 6" xfId="14721"/>
    <cellStyle name="Comma 5 4 4 2 4" xfId="11264"/>
    <cellStyle name="Comma 5 4 4 2 4 2" xfId="18796"/>
    <cellStyle name="Comma 5 4 4 2 4 3" xfId="42043"/>
    <cellStyle name="Comma 5 4 4 2 4 4" xfId="48151"/>
    <cellStyle name="Comma 5 4 4 2 4 5" xfId="51167"/>
    <cellStyle name="Comma 5 4 4 2 4 6" xfId="14866"/>
    <cellStyle name="Comma 5 4 4 2 5" xfId="8337"/>
    <cellStyle name="Comma 5 4 4 2 5 2" xfId="41817"/>
    <cellStyle name="Comma 5 4 4 2 5 3" xfId="46720"/>
    <cellStyle name="Comma 5 4 4 2 5 4" xfId="49736"/>
    <cellStyle name="Comma 5 4 4 2 5 5" xfId="17436"/>
    <cellStyle name="Comma 5 4 4 2 6" xfId="43609"/>
    <cellStyle name="Comma 5 4 4 2 7" xfId="45614"/>
    <cellStyle name="Comma 5 4 4 2 8" xfId="48630"/>
    <cellStyle name="Comma 5 4 4 2 9" xfId="14394"/>
    <cellStyle name="Comma 5 4 4 3" xfId="10080"/>
    <cellStyle name="Comma 5 4 4 3 2" xfId="17630"/>
    <cellStyle name="Comma 5 4 4 3 3" xfId="42857"/>
    <cellStyle name="Comma 5 4 4 3 4" xfId="46985"/>
    <cellStyle name="Comma 5 4 4 3 5" xfId="50001"/>
    <cellStyle name="Comma 5 4 4 3 6" xfId="14518"/>
    <cellStyle name="Comma 5 4 4 4" xfId="10565"/>
    <cellStyle name="Comma 5 4 4 4 2" xfId="18107"/>
    <cellStyle name="Comma 5 4 4 4 3" xfId="42334"/>
    <cellStyle name="Comma 5 4 4 4 4" xfId="47462"/>
    <cellStyle name="Comma 5 4 4 4 5" xfId="50478"/>
    <cellStyle name="Comma 5 4 4 4 6" xfId="14661"/>
    <cellStyle name="Comma 5 4 4 5" xfId="11052"/>
    <cellStyle name="Comma 5 4 4 5 2" xfId="18584"/>
    <cellStyle name="Comma 5 4 4 5 3" xfId="42008"/>
    <cellStyle name="Comma 5 4 4 5 4" xfId="47939"/>
    <cellStyle name="Comma 5 4 4 5 5" xfId="50955"/>
    <cellStyle name="Comma 5 4 4 5 6" xfId="14806"/>
    <cellStyle name="Comma 5 4 4 6" xfId="8026"/>
    <cellStyle name="Comma 5 4 4 6 2" xfId="43646"/>
    <cellStyle name="Comma 5 4 4 6 3" xfId="46508"/>
    <cellStyle name="Comma 5 4 4 6 4" xfId="49524"/>
    <cellStyle name="Comma 5 4 4 6 5" xfId="17376"/>
    <cellStyle name="Comma 5 4 4 7" xfId="43321"/>
    <cellStyle name="Comma 5 4 4 8" xfId="45402"/>
    <cellStyle name="Comma 5 4 4 9" xfId="48418"/>
    <cellStyle name="Comma 5 4 5" xfId="5463"/>
    <cellStyle name="Comma 5 4 5 2" xfId="10133"/>
    <cellStyle name="Comma 5 4 5 2 2" xfId="17683"/>
    <cellStyle name="Comma 5 4 5 2 3" xfId="20407"/>
    <cellStyle name="Comma 5 4 5 2 4" xfId="47038"/>
    <cellStyle name="Comma 5 4 5 2 5" xfId="50054"/>
    <cellStyle name="Comma 5 4 5 2 6" xfId="14533"/>
    <cellStyle name="Comma 5 4 5 3" xfId="10618"/>
    <cellStyle name="Comma 5 4 5 3 2" xfId="18160"/>
    <cellStyle name="Comma 5 4 5 3 3" xfId="41943"/>
    <cellStyle name="Comma 5 4 5 3 4" xfId="47515"/>
    <cellStyle name="Comma 5 4 5 3 5" xfId="50531"/>
    <cellStyle name="Comma 5 4 5 3 6" xfId="14676"/>
    <cellStyle name="Comma 5 4 5 4" xfId="11105"/>
    <cellStyle name="Comma 5 4 5 4 2" xfId="18637"/>
    <cellStyle name="Comma 5 4 5 4 3" xfId="43758"/>
    <cellStyle name="Comma 5 4 5 4 4" xfId="47992"/>
    <cellStyle name="Comma 5 4 5 4 5" xfId="51008"/>
    <cellStyle name="Comma 5 4 5 4 6" xfId="14821"/>
    <cellStyle name="Comma 5 4 5 5" xfId="8103"/>
    <cellStyle name="Comma 5 4 5 5 2" xfId="27875"/>
    <cellStyle name="Comma 5 4 5 5 3" xfId="46561"/>
    <cellStyle name="Comma 5 4 5 5 4" xfId="49577"/>
    <cellStyle name="Comma 5 4 5 5 5" xfId="17391"/>
    <cellStyle name="Comma 5 4 5 6" xfId="41517"/>
    <cellStyle name="Comma 5 4 5 7" xfId="45455"/>
    <cellStyle name="Comma 5 4 5 8" xfId="48471"/>
    <cellStyle name="Comma 5 4 5 9" xfId="14274"/>
    <cellStyle name="Comma 5 4 6" xfId="5783"/>
    <cellStyle name="Comma 5 4 6 2" xfId="10345"/>
    <cellStyle name="Comma 5 4 6 2 2" xfId="17895"/>
    <cellStyle name="Comma 5 4 6 2 3" xfId="20377"/>
    <cellStyle name="Comma 5 4 6 2 4" xfId="47250"/>
    <cellStyle name="Comma 5 4 6 2 5" xfId="50266"/>
    <cellStyle name="Comma 5 4 6 2 6" xfId="14593"/>
    <cellStyle name="Comma 5 4 6 3" xfId="10830"/>
    <cellStyle name="Comma 5 4 6 3 2" xfId="18372"/>
    <cellStyle name="Comma 5 4 6 3 3" xfId="41978"/>
    <cellStyle name="Comma 5 4 6 3 4" xfId="47727"/>
    <cellStyle name="Comma 5 4 6 3 5" xfId="50743"/>
    <cellStyle name="Comma 5 4 6 3 6" xfId="14736"/>
    <cellStyle name="Comma 5 4 6 4" xfId="11318"/>
    <cellStyle name="Comma 5 4 6 4 2" xfId="18849"/>
    <cellStyle name="Comma 5 4 6 4 3" xfId="27806"/>
    <cellStyle name="Comma 5 4 6 4 4" xfId="48204"/>
    <cellStyle name="Comma 5 4 6 4 5" xfId="51220"/>
    <cellStyle name="Comma 5 4 6 4 6" xfId="14882"/>
    <cellStyle name="Comma 5 4 6 5" xfId="8417"/>
    <cellStyle name="Comma 5 4 6 5 2" xfId="42268"/>
    <cellStyle name="Comma 5 4 6 5 3" xfId="46773"/>
    <cellStyle name="Comma 5 4 6 5 4" xfId="49789"/>
    <cellStyle name="Comma 5 4 6 5 5" xfId="17451"/>
    <cellStyle name="Comma 5 4 6 6" xfId="41595"/>
    <cellStyle name="Comma 5 4 6 7" xfId="45667"/>
    <cellStyle name="Comma 5 4 6 8" xfId="48683"/>
    <cellStyle name="Comma 5 4 6 9" xfId="14436"/>
    <cellStyle name="Comma 5 4 7" xfId="7852"/>
    <cellStyle name="Comma 5 4 7 2" xfId="17340"/>
    <cellStyle name="Comma 5 4 7 3" xfId="41755"/>
    <cellStyle name="Comma 5 4 7 4" xfId="46395"/>
    <cellStyle name="Comma 5 4 7 5" xfId="49411"/>
    <cellStyle name="Comma 5 4 7 6" xfId="14162"/>
    <cellStyle name="Comma 5 4 8" xfId="9921"/>
    <cellStyle name="Comma 5 4 8 2" xfId="17471"/>
    <cellStyle name="Comma 5 4 8 3" xfId="43256"/>
    <cellStyle name="Comma 5 4 8 4" xfId="46826"/>
    <cellStyle name="Comma 5 4 8 5" xfId="49842"/>
    <cellStyle name="Comma 5 4 8 6" xfId="14473"/>
    <cellStyle name="Comma 5 4 9" xfId="10403"/>
    <cellStyle name="Comma 5 4 9 2" xfId="17948"/>
    <cellStyle name="Comma 5 4 9 3" xfId="27964"/>
    <cellStyle name="Comma 5 4 9 4" xfId="47303"/>
    <cellStyle name="Comma 5 4 9 5" xfId="50319"/>
    <cellStyle name="Comma 5 4 9 6" xfId="14613"/>
    <cellStyle name="Comma 5 5" xfId="4820"/>
    <cellStyle name="Comma 5 5 2" xfId="19233"/>
    <cellStyle name="Comma 5 5 3" xfId="44112"/>
    <cellStyle name="Comma 5 5 4" xfId="45020"/>
    <cellStyle name="Comma 5 6" xfId="6657"/>
    <cellStyle name="Comma 5 6 2" xfId="19234"/>
    <cellStyle name="Comma 5 7" xfId="5851"/>
    <cellStyle name="Comma 5 7 2" xfId="16680"/>
    <cellStyle name="Comma 5 7 3" xfId="43975"/>
    <cellStyle name="Comma 5 7 4" xfId="45715"/>
    <cellStyle name="Comma 5 7 5" xfId="48731"/>
    <cellStyle name="Comma 5 7 6" xfId="13148"/>
    <cellStyle name="Comma 5 8" xfId="14923"/>
    <cellStyle name="Comma 5 9" xfId="19222"/>
    <cellStyle name="Comma 6" xfId="902"/>
    <cellStyle name="Comma 6 10" xfId="45021"/>
    <cellStyle name="Comma 6 2" xfId="4003"/>
    <cellStyle name="Comma 6 2 10" xfId="10435"/>
    <cellStyle name="Comma 6 2 10 2" xfId="17978"/>
    <cellStyle name="Comma 6 2 10 3" xfId="43660"/>
    <cellStyle name="Comma 6 2 10 4" xfId="47333"/>
    <cellStyle name="Comma 6 2 10 5" xfId="50349"/>
    <cellStyle name="Comma 6 2 11" xfId="10922"/>
    <cellStyle name="Comma 6 2 11 2" xfId="18455"/>
    <cellStyle name="Comma 6 2 11 3" xfId="19614"/>
    <cellStyle name="Comma 6 2 11 4" xfId="47810"/>
    <cellStyle name="Comma 6 2 11 5" xfId="50826"/>
    <cellStyle name="Comma 6 2 12" xfId="7016"/>
    <cellStyle name="Comma 6 2 12 2" xfId="17144"/>
    <cellStyle name="Comma 6 2 12 3" xfId="43012"/>
    <cellStyle name="Comma 6 2 12 4" xfId="46185"/>
    <cellStyle name="Comma 6 2 12 5" xfId="49201"/>
    <cellStyle name="Comma 6 2 13" xfId="19236"/>
    <cellStyle name="Comma 6 2 14" xfId="44114"/>
    <cellStyle name="Comma 6 2 15" xfId="45022"/>
    <cellStyle name="Comma 6 2 16" xfId="45273"/>
    <cellStyle name="Comma 6 2 17" xfId="48288"/>
    <cellStyle name="Comma 6 2 2" xfId="4004"/>
    <cellStyle name="Comma 6 2 2 10" xfId="6924"/>
    <cellStyle name="Comma 6 2 2 10 2" xfId="43980"/>
    <cellStyle name="Comma 6 2 2 10 3" xfId="46171"/>
    <cellStyle name="Comma 6 2 2 10 4" xfId="49187"/>
    <cellStyle name="Comma 6 2 2 11" xfId="19237"/>
    <cellStyle name="Comma 6 2 2 12" xfId="44115"/>
    <cellStyle name="Comma 6 2 2 13" xfId="45023"/>
    <cellStyle name="Comma 6 2 2 14" xfId="45274"/>
    <cellStyle name="Comma 6 2 2 15" xfId="48289"/>
    <cellStyle name="Comma 6 2 2 2" xfId="5270"/>
    <cellStyle name="Comma 6 2 2 2 2" xfId="5590"/>
    <cellStyle name="Comma 6 2 2 2 2 2" xfId="10217"/>
    <cellStyle name="Comma 6 2 2 2 2 2 2" xfId="17767"/>
    <cellStyle name="Comma 6 2 2 2 2 2 3" xfId="42932"/>
    <cellStyle name="Comma 6 2 2 2 2 2 4" xfId="47122"/>
    <cellStyle name="Comma 6 2 2 2 2 2 5" xfId="50138"/>
    <cellStyle name="Comma 6 2 2 2 2 3" xfId="10702"/>
    <cellStyle name="Comma 6 2 2 2 2 3 2" xfId="18244"/>
    <cellStyle name="Comma 6 2 2 2 2 3 3" xfId="43521"/>
    <cellStyle name="Comma 6 2 2 2 2 3 4" xfId="47599"/>
    <cellStyle name="Comma 6 2 2 2 2 3 5" xfId="50615"/>
    <cellStyle name="Comma 6 2 2 2 2 4" xfId="11189"/>
    <cellStyle name="Comma 6 2 2 2 2 4 2" xfId="18721"/>
    <cellStyle name="Comma 6 2 2 2 2 4 3" xfId="43121"/>
    <cellStyle name="Comma 6 2 2 2 2 4 4" xfId="48076"/>
    <cellStyle name="Comma 6 2 2 2 2 4 5" xfId="51092"/>
    <cellStyle name="Comma 6 2 2 2 2 5" xfId="8225"/>
    <cellStyle name="Comma 6 2 2 2 2 5 2" xfId="43944"/>
    <cellStyle name="Comma 6 2 2 2 2 5 3" xfId="46645"/>
    <cellStyle name="Comma 6 2 2 2 2 5 4" xfId="49661"/>
    <cellStyle name="Comma 6 2 2 2 2 6" xfId="41541"/>
    <cellStyle name="Comma 6 2 2 2 2 7" xfId="45539"/>
    <cellStyle name="Comma 6 2 2 2 2 8" xfId="48555"/>
    <cellStyle name="Comma 6 2 2 2 3" xfId="10005"/>
    <cellStyle name="Comma 6 2 2 2 3 2" xfId="17555"/>
    <cellStyle name="Comma 6 2 2 2 3 3" xfId="42286"/>
    <cellStyle name="Comma 6 2 2 2 3 4" xfId="46910"/>
    <cellStyle name="Comma 6 2 2 2 3 5" xfId="49926"/>
    <cellStyle name="Comma 6 2 2 2 4" xfId="10489"/>
    <cellStyle name="Comma 6 2 2 2 4 2" xfId="18032"/>
    <cellStyle name="Comma 6 2 2 2 4 3" xfId="42695"/>
    <cellStyle name="Comma 6 2 2 2 4 4" xfId="47387"/>
    <cellStyle name="Comma 6 2 2 2 4 5" xfId="50403"/>
    <cellStyle name="Comma 6 2 2 2 5" xfId="10976"/>
    <cellStyle name="Comma 6 2 2 2 5 2" xfId="18509"/>
    <cellStyle name="Comma 6 2 2 2 5 3" xfId="42946"/>
    <cellStyle name="Comma 6 2 2 2 5 4" xfId="47864"/>
    <cellStyle name="Comma 6 2 2 2 5 5" xfId="50880"/>
    <cellStyle name="Comma 6 2 2 2 6" xfId="7924"/>
    <cellStyle name="Comma 6 2 2 2 6 2" xfId="42209"/>
    <cellStyle name="Comma 6 2 2 2 6 3" xfId="46433"/>
    <cellStyle name="Comma 6 2 2 2 6 4" xfId="49449"/>
    <cellStyle name="Comma 6 2 2 2 7" xfId="42723"/>
    <cellStyle name="Comma 6 2 2 2 8" xfId="45327"/>
    <cellStyle name="Comma 6 2 2 2 9" xfId="48343"/>
    <cellStyle name="Comma 6 2 2 3" xfId="5350"/>
    <cellStyle name="Comma 6 2 2 3 2" xfId="5670"/>
    <cellStyle name="Comma 6 2 2 3 2 2" xfId="10270"/>
    <cellStyle name="Comma 6 2 2 3 2 2 2" xfId="17820"/>
    <cellStyle name="Comma 6 2 2 3 2 2 3" xfId="42317"/>
    <cellStyle name="Comma 6 2 2 3 2 2 4" xfId="47175"/>
    <cellStyle name="Comma 6 2 2 3 2 2 5" xfId="50191"/>
    <cellStyle name="Comma 6 2 2 3 2 3" xfId="10755"/>
    <cellStyle name="Comma 6 2 2 3 2 3 2" xfId="18297"/>
    <cellStyle name="Comma 6 2 2 3 2 3 3" xfId="43135"/>
    <cellStyle name="Comma 6 2 2 3 2 3 4" xfId="47652"/>
    <cellStyle name="Comma 6 2 2 3 2 3 5" xfId="50668"/>
    <cellStyle name="Comma 6 2 2 3 2 4" xfId="11242"/>
    <cellStyle name="Comma 6 2 2 3 2 4 2" xfId="18774"/>
    <cellStyle name="Comma 6 2 2 3 2 4 3" xfId="43874"/>
    <cellStyle name="Comma 6 2 2 3 2 4 4" xfId="48129"/>
    <cellStyle name="Comma 6 2 2 3 2 4 5" xfId="51145"/>
    <cellStyle name="Comma 6 2 2 3 2 5" xfId="8304"/>
    <cellStyle name="Comma 6 2 2 3 2 5 2" xfId="43214"/>
    <cellStyle name="Comma 6 2 2 3 2 5 3" xfId="46698"/>
    <cellStyle name="Comma 6 2 2 3 2 5 4" xfId="49714"/>
    <cellStyle name="Comma 6 2 2 3 2 6" xfId="43907"/>
    <cellStyle name="Comma 6 2 2 3 2 7" xfId="45592"/>
    <cellStyle name="Comma 6 2 2 3 2 8" xfId="48608"/>
    <cellStyle name="Comma 6 2 2 3 3" xfId="10058"/>
    <cellStyle name="Comma 6 2 2 3 3 2" xfId="17608"/>
    <cellStyle name="Comma 6 2 2 3 3 3" xfId="41860"/>
    <cellStyle name="Comma 6 2 2 3 3 4" xfId="46963"/>
    <cellStyle name="Comma 6 2 2 3 3 5" xfId="49979"/>
    <cellStyle name="Comma 6 2 2 3 4" xfId="10543"/>
    <cellStyle name="Comma 6 2 2 3 4 2" xfId="18085"/>
    <cellStyle name="Comma 6 2 2 3 4 3" xfId="19893"/>
    <cellStyle name="Comma 6 2 2 3 4 4" xfId="47440"/>
    <cellStyle name="Comma 6 2 2 3 4 5" xfId="50456"/>
    <cellStyle name="Comma 6 2 2 3 5" xfId="11030"/>
    <cellStyle name="Comma 6 2 2 3 5 2" xfId="18562"/>
    <cellStyle name="Comma 6 2 2 3 5 3" xfId="42146"/>
    <cellStyle name="Comma 6 2 2 3 5 4" xfId="47917"/>
    <cellStyle name="Comma 6 2 2 3 5 5" xfId="50933"/>
    <cellStyle name="Comma 6 2 2 3 6" xfId="7995"/>
    <cellStyle name="Comma 6 2 2 3 6 2" xfId="43063"/>
    <cellStyle name="Comma 6 2 2 3 6 3" xfId="46486"/>
    <cellStyle name="Comma 6 2 2 3 6 4" xfId="49502"/>
    <cellStyle name="Comma 6 2 2 3 7" xfId="41499"/>
    <cellStyle name="Comma 6 2 2 3 8" xfId="45380"/>
    <cellStyle name="Comma 6 2 2 3 9" xfId="48396"/>
    <cellStyle name="Comma 6 2 2 4" xfId="5430"/>
    <cellStyle name="Comma 6 2 2 4 2" xfId="5750"/>
    <cellStyle name="Comma 6 2 2 4 2 2" xfId="10323"/>
    <cellStyle name="Comma 6 2 2 4 2 2 2" xfId="17873"/>
    <cellStyle name="Comma 6 2 2 4 2 2 3" xfId="27974"/>
    <cellStyle name="Comma 6 2 2 4 2 2 4" xfId="47228"/>
    <cellStyle name="Comma 6 2 2 4 2 2 5" xfId="50244"/>
    <cellStyle name="Comma 6 2 2 4 2 3" xfId="10808"/>
    <cellStyle name="Comma 6 2 2 4 2 3 2" xfId="18350"/>
    <cellStyle name="Comma 6 2 2 4 2 3 3" xfId="43670"/>
    <cellStyle name="Comma 6 2 2 4 2 3 4" xfId="47705"/>
    <cellStyle name="Comma 6 2 2 4 2 3 5" xfId="50721"/>
    <cellStyle name="Comma 6 2 2 4 2 4" xfId="11295"/>
    <cellStyle name="Comma 6 2 2 4 2 4 2" xfId="18827"/>
    <cellStyle name="Comma 6 2 2 4 2 4 3" xfId="19278"/>
    <cellStyle name="Comma 6 2 2 4 2 4 4" xfId="48182"/>
    <cellStyle name="Comma 6 2 2 4 2 4 5" xfId="51198"/>
    <cellStyle name="Comma 6 2 2 4 2 5" xfId="8384"/>
    <cellStyle name="Comma 6 2 2 4 2 5 2" xfId="42121"/>
    <cellStyle name="Comma 6 2 2 4 2 5 3" xfId="46751"/>
    <cellStyle name="Comma 6 2 2 4 2 5 4" xfId="49767"/>
    <cellStyle name="Comma 6 2 2 4 2 6" xfId="43336"/>
    <cellStyle name="Comma 6 2 2 4 2 7" xfId="45645"/>
    <cellStyle name="Comma 6 2 2 4 2 8" xfId="48661"/>
    <cellStyle name="Comma 6 2 2 4 3" xfId="10111"/>
    <cellStyle name="Comma 6 2 2 4 3 2" xfId="17661"/>
    <cellStyle name="Comma 6 2 2 4 3 3" xfId="43798"/>
    <cellStyle name="Comma 6 2 2 4 3 4" xfId="47016"/>
    <cellStyle name="Comma 6 2 2 4 3 5" xfId="50032"/>
    <cellStyle name="Comma 6 2 2 4 4" xfId="10596"/>
    <cellStyle name="Comma 6 2 2 4 4 2" xfId="18138"/>
    <cellStyle name="Comma 6 2 2 4 4 3" xfId="43725"/>
    <cellStyle name="Comma 6 2 2 4 4 4" xfId="47493"/>
    <cellStyle name="Comma 6 2 2 4 4 5" xfId="50509"/>
    <cellStyle name="Comma 6 2 2 4 5" xfId="11083"/>
    <cellStyle name="Comma 6 2 2 4 5 2" xfId="18615"/>
    <cellStyle name="Comma 6 2 2 4 5 3" xfId="42014"/>
    <cellStyle name="Comma 6 2 2 4 5 4" xfId="47970"/>
    <cellStyle name="Comma 6 2 2 4 5 5" xfId="50986"/>
    <cellStyle name="Comma 6 2 2 4 6" xfId="8071"/>
    <cellStyle name="Comma 6 2 2 4 6 2" xfId="44008"/>
    <cellStyle name="Comma 6 2 2 4 6 3" xfId="46539"/>
    <cellStyle name="Comma 6 2 2 4 6 4" xfId="49555"/>
    <cellStyle name="Comma 6 2 2 4 7" xfId="42068"/>
    <cellStyle name="Comma 6 2 2 4 8" xfId="45433"/>
    <cellStyle name="Comma 6 2 2 4 9" xfId="48449"/>
    <cellStyle name="Comma 6 2 2 5" xfId="5510"/>
    <cellStyle name="Comma 6 2 2 5 2" xfId="10164"/>
    <cellStyle name="Comma 6 2 2 5 2 2" xfId="17714"/>
    <cellStyle name="Comma 6 2 2 5 2 3" xfId="42985"/>
    <cellStyle name="Comma 6 2 2 5 2 4" xfId="47069"/>
    <cellStyle name="Comma 6 2 2 5 2 5" xfId="50085"/>
    <cellStyle name="Comma 6 2 2 5 3" xfId="10649"/>
    <cellStyle name="Comma 6 2 2 5 3 2" xfId="18191"/>
    <cellStyle name="Comma 6 2 2 5 3 3" xfId="41946"/>
    <cellStyle name="Comma 6 2 2 5 3 4" xfId="47546"/>
    <cellStyle name="Comma 6 2 2 5 3 5" xfId="50562"/>
    <cellStyle name="Comma 6 2 2 5 4" xfId="11136"/>
    <cellStyle name="Comma 6 2 2 5 4 2" xfId="18668"/>
    <cellStyle name="Comma 6 2 2 5 4 3" xfId="42704"/>
    <cellStyle name="Comma 6 2 2 5 4 4" xfId="48023"/>
    <cellStyle name="Comma 6 2 2 5 4 5" xfId="51039"/>
    <cellStyle name="Comma 6 2 2 5 5" xfId="8150"/>
    <cellStyle name="Comma 6 2 2 5 5 2" xfId="42716"/>
    <cellStyle name="Comma 6 2 2 5 5 3" xfId="46592"/>
    <cellStyle name="Comma 6 2 2 5 5 4" xfId="49608"/>
    <cellStyle name="Comma 6 2 2 5 6" xfId="41526"/>
    <cellStyle name="Comma 6 2 2 5 7" xfId="45486"/>
    <cellStyle name="Comma 6 2 2 5 8" xfId="48502"/>
    <cellStyle name="Comma 6 2 2 6" xfId="5830"/>
    <cellStyle name="Comma 6 2 2 6 2" xfId="10376"/>
    <cellStyle name="Comma 6 2 2 6 2 2" xfId="17926"/>
    <cellStyle name="Comma 6 2 2 6 2 3" xfId="20371"/>
    <cellStyle name="Comma 6 2 2 6 2 4" xfId="47281"/>
    <cellStyle name="Comma 6 2 2 6 2 5" xfId="50297"/>
    <cellStyle name="Comma 6 2 2 6 3" xfId="10861"/>
    <cellStyle name="Comma 6 2 2 6 3 2" xfId="18403"/>
    <cellStyle name="Comma 6 2 2 6 3 3" xfId="42581"/>
    <cellStyle name="Comma 6 2 2 6 3 4" xfId="47758"/>
    <cellStyle name="Comma 6 2 2 6 3 5" xfId="50774"/>
    <cellStyle name="Comma 6 2 2 6 4" xfId="11349"/>
    <cellStyle name="Comma 6 2 2 6 4 2" xfId="18880"/>
    <cellStyle name="Comma 6 2 2 6 4 3" xfId="20088"/>
    <cellStyle name="Comma 6 2 2 6 4 4" xfId="48235"/>
    <cellStyle name="Comma 6 2 2 6 4 5" xfId="51251"/>
    <cellStyle name="Comma 6 2 2 6 5" xfId="8464"/>
    <cellStyle name="Comma 6 2 2 6 5 2" xfId="42475"/>
    <cellStyle name="Comma 6 2 2 6 5 3" xfId="46804"/>
    <cellStyle name="Comma 6 2 2 6 5 4" xfId="49820"/>
    <cellStyle name="Comma 6 2 2 6 6" xfId="27921"/>
    <cellStyle name="Comma 6 2 2 6 7" xfId="45698"/>
    <cellStyle name="Comma 6 2 2 6 8" xfId="48714"/>
    <cellStyle name="Comma 6 2 2 7" xfId="9952"/>
    <cellStyle name="Comma 6 2 2 7 2" xfId="17502"/>
    <cellStyle name="Comma 6 2 2 7 3" xfId="42980"/>
    <cellStyle name="Comma 6 2 2 7 4" xfId="46857"/>
    <cellStyle name="Comma 6 2 2 7 5" xfId="49873"/>
    <cellStyle name="Comma 6 2 2 8" xfId="10436"/>
    <cellStyle name="Comma 6 2 2 8 2" xfId="17979"/>
    <cellStyle name="Comma 6 2 2 8 3" xfId="41914"/>
    <cellStyle name="Comma 6 2 2 8 4" xfId="47334"/>
    <cellStyle name="Comma 6 2 2 8 5" xfId="50350"/>
    <cellStyle name="Comma 6 2 2 9" xfId="10923"/>
    <cellStyle name="Comma 6 2 2 9 2" xfId="18456"/>
    <cellStyle name="Comma 6 2 2 9 3" xfId="41989"/>
    <cellStyle name="Comma 6 2 2 9 4" xfId="47811"/>
    <cellStyle name="Comma 6 2 2 9 5" xfId="50827"/>
    <cellStyle name="Comma 6 2 3" xfId="5269"/>
    <cellStyle name="Comma 6 2 3 10" xfId="45024"/>
    <cellStyle name="Comma 6 2 3 11" xfId="45326"/>
    <cellStyle name="Comma 6 2 3 12" xfId="48342"/>
    <cellStyle name="Comma 6 2 3 2" xfId="5589"/>
    <cellStyle name="Comma 6 2 3 2 2" xfId="10216"/>
    <cellStyle name="Comma 6 2 3 2 2 2" xfId="17766"/>
    <cellStyle name="Comma 6 2 3 2 2 3" xfId="42313"/>
    <cellStyle name="Comma 6 2 3 2 2 4" xfId="47121"/>
    <cellStyle name="Comma 6 2 3 2 2 5" xfId="50137"/>
    <cellStyle name="Comma 6 2 3 2 3" xfId="10701"/>
    <cellStyle name="Comma 6 2 3 2 3 2" xfId="18243"/>
    <cellStyle name="Comma 6 2 3 2 3 3" xfId="42349"/>
    <cellStyle name="Comma 6 2 3 2 3 4" xfId="47598"/>
    <cellStyle name="Comma 6 2 3 2 3 5" xfId="50614"/>
    <cellStyle name="Comma 6 2 3 2 4" xfId="11188"/>
    <cellStyle name="Comma 6 2 3 2 4 2" xfId="18720"/>
    <cellStyle name="Comma 6 2 3 2 4 3" xfId="19753"/>
    <cellStyle name="Comma 6 2 3 2 4 4" xfId="48075"/>
    <cellStyle name="Comma 6 2 3 2 4 5" xfId="51091"/>
    <cellStyle name="Comma 6 2 3 2 5" xfId="8224"/>
    <cellStyle name="Comma 6 2 3 2 5 2" xfId="43501"/>
    <cellStyle name="Comma 6 2 3 2 5 3" xfId="46644"/>
    <cellStyle name="Comma 6 2 3 2 5 4" xfId="49660"/>
    <cellStyle name="Comma 6 2 3 2 6" xfId="42733"/>
    <cellStyle name="Comma 6 2 3 2 7" xfId="45538"/>
    <cellStyle name="Comma 6 2 3 2 8" xfId="48554"/>
    <cellStyle name="Comma 6 2 3 3" xfId="10004"/>
    <cellStyle name="Comma 6 2 3 3 2" xfId="17554"/>
    <cellStyle name="Comma 6 2 3 3 3" xfId="42685"/>
    <cellStyle name="Comma 6 2 3 3 4" xfId="46909"/>
    <cellStyle name="Comma 6 2 3 3 5" xfId="49925"/>
    <cellStyle name="Comma 6 2 3 4" xfId="10488"/>
    <cellStyle name="Comma 6 2 3 4 2" xfId="18031"/>
    <cellStyle name="Comma 6 2 3 4 3" xfId="20358"/>
    <cellStyle name="Comma 6 2 3 4 4" xfId="47386"/>
    <cellStyle name="Comma 6 2 3 4 5" xfId="50402"/>
    <cellStyle name="Comma 6 2 3 5" xfId="10975"/>
    <cellStyle name="Comma 6 2 3 5 2" xfId="18508"/>
    <cellStyle name="Comma 6 2 3 5 3" xfId="42382"/>
    <cellStyle name="Comma 6 2 3 5 4" xfId="47863"/>
    <cellStyle name="Comma 6 2 3 5 5" xfId="50879"/>
    <cellStyle name="Comma 6 2 3 6" xfId="7923"/>
    <cellStyle name="Comma 6 2 3 6 2" xfId="42675"/>
    <cellStyle name="Comma 6 2 3 6 3" xfId="46432"/>
    <cellStyle name="Comma 6 2 3 6 4" xfId="49448"/>
    <cellStyle name="Comma 6 2 3 7" xfId="19238"/>
    <cellStyle name="Comma 6 2 3 8" xfId="41482"/>
    <cellStyle name="Comma 6 2 3 9" xfId="44116"/>
    <cellStyle name="Comma 6 2 4" xfId="5349"/>
    <cellStyle name="Comma 6 2 4 10" xfId="45379"/>
    <cellStyle name="Comma 6 2 4 11" xfId="48395"/>
    <cellStyle name="Comma 6 2 4 2" xfId="5669"/>
    <cellStyle name="Comma 6 2 4 2 2" xfId="10269"/>
    <cellStyle name="Comma 6 2 4 2 2 2" xfId="17819"/>
    <cellStyle name="Comma 6 2 4 2 2 3" xfId="19899"/>
    <cellStyle name="Comma 6 2 4 2 2 4" xfId="47174"/>
    <cellStyle name="Comma 6 2 4 2 2 5" xfId="50190"/>
    <cellStyle name="Comma 6 2 4 2 3" xfId="10754"/>
    <cellStyle name="Comma 6 2 4 2 3 2" xfId="18296"/>
    <cellStyle name="Comma 6 2 4 2 3 3" xfId="29924"/>
    <cellStyle name="Comma 6 2 4 2 3 4" xfId="47651"/>
    <cellStyle name="Comma 6 2 4 2 3 5" xfId="50667"/>
    <cellStyle name="Comma 6 2 4 2 4" xfId="11241"/>
    <cellStyle name="Comma 6 2 4 2 4 2" xfId="18773"/>
    <cellStyle name="Comma 6 2 4 2 4 3" xfId="42587"/>
    <cellStyle name="Comma 6 2 4 2 4 4" xfId="48128"/>
    <cellStyle name="Comma 6 2 4 2 4 5" xfId="51144"/>
    <cellStyle name="Comma 6 2 4 2 5" xfId="8303"/>
    <cellStyle name="Comma 6 2 4 2 5 2" xfId="42252"/>
    <cellStyle name="Comma 6 2 4 2 5 3" xfId="46697"/>
    <cellStyle name="Comma 6 2 4 2 5 4" xfId="49713"/>
    <cellStyle name="Comma 6 2 4 2 6" xfId="41568"/>
    <cellStyle name="Comma 6 2 4 2 7" xfId="45591"/>
    <cellStyle name="Comma 6 2 4 2 8" xfId="48607"/>
    <cellStyle name="Comma 6 2 4 3" xfId="10057"/>
    <cellStyle name="Comma 6 2 4 3 2" xfId="17607"/>
    <cellStyle name="Comma 6 2 4 3 3" xfId="43375"/>
    <cellStyle name="Comma 6 2 4 3 4" xfId="46962"/>
    <cellStyle name="Comma 6 2 4 3 5" xfId="49978"/>
    <cellStyle name="Comma 6 2 4 4" xfId="10542"/>
    <cellStyle name="Comma 6 2 4 4 2" xfId="18084"/>
    <cellStyle name="Comma 6 2 4 4 3" xfId="43465"/>
    <cellStyle name="Comma 6 2 4 4 4" xfId="47439"/>
    <cellStyle name="Comma 6 2 4 4 5" xfId="50455"/>
    <cellStyle name="Comma 6 2 4 5" xfId="11029"/>
    <cellStyle name="Comma 6 2 4 5 2" xfId="18561"/>
    <cellStyle name="Comma 6 2 4 5 3" xfId="19971"/>
    <cellStyle name="Comma 6 2 4 5 4" xfId="47916"/>
    <cellStyle name="Comma 6 2 4 5 5" xfId="50932"/>
    <cellStyle name="Comma 6 2 4 6" xfId="7994"/>
    <cellStyle name="Comma 6 2 4 6 2" xfId="27816"/>
    <cellStyle name="Comma 6 2 4 6 3" xfId="46485"/>
    <cellStyle name="Comma 6 2 4 6 4" xfId="49501"/>
    <cellStyle name="Comma 6 2 4 7" xfId="19239"/>
    <cellStyle name="Comma 6 2 4 8" xfId="44117"/>
    <cellStyle name="Comma 6 2 4 9" xfId="45025"/>
    <cellStyle name="Comma 6 2 5" xfId="5429"/>
    <cellStyle name="Comma 6 2 5 2" xfId="5749"/>
    <cellStyle name="Comma 6 2 5 2 2" xfId="10322"/>
    <cellStyle name="Comma 6 2 5 2 2 2" xfId="17872"/>
    <cellStyle name="Comma 6 2 5 2 2 3" xfId="27776"/>
    <cellStyle name="Comma 6 2 5 2 2 4" xfId="47227"/>
    <cellStyle name="Comma 6 2 5 2 2 5" xfId="50243"/>
    <cellStyle name="Comma 6 2 5 2 3" xfId="10807"/>
    <cellStyle name="Comma 6 2 5 2 3 2" xfId="18349"/>
    <cellStyle name="Comma 6 2 5 2 3 3" xfId="29095"/>
    <cellStyle name="Comma 6 2 5 2 3 4" xfId="47704"/>
    <cellStyle name="Comma 6 2 5 2 3 5" xfId="50720"/>
    <cellStyle name="Comma 6 2 5 2 4" xfId="11294"/>
    <cellStyle name="Comma 6 2 5 2 4 2" xfId="18826"/>
    <cellStyle name="Comma 6 2 5 2 4 3" xfId="31507"/>
    <cellStyle name="Comma 6 2 5 2 4 4" xfId="48181"/>
    <cellStyle name="Comma 6 2 5 2 4 5" xfId="51197"/>
    <cellStyle name="Comma 6 2 5 2 5" xfId="8383"/>
    <cellStyle name="Comma 6 2 5 2 5 2" xfId="43543"/>
    <cellStyle name="Comma 6 2 5 2 5 3" xfId="46750"/>
    <cellStyle name="Comma 6 2 5 2 5 4" xfId="49766"/>
    <cellStyle name="Comma 6 2 5 2 6" xfId="41588"/>
    <cellStyle name="Comma 6 2 5 2 7" xfId="45644"/>
    <cellStyle name="Comma 6 2 5 2 8" xfId="48660"/>
    <cellStyle name="Comma 6 2 5 3" xfId="10110"/>
    <cellStyle name="Comma 6 2 5 3 2" xfId="17660"/>
    <cellStyle name="Comma 6 2 5 3 3" xfId="42296"/>
    <cellStyle name="Comma 6 2 5 3 4" xfId="47015"/>
    <cellStyle name="Comma 6 2 5 3 5" xfId="50031"/>
    <cellStyle name="Comma 6 2 5 4" xfId="10595"/>
    <cellStyle name="Comma 6 2 5 4 2" xfId="18137"/>
    <cellStyle name="Comma 6 2 5 4 3" xfId="42883"/>
    <cellStyle name="Comma 6 2 5 4 4" xfId="47492"/>
    <cellStyle name="Comma 6 2 5 4 5" xfId="50508"/>
    <cellStyle name="Comma 6 2 5 5" xfId="11082"/>
    <cellStyle name="Comma 6 2 5 5 2" xfId="18614"/>
    <cellStyle name="Comma 6 2 5 5 3" xfId="27730"/>
    <cellStyle name="Comma 6 2 5 5 4" xfId="47969"/>
    <cellStyle name="Comma 6 2 5 5 5" xfId="50985"/>
    <cellStyle name="Comma 6 2 5 6" xfId="8070"/>
    <cellStyle name="Comma 6 2 5 6 2" xfId="42466"/>
    <cellStyle name="Comma 6 2 5 6 3" xfId="46538"/>
    <cellStyle name="Comma 6 2 5 6 4" xfId="49554"/>
    <cellStyle name="Comma 6 2 5 7" xfId="42655"/>
    <cellStyle name="Comma 6 2 5 8" xfId="45432"/>
    <cellStyle name="Comma 6 2 5 9" xfId="48448"/>
    <cellStyle name="Comma 6 2 6" xfId="5509"/>
    <cellStyle name="Comma 6 2 6 2" xfId="10163"/>
    <cellStyle name="Comma 6 2 6 2 2" xfId="17713"/>
    <cellStyle name="Comma 6 2 6 2 3" xfId="20401"/>
    <cellStyle name="Comma 6 2 6 2 4" xfId="47068"/>
    <cellStyle name="Comma 6 2 6 2 5" xfId="50084"/>
    <cellStyle name="Comma 6 2 6 3" xfId="10648"/>
    <cellStyle name="Comma 6 2 6 3 2" xfId="18190"/>
    <cellStyle name="Comma 6 2 6 3 3" xfId="42790"/>
    <cellStyle name="Comma 6 2 6 3 4" xfId="47545"/>
    <cellStyle name="Comma 6 2 6 3 5" xfId="50561"/>
    <cellStyle name="Comma 6 2 6 4" xfId="11135"/>
    <cellStyle name="Comma 6 2 6 4 2" xfId="18667"/>
    <cellStyle name="Comma 6 2 6 4 3" xfId="29443"/>
    <cellStyle name="Comma 6 2 6 4 4" xfId="48022"/>
    <cellStyle name="Comma 6 2 6 4 5" xfId="51038"/>
    <cellStyle name="Comma 6 2 6 5" xfId="8149"/>
    <cellStyle name="Comma 6 2 6 5 2" xfId="42595"/>
    <cellStyle name="Comma 6 2 6 5 3" xfId="46591"/>
    <cellStyle name="Comma 6 2 6 5 4" xfId="49607"/>
    <cellStyle name="Comma 6 2 6 6" xfId="43733"/>
    <cellStyle name="Comma 6 2 6 7" xfId="45485"/>
    <cellStyle name="Comma 6 2 6 8" xfId="48501"/>
    <cellStyle name="Comma 6 2 7" xfId="5829"/>
    <cellStyle name="Comma 6 2 7 2" xfId="10375"/>
    <cellStyle name="Comma 6 2 7 2 2" xfId="17925"/>
    <cellStyle name="Comma 6 2 7 2 3" xfId="41907"/>
    <cellStyle name="Comma 6 2 7 2 4" xfId="47280"/>
    <cellStyle name="Comma 6 2 7 2 5" xfId="50296"/>
    <cellStyle name="Comma 6 2 7 3" xfId="10860"/>
    <cellStyle name="Comma 6 2 7 3 2" xfId="18402"/>
    <cellStyle name="Comma 6 2 7 3 3" xfId="43696"/>
    <cellStyle name="Comma 6 2 7 3 4" xfId="47757"/>
    <cellStyle name="Comma 6 2 7 3 5" xfId="50773"/>
    <cellStyle name="Comma 6 2 7 4" xfId="11348"/>
    <cellStyle name="Comma 6 2 7 4 2" xfId="18879"/>
    <cellStyle name="Comma 6 2 7 4 3" xfId="27948"/>
    <cellStyle name="Comma 6 2 7 4 4" xfId="48234"/>
    <cellStyle name="Comma 6 2 7 4 5" xfId="51250"/>
    <cellStyle name="Comma 6 2 7 5" xfId="8463"/>
    <cellStyle name="Comma 6 2 7 5 2" xfId="42553"/>
    <cellStyle name="Comma 6 2 7 5 3" xfId="46803"/>
    <cellStyle name="Comma 6 2 7 5 4" xfId="49819"/>
    <cellStyle name="Comma 6 2 7 6" xfId="19702"/>
    <cellStyle name="Comma 6 2 7 7" xfId="45697"/>
    <cellStyle name="Comma 6 2 7 8" xfId="48713"/>
    <cellStyle name="Comma 6 2 8" xfId="6598"/>
    <cellStyle name="Comma 6 2 9" xfId="9951"/>
    <cellStyle name="Comma 6 2 9 2" xfId="17501"/>
    <cellStyle name="Comma 6 2 9 3" xfId="32466"/>
    <cellStyle name="Comma 6 2 9 4" xfId="46856"/>
    <cellStyle name="Comma 6 2 9 5" xfId="49872"/>
    <cellStyle name="Comma 6 3" xfId="4005"/>
    <cellStyle name="Comma 6 3 10" xfId="10924"/>
    <cellStyle name="Comma 6 3 10 2" xfId="18457"/>
    <cellStyle name="Comma 6 3 10 3" xfId="42833"/>
    <cellStyle name="Comma 6 3 10 4" xfId="47812"/>
    <cellStyle name="Comma 6 3 10 5" xfId="50828"/>
    <cellStyle name="Comma 6 3 11" xfId="7130"/>
    <cellStyle name="Comma 6 3 11 2" xfId="41732"/>
    <cellStyle name="Comma 6 3 11 3" xfId="46198"/>
    <cellStyle name="Comma 6 3 11 4" xfId="49214"/>
    <cellStyle name="Comma 6 3 12" xfId="19240"/>
    <cellStyle name="Comma 6 3 13" xfId="44118"/>
    <cellStyle name="Comma 6 3 14" xfId="45026"/>
    <cellStyle name="Comma 6 3 15" xfId="45275"/>
    <cellStyle name="Comma 6 3 16" xfId="48290"/>
    <cellStyle name="Comma 6 3 2" xfId="5271"/>
    <cellStyle name="Comma 6 3 2 2" xfId="5591"/>
    <cellStyle name="Comma 6 3 2 2 2" xfId="10218"/>
    <cellStyle name="Comma 6 3 2 2 2 2" xfId="17768"/>
    <cellStyle name="Comma 6 3 2 2 2 3" xfId="43380"/>
    <cellStyle name="Comma 6 3 2 2 2 4" xfId="47123"/>
    <cellStyle name="Comma 6 3 2 2 2 5" xfId="50139"/>
    <cellStyle name="Comma 6 3 2 2 3" xfId="10703"/>
    <cellStyle name="Comma 6 3 2 2 3 2" xfId="18245"/>
    <cellStyle name="Comma 6 3 2 2 3 3" xfId="43086"/>
    <cellStyle name="Comma 6 3 2 2 3 4" xfId="47600"/>
    <cellStyle name="Comma 6 3 2 2 3 5" xfId="50616"/>
    <cellStyle name="Comma 6 3 2 2 4" xfId="11190"/>
    <cellStyle name="Comma 6 3 2 2 4 2" xfId="18722"/>
    <cellStyle name="Comma 6 3 2 2 4 3" xfId="43698"/>
    <cellStyle name="Comma 6 3 2 2 4 4" xfId="48077"/>
    <cellStyle name="Comma 6 3 2 2 4 5" xfId="51093"/>
    <cellStyle name="Comma 6 3 2 2 5" xfId="8226"/>
    <cellStyle name="Comma 6 3 2 2 5 2" xfId="41803"/>
    <cellStyle name="Comma 6 3 2 2 5 3" xfId="46646"/>
    <cellStyle name="Comma 6 3 2 2 5 4" xfId="49662"/>
    <cellStyle name="Comma 6 3 2 2 6" xfId="43327"/>
    <cellStyle name="Comma 6 3 2 2 7" xfId="45540"/>
    <cellStyle name="Comma 6 3 2 2 8" xfId="48556"/>
    <cellStyle name="Comma 6 3 2 3" xfId="10006"/>
    <cellStyle name="Comma 6 3 2 3 2" xfId="17556"/>
    <cellStyle name="Comma 6 3 2 3 3" xfId="32039"/>
    <cellStyle name="Comma 6 3 2 3 4" xfId="46911"/>
    <cellStyle name="Comma 6 3 2 3 5" xfId="49927"/>
    <cellStyle name="Comma 6 3 2 4" xfId="10490"/>
    <cellStyle name="Comma 6 3 2 4 2" xfId="18033"/>
    <cellStyle name="Comma 6 3 2 4 3" xfId="42328"/>
    <cellStyle name="Comma 6 3 2 4 4" xfId="47388"/>
    <cellStyle name="Comma 6 3 2 4 5" xfId="50404"/>
    <cellStyle name="Comma 6 3 2 5" xfId="10977"/>
    <cellStyle name="Comma 6 3 2 5 2" xfId="18510"/>
    <cellStyle name="Comma 6 3 2 5 3" xfId="43966"/>
    <cellStyle name="Comma 6 3 2 5 4" xfId="47865"/>
    <cellStyle name="Comma 6 3 2 5 5" xfId="50881"/>
    <cellStyle name="Comma 6 3 2 6" xfId="7925"/>
    <cellStyle name="Comma 6 3 2 6 2" xfId="43783"/>
    <cellStyle name="Comma 6 3 2 6 3" xfId="46434"/>
    <cellStyle name="Comma 6 3 2 6 4" xfId="49450"/>
    <cellStyle name="Comma 6 3 2 7" xfId="42060"/>
    <cellStyle name="Comma 6 3 2 8" xfId="45328"/>
    <cellStyle name="Comma 6 3 2 9" xfId="48344"/>
    <cellStyle name="Comma 6 3 3" xfId="5351"/>
    <cellStyle name="Comma 6 3 3 2" xfId="5671"/>
    <cellStyle name="Comma 6 3 3 2 2" xfId="10271"/>
    <cellStyle name="Comma 6 3 3 2 2 2" xfId="17821"/>
    <cellStyle name="Comma 6 3 3 2 2 3" xfId="43225"/>
    <cellStyle name="Comma 6 3 3 2 2 4" xfId="47176"/>
    <cellStyle name="Comma 6 3 3 2 2 5" xfId="50192"/>
    <cellStyle name="Comma 6 3 3 2 3" xfId="10756"/>
    <cellStyle name="Comma 6 3 3 2 3 2" xfId="18298"/>
    <cellStyle name="Comma 6 3 3 2 3 3" xfId="27993"/>
    <cellStyle name="Comma 6 3 3 2 3 4" xfId="47653"/>
    <cellStyle name="Comma 6 3 3 2 3 5" xfId="50669"/>
    <cellStyle name="Comma 6 3 3 2 4" xfId="11243"/>
    <cellStyle name="Comma 6 3 3 2 4 2" xfId="18775"/>
    <cellStyle name="Comma 6 3 3 2 4 3" xfId="42418"/>
    <cellStyle name="Comma 6 3 3 2 4 4" xfId="48130"/>
    <cellStyle name="Comma 6 3 3 2 4 5" xfId="51146"/>
    <cellStyle name="Comma 6 3 3 2 5" xfId="8305"/>
    <cellStyle name="Comma 6 3 3 2 5 2" xfId="42774"/>
    <cellStyle name="Comma 6 3 3 2 5 3" xfId="46699"/>
    <cellStyle name="Comma 6 3 3 2 5 4" xfId="49715"/>
    <cellStyle name="Comma 6 3 3 2 6" xfId="41569"/>
    <cellStyle name="Comma 6 3 3 2 7" xfId="45593"/>
    <cellStyle name="Comma 6 3 3 2 8" xfId="48609"/>
    <cellStyle name="Comma 6 3 3 3" xfId="10059"/>
    <cellStyle name="Comma 6 3 3 3 2" xfId="17609"/>
    <cellStyle name="Comma 6 3 3 3 3" xfId="27860"/>
    <cellStyle name="Comma 6 3 3 3 4" xfId="46964"/>
    <cellStyle name="Comma 6 3 3 3 5" xfId="49980"/>
    <cellStyle name="Comma 6 3 3 4" xfId="10544"/>
    <cellStyle name="Comma 6 3 3 4 2" xfId="18086"/>
    <cellStyle name="Comma 6 3 3 4 3" xfId="42331"/>
    <cellStyle name="Comma 6 3 3 4 4" xfId="47441"/>
    <cellStyle name="Comma 6 3 3 4 5" xfId="50457"/>
    <cellStyle name="Comma 6 3 3 5" xfId="11031"/>
    <cellStyle name="Comma 6 3 3 5 2" xfId="18563"/>
    <cellStyle name="Comma 6 3 3 5 3" xfId="43195"/>
    <cellStyle name="Comma 6 3 3 5 4" xfId="47918"/>
    <cellStyle name="Comma 6 3 3 5 5" xfId="50934"/>
    <cellStyle name="Comma 6 3 3 6" xfId="7996"/>
    <cellStyle name="Comma 6 3 3 6 2" xfId="41774"/>
    <cellStyle name="Comma 6 3 3 6 3" xfId="46487"/>
    <cellStyle name="Comma 6 3 3 6 4" xfId="49503"/>
    <cellStyle name="Comma 6 3 3 7" xfId="43601"/>
    <cellStyle name="Comma 6 3 3 8" xfId="45381"/>
    <cellStyle name="Comma 6 3 3 9" xfId="48397"/>
    <cellStyle name="Comma 6 3 4" xfId="5431"/>
    <cellStyle name="Comma 6 3 4 2" xfId="5751"/>
    <cellStyle name="Comma 6 3 4 2 2" xfId="10324"/>
    <cellStyle name="Comma 6 3 4 2 2 2" xfId="17874"/>
    <cellStyle name="Comma 6 3 4 2 2 3" xfId="43226"/>
    <cellStyle name="Comma 6 3 4 2 2 4" xfId="47229"/>
    <cellStyle name="Comma 6 3 4 2 2 5" xfId="50245"/>
    <cellStyle name="Comma 6 3 4 2 3" xfId="10809"/>
    <cellStyle name="Comma 6 3 4 2 3 2" xfId="18351"/>
    <cellStyle name="Comma 6 3 4 2 3 3" xfId="41972"/>
    <cellStyle name="Comma 6 3 4 2 3 4" xfId="47706"/>
    <cellStyle name="Comma 6 3 4 2 3 5" xfId="50722"/>
    <cellStyle name="Comma 6 3 4 2 4" xfId="11296"/>
    <cellStyle name="Comma 6 3 4 2 4 2" xfId="18828"/>
    <cellStyle name="Comma 6 3 4 2 4 3" xfId="42048"/>
    <cellStyle name="Comma 6 3 4 2 4 4" xfId="48183"/>
    <cellStyle name="Comma 6 3 4 2 4 5" xfId="51199"/>
    <cellStyle name="Comma 6 3 4 2 5" xfId="8385"/>
    <cellStyle name="Comma 6 3 4 2 5 2" xfId="32157"/>
    <cellStyle name="Comma 6 3 4 2 5 3" xfId="46752"/>
    <cellStyle name="Comma 6 3 4 2 5 4" xfId="49768"/>
    <cellStyle name="Comma 6 3 4 2 6" xfId="43911"/>
    <cellStyle name="Comma 6 3 4 2 7" xfId="45646"/>
    <cellStyle name="Comma 6 3 4 2 8" xfId="48662"/>
    <cellStyle name="Comma 6 3 4 3" xfId="10112"/>
    <cellStyle name="Comma 6 3 4 3 2" xfId="17662"/>
    <cellStyle name="Comma 6 3 4 3 3" xfId="43376"/>
    <cellStyle name="Comma 6 3 4 3 4" xfId="47017"/>
    <cellStyle name="Comma 6 3 4 3 5" xfId="50033"/>
    <cellStyle name="Comma 6 3 4 4" xfId="10597"/>
    <cellStyle name="Comma 6 3 4 4 2" xfId="18139"/>
    <cellStyle name="Comma 6 3 4 4 3" xfId="42337"/>
    <cellStyle name="Comma 6 3 4 4 4" xfId="47494"/>
    <cellStyle name="Comma 6 3 4 4 5" xfId="50510"/>
    <cellStyle name="Comma 6 3 4 5" xfId="11084"/>
    <cellStyle name="Comma 6 3 4 5 2" xfId="18616"/>
    <cellStyle name="Comma 6 3 4 5 3" xfId="32392"/>
    <cellStyle name="Comma 6 3 4 5 4" xfId="47971"/>
    <cellStyle name="Comma 6 3 4 5 5" xfId="50987"/>
    <cellStyle name="Comma 6 3 4 6" xfId="8072"/>
    <cellStyle name="Comma 6 3 4 6 2" xfId="42228"/>
    <cellStyle name="Comma 6 3 4 6 3" xfId="46540"/>
    <cellStyle name="Comma 6 3 4 6 4" xfId="49556"/>
    <cellStyle name="Comma 6 3 4 7" xfId="43125"/>
    <cellStyle name="Comma 6 3 4 8" xfId="45434"/>
    <cellStyle name="Comma 6 3 4 9" xfId="48450"/>
    <cellStyle name="Comma 6 3 5" xfId="5511"/>
    <cellStyle name="Comma 6 3 5 2" xfId="10165"/>
    <cellStyle name="Comma 6 3 5 2 2" xfId="17715"/>
    <cellStyle name="Comma 6 3 5 2 3" xfId="42305"/>
    <cellStyle name="Comma 6 3 5 2 4" xfId="47070"/>
    <cellStyle name="Comma 6 3 5 2 5" xfId="50086"/>
    <cellStyle name="Comma 6 3 5 3" xfId="10650"/>
    <cellStyle name="Comma 6 3 5 3 2" xfId="18192"/>
    <cellStyle name="Comma 6 3 5 3 3" xfId="43991"/>
    <cellStyle name="Comma 6 3 5 3 4" xfId="47547"/>
    <cellStyle name="Comma 6 3 5 3 5" xfId="50563"/>
    <cellStyle name="Comma 6 3 5 4" xfId="11137"/>
    <cellStyle name="Comma 6 3 5 4 2" xfId="18669"/>
    <cellStyle name="Comma 6 3 5 4 3" xfId="42404"/>
    <cellStyle name="Comma 6 3 5 4 4" xfId="48024"/>
    <cellStyle name="Comma 6 3 5 4 5" xfId="51040"/>
    <cellStyle name="Comma 6 3 5 5" xfId="8151"/>
    <cellStyle name="Comma 6 3 5 5 2" xfId="43689"/>
    <cellStyle name="Comma 6 3 5 5 3" xfId="46593"/>
    <cellStyle name="Comma 6 3 5 5 4" xfId="49609"/>
    <cellStyle name="Comma 6 3 5 6" xfId="42731"/>
    <cellStyle name="Comma 6 3 5 7" xfId="45487"/>
    <cellStyle name="Comma 6 3 5 8" xfId="48503"/>
    <cellStyle name="Comma 6 3 6" xfId="5831"/>
    <cellStyle name="Comma 6 3 6 2" xfId="10377"/>
    <cellStyle name="Comma 6 3 6 2 2" xfId="17927"/>
    <cellStyle name="Comma 6 3 6 2 3" xfId="19898"/>
    <cellStyle name="Comma 6 3 6 2 4" xfId="47282"/>
    <cellStyle name="Comma 6 3 6 2 5" xfId="50298"/>
    <cellStyle name="Comma 6 3 6 3" xfId="10862"/>
    <cellStyle name="Comma 6 3 6 3 2" xfId="18404"/>
    <cellStyle name="Comma 6 3 6 3 3" xfId="44014"/>
    <cellStyle name="Comma 6 3 6 3 4" xfId="47759"/>
    <cellStyle name="Comma 6 3 6 3 5" xfId="50775"/>
    <cellStyle name="Comma 6 3 6 4" xfId="11350"/>
    <cellStyle name="Comma 6 3 6 4 2" xfId="18881"/>
    <cellStyle name="Comma 6 3 6 4 3" xfId="44031"/>
    <cellStyle name="Comma 6 3 6 4 4" xfId="48236"/>
    <cellStyle name="Comma 6 3 6 4 5" xfId="51252"/>
    <cellStyle name="Comma 6 3 6 5" xfId="8465"/>
    <cellStyle name="Comma 6 3 6 5 2" xfId="42979"/>
    <cellStyle name="Comma 6 3 6 5 3" xfId="46805"/>
    <cellStyle name="Comma 6 3 6 5 4" xfId="49821"/>
    <cellStyle name="Comma 6 3 6 6" xfId="43537"/>
    <cellStyle name="Comma 6 3 6 7" xfId="45699"/>
    <cellStyle name="Comma 6 3 6 8" xfId="48715"/>
    <cellStyle name="Comma 6 3 7" xfId="8805"/>
    <cellStyle name="Comma 6 3 8" xfId="9953"/>
    <cellStyle name="Comma 6 3 8 2" xfId="17503"/>
    <cellStyle name="Comma 6 3 8 3" xfId="27982"/>
    <cellStyle name="Comma 6 3 8 4" xfId="46858"/>
    <cellStyle name="Comma 6 3 8 5" xfId="49874"/>
    <cellStyle name="Comma 6 3 9" xfId="10437"/>
    <cellStyle name="Comma 6 3 9 2" xfId="17980"/>
    <cellStyle name="Comma 6 3 9 3" xfId="20366"/>
    <cellStyle name="Comma 6 3 9 4" xfId="47335"/>
    <cellStyle name="Comma 6 3 9 5" xfId="50351"/>
    <cellStyle name="Comma 6 4" xfId="6625"/>
    <cellStyle name="Comma 6 4 2" xfId="17127"/>
    <cellStyle name="Comma 6 4 3" xfId="19241"/>
    <cellStyle name="Comma 6 4 4" xfId="44119"/>
    <cellStyle name="Comma 6 4 5" xfId="45027"/>
    <cellStyle name="Comma 6 4 6" xfId="46161"/>
    <cellStyle name="Comma 6 4 7" xfId="49177"/>
    <cellStyle name="Comma 6 5" xfId="7697"/>
    <cellStyle name="Comma 6 5 2" xfId="19242"/>
    <cellStyle name="Comma 6 6" xfId="13176"/>
    <cellStyle name="Comma 6 6 2" xfId="16684"/>
    <cellStyle name="Comma 6 7" xfId="14927"/>
    <cellStyle name="Comma 6 8" xfId="19235"/>
    <cellStyle name="Comma 6 9" xfId="44113"/>
    <cellStyle name="Comma 7" xfId="3074"/>
    <cellStyle name="Comma 7 2" xfId="4006"/>
    <cellStyle name="Comma 7 2 10" xfId="10438"/>
    <cellStyle name="Comma 7 2 10 2" xfId="17981"/>
    <cellStyle name="Comma 7 2 10 3" xfId="42991"/>
    <cellStyle name="Comma 7 2 10 4" xfId="47336"/>
    <cellStyle name="Comma 7 2 10 5" xfId="50352"/>
    <cellStyle name="Comma 7 2 10 6" xfId="14622"/>
    <cellStyle name="Comma 7 2 11" xfId="10925"/>
    <cellStyle name="Comma 7 2 11 2" xfId="18458"/>
    <cellStyle name="Comma 7 2 11 3" xfId="44015"/>
    <cellStyle name="Comma 7 2 11 4" xfId="47813"/>
    <cellStyle name="Comma 7 2 11 5" xfId="50829"/>
    <cellStyle name="Comma 7 2 11 6" xfId="14767"/>
    <cellStyle name="Comma 7 2 12" xfId="7104"/>
    <cellStyle name="Comma 7 2 12 2" xfId="17146"/>
    <cellStyle name="Comma 7 2 12 3" xfId="43356"/>
    <cellStyle name="Comma 7 2 12 4" xfId="46188"/>
    <cellStyle name="Comma 7 2 12 5" xfId="49204"/>
    <cellStyle name="Comma 7 2 12 6" xfId="13730"/>
    <cellStyle name="Comma 7 2 13" xfId="19244"/>
    <cellStyle name="Comma 7 2 14" xfId="43463"/>
    <cellStyle name="Comma 7 2 15" xfId="44120"/>
    <cellStyle name="Comma 7 2 16" xfId="45028"/>
    <cellStyle name="Comma 7 2 17" xfId="45276"/>
    <cellStyle name="Comma 7 2 18" xfId="48291"/>
    <cellStyle name="Comma 7 2 2" xfId="4007"/>
    <cellStyle name="Comma 7 2 2 10" xfId="6941"/>
    <cellStyle name="Comma 7 2 2 10 2" xfId="43635"/>
    <cellStyle name="Comma 7 2 2 10 3" xfId="46174"/>
    <cellStyle name="Comma 7 2 2 10 4" xfId="49190"/>
    <cellStyle name="Comma 7 2 2 10 5" xfId="17134"/>
    <cellStyle name="Comma 7 2 2 11" xfId="19245"/>
    <cellStyle name="Comma 7 2 2 12" xfId="43878"/>
    <cellStyle name="Comma 7 2 2 13" xfId="44121"/>
    <cellStyle name="Comma 7 2 2 14" xfId="45029"/>
    <cellStyle name="Comma 7 2 2 15" xfId="45277"/>
    <cellStyle name="Comma 7 2 2 16" xfId="48292"/>
    <cellStyle name="Comma 7 2 2 17" xfId="13580"/>
    <cellStyle name="Comma 7 2 2 2" xfId="5273"/>
    <cellStyle name="Comma 7 2 2 2 10" xfId="14186"/>
    <cellStyle name="Comma 7 2 2 2 2" xfId="5593"/>
    <cellStyle name="Comma 7 2 2 2 2 2" xfId="10220"/>
    <cellStyle name="Comma 7 2 2 2 2 2 2" xfId="17770"/>
    <cellStyle name="Comma 7 2 2 2 2 2 3" xfId="42986"/>
    <cellStyle name="Comma 7 2 2 2 2 2 4" xfId="47125"/>
    <cellStyle name="Comma 7 2 2 2 2 2 5" xfId="50141"/>
    <cellStyle name="Comma 7 2 2 2 2 2 6" xfId="14556"/>
    <cellStyle name="Comma 7 2 2 2 2 3" xfId="10705"/>
    <cellStyle name="Comma 7 2 2 2 2 3 2" xfId="18247"/>
    <cellStyle name="Comma 7 2 2 2 2 3 3" xfId="42578"/>
    <cellStyle name="Comma 7 2 2 2 2 3 4" xfId="47602"/>
    <cellStyle name="Comma 7 2 2 2 2 3 5" xfId="50618"/>
    <cellStyle name="Comma 7 2 2 2 2 3 6" xfId="14699"/>
    <cellStyle name="Comma 7 2 2 2 2 4" xfId="11192"/>
    <cellStyle name="Comma 7 2 2 2 2 4 2" xfId="18724"/>
    <cellStyle name="Comma 7 2 2 2 2 4 3" xfId="43475"/>
    <cellStyle name="Comma 7 2 2 2 2 4 4" xfId="48079"/>
    <cellStyle name="Comma 7 2 2 2 2 4 5" xfId="51095"/>
    <cellStyle name="Comma 7 2 2 2 2 4 6" xfId="14844"/>
    <cellStyle name="Comma 7 2 2 2 2 5" xfId="8228"/>
    <cellStyle name="Comma 7 2 2 2 2 5 2" xfId="19924"/>
    <cellStyle name="Comma 7 2 2 2 2 5 3" xfId="46648"/>
    <cellStyle name="Comma 7 2 2 2 2 5 4" xfId="49664"/>
    <cellStyle name="Comma 7 2 2 2 2 5 5" xfId="17414"/>
    <cellStyle name="Comma 7 2 2 2 2 6" xfId="43903"/>
    <cellStyle name="Comma 7 2 2 2 2 7" xfId="45542"/>
    <cellStyle name="Comma 7 2 2 2 2 8" xfId="48558"/>
    <cellStyle name="Comma 7 2 2 2 2 9" xfId="14335"/>
    <cellStyle name="Comma 7 2 2 2 3" xfId="10008"/>
    <cellStyle name="Comma 7 2 2 2 3 2" xfId="17558"/>
    <cellStyle name="Comma 7 2 2 2 3 3" xfId="41852"/>
    <cellStyle name="Comma 7 2 2 2 3 4" xfId="46913"/>
    <cellStyle name="Comma 7 2 2 2 3 5" xfId="49929"/>
    <cellStyle name="Comma 7 2 2 2 3 6" xfId="14496"/>
    <cellStyle name="Comma 7 2 2 2 4" xfId="10492"/>
    <cellStyle name="Comma 7 2 2 2 4 2" xfId="18035"/>
    <cellStyle name="Comma 7 2 2 2 4 3" xfId="43958"/>
    <cellStyle name="Comma 7 2 2 2 4 4" xfId="47390"/>
    <cellStyle name="Comma 7 2 2 2 4 5" xfId="50406"/>
    <cellStyle name="Comma 7 2 2 2 4 6" xfId="14638"/>
    <cellStyle name="Comma 7 2 2 2 5" xfId="10979"/>
    <cellStyle name="Comma 7 2 2 2 5 2" xfId="18512"/>
    <cellStyle name="Comma 7 2 2 2 5 3" xfId="43471"/>
    <cellStyle name="Comma 7 2 2 2 5 4" xfId="47867"/>
    <cellStyle name="Comma 7 2 2 2 5 5" xfId="50883"/>
    <cellStyle name="Comma 7 2 2 2 5 6" xfId="14783"/>
    <cellStyle name="Comma 7 2 2 2 6" xfId="7927"/>
    <cellStyle name="Comma 7 2 2 2 6 2" xfId="41763"/>
    <cellStyle name="Comma 7 2 2 2 6 3" xfId="46436"/>
    <cellStyle name="Comma 7 2 2 2 6 4" xfId="49452"/>
    <cellStyle name="Comma 7 2 2 2 6 5" xfId="17353"/>
    <cellStyle name="Comma 7 2 2 2 7" xfId="42063"/>
    <cellStyle name="Comma 7 2 2 2 8" xfId="45330"/>
    <cellStyle name="Comma 7 2 2 2 9" xfId="48346"/>
    <cellStyle name="Comma 7 2 2 3" xfId="5353"/>
    <cellStyle name="Comma 7 2 2 3 10" xfId="14219"/>
    <cellStyle name="Comma 7 2 2 3 2" xfId="5673"/>
    <cellStyle name="Comma 7 2 2 3 2 2" xfId="10273"/>
    <cellStyle name="Comma 7 2 2 3 2 2 2" xfId="17823"/>
    <cellStyle name="Comma 7 2 2 3 2 2 3" xfId="41892"/>
    <cellStyle name="Comma 7 2 2 3 2 2 4" xfId="47178"/>
    <cellStyle name="Comma 7 2 2 3 2 2 5" xfId="50194"/>
    <cellStyle name="Comma 7 2 2 3 2 2 6" xfId="14571"/>
    <cellStyle name="Comma 7 2 2 3 2 3" xfId="10758"/>
    <cellStyle name="Comma 7 2 2 3 2 3 2" xfId="18300"/>
    <cellStyle name="Comma 7 2 2 3 2 3 3" xfId="42719"/>
    <cellStyle name="Comma 7 2 2 3 2 3 4" xfId="47655"/>
    <cellStyle name="Comma 7 2 2 3 2 3 5" xfId="50671"/>
    <cellStyle name="Comma 7 2 2 3 2 3 6" xfId="14714"/>
    <cellStyle name="Comma 7 2 2 3 2 4" xfId="11245"/>
    <cellStyle name="Comma 7 2 2 3 2 4 2" xfId="18777"/>
    <cellStyle name="Comma 7 2 2 3 2 4 3" xfId="43398"/>
    <cellStyle name="Comma 7 2 2 3 2 4 4" xfId="48132"/>
    <cellStyle name="Comma 7 2 2 3 2 4 5" xfId="51148"/>
    <cellStyle name="Comma 7 2 2 3 2 4 6" xfId="14859"/>
    <cellStyle name="Comma 7 2 2 3 2 5" xfId="8307"/>
    <cellStyle name="Comma 7 2 2 3 2 5 2" xfId="32555"/>
    <cellStyle name="Comma 7 2 2 3 2 5 3" xfId="46701"/>
    <cellStyle name="Comma 7 2 2 3 2 5 4" xfId="49717"/>
    <cellStyle name="Comma 7 2 2 3 2 5 5" xfId="17429"/>
    <cellStyle name="Comma 7 2 2 3 2 6" xfId="30016"/>
    <cellStyle name="Comma 7 2 2 3 2 7" xfId="45595"/>
    <cellStyle name="Comma 7 2 2 3 2 8" xfId="48611"/>
    <cellStyle name="Comma 7 2 2 3 2 9" xfId="14376"/>
    <cellStyle name="Comma 7 2 2 3 3" xfId="10061"/>
    <cellStyle name="Comma 7 2 2 3 3 2" xfId="17611"/>
    <cellStyle name="Comma 7 2 2 3 3 3" xfId="42293"/>
    <cellStyle name="Comma 7 2 2 3 3 4" xfId="46966"/>
    <cellStyle name="Comma 7 2 2 3 3 5" xfId="49982"/>
    <cellStyle name="Comma 7 2 2 3 3 6" xfId="14511"/>
    <cellStyle name="Comma 7 2 2 3 4" xfId="10546"/>
    <cellStyle name="Comma 7 2 2 3 4 2" xfId="18088"/>
    <cellStyle name="Comma 7 2 2 3 4 3" xfId="42867"/>
    <cellStyle name="Comma 7 2 2 3 4 4" xfId="47443"/>
    <cellStyle name="Comma 7 2 2 3 4 5" xfId="50459"/>
    <cellStyle name="Comma 7 2 2 3 4 6" xfId="14654"/>
    <cellStyle name="Comma 7 2 2 3 5" xfId="11033"/>
    <cellStyle name="Comma 7 2 2 3 5 2" xfId="18565"/>
    <cellStyle name="Comma 7 2 2 3 5 3" xfId="43120"/>
    <cellStyle name="Comma 7 2 2 3 5 4" xfId="47920"/>
    <cellStyle name="Comma 7 2 2 3 5 5" xfId="50936"/>
    <cellStyle name="Comma 7 2 2 3 5 6" xfId="14799"/>
    <cellStyle name="Comma 7 2 2 3 6" xfId="7998"/>
    <cellStyle name="Comma 7 2 2 3 6 2" xfId="43720"/>
    <cellStyle name="Comma 7 2 2 3 6 3" xfId="46489"/>
    <cellStyle name="Comma 7 2 2 3 6 4" xfId="49505"/>
    <cellStyle name="Comma 7 2 2 3 6 5" xfId="17369"/>
    <cellStyle name="Comma 7 2 2 3 7" xfId="27753"/>
    <cellStyle name="Comma 7 2 2 3 8" xfId="45383"/>
    <cellStyle name="Comma 7 2 2 3 9" xfId="48399"/>
    <cellStyle name="Comma 7 2 2 4" xfId="5433"/>
    <cellStyle name="Comma 7 2 2 4 10" xfId="14257"/>
    <cellStyle name="Comma 7 2 2 4 2" xfId="5753"/>
    <cellStyle name="Comma 7 2 2 4 2 2" xfId="10326"/>
    <cellStyle name="Comma 7 2 2 4 2 2 2" xfId="17876"/>
    <cellStyle name="Comma 7 2 2 4 2 2 3" xfId="41902"/>
    <cellStyle name="Comma 7 2 2 4 2 2 4" xfId="47231"/>
    <cellStyle name="Comma 7 2 2 4 2 2 5" xfId="50247"/>
    <cellStyle name="Comma 7 2 2 4 2 2 6" xfId="14586"/>
    <cellStyle name="Comma 7 2 2 4 2 3" xfId="10811"/>
    <cellStyle name="Comma 7 2 2 4 2 3 2" xfId="18353"/>
    <cellStyle name="Comma 7 2 2 4 2 3 3" xfId="43867"/>
    <cellStyle name="Comma 7 2 2 4 2 3 4" xfId="47708"/>
    <cellStyle name="Comma 7 2 2 4 2 3 5" xfId="50724"/>
    <cellStyle name="Comma 7 2 2 4 2 3 6" xfId="14729"/>
    <cellStyle name="Comma 7 2 2 4 2 4" xfId="11298"/>
    <cellStyle name="Comma 7 2 2 4 2 4 2" xfId="18830"/>
    <cellStyle name="Comma 7 2 2 4 2 4 3" xfId="43585"/>
    <cellStyle name="Comma 7 2 2 4 2 4 4" xfId="48185"/>
    <cellStyle name="Comma 7 2 2 4 2 4 5" xfId="51201"/>
    <cellStyle name="Comma 7 2 2 4 2 4 6" xfId="14874"/>
    <cellStyle name="Comma 7 2 2 4 2 5" xfId="8387"/>
    <cellStyle name="Comma 7 2 2 4 2 5 2" xfId="19431"/>
    <cellStyle name="Comma 7 2 2 4 2 5 3" xfId="46754"/>
    <cellStyle name="Comma 7 2 2 4 2 5 4" xfId="49770"/>
    <cellStyle name="Comma 7 2 2 4 2 5 5" xfId="17444"/>
    <cellStyle name="Comma 7 2 2 4 2 6" xfId="43038"/>
    <cellStyle name="Comma 7 2 2 4 2 7" xfId="45648"/>
    <cellStyle name="Comma 7 2 2 4 2 8" xfId="48664"/>
    <cellStyle name="Comma 7 2 2 4 2 9" xfId="14418"/>
    <cellStyle name="Comma 7 2 2 4 3" xfId="10114"/>
    <cellStyle name="Comma 7 2 2 4 3 2" xfId="17664"/>
    <cellStyle name="Comma 7 2 2 4 3 3" xfId="27859"/>
    <cellStyle name="Comma 7 2 2 4 3 4" xfId="47019"/>
    <cellStyle name="Comma 7 2 2 4 3 5" xfId="50035"/>
    <cellStyle name="Comma 7 2 2 4 3 6" xfId="14526"/>
    <cellStyle name="Comma 7 2 2 4 4" xfId="10599"/>
    <cellStyle name="Comma 7 2 2 4 4 2" xfId="18141"/>
    <cellStyle name="Comma 7 2 2 4 4 3" xfId="43385"/>
    <cellStyle name="Comma 7 2 2 4 4 4" xfId="47496"/>
    <cellStyle name="Comma 7 2 2 4 4 5" xfId="50512"/>
    <cellStyle name="Comma 7 2 2 4 4 6" xfId="14669"/>
    <cellStyle name="Comma 7 2 2 4 5" xfId="11086"/>
    <cellStyle name="Comma 7 2 2 4 5 2" xfId="18618"/>
    <cellStyle name="Comma 7 2 2 4 5 3" xfId="42398"/>
    <cellStyle name="Comma 7 2 2 4 5 4" xfId="47973"/>
    <cellStyle name="Comma 7 2 2 4 5 5" xfId="50989"/>
    <cellStyle name="Comma 7 2 2 4 5 6" xfId="14814"/>
    <cellStyle name="Comma 7 2 2 4 6" xfId="8074"/>
    <cellStyle name="Comma 7 2 2 4 6 2" xfId="43940"/>
    <cellStyle name="Comma 7 2 2 4 6 3" xfId="46542"/>
    <cellStyle name="Comma 7 2 2 4 6 4" xfId="49558"/>
    <cellStyle name="Comma 7 2 2 4 6 5" xfId="17384"/>
    <cellStyle name="Comma 7 2 2 4 7" xfId="19448"/>
    <cellStyle name="Comma 7 2 2 4 8" xfId="45436"/>
    <cellStyle name="Comma 7 2 2 4 9" xfId="48452"/>
    <cellStyle name="Comma 7 2 2 5" xfId="5513"/>
    <cellStyle name="Comma 7 2 2 5 2" xfId="10167"/>
    <cellStyle name="Comma 7 2 2 5 2 2" xfId="17717"/>
    <cellStyle name="Comma 7 2 2 5 2 3" xfId="43658"/>
    <cellStyle name="Comma 7 2 2 5 2 4" xfId="47072"/>
    <cellStyle name="Comma 7 2 2 5 2 5" xfId="50088"/>
    <cellStyle name="Comma 7 2 2 5 2 6" xfId="14541"/>
    <cellStyle name="Comma 7 2 2 5 3" xfId="10652"/>
    <cellStyle name="Comma 7 2 2 5 3 2" xfId="18194"/>
    <cellStyle name="Comma 7 2 2 5 3 3" xfId="42343"/>
    <cellStyle name="Comma 7 2 2 5 3 4" xfId="47549"/>
    <cellStyle name="Comma 7 2 2 5 3 5" xfId="50565"/>
    <cellStyle name="Comma 7 2 2 5 3 6" xfId="14684"/>
    <cellStyle name="Comma 7 2 2 5 4" xfId="11139"/>
    <cellStyle name="Comma 7 2 2 5 4 2" xfId="18671"/>
    <cellStyle name="Comma 7 2 2 5 4 3" xfId="19606"/>
    <cellStyle name="Comma 7 2 2 5 4 4" xfId="48026"/>
    <cellStyle name="Comma 7 2 2 5 4 5" xfId="51042"/>
    <cellStyle name="Comma 7 2 2 5 4 6" xfId="14829"/>
    <cellStyle name="Comma 7 2 2 5 5" xfId="8153"/>
    <cellStyle name="Comma 7 2 2 5 5 2" xfId="42468"/>
    <cellStyle name="Comma 7 2 2 5 5 3" xfId="46595"/>
    <cellStyle name="Comma 7 2 2 5 5 4" xfId="49611"/>
    <cellStyle name="Comma 7 2 2 5 5 5" xfId="17399"/>
    <cellStyle name="Comma 7 2 2 5 6" xfId="43326"/>
    <cellStyle name="Comma 7 2 2 5 7" xfId="45489"/>
    <cellStyle name="Comma 7 2 2 5 8" xfId="48505"/>
    <cellStyle name="Comma 7 2 2 5 9" xfId="14298"/>
    <cellStyle name="Comma 7 2 2 6" xfId="5833"/>
    <cellStyle name="Comma 7 2 2 6 2" xfId="10379"/>
    <cellStyle name="Comma 7 2 2 6 2 2" xfId="17929"/>
    <cellStyle name="Comma 7 2 2 6 2 3" xfId="43227"/>
    <cellStyle name="Comma 7 2 2 6 2 4" xfId="47284"/>
    <cellStyle name="Comma 7 2 2 6 2 5" xfId="50300"/>
    <cellStyle name="Comma 7 2 2 6 2 6" xfId="14601"/>
    <cellStyle name="Comma 7 2 2 6 3" xfId="10864"/>
    <cellStyle name="Comma 7 2 2 6 3 2" xfId="18406"/>
    <cellStyle name="Comma 7 2 2 6 3 3" xfId="42642"/>
    <cellStyle name="Comma 7 2 2 6 3 4" xfId="47761"/>
    <cellStyle name="Comma 7 2 2 6 3 5" xfId="50777"/>
    <cellStyle name="Comma 7 2 2 6 3 6" xfId="14744"/>
    <cellStyle name="Comma 7 2 2 6 4" xfId="11352"/>
    <cellStyle name="Comma 7 2 2 6 4 2" xfId="18883"/>
    <cellStyle name="Comma 7 2 2 6 4 3" xfId="29439"/>
    <cellStyle name="Comma 7 2 2 6 4 4" xfId="48238"/>
    <cellStyle name="Comma 7 2 2 6 4 5" xfId="51254"/>
    <cellStyle name="Comma 7 2 2 6 4 6" xfId="14890"/>
    <cellStyle name="Comma 7 2 2 6 5" xfId="8467"/>
    <cellStyle name="Comma 7 2 2 6 5 2" xfId="42484"/>
    <cellStyle name="Comma 7 2 2 6 5 3" xfId="46807"/>
    <cellStyle name="Comma 7 2 2 6 5 4" xfId="49823"/>
    <cellStyle name="Comma 7 2 2 6 5 5" xfId="17459"/>
    <cellStyle name="Comma 7 2 2 6 6" xfId="20209"/>
    <cellStyle name="Comma 7 2 2 6 7" xfId="45701"/>
    <cellStyle name="Comma 7 2 2 6 8" xfId="48717"/>
    <cellStyle name="Comma 7 2 2 6 9" xfId="14460"/>
    <cellStyle name="Comma 7 2 2 7" xfId="9955"/>
    <cellStyle name="Comma 7 2 2 7 2" xfId="17505"/>
    <cellStyle name="Comma 7 2 2 7 3" xfId="43373"/>
    <cellStyle name="Comma 7 2 2 7 4" xfId="46860"/>
    <cellStyle name="Comma 7 2 2 7 5" xfId="49876"/>
    <cellStyle name="Comma 7 2 2 7 6" xfId="14481"/>
    <cellStyle name="Comma 7 2 2 8" xfId="10439"/>
    <cellStyle name="Comma 7 2 2 8 2" xfId="17982"/>
    <cellStyle name="Comma 7 2 2 8 3" xfId="27958"/>
    <cellStyle name="Comma 7 2 2 8 4" xfId="47337"/>
    <cellStyle name="Comma 7 2 2 8 5" xfId="50353"/>
    <cellStyle name="Comma 7 2 2 8 6" xfId="14623"/>
    <cellStyle name="Comma 7 2 2 9" xfId="10926"/>
    <cellStyle name="Comma 7 2 2 9 2" xfId="18459"/>
    <cellStyle name="Comma 7 2 2 9 3" xfId="42376"/>
    <cellStyle name="Comma 7 2 2 9 4" xfId="47814"/>
    <cellStyle name="Comma 7 2 2 9 5" xfId="50830"/>
    <cellStyle name="Comma 7 2 2 9 6" xfId="14768"/>
    <cellStyle name="Comma 7 2 3" xfId="5272"/>
    <cellStyle name="Comma 7 2 3 10" xfId="45030"/>
    <cellStyle name="Comma 7 2 3 11" xfId="45329"/>
    <cellStyle name="Comma 7 2 3 12" xfId="48345"/>
    <cellStyle name="Comma 7 2 3 13" xfId="14185"/>
    <cellStyle name="Comma 7 2 3 2" xfId="5592"/>
    <cellStyle name="Comma 7 2 3 2 2" xfId="10219"/>
    <cellStyle name="Comma 7 2 3 2 2 2" xfId="17769"/>
    <cellStyle name="Comma 7 2 3 2 2 3" xfId="20393"/>
    <cellStyle name="Comma 7 2 3 2 2 4" xfId="47124"/>
    <cellStyle name="Comma 7 2 3 2 2 5" xfId="50140"/>
    <cellStyle name="Comma 7 2 3 2 2 6" xfId="14555"/>
    <cellStyle name="Comma 7 2 3 2 3" xfId="10704"/>
    <cellStyle name="Comma 7 2 3 2 3 2" xfId="18246"/>
    <cellStyle name="Comma 7 2 3 2 3 3" xfId="41956"/>
    <cellStyle name="Comma 7 2 3 2 3 4" xfId="47601"/>
    <cellStyle name="Comma 7 2 3 2 3 5" xfId="50617"/>
    <cellStyle name="Comma 7 2 3 2 3 6" xfId="14698"/>
    <cellStyle name="Comma 7 2 3 2 4" xfId="11191"/>
    <cellStyle name="Comma 7 2 3 2 4 2" xfId="18723"/>
    <cellStyle name="Comma 7 2 3 2 4 3" xfId="42030"/>
    <cellStyle name="Comma 7 2 3 2 4 4" xfId="48078"/>
    <cellStyle name="Comma 7 2 3 2 4 5" xfId="51094"/>
    <cellStyle name="Comma 7 2 3 2 4 6" xfId="14843"/>
    <cellStyle name="Comma 7 2 3 2 5" xfId="8227"/>
    <cellStyle name="Comma 7 2 3 2 5 2" xfId="20498"/>
    <cellStyle name="Comma 7 2 3 2 5 3" xfId="46647"/>
    <cellStyle name="Comma 7 2 3 2 5 4" xfId="49663"/>
    <cellStyle name="Comma 7 2 3 2 5 5" xfId="17413"/>
    <cellStyle name="Comma 7 2 3 2 6" xfId="41542"/>
    <cellStyle name="Comma 7 2 3 2 7" xfId="45541"/>
    <cellStyle name="Comma 7 2 3 2 8" xfId="48557"/>
    <cellStyle name="Comma 7 2 3 2 9" xfId="14334"/>
    <cellStyle name="Comma 7 2 3 3" xfId="10007"/>
    <cellStyle name="Comma 7 2 3 3 2" xfId="17557"/>
    <cellStyle name="Comma 7 2 3 3 3" xfId="43374"/>
    <cellStyle name="Comma 7 2 3 3 4" xfId="46912"/>
    <cellStyle name="Comma 7 2 3 3 5" xfId="49928"/>
    <cellStyle name="Comma 7 2 3 3 6" xfId="14495"/>
    <cellStyle name="Comma 7 2 3 4" xfId="10491"/>
    <cellStyle name="Comma 7 2 3 4 2" xfId="18034"/>
    <cellStyle name="Comma 7 2 3 4 3" xfId="43998"/>
    <cellStyle name="Comma 7 2 3 4 4" xfId="47389"/>
    <cellStyle name="Comma 7 2 3 4 5" xfId="50405"/>
    <cellStyle name="Comma 7 2 3 4 6" xfId="14637"/>
    <cellStyle name="Comma 7 2 3 5" xfId="10978"/>
    <cellStyle name="Comma 7 2 3 5 2" xfId="18511"/>
    <cellStyle name="Comma 7 2 3 5 3" xfId="41998"/>
    <cellStyle name="Comma 7 2 3 5 4" xfId="47866"/>
    <cellStyle name="Comma 7 2 3 5 5" xfId="50882"/>
    <cellStyle name="Comma 7 2 3 5 6" xfId="14782"/>
    <cellStyle name="Comma 7 2 3 6" xfId="7926"/>
    <cellStyle name="Comma 7 2 3 6 2" xfId="43363"/>
    <cellStyle name="Comma 7 2 3 6 3" xfId="46435"/>
    <cellStyle name="Comma 7 2 3 6 4" xfId="49451"/>
    <cellStyle name="Comma 7 2 3 6 5" xfId="17352"/>
    <cellStyle name="Comma 7 2 3 7" xfId="19246"/>
    <cellStyle name="Comma 7 2 3 8" xfId="43536"/>
    <cellStyle name="Comma 7 2 3 9" xfId="44122"/>
    <cellStyle name="Comma 7 2 4" xfId="5352"/>
    <cellStyle name="Comma 7 2 4 10" xfId="14218"/>
    <cellStyle name="Comma 7 2 4 2" xfId="5672"/>
    <cellStyle name="Comma 7 2 4 2 2" xfId="10272"/>
    <cellStyle name="Comma 7 2 4 2 2 2" xfId="17822"/>
    <cellStyle name="Comma 7 2 4 2 2 3" xfId="42785"/>
    <cellStyle name="Comma 7 2 4 2 2 4" xfId="47177"/>
    <cellStyle name="Comma 7 2 4 2 2 5" xfId="50193"/>
    <cellStyle name="Comma 7 2 4 2 2 6" xfId="14570"/>
    <cellStyle name="Comma 7 2 4 2 3" xfId="10757"/>
    <cellStyle name="Comma 7 2 4 2 3 2" xfId="18299"/>
    <cellStyle name="Comma 7 2 4 2 3 3" xfId="42602"/>
    <cellStyle name="Comma 7 2 4 2 3 4" xfId="47654"/>
    <cellStyle name="Comma 7 2 4 2 3 5" xfId="50670"/>
    <cellStyle name="Comma 7 2 4 2 3 6" xfId="14713"/>
    <cellStyle name="Comma 7 2 4 2 4" xfId="11244"/>
    <cellStyle name="Comma 7 2 4 2 4 2" xfId="18776"/>
    <cellStyle name="Comma 7 2 4 2 4 3" xfId="43820"/>
    <cellStyle name="Comma 7 2 4 2 4 4" xfId="48131"/>
    <cellStyle name="Comma 7 2 4 2 4 5" xfId="51147"/>
    <cellStyle name="Comma 7 2 4 2 4 6" xfId="14858"/>
    <cellStyle name="Comma 7 2 4 2 5" xfId="8306"/>
    <cellStyle name="Comma 7 2 4 2 5 2" xfId="41814"/>
    <cellStyle name="Comma 7 2 4 2 5 3" xfId="46700"/>
    <cellStyle name="Comma 7 2 4 2 5 4" xfId="49716"/>
    <cellStyle name="Comma 7 2 4 2 5 5" xfId="17428"/>
    <cellStyle name="Comma 7 2 4 2 6" xfId="43034"/>
    <cellStyle name="Comma 7 2 4 2 7" xfId="45594"/>
    <cellStyle name="Comma 7 2 4 2 8" xfId="48610"/>
    <cellStyle name="Comma 7 2 4 2 9" xfId="14375"/>
    <cellStyle name="Comma 7 2 4 3" xfId="10060"/>
    <cellStyle name="Comma 7 2 4 3 2" xfId="17610"/>
    <cellStyle name="Comma 7 2 4 3 3" xfId="43278"/>
    <cellStyle name="Comma 7 2 4 3 4" xfId="46965"/>
    <cellStyle name="Comma 7 2 4 3 5" xfId="49981"/>
    <cellStyle name="Comma 7 2 4 3 6" xfId="14510"/>
    <cellStyle name="Comma 7 2 4 4" xfId="10545"/>
    <cellStyle name="Comma 7 2 4 4 2" xfId="18087"/>
    <cellStyle name="Comma 7 2 4 4 3" xfId="43807"/>
    <cellStyle name="Comma 7 2 4 4 4" xfId="47442"/>
    <cellStyle name="Comma 7 2 4 4 5" xfId="50458"/>
    <cellStyle name="Comma 7 2 4 4 6" xfId="14653"/>
    <cellStyle name="Comma 7 2 4 5" xfId="11032"/>
    <cellStyle name="Comma 7 2 4 5 2" xfId="18564"/>
    <cellStyle name="Comma 7 2 4 5 3" xfId="43313"/>
    <cellStyle name="Comma 7 2 4 5 4" xfId="47919"/>
    <cellStyle name="Comma 7 2 4 5 5" xfId="50935"/>
    <cellStyle name="Comma 7 2 4 5 6" xfId="14798"/>
    <cellStyle name="Comma 7 2 4 6" xfId="7997"/>
    <cellStyle name="Comma 7 2 4 6 2" xfId="20519"/>
    <cellStyle name="Comma 7 2 4 6 3" xfId="46488"/>
    <cellStyle name="Comma 7 2 4 6 4" xfId="49504"/>
    <cellStyle name="Comma 7 2 4 6 5" xfId="17368"/>
    <cellStyle name="Comma 7 2 4 7" xfId="41500"/>
    <cellStyle name="Comma 7 2 4 8" xfId="45382"/>
    <cellStyle name="Comma 7 2 4 9" xfId="48398"/>
    <cellStyle name="Comma 7 2 5" xfId="5432"/>
    <cellStyle name="Comma 7 2 5 10" xfId="14256"/>
    <cellStyle name="Comma 7 2 5 2" xfId="5752"/>
    <cellStyle name="Comma 7 2 5 2 2" xfId="10325"/>
    <cellStyle name="Comma 7 2 5 2 2 2" xfId="17875"/>
    <cellStyle name="Comma 7 2 5 2 2 3" xfId="42786"/>
    <cellStyle name="Comma 7 2 5 2 2 4" xfId="47230"/>
    <cellStyle name="Comma 7 2 5 2 2 5" xfId="50246"/>
    <cellStyle name="Comma 7 2 5 2 2 6" xfId="14585"/>
    <cellStyle name="Comma 7 2 5 2 3" xfId="10810"/>
    <cellStyle name="Comma 7 2 5 2 3 2" xfId="18352"/>
    <cellStyle name="Comma 7 2 5 2 3 3" xfId="43172"/>
    <cellStyle name="Comma 7 2 5 2 3 4" xfId="47707"/>
    <cellStyle name="Comma 7 2 5 2 3 5" xfId="50723"/>
    <cellStyle name="Comma 7 2 5 2 3 6" xfId="14728"/>
    <cellStyle name="Comma 7 2 5 2 4" xfId="11297"/>
    <cellStyle name="Comma 7 2 5 2 4 2" xfId="18829"/>
    <cellStyle name="Comma 7 2 5 2 4 3" xfId="43761"/>
    <cellStyle name="Comma 7 2 5 2 4 4" xfId="48184"/>
    <cellStyle name="Comma 7 2 5 2 4 5" xfId="51200"/>
    <cellStyle name="Comma 7 2 5 2 4 6" xfId="14873"/>
    <cellStyle name="Comma 7 2 5 2 5" xfId="8386"/>
    <cellStyle name="Comma 7 2 5 2 5 2" xfId="27759"/>
    <cellStyle name="Comma 7 2 5 2 5 3" xfId="46753"/>
    <cellStyle name="Comma 7 2 5 2 5 4" xfId="49769"/>
    <cellStyle name="Comma 7 2 5 2 5 5" xfId="17443"/>
    <cellStyle name="Comma 7 2 5 2 6" xfId="41589"/>
    <cellStyle name="Comma 7 2 5 2 7" xfId="45647"/>
    <cellStyle name="Comma 7 2 5 2 8" xfId="48663"/>
    <cellStyle name="Comma 7 2 5 2 9" xfId="14417"/>
    <cellStyle name="Comma 7 2 5 3" xfId="10113"/>
    <cellStyle name="Comma 7 2 5 3 2" xfId="17663"/>
    <cellStyle name="Comma 7 2 5 3 3" xfId="41866"/>
    <cellStyle name="Comma 7 2 5 3 4" xfId="47018"/>
    <cellStyle name="Comma 7 2 5 3 5" xfId="50034"/>
    <cellStyle name="Comma 7 2 5 3 6" xfId="14525"/>
    <cellStyle name="Comma 7 2 5 4" xfId="10598"/>
    <cellStyle name="Comma 7 2 5 4 2" xfId="18140"/>
    <cellStyle name="Comma 7 2 5 4 3" xfId="43429"/>
    <cellStyle name="Comma 7 2 5 4 4" xfId="47495"/>
    <cellStyle name="Comma 7 2 5 4 5" xfId="50511"/>
    <cellStyle name="Comma 7 2 5 4 6" xfId="14668"/>
    <cellStyle name="Comma 7 2 5 5" xfId="11085"/>
    <cellStyle name="Comma 7 2 5 5 2" xfId="18617"/>
    <cellStyle name="Comma 7 2 5 5 3" xfId="43000"/>
    <cellStyle name="Comma 7 2 5 5 4" xfId="47972"/>
    <cellStyle name="Comma 7 2 5 5 5" xfId="50988"/>
    <cellStyle name="Comma 7 2 5 5 6" xfId="14813"/>
    <cellStyle name="Comma 7 2 5 6" xfId="8073"/>
    <cellStyle name="Comma 7 2 5 6 2" xfId="42917"/>
    <cellStyle name="Comma 7 2 5 6 3" xfId="46541"/>
    <cellStyle name="Comma 7 2 5 6 4" xfId="49557"/>
    <cellStyle name="Comma 7 2 5 6 5" xfId="17383"/>
    <cellStyle name="Comma 7 2 5 7" xfId="43149"/>
    <cellStyle name="Comma 7 2 5 8" xfId="45435"/>
    <cellStyle name="Comma 7 2 5 9" xfId="48451"/>
    <cellStyle name="Comma 7 2 6" xfId="5512"/>
    <cellStyle name="Comma 7 2 6 2" xfId="10166"/>
    <cellStyle name="Comma 7 2 6 2 2" xfId="17716"/>
    <cellStyle name="Comma 7 2 6 2 3" xfId="20111"/>
    <cellStyle name="Comma 7 2 6 2 4" xfId="47071"/>
    <cellStyle name="Comma 7 2 6 2 5" xfId="50087"/>
    <cellStyle name="Comma 7 2 6 2 6" xfId="14540"/>
    <cellStyle name="Comma 7 2 6 3" xfId="10651"/>
    <cellStyle name="Comma 7 2 6 3 2" xfId="18193"/>
    <cellStyle name="Comma 7 2 6 3 3" xfId="28810"/>
    <cellStyle name="Comma 7 2 6 3 4" xfId="47548"/>
    <cellStyle name="Comma 7 2 6 3 5" xfId="50564"/>
    <cellStyle name="Comma 7 2 6 3 6" xfId="14683"/>
    <cellStyle name="Comma 7 2 6 4" xfId="11138"/>
    <cellStyle name="Comma 7 2 6 4 2" xfId="18670"/>
    <cellStyle name="Comma 7 2 6 4 3" xfId="42648"/>
    <cellStyle name="Comma 7 2 6 4 4" xfId="48025"/>
    <cellStyle name="Comma 7 2 6 4 5" xfId="51041"/>
    <cellStyle name="Comma 7 2 6 4 6" xfId="14828"/>
    <cellStyle name="Comma 7 2 6 5" xfId="8152"/>
    <cellStyle name="Comma 7 2 6 5 2" xfId="41795"/>
    <cellStyle name="Comma 7 2 6 5 3" xfId="46594"/>
    <cellStyle name="Comma 7 2 6 5 4" xfId="49610"/>
    <cellStyle name="Comma 7 2 6 5 5" xfId="17398"/>
    <cellStyle name="Comma 7 2 6 6" xfId="41527"/>
    <cellStyle name="Comma 7 2 6 7" xfId="45488"/>
    <cellStyle name="Comma 7 2 6 8" xfId="48504"/>
    <cellStyle name="Comma 7 2 6 9" xfId="14297"/>
    <cellStyle name="Comma 7 2 7" xfId="5832"/>
    <cellStyle name="Comma 7 2 7 2" xfId="10378"/>
    <cellStyle name="Comma 7 2 7 2 2" xfId="17928"/>
    <cellStyle name="Comma 7 2 7 2 3" xfId="27968"/>
    <cellStyle name="Comma 7 2 7 2 4" xfId="47283"/>
    <cellStyle name="Comma 7 2 7 2 5" xfId="50299"/>
    <cellStyle name="Comma 7 2 7 2 6" xfId="14600"/>
    <cellStyle name="Comma 7 2 7 3" xfId="10863"/>
    <cellStyle name="Comma 7 2 7 3 2" xfId="18405"/>
    <cellStyle name="Comma 7 2 7 3 3" xfId="42370"/>
    <cellStyle name="Comma 7 2 7 3 4" xfId="47760"/>
    <cellStyle name="Comma 7 2 7 3 5" xfId="50776"/>
    <cellStyle name="Comma 7 2 7 3 6" xfId="14743"/>
    <cellStyle name="Comma 7 2 7 4" xfId="11351"/>
    <cellStyle name="Comma 7 2 7 4 2" xfId="18882"/>
    <cellStyle name="Comma 7 2 7 4 3" xfId="42056"/>
    <cellStyle name="Comma 7 2 7 4 4" xfId="48237"/>
    <cellStyle name="Comma 7 2 7 4 5" xfId="51253"/>
    <cellStyle name="Comma 7 2 7 4 6" xfId="14889"/>
    <cellStyle name="Comma 7 2 7 5" xfId="8466"/>
    <cellStyle name="Comma 7 2 7 5 2" xfId="42273"/>
    <cellStyle name="Comma 7 2 7 5 3" xfId="46806"/>
    <cellStyle name="Comma 7 2 7 5 4" xfId="49822"/>
    <cellStyle name="Comma 7 2 7 5 5" xfId="17458"/>
    <cellStyle name="Comma 7 2 7 6" xfId="42081"/>
    <cellStyle name="Comma 7 2 7 7" xfId="45700"/>
    <cellStyle name="Comma 7 2 7 8" xfId="48716"/>
    <cellStyle name="Comma 7 2 7 9" xfId="14459"/>
    <cellStyle name="Comma 7 2 8" xfId="9608"/>
    <cellStyle name="Comma 7 2 9" xfId="9954"/>
    <cellStyle name="Comma 7 2 9 2" xfId="17504"/>
    <cellStyle name="Comma 7 2 9 3" xfId="43795"/>
    <cellStyle name="Comma 7 2 9 4" xfId="46859"/>
    <cellStyle name="Comma 7 2 9 5" xfId="49875"/>
    <cellStyle name="Comma 7 2 9 6" xfId="14480"/>
    <cellStyle name="Comma 7 3" xfId="4008"/>
    <cellStyle name="Comma 7 3 10" xfId="7608"/>
    <cellStyle name="Comma 7 3 10 2" xfId="43493"/>
    <cellStyle name="Comma 7 3 10 3" xfId="46385"/>
    <cellStyle name="Comma 7 3 10 4" xfId="49401"/>
    <cellStyle name="Comma 7 3 10 5" xfId="17336"/>
    <cellStyle name="Comma 7 3 11" xfId="19247"/>
    <cellStyle name="Comma 7 3 12" xfId="42805"/>
    <cellStyle name="Comma 7 3 13" xfId="44123"/>
    <cellStyle name="Comma 7 3 14" xfId="45031"/>
    <cellStyle name="Comma 7 3 15" xfId="45278"/>
    <cellStyle name="Comma 7 3 16" xfId="48293"/>
    <cellStyle name="Comma 7 3 17" xfId="13998"/>
    <cellStyle name="Comma 7 3 2" xfId="5274"/>
    <cellStyle name="Comma 7 3 2 10" xfId="14187"/>
    <cellStyle name="Comma 7 3 2 2" xfId="5594"/>
    <cellStyle name="Comma 7 3 2 2 2" xfId="10221"/>
    <cellStyle name="Comma 7 3 2 2 2 2" xfId="17771"/>
    <cellStyle name="Comma 7 3 2 2 2 3" xfId="42311"/>
    <cellStyle name="Comma 7 3 2 2 2 4" xfId="47126"/>
    <cellStyle name="Comma 7 3 2 2 2 5" xfId="50142"/>
    <cellStyle name="Comma 7 3 2 2 2 6" xfId="14557"/>
    <cellStyle name="Comma 7 3 2 2 3" xfId="10706"/>
    <cellStyle name="Comma 7 3 2 2 3 2" xfId="18248"/>
    <cellStyle name="Comma 7 3 2 2 3 3" xfId="43865"/>
    <cellStyle name="Comma 7 3 2 2 3 4" xfId="47603"/>
    <cellStyle name="Comma 7 3 2 2 3 5" xfId="50619"/>
    <cellStyle name="Comma 7 3 2 2 3 6" xfId="14700"/>
    <cellStyle name="Comma 7 3 2 2 4" xfId="11193"/>
    <cellStyle name="Comma 7 3 2 2 4 2" xfId="18725"/>
    <cellStyle name="Comma 7 3 2 2 4 3" xfId="42705"/>
    <cellStyle name="Comma 7 3 2 2 4 4" xfId="48080"/>
    <cellStyle name="Comma 7 3 2 2 4 5" xfId="51096"/>
    <cellStyle name="Comma 7 3 2 2 4 6" xfId="14845"/>
    <cellStyle name="Comma 7 3 2 2 5" xfId="8229"/>
    <cellStyle name="Comma 7 3 2 2 5 2" xfId="42245"/>
    <cellStyle name="Comma 7 3 2 2 5 3" xfId="46649"/>
    <cellStyle name="Comma 7 3 2 2 5 4" xfId="49665"/>
    <cellStyle name="Comma 7 3 2 2 5 5" xfId="17415"/>
    <cellStyle name="Comma 7 3 2 2 6" xfId="41543"/>
    <cellStyle name="Comma 7 3 2 2 7" xfId="45543"/>
    <cellStyle name="Comma 7 3 2 2 8" xfId="48559"/>
    <cellStyle name="Comma 7 3 2 2 9" xfId="14336"/>
    <cellStyle name="Comma 7 3 2 3" xfId="10009"/>
    <cellStyle name="Comma 7 3 2 3 2" xfId="17559"/>
    <cellStyle name="Comma 7 3 2 3 3" xfId="20416"/>
    <cellStyle name="Comma 7 3 2 3 4" xfId="46914"/>
    <cellStyle name="Comma 7 3 2 3 5" xfId="49930"/>
    <cellStyle name="Comma 7 3 2 3 6" xfId="14497"/>
    <cellStyle name="Comma 7 3 2 4" xfId="10493"/>
    <cellStyle name="Comma 7 3 2 4 2" xfId="18036"/>
    <cellStyle name="Comma 7 3 2 4 3" xfId="27848"/>
    <cellStyle name="Comma 7 3 2 4 4" xfId="47391"/>
    <cellStyle name="Comma 7 3 2 4 5" xfId="50407"/>
    <cellStyle name="Comma 7 3 2 4 6" xfId="14639"/>
    <cellStyle name="Comma 7 3 2 5" xfId="10980"/>
    <cellStyle name="Comma 7 3 2 5 2" xfId="18513"/>
    <cellStyle name="Comma 7 3 2 5 3" xfId="42701"/>
    <cellStyle name="Comma 7 3 2 5 4" xfId="47868"/>
    <cellStyle name="Comma 7 3 2 5 5" xfId="50884"/>
    <cellStyle name="Comma 7 3 2 5 6" xfId="14784"/>
    <cellStyle name="Comma 7 3 2 6" xfId="7928"/>
    <cellStyle name="Comma 7 3 2 6 2" xfId="20531"/>
    <cellStyle name="Comma 7 3 2 6 3" xfId="46437"/>
    <cellStyle name="Comma 7 3 2 6 4" xfId="49453"/>
    <cellStyle name="Comma 7 3 2 6 5" xfId="17354"/>
    <cellStyle name="Comma 7 3 2 7" xfId="43181"/>
    <cellStyle name="Comma 7 3 2 8" xfId="45331"/>
    <cellStyle name="Comma 7 3 2 9" xfId="48347"/>
    <cellStyle name="Comma 7 3 3" xfId="5354"/>
    <cellStyle name="Comma 7 3 3 10" xfId="14220"/>
    <cellStyle name="Comma 7 3 3 2" xfId="5674"/>
    <cellStyle name="Comma 7 3 3 2 2" xfId="10274"/>
    <cellStyle name="Comma 7 3 3 2 2 2" xfId="17824"/>
    <cellStyle name="Comma 7 3 3 2 2 3" xfId="41893"/>
    <cellStyle name="Comma 7 3 3 2 2 4" xfId="47179"/>
    <cellStyle name="Comma 7 3 3 2 2 5" xfId="50195"/>
    <cellStyle name="Comma 7 3 3 2 2 6" xfId="14572"/>
    <cellStyle name="Comma 7 3 3 2 3" xfId="10759"/>
    <cellStyle name="Comma 7 3 3 2 3 2" xfId="18301"/>
    <cellStyle name="Comma 7 3 3 2 3 3" xfId="43417"/>
    <cellStyle name="Comma 7 3 3 2 3 4" xfId="47656"/>
    <cellStyle name="Comma 7 3 3 2 3 5" xfId="50672"/>
    <cellStyle name="Comma 7 3 3 2 3 6" xfId="14715"/>
    <cellStyle name="Comma 7 3 3 2 4" xfId="11246"/>
    <cellStyle name="Comma 7 3 3 2 4 2" xfId="18778"/>
    <cellStyle name="Comma 7 3 3 2 4 3" xfId="42040"/>
    <cellStyle name="Comma 7 3 3 2 4 4" xfId="48133"/>
    <cellStyle name="Comma 7 3 3 2 4 5" xfId="51149"/>
    <cellStyle name="Comma 7 3 3 2 4 6" xfId="14860"/>
    <cellStyle name="Comma 7 3 3 2 5" xfId="8308"/>
    <cellStyle name="Comma 7 3 3 2 5 2" xfId="43849"/>
    <cellStyle name="Comma 7 3 3 2 5 3" xfId="46702"/>
    <cellStyle name="Comma 7 3 3 2 5 4" xfId="49718"/>
    <cellStyle name="Comma 7 3 3 2 5 5" xfId="17430"/>
    <cellStyle name="Comma 7 3 3 2 6" xfId="42656"/>
    <cellStyle name="Comma 7 3 3 2 7" xfId="45596"/>
    <cellStyle name="Comma 7 3 3 2 8" xfId="48612"/>
    <cellStyle name="Comma 7 3 3 2 9" xfId="14377"/>
    <cellStyle name="Comma 7 3 3 3" xfId="10062"/>
    <cellStyle name="Comma 7 3 3 3 2" xfId="17612"/>
    <cellStyle name="Comma 7 3 3 3 3" xfId="42928"/>
    <cellStyle name="Comma 7 3 3 3 4" xfId="46967"/>
    <cellStyle name="Comma 7 3 3 3 5" xfId="49983"/>
    <cellStyle name="Comma 7 3 3 3 6" xfId="14512"/>
    <cellStyle name="Comma 7 3 3 4" xfId="10547"/>
    <cellStyle name="Comma 7 3 3 4 2" xfId="18089"/>
    <cellStyle name="Comma 7 3 3 4 3" xfId="41931"/>
    <cellStyle name="Comma 7 3 3 4 4" xfId="47444"/>
    <cellStyle name="Comma 7 3 3 4 5" xfId="50460"/>
    <cellStyle name="Comma 7 3 3 4 6" xfId="14655"/>
    <cellStyle name="Comma 7 3 3 5" xfId="11034"/>
    <cellStyle name="Comma 7 3 3 5 2" xfId="18566"/>
    <cellStyle name="Comma 7 3 3 5 3" xfId="43697"/>
    <cellStyle name="Comma 7 3 3 5 4" xfId="47921"/>
    <cellStyle name="Comma 7 3 3 5 5" xfId="50937"/>
    <cellStyle name="Comma 7 3 3 5 6" xfId="14800"/>
    <cellStyle name="Comma 7 3 3 6" xfId="7999"/>
    <cellStyle name="Comma 7 3 3 6 2" xfId="42218"/>
    <cellStyle name="Comma 7 3 3 6 3" xfId="46490"/>
    <cellStyle name="Comma 7 3 3 6 4" xfId="49506"/>
    <cellStyle name="Comma 7 3 3 6 5" xfId="17370"/>
    <cellStyle name="Comma 7 3 3 7" xfId="41501"/>
    <cellStyle name="Comma 7 3 3 8" xfId="45384"/>
    <cellStyle name="Comma 7 3 3 9" xfId="48400"/>
    <cellStyle name="Comma 7 3 4" xfId="5434"/>
    <cellStyle name="Comma 7 3 4 10" xfId="14258"/>
    <cellStyle name="Comma 7 3 4 2" xfId="5754"/>
    <cellStyle name="Comma 7 3 4 2 2" xfId="10327"/>
    <cellStyle name="Comma 7 3 4 2 2 2" xfId="17877"/>
    <cellStyle name="Comma 7 3 4 2 2 3" xfId="20378"/>
    <cellStyle name="Comma 7 3 4 2 2 4" xfId="47232"/>
    <cellStyle name="Comma 7 3 4 2 2 5" xfId="50248"/>
    <cellStyle name="Comma 7 3 4 2 2 6" xfId="14587"/>
    <cellStyle name="Comma 7 3 4 2 3" xfId="10812"/>
    <cellStyle name="Comma 7 3 4 2 3 2" xfId="18354"/>
    <cellStyle name="Comma 7 3 4 2 3 3" xfId="42364"/>
    <cellStyle name="Comma 7 3 4 2 3 4" xfId="47709"/>
    <cellStyle name="Comma 7 3 4 2 3 5" xfId="50725"/>
    <cellStyle name="Comma 7 3 4 2 3 6" xfId="14730"/>
    <cellStyle name="Comma 7 3 4 2 4" xfId="11299"/>
    <cellStyle name="Comma 7 3 4 2 4 2" xfId="18831"/>
    <cellStyle name="Comma 7 3 4 2 4 3" xfId="42426"/>
    <cellStyle name="Comma 7 3 4 2 4 4" xfId="48186"/>
    <cellStyle name="Comma 7 3 4 2 4 5" xfId="51202"/>
    <cellStyle name="Comma 7 3 4 2 4 6" xfId="14875"/>
    <cellStyle name="Comma 7 3 4 2 5" xfId="8388"/>
    <cellStyle name="Comma 7 3 4 2 5 2" xfId="41826"/>
    <cellStyle name="Comma 7 3 4 2 5 3" xfId="46755"/>
    <cellStyle name="Comma 7 3 4 2 5 4" xfId="49771"/>
    <cellStyle name="Comma 7 3 4 2 5 5" xfId="17445"/>
    <cellStyle name="Comma 7 3 4 2 6" xfId="41590"/>
    <cellStyle name="Comma 7 3 4 2 7" xfId="45649"/>
    <cellStyle name="Comma 7 3 4 2 8" xfId="48665"/>
    <cellStyle name="Comma 7 3 4 2 9" xfId="14419"/>
    <cellStyle name="Comma 7 3 4 3" xfId="10115"/>
    <cellStyle name="Comma 7 3 4 3 2" xfId="17665"/>
    <cellStyle name="Comma 7 3 4 3 3" xfId="43279"/>
    <cellStyle name="Comma 7 3 4 3 4" xfId="47020"/>
    <cellStyle name="Comma 7 3 4 3 5" xfId="50036"/>
    <cellStyle name="Comma 7 3 4 3 6" xfId="14527"/>
    <cellStyle name="Comma 7 3 4 4" xfId="10600"/>
    <cellStyle name="Comma 7 3 4 4 2" xfId="18142"/>
    <cellStyle name="Comma 7 3 4 4 3" xfId="41942"/>
    <cellStyle name="Comma 7 3 4 4 4" xfId="47497"/>
    <cellStyle name="Comma 7 3 4 4 5" xfId="50513"/>
    <cellStyle name="Comma 7 3 4 4 6" xfId="14670"/>
    <cellStyle name="Comma 7 3 4 5" xfId="11087"/>
    <cellStyle name="Comma 7 3 4 5 2" xfId="18619"/>
    <cellStyle name="Comma 7 3 4 5 3" xfId="43240"/>
    <cellStyle name="Comma 7 3 4 5 4" xfId="47974"/>
    <cellStyle name="Comma 7 3 4 5 5" xfId="50990"/>
    <cellStyle name="Comma 7 3 4 5 6" xfId="14815"/>
    <cellStyle name="Comma 7 3 4 6" xfId="8075"/>
    <cellStyle name="Comma 7 3 4 6 2" xfId="41784"/>
    <cellStyle name="Comma 7 3 4 6 3" xfId="46543"/>
    <cellStyle name="Comma 7 3 4 6 4" xfId="49559"/>
    <cellStyle name="Comma 7 3 4 6 5" xfId="17385"/>
    <cellStyle name="Comma 7 3 4 7" xfId="41513"/>
    <cellStyle name="Comma 7 3 4 8" xfId="45437"/>
    <cellStyle name="Comma 7 3 4 9" xfId="48453"/>
    <cellStyle name="Comma 7 3 5" xfId="5514"/>
    <cellStyle name="Comma 7 3 5 2" xfId="10168"/>
    <cellStyle name="Comma 7 3 5 2 2" xfId="17718"/>
    <cellStyle name="Comma 7 3 5 2 3" xfId="41875"/>
    <cellStyle name="Comma 7 3 5 2 4" xfId="47073"/>
    <cellStyle name="Comma 7 3 5 2 5" xfId="50089"/>
    <cellStyle name="Comma 7 3 5 2 6" xfId="14542"/>
    <cellStyle name="Comma 7 3 5 3" xfId="10653"/>
    <cellStyle name="Comma 7 3 5 3 2" xfId="18195"/>
    <cellStyle name="Comma 7 3 5 3 3" xfId="43808"/>
    <cellStyle name="Comma 7 3 5 3 4" xfId="47550"/>
    <cellStyle name="Comma 7 3 5 3 5" xfId="50566"/>
    <cellStyle name="Comma 7 3 5 3 6" xfId="14685"/>
    <cellStyle name="Comma 7 3 5 4" xfId="11140"/>
    <cellStyle name="Comma 7 3 5 4 2" xfId="18672"/>
    <cellStyle name="Comma 7 3 5 4 3" xfId="42023"/>
    <cellStyle name="Comma 7 3 5 4 4" xfId="48027"/>
    <cellStyle name="Comma 7 3 5 4 5" xfId="51043"/>
    <cellStyle name="Comma 7 3 5 4 6" xfId="14830"/>
    <cellStyle name="Comma 7 3 5 5" xfId="8154"/>
    <cellStyle name="Comma 7 3 5 5 2" xfId="42848"/>
    <cellStyle name="Comma 7 3 5 5 3" xfId="46596"/>
    <cellStyle name="Comma 7 3 5 5 4" xfId="49612"/>
    <cellStyle name="Comma 7 3 5 5 5" xfId="17400"/>
    <cellStyle name="Comma 7 3 5 6" xfId="41528"/>
    <cellStyle name="Comma 7 3 5 7" xfId="45490"/>
    <cellStyle name="Comma 7 3 5 8" xfId="48506"/>
    <cellStyle name="Comma 7 3 5 9" xfId="14299"/>
    <cellStyle name="Comma 7 3 6" xfId="5834"/>
    <cellStyle name="Comma 7 3 6 2" xfId="10380"/>
    <cellStyle name="Comma 7 3 6 2 2" xfId="17930"/>
    <cellStyle name="Comma 7 3 6 2 3" xfId="42787"/>
    <cellStyle name="Comma 7 3 6 2 4" xfId="47285"/>
    <cellStyle name="Comma 7 3 6 2 5" xfId="50301"/>
    <cellStyle name="Comma 7 3 6 2 6" xfId="14602"/>
    <cellStyle name="Comma 7 3 6 3" xfId="10865"/>
    <cellStyle name="Comma 7 3 6 3 2" xfId="18407"/>
    <cellStyle name="Comma 7 3 6 3 3" xfId="19615"/>
    <cellStyle name="Comma 7 3 6 3 4" xfId="47762"/>
    <cellStyle name="Comma 7 3 6 3 5" xfId="50778"/>
    <cellStyle name="Comma 7 3 6 3 6" xfId="14745"/>
    <cellStyle name="Comma 7 3 6 4" xfId="11353"/>
    <cellStyle name="Comma 7 3 6 4 2" xfId="18884"/>
    <cellStyle name="Comma 7 3 6 4 3" xfId="19873"/>
    <cellStyle name="Comma 7 3 6 4 4" xfId="48239"/>
    <cellStyle name="Comma 7 3 6 4 5" xfId="51255"/>
    <cellStyle name="Comma 7 3 6 4 6" xfId="14891"/>
    <cellStyle name="Comma 7 3 6 5" xfId="8468"/>
    <cellStyle name="Comma 7 3 6 5 2" xfId="43160"/>
    <cellStyle name="Comma 7 3 6 5 3" xfId="46808"/>
    <cellStyle name="Comma 7 3 6 5 4" xfId="49824"/>
    <cellStyle name="Comma 7 3 6 5 5" xfId="17460"/>
    <cellStyle name="Comma 7 3 6 6" xfId="19771"/>
    <cellStyle name="Comma 7 3 6 7" xfId="45702"/>
    <cellStyle name="Comma 7 3 6 8" xfId="48718"/>
    <cellStyle name="Comma 7 3 6 9" xfId="14461"/>
    <cellStyle name="Comma 7 3 7" xfId="9956"/>
    <cellStyle name="Comma 7 3 7 2" xfId="17506"/>
    <cellStyle name="Comma 7 3 7 3" xfId="41841"/>
    <cellStyle name="Comma 7 3 7 4" xfId="46861"/>
    <cellStyle name="Comma 7 3 7 5" xfId="49877"/>
    <cellStyle name="Comma 7 3 7 6" xfId="14482"/>
    <cellStyle name="Comma 7 3 8" xfId="10440"/>
    <cellStyle name="Comma 7 3 8 2" xfId="17983"/>
    <cellStyle name="Comma 7 3 8 3" xfId="42631"/>
    <cellStyle name="Comma 7 3 8 4" xfId="47338"/>
    <cellStyle name="Comma 7 3 8 5" xfId="50354"/>
    <cellStyle name="Comma 7 3 8 6" xfId="14624"/>
    <cellStyle name="Comma 7 3 9" xfId="10927"/>
    <cellStyle name="Comma 7 3 9 2" xfId="18460"/>
    <cellStyle name="Comma 7 3 9 3" xfId="43236"/>
    <cellStyle name="Comma 7 3 9 4" xfId="47815"/>
    <cellStyle name="Comma 7 3 9 5" xfId="50831"/>
    <cellStyle name="Comma 7 3 9 6" xfId="14769"/>
    <cellStyle name="Comma 7 4" xfId="7090"/>
    <cellStyle name="Comma 7 4 2" xfId="19248"/>
    <cellStyle name="Comma 7 4 3" xfId="44124"/>
    <cellStyle name="Comma 7 4 4" xfId="45032"/>
    <cellStyle name="Comma 7 5" xfId="7006"/>
    <cellStyle name="Comma 7 5 2" xfId="17135"/>
    <cellStyle name="Comma 7 5 3" xfId="19249"/>
    <cellStyle name="Comma 7 5 4" xfId="41729"/>
    <cellStyle name="Comma 7 5 5" xfId="44125"/>
    <cellStyle name="Comma 7 5 6" xfId="45033"/>
    <cellStyle name="Comma 7 5 7" xfId="46175"/>
    <cellStyle name="Comma 7 5 8" xfId="49191"/>
    <cellStyle name="Comma 7 5 9" xfId="13591"/>
    <cellStyle name="Comma 7 6" xfId="14928"/>
    <cellStyle name="Comma 7 7" xfId="19243"/>
    <cellStyle name="Comma 7 8" xfId="11376"/>
    <cellStyle name="Comma 8" xfId="2575"/>
    <cellStyle name="Comma 8 10" xfId="6528"/>
    <cellStyle name="Comma 8 10 2" xfId="17105"/>
    <cellStyle name="Comma 8 10 3" xfId="42102"/>
    <cellStyle name="Comma 8 10 4" xfId="46137"/>
    <cellStyle name="Comma 8 10 5" xfId="49153"/>
    <cellStyle name="Comma 8 10 6" xfId="13443"/>
    <cellStyle name="Comma 8 11" xfId="14929"/>
    <cellStyle name="Comma 8 12" xfId="19250"/>
    <cellStyle name="Comma 8 13" xfId="43701"/>
    <cellStyle name="Comma 8 14" xfId="44126"/>
    <cellStyle name="Comma 8 15" xfId="45034"/>
    <cellStyle name="Comma 8 16" xfId="45242"/>
    <cellStyle name="Comma 8 17" xfId="48257"/>
    <cellStyle name="Comma 8 18" xfId="11377"/>
    <cellStyle name="Comma 8 2" xfId="5100"/>
    <cellStyle name="Comma 8 2 10" xfId="45035"/>
    <cellStyle name="Comma 8 2 11" xfId="45295"/>
    <cellStyle name="Comma 8 2 12" xfId="48311"/>
    <cellStyle name="Comma 8 2 13" xfId="14169"/>
    <cellStyle name="Comma 8 2 2" xfId="5542"/>
    <cellStyle name="Comma 8 2 2 2" xfId="10185"/>
    <cellStyle name="Comma 8 2 2 2 2" xfId="17735"/>
    <cellStyle name="Comma 8 2 2 2 3" xfId="42308"/>
    <cellStyle name="Comma 8 2 2 2 4" xfId="47090"/>
    <cellStyle name="Comma 8 2 2 2 5" xfId="50106"/>
    <cellStyle name="Comma 8 2 2 2 6" xfId="14547"/>
    <cellStyle name="Comma 8 2 2 3" xfId="10670"/>
    <cellStyle name="Comma 8 2 2 3 2" xfId="18212"/>
    <cellStyle name="Comma 8 2 2 3 3" xfId="27953"/>
    <cellStyle name="Comma 8 2 2 3 4" xfId="47567"/>
    <cellStyle name="Comma 8 2 2 3 5" xfId="50583"/>
    <cellStyle name="Comma 8 2 2 3 6" xfId="14690"/>
    <cellStyle name="Comma 8 2 2 4" xfId="11157"/>
    <cellStyle name="Comma 8 2 2 4 2" xfId="18689"/>
    <cellStyle name="Comma 8 2 2 4 3" xfId="42407"/>
    <cellStyle name="Comma 8 2 2 4 4" xfId="48044"/>
    <cellStyle name="Comma 8 2 2 4 5" xfId="51060"/>
    <cellStyle name="Comma 8 2 2 4 6" xfId="14835"/>
    <cellStyle name="Comma 8 2 2 5" xfId="8181"/>
    <cellStyle name="Comma 8 2 2 5 2" xfId="42919"/>
    <cellStyle name="Comma 8 2 2 5 3" xfId="46613"/>
    <cellStyle name="Comma 8 2 2 5 4" xfId="49629"/>
    <cellStyle name="Comma 8 2 2 5 5" xfId="17405"/>
    <cellStyle name="Comma 8 2 2 6" xfId="42895"/>
    <cellStyle name="Comma 8 2 2 7" xfId="45507"/>
    <cellStyle name="Comma 8 2 2 8" xfId="48523"/>
    <cellStyle name="Comma 8 2 2 9" xfId="14314"/>
    <cellStyle name="Comma 8 2 3" xfId="9973"/>
    <cellStyle name="Comma 8 2 3 2" xfId="17523"/>
    <cellStyle name="Comma 8 2 3 3" xfId="42625"/>
    <cellStyle name="Comma 8 2 3 4" xfId="46878"/>
    <cellStyle name="Comma 8 2 3 5" xfId="49894"/>
    <cellStyle name="Comma 8 2 3 6" xfId="14487"/>
    <cellStyle name="Comma 8 2 4" xfId="10457"/>
    <cellStyle name="Comma 8 2 4 2" xfId="18000"/>
    <cellStyle name="Comma 8 2 4 3" xfId="20364"/>
    <cellStyle name="Comma 8 2 4 4" xfId="47355"/>
    <cellStyle name="Comma 8 2 4 5" xfId="50371"/>
    <cellStyle name="Comma 8 2 4 6" xfId="14629"/>
    <cellStyle name="Comma 8 2 5" xfId="10944"/>
    <cellStyle name="Comma 8 2 5 2" xfId="18477"/>
    <cellStyle name="Comma 8 2 5 3" xfId="42378"/>
    <cellStyle name="Comma 8 2 5 4" xfId="47832"/>
    <cellStyle name="Comma 8 2 5 5" xfId="50848"/>
    <cellStyle name="Comma 8 2 5 6" xfId="14774"/>
    <cellStyle name="Comma 8 2 6" xfId="7884"/>
    <cellStyle name="Comma 8 2 6 2" xfId="42443"/>
    <cellStyle name="Comma 8 2 6 3" xfId="46401"/>
    <cellStyle name="Comma 8 2 6 4" xfId="49417"/>
    <cellStyle name="Comma 8 2 6 5" xfId="17343"/>
    <cellStyle name="Comma 8 2 7" xfId="19251"/>
    <cellStyle name="Comma 8 2 8" xfId="31532"/>
    <cellStyle name="Comma 8 2 9" xfId="44127"/>
    <cellStyle name="Comma 8 3" xfId="5302"/>
    <cellStyle name="Comma 8 3 10" xfId="14200"/>
    <cellStyle name="Comma 8 3 2" xfId="5622"/>
    <cellStyle name="Comma 8 3 2 2" xfId="10238"/>
    <cellStyle name="Comma 8 3 2 2 2" xfId="17788"/>
    <cellStyle name="Comma 8 3 2 2 3" xfId="27777"/>
    <cellStyle name="Comma 8 3 2 2 4" xfId="47143"/>
    <cellStyle name="Comma 8 3 2 2 5" xfId="50159"/>
    <cellStyle name="Comma 8 3 2 2 6" xfId="14562"/>
    <cellStyle name="Comma 8 3 2 3" xfId="10723"/>
    <cellStyle name="Comma 8 3 2 3 2" xfId="18265"/>
    <cellStyle name="Comma 8 3 2 3 3" xfId="42792"/>
    <cellStyle name="Comma 8 3 2 3 4" xfId="47620"/>
    <cellStyle name="Comma 8 3 2 3 5" xfId="50636"/>
    <cellStyle name="Comma 8 3 2 3 6" xfId="14705"/>
    <cellStyle name="Comma 8 3 2 4" xfId="11210"/>
    <cellStyle name="Comma 8 3 2 4 2" xfId="18742"/>
    <cellStyle name="Comma 8 3 2 4 3" xfId="42834"/>
    <cellStyle name="Comma 8 3 2 4 4" xfId="48097"/>
    <cellStyle name="Comma 8 3 2 4 5" xfId="51113"/>
    <cellStyle name="Comma 8 3 2 4 6" xfId="14850"/>
    <cellStyle name="Comma 8 3 2 5" xfId="8256"/>
    <cellStyle name="Comma 8 3 2 5 2" xfId="43791"/>
    <cellStyle name="Comma 8 3 2 5 3" xfId="46666"/>
    <cellStyle name="Comma 8 3 2 5 4" xfId="49682"/>
    <cellStyle name="Comma 8 3 2 5 5" xfId="17420"/>
    <cellStyle name="Comma 8 3 2 6" xfId="41553"/>
    <cellStyle name="Comma 8 3 2 7" xfId="45560"/>
    <cellStyle name="Comma 8 3 2 8" xfId="48576"/>
    <cellStyle name="Comma 8 3 2 9" xfId="14351"/>
    <cellStyle name="Comma 8 3 3" xfId="10026"/>
    <cellStyle name="Comma 8 3 3 2" xfId="17576"/>
    <cellStyle name="Comma 8 3 3 3" xfId="20752"/>
    <cellStyle name="Comma 8 3 3 4" xfId="46931"/>
    <cellStyle name="Comma 8 3 3 5" xfId="49947"/>
    <cellStyle name="Comma 8 3 3 6" xfId="14502"/>
    <cellStyle name="Comma 8 3 4" xfId="10511"/>
    <cellStyle name="Comma 8 3 4 2" xfId="18053"/>
    <cellStyle name="Comma 8 3 4 3" xfId="29459"/>
    <cellStyle name="Comma 8 3 4 4" xfId="47408"/>
    <cellStyle name="Comma 8 3 4 5" xfId="50424"/>
    <cellStyle name="Comma 8 3 4 6" xfId="14645"/>
    <cellStyle name="Comma 8 3 5" xfId="10998"/>
    <cellStyle name="Comma 8 3 5 2" xfId="18530"/>
    <cellStyle name="Comma 8 3 5 3" xfId="42002"/>
    <cellStyle name="Comma 8 3 5 4" xfId="47885"/>
    <cellStyle name="Comma 8 3 5 5" xfId="50901"/>
    <cellStyle name="Comma 8 3 5 6" xfId="14790"/>
    <cellStyle name="Comma 8 3 6" xfId="7953"/>
    <cellStyle name="Comma 8 3 6 2" xfId="42463"/>
    <cellStyle name="Comma 8 3 6 3" xfId="46454"/>
    <cellStyle name="Comma 8 3 6 4" xfId="49470"/>
    <cellStyle name="Comma 8 3 6 5" xfId="17360"/>
    <cellStyle name="Comma 8 3 7" xfId="20826"/>
    <cellStyle name="Comma 8 3 8" xfId="45348"/>
    <cellStyle name="Comma 8 3 9" xfId="48364"/>
    <cellStyle name="Comma 8 4" xfId="5382"/>
    <cellStyle name="Comma 8 4 10" xfId="14234"/>
    <cellStyle name="Comma 8 4 2" xfId="5702"/>
    <cellStyle name="Comma 8 4 2 2" xfId="10291"/>
    <cellStyle name="Comma 8 4 2 2 2" xfId="17841"/>
    <cellStyle name="Comma 8 4 2 2 3" xfId="42320"/>
    <cellStyle name="Comma 8 4 2 2 4" xfId="47196"/>
    <cellStyle name="Comma 8 4 2 2 5" xfId="50212"/>
    <cellStyle name="Comma 8 4 2 2 6" xfId="14577"/>
    <cellStyle name="Comma 8 4 2 3" xfId="10776"/>
    <cellStyle name="Comma 8 4 2 3 2" xfId="18318"/>
    <cellStyle name="Comma 8 4 2 3 3" xfId="43233"/>
    <cellStyle name="Comma 8 4 2 3 4" xfId="47673"/>
    <cellStyle name="Comma 8 4 2 3 5" xfId="50689"/>
    <cellStyle name="Comma 8 4 2 3 6" xfId="14720"/>
    <cellStyle name="Comma 8 4 2 4" xfId="11263"/>
    <cellStyle name="Comma 8 4 2 4 2" xfId="18795"/>
    <cellStyle name="Comma 8 4 2 4 3" xfId="43680"/>
    <cellStyle name="Comma 8 4 2 4 4" xfId="48150"/>
    <cellStyle name="Comma 8 4 2 4 5" xfId="51166"/>
    <cellStyle name="Comma 8 4 2 4 6" xfId="14865"/>
    <cellStyle name="Comma 8 4 2 5" xfId="8336"/>
    <cellStyle name="Comma 8 4 2 5 2" xfId="42775"/>
    <cellStyle name="Comma 8 4 2 5 3" xfId="46719"/>
    <cellStyle name="Comma 8 4 2 5 4" xfId="49735"/>
    <cellStyle name="Comma 8 4 2 5 5" xfId="17435"/>
    <cellStyle name="Comma 8 4 2 6" xfId="41573"/>
    <cellStyle name="Comma 8 4 2 7" xfId="45613"/>
    <cellStyle name="Comma 8 4 2 8" xfId="48629"/>
    <cellStyle name="Comma 8 4 2 9" xfId="14393"/>
    <cellStyle name="Comma 8 4 3" xfId="10079"/>
    <cellStyle name="Comma 8 4 3 2" xfId="17629"/>
    <cellStyle name="Comma 8 4 3 3" xfId="43771"/>
    <cellStyle name="Comma 8 4 3 4" xfId="46984"/>
    <cellStyle name="Comma 8 4 3 5" xfId="50000"/>
    <cellStyle name="Comma 8 4 3 6" xfId="14517"/>
    <cellStyle name="Comma 8 4 4" xfId="10564"/>
    <cellStyle name="Comma 8 4 4 2" xfId="18106"/>
    <cellStyle name="Comma 8 4 4 3" xfId="43441"/>
    <cellStyle name="Comma 8 4 4 4" xfId="47461"/>
    <cellStyle name="Comma 8 4 4 5" xfId="50477"/>
    <cellStyle name="Comma 8 4 4 6" xfId="14660"/>
    <cellStyle name="Comma 8 4 5" xfId="11051"/>
    <cellStyle name="Comma 8 4 5 2" xfId="18583"/>
    <cellStyle name="Comma 8 4 5 3" xfId="19608"/>
    <cellStyle name="Comma 8 4 5 4" xfId="47938"/>
    <cellStyle name="Comma 8 4 5 5" xfId="50954"/>
    <cellStyle name="Comma 8 4 5 6" xfId="14805"/>
    <cellStyle name="Comma 8 4 6" xfId="8025"/>
    <cellStyle name="Comma 8 4 6 2" xfId="27815"/>
    <cellStyle name="Comma 8 4 6 3" xfId="46507"/>
    <cellStyle name="Comma 8 4 6 4" xfId="49523"/>
    <cellStyle name="Comma 8 4 6 5" xfId="17375"/>
    <cellStyle name="Comma 8 4 7" xfId="42728"/>
    <cellStyle name="Comma 8 4 8" xfId="45401"/>
    <cellStyle name="Comma 8 4 9" xfId="48417"/>
    <cellStyle name="Comma 8 5" xfId="5462"/>
    <cellStyle name="Comma 8 5 2" xfId="10132"/>
    <cellStyle name="Comma 8 5 2 2" xfId="17682"/>
    <cellStyle name="Comma 8 5 2 3" xfId="41869"/>
    <cellStyle name="Comma 8 5 2 4" xfId="47037"/>
    <cellStyle name="Comma 8 5 2 5" xfId="50053"/>
    <cellStyle name="Comma 8 5 2 6" xfId="14532"/>
    <cellStyle name="Comma 8 5 3" xfId="10617"/>
    <cellStyle name="Comma 8 5 3 2" xfId="18159"/>
    <cellStyle name="Comma 8 5 3 3" xfId="43987"/>
    <cellStyle name="Comma 8 5 3 4" xfId="47514"/>
    <cellStyle name="Comma 8 5 3 5" xfId="50530"/>
    <cellStyle name="Comma 8 5 3 6" xfId="14675"/>
    <cellStyle name="Comma 8 5 4" xfId="11104"/>
    <cellStyle name="Comma 8 5 4 2" xfId="18636"/>
    <cellStyle name="Comma 8 5 4 3" xfId="42019"/>
    <cellStyle name="Comma 8 5 4 4" xfId="47991"/>
    <cellStyle name="Comma 8 5 4 5" xfId="51007"/>
    <cellStyle name="Comma 8 5 4 6" xfId="14820"/>
    <cellStyle name="Comma 8 5 5" xfId="8102"/>
    <cellStyle name="Comma 8 5 5 2" xfId="41789"/>
    <cellStyle name="Comma 8 5 5 3" xfId="46560"/>
    <cellStyle name="Comma 8 5 5 4" xfId="49576"/>
    <cellStyle name="Comma 8 5 5 5" xfId="17390"/>
    <cellStyle name="Comma 8 5 6" xfId="41516"/>
    <cellStyle name="Comma 8 5 7" xfId="45454"/>
    <cellStyle name="Comma 8 5 8" xfId="48470"/>
    <cellStyle name="Comma 8 5 9" xfId="14273"/>
    <cellStyle name="Comma 8 6" xfId="5782"/>
    <cellStyle name="Comma 8 6 2" xfId="10344"/>
    <cellStyle name="Comma 8 6 2 2" xfId="17894"/>
    <cellStyle name="Comma 8 6 2 3" xfId="41904"/>
    <cellStyle name="Comma 8 6 2 4" xfId="47249"/>
    <cellStyle name="Comma 8 6 2 5" xfId="50265"/>
    <cellStyle name="Comma 8 6 2 6" xfId="14592"/>
    <cellStyle name="Comma 8 6 3" xfId="10829"/>
    <cellStyle name="Comma 8 6 3 2" xfId="18371"/>
    <cellStyle name="Comma 8 6 3 3" xfId="43390"/>
    <cellStyle name="Comma 8 6 3 4" xfId="47726"/>
    <cellStyle name="Comma 8 6 3 5" xfId="50742"/>
    <cellStyle name="Comma 8 6 3 6" xfId="14735"/>
    <cellStyle name="Comma 8 6 4" xfId="11317"/>
    <cellStyle name="Comma 8 6 4 2" xfId="18848"/>
    <cellStyle name="Comma 8 6 4 3" xfId="42427"/>
    <cellStyle name="Comma 8 6 4 4" xfId="48203"/>
    <cellStyle name="Comma 8 6 4 5" xfId="51219"/>
    <cellStyle name="Comma 8 6 4 6" xfId="14881"/>
    <cellStyle name="Comma 8 6 5" xfId="8416"/>
    <cellStyle name="Comma 8 6 5 2" xfId="43723"/>
    <cellStyle name="Comma 8 6 5 3" xfId="46772"/>
    <cellStyle name="Comma 8 6 5 4" xfId="49788"/>
    <cellStyle name="Comma 8 6 5 5" xfId="17450"/>
    <cellStyle name="Comma 8 6 6" xfId="41594"/>
    <cellStyle name="Comma 8 6 7" xfId="45666"/>
    <cellStyle name="Comma 8 6 8" xfId="48682"/>
    <cellStyle name="Comma 8 6 9" xfId="14435"/>
    <cellStyle name="Comma 8 7" xfId="9920"/>
    <cellStyle name="Comma 8 7 2" xfId="17470"/>
    <cellStyle name="Comma 8 7 3" xfId="42446"/>
    <cellStyle name="Comma 8 7 4" xfId="46825"/>
    <cellStyle name="Comma 8 7 5" xfId="49841"/>
    <cellStyle name="Comma 8 7 6" xfId="14472"/>
    <cellStyle name="Comma 8 8" xfId="10402"/>
    <cellStyle name="Comma 8 8 2" xfId="17947"/>
    <cellStyle name="Comma 8 8 3" xfId="42990"/>
    <cellStyle name="Comma 8 8 4" xfId="47302"/>
    <cellStyle name="Comma 8 8 5" xfId="50318"/>
    <cellStyle name="Comma 8 8 6" xfId="14612"/>
    <cellStyle name="Comma 8 9" xfId="10889"/>
    <cellStyle name="Comma 8 9 2" xfId="18424"/>
    <cellStyle name="Comma 8 9 3" xfId="42904"/>
    <cellStyle name="Comma 8 9 4" xfId="47779"/>
    <cellStyle name="Comma 8 9 5" xfId="50795"/>
    <cellStyle name="Comma 8 9 6" xfId="14757"/>
    <cellStyle name="Comma 9" xfId="7660"/>
    <cellStyle name="Comma 9 10" xfId="44128"/>
    <cellStyle name="Comma 9 11" xfId="45036"/>
    <cellStyle name="Comma 9 12" xfId="11378"/>
    <cellStyle name="Comma 9 2" xfId="14055"/>
    <cellStyle name="Comma 9 2 2" xfId="19254"/>
    <cellStyle name="Comma 9 2 2 2" xfId="19255"/>
    <cellStyle name="Comma 9 2 2 2 2" xfId="44131"/>
    <cellStyle name="Comma 9 2 2 2 3" xfId="45039"/>
    <cellStyle name="Comma 9 2 2 3" xfId="44130"/>
    <cellStyle name="Comma 9 2 2 4" xfId="45038"/>
    <cellStyle name="Comma 9 2 3" xfId="19256"/>
    <cellStyle name="Comma 9 2 3 2" xfId="19257"/>
    <cellStyle name="Comma 9 2 3 2 2" xfId="44133"/>
    <cellStyle name="Comma 9 2 3 2 3" xfId="45041"/>
    <cellStyle name="Comma 9 2 3 3" xfId="44132"/>
    <cellStyle name="Comma 9 2 3 4" xfId="45040"/>
    <cellStyle name="Comma 9 2 4" xfId="19258"/>
    <cellStyle name="Comma 9 2 4 2" xfId="44134"/>
    <cellStyle name="Comma 9 2 4 3" xfId="45042"/>
    <cellStyle name="Comma 9 2 5" xfId="19253"/>
    <cellStyle name="Comma 9 2 6" xfId="44129"/>
    <cellStyle name="Comma 9 2 7" xfId="45037"/>
    <cellStyle name="Comma 9 3" xfId="14930"/>
    <cellStyle name="Comma 9 3 2" xfId="19260"/>
    <cellStyle name="Comma 9 3 2 2" xfId="44136"/>
    <cellStyle name="Comma 9 3 2 3" xfId="45044"/>
    <cellStyle name="Comma 9 3 3" xfId="19259"/>
    <cellStyle name="Comma 9 3 4" xfId="44135"/>
    <cellStyle name="Comma 9 3 5" xfId="45043"/>
    <cellStyle name="Comma 9 4" xfId="19261"/>
    <cellStyle name="Comma 9 4 2" xfId="19262"/>
    <cellStyle name="Comma 9 4 2 2" xfId="44138"/>
    <cellStyle name="Comma 9 4 2 3" xfId="45046"/>
    <cellStyle name="Comma 9 4 3" xfId="44137"/>
    <cellStyle name="Comma 9 4 4" xfId="45045"/>
    <cellStyle name="Comma 9 5" xfId="19263"/>
    <cellStyle name="Comma 9 5 2" xfId="19264"/>
    <cellStyle name="Comma 9 5 2 2" xfId="44140"/>
    <cellStyle name="Comma 9 5 2 3" xfId="45048"/>
    <cellStyle name="Comma 9 5 3" xfId="44139"/>
    <cellStyle name="Comma 9 5 4" xfId="45047"/>
    <cellStyle name="Comma 9 6" xfId="19265"/>
    <cellStyle name="Comma 9 6 2" xfId="44141"/>
    <cellStyle name="Comma 9 6 3" xfId="45049"/>
    <cellStyle name="Comma 9 7" xfId="19266"/>
    <cellStyle name="Comma 9 7 2" xfId="44142"/>
    <cellStyle name="Comma 9 7 3" xfId="45050"/>
    <cellStyle name="Comma 9 8" xfId="19267"/>
    <cellStyle name="Comma 9 8 2" xfId="28150"/>
    <cellStyle name="Comma 9 8 3" xfId="44143"/>
    <cellStyle name="Comma 9 8 4" xfId="45051"/>
    <cellStyle name="Comma 9 9" xfId="19252"/>
    <cellStyle name="Comma0" xfId="27712"/>
    <cellStyle name="Comma0 - Type3" xfId="38"/>
    <cellStyle name="Comma0 - Typografi1" xfId="27713"/>
    <cellStyle name="Comma0 - Typografi1 2" xfId="27714"/>
    <cellStyle name="Comma0 - Typografi1 2 2" xfId="27715"/>
    <cellStyle name="Comma0 - Typografi1 3" xfId="27716"/>
    <cellStyle name="Comma0 - Typografi1 4" xfId="27717"/>
    <cellStyle name="Comma1 - Typografi1" xfId="27718"/>
    <cellStyle name="Constants" xfId="25678"/>
    <cellStyle name="Currency0" xfId="27719"/>
    <cellStyle name="CustomizationCells" xfId="39"/>
    <cellStyle name="CustomizationCells 2" xfId="2578"/>
    <cellStyle name="CustomizationCells 2 2" xfId="12911"/>
    <cellStyle name="CustomizationCells 2 2 2" xfId="16676"/>
    <cellStyle name="CustomizationCells 2 3" xfId="13134"/>
    <cellStyle name="CustomizationCells 2 3 2" xfId="30516"/>
    <cellStyle name="CustomizationCells 2 4" xfId="28152"/>
    <cellStyle name="CustomizationCells 3" xfId="4009"/>
    <cellStyle name="CustomizationCells 3 2" xfId="13140"/>
    <cellStyle name="CustomizationCells 3 2 2" xfId="30517"/>
    <cellStyle name="CustomizationCells 3 3" xfId="28153"/>
    <cellStyle name="CustomizationCells 4" xfId="4010"/>
    <cellStyle name="CustomizationCells 4 2" xfId="28068"/>
    <cellStyle name="CustomizationCells 4 2 2" xfId="31017"/>
    <cellStyle name="CustomizationCells 4 3" xfId="28154"/>
    <cellStyle name="CustomizationCells 5" xfId="4011"/>
    <cellStyle name="CustomizationCells 5 2" xfId="28069"/>
    <cellStyle name="CustomizationCells 5 2 2" xfId="31018"/>
    <cellStyle name="CustomizationCells 5 3" xfId="28155"/>
    <cellStyle name="CustomizationCells 6" xfId="4012"/>
    <cellStyle name="CustomizationCells 6 2" xfId="28070"/>
    <cellStyle name="CustomizationCells 6 2 2" xfId="31019"/>
    <cellStyle name="CustomizationCells 6 3" xfId="28156"/>
    <cellStyle name="CustomizationCells 7" xfId="28071"/>
    <cellStyle name="CustomizationCells 7 2" xfId="31020"/>
    <cellStyle name="CustomizationCells 8" xfId="28151"/>
    <cellStyle name="Date" xfId="27720"/>
    <cellStyle name="Date - Typografi3" xfId="27721"/>
    <cellStyle name="DocBox_EmptyRow" xfId="25679"/>
    <cellStyle name="Empty_B_border" xfId="25680"/>
    <cellStyle name="Euro" xfId="40"/>
    <cellStyle name="Euro 10" xfId="41"/>
    <cellStyle name="Euro 10 2" xfId="42"/>
    <cellStyle name="Euro 10 2 2" xfId="906"/>
    <cellStyle name="Euro 10 2 2 2" xfId="8807"/>
    <cellStyle name="Euro 10 2 3" xfId="8487"/>
    <cellStyle name="Euro 10 3" xfId="43"/>
    <cellStyle name="Euro 10 3 2" xfId="908"/>
    <cellStyle name="Euro 10 3 2 2" xfId="3322"/>
    <cellStyle name="Euro 10 3 2 3" xfId="2579"/>
    <cellStyle name="Euro 10 3 2 3 2" xfId="9269"/>
    <cellStyle name="Euro 10 3 3" xfId="907"/>
    <cellStyle name="Euro 10 3 3 2" xfId="4013"/>
    <cellStyle name="Euro 10 3 4" xfId="887"/>
    <cellStyle name="Euro 10 3 4 2" xfId="8801"/>
    <cellStyle name="Euro 10 3 5" xfId="7585"/>
    <cellStyle name="Euro 10 4" xfId="909"/>
    <cellStyle name="Euro 10 4 2" xfId="4014"/>
    <cellStyle name="Euro 10 4 2 2" xfId="4015"/>
    <cellStyle name="Euro 10 4 2 3" xfId="13177"/>
    <cellStyle name="Euro 10 4 2 4" xfId="12907"/>
    <cellStyle name="Euro 10 4 3" xfId="4016"/>
    <cellStyle name="Euro 10 5" xfId="910"/>
    <cellStyle name="Euro 10 6" xfId="905"/>
    <cellStyle name="Euro 10 6 2" xfId="4824"/>
    <cellStyle name="Euro 11" xfId="44"/>
    <cellStyle name="Euro 11 2" xfId="45"/>
    <cellStyle name="Euro 11 2 2" xfId="912"/>
    <cellStyle name="Euro 11 2 2 2" xfId="8808"/>
    <cellStyle name="Euro 11 2 3" xfId="8488"/>
    <cellStyle name="Euro 11 3" xfId="46"/>
    <cellStyle name="Euro 11 3 2" xfId="914"/>
    <cellStyle name="Euro 11 3 2 2" xfId="3323"/>
    <cellStyle name="Euro 11 3 2 3" xfId="2580"/>
    <cellStyle name="Euro 11 3 2 3 2" xfId="9270"/>
    <cellStyle name="Euro 11 3 3" xfId="913"/>
    <cellStyle name="Euro 11 3 3 2" xfId="4017"/>
    <cellStyle name="Euro 11 3 4" xfId="885"/>
    <cellStyle name="Euro 11 3 4 2" xfId="8799"/>
    <cellStyle name="Euro 11 3 5" xfId="6929"/>
    <cellStyle name="Euro 11 4" xfId="915"/>
    <cellStyle name="Euro 11 4 2" xfId="4018"/>
    <cellStyle name="Euro 11 4 2 2" xfId="4019"/>
    <cellStyle name="Euro 11 4 2 3" xfId="13178"/>
    <cellStyle name="Euro 11 4 2 4" xfId="12906"/>
    <cellStyle name="Euro 11 4 3" xfId="4020"/>
    <cellStyle name="Euro 11 5" xfId="916"/>
    <cellStyle name="Euro 11 6" xfId="911"/>
    <cellStyle name="Euro 11 6 2" xfId="4825"/>
    <cellStyle name="Euro 12" xfId="47"/>
    <cellStyle name="Euro 12 2" xfId="48"/>
    <cellStyle name="Euro 12 2 2" xfId="918"/>
    <cellStyle name="Euro 12 2 2 2" xfId="8809"/>
    <cellStyle name="Euro 12 2 3" xfId="8489"/>
    <cellStyle name="Euro 12 3" xfId="49"/>
    <cellStyle name="Euro 12 3 2" xfId="920"/>
    <cellStyle name="Euro 12 3 2 2" xfId="3324"/>
    <cellStyle name="Euro 12 3 2 3" xfId="2581"/>
    <cellStyle name="Euro 12 3 2 3 2" xfId="9271"/>
    <cellStyle name="Euro 12 3 3" xfId="919"/>
    <cellStyle name="Euro 12 3 3 2" xfId="4021"/>
    <cellStyle name="Euro 12 3 4" xfId="884"/>
    <cellStyle name="Euro 12 3 4 2" xfId="8798"/>
    <cellStyle name="Euro 12 3 5" xfId="7597"/>
    <cellStyle name="Euro 12 4" xfId="921"/>
    <cellStyle name="Euro 12 4 2" xfId="4022"/>
    <cellStyle name="Euro 12 4 2 2" xfId="4023"/>
    <cellStyle name="Euro 12 4 2 3" xfId="13179"/>
    <cellStyle name="Euro 12 4 2 4" xfId="12905"/>
    <cellStyle name="Euro 12 4 3" xfId="4024"/>
    <cellStyle name="Euro 12 5" xfId="922"/>
    <cellStyle name="Euro 12 6" xfId="917"/>
    <cellStyle name="Euro 12 6 2" xfId="4826"/>
    <cellStyle name="Euro 13" xfId="50"/>
    <cellStyle name="Euro 13 2" xfId="51"/>
    <cellStyle name="Euro 13 2 2" xfId="924"/>
    <cellStyle name="Euro 13 2 2 2" xfId="8810"/>
    <cellStyle name="Euro 13 2 3" xfId="8490"/>
    <cellStyle name="Euro 13 3" xfId="52"/>
    <cellStyle name="Euro 13 3 2" xfId="926"/>
    <cellStyle name="Euro 13 3 2 2" xfId="3325"/>
    <cellStyle name="Euro 13 3 2 3" xfId="2582"/>
    <cellStyle name="Euro 13 3 2 3 2" xfId="9272"/>
    <cellStyle name="Euro 13 3 3" xfId="925"/>
    <cellStyle name="Euro 13 3 3 2" xfId="4025"/>
    <cellStyle name="Euro 13 3 4" xfId="2341"/>
    <cellStyle name="Euro 13 3 4 2" xfId="9060"/>
    <cellStyle name="Euro 13 3 5" xfId="7854"/>
    <cellStyle name="Euro 13 4" xfId="927"/>
    <cellStyle name="Euro 13 4 2" xfId="4026"/>
    <cellStyle name="Euro 13 4 2 2" xfId="4027"/>
    <cellStyle name="Euro 13 4 2 3" xfId="13180"/>
    <cellStyle name="Euro 13 4 2 4" xfId="12904"/>
    <cellStyle name="Euro 13 4 3" xfId="4028"/>
    <cellStyle name="Euro 13 5" xfId="928"/>
    <cellStyle name="Euro 13 6" xfId="923"/>
    <cellStyle name="Euro 13 6 2" xfId="4827"/>
    <cellStyle name="Euro 14" xfId="53"/>
    <cellStyle name="Euro 14 2" xfId="54"/>
    <cellStyle name="Euro 14 2 2" xfId="930"/>
    <cellStyle name="Euro 14 2 2 2" xfId="8811"/>
    <cellStyle name="Euro 14 2 3" xfId="8491"/>
    <cellStyle name="Euro 14 3" xfId="55"/>
    <cellStyle name="Euro 14 3 2" xfId="932"/>
    <cellStyle name="Euro 14 3 2 2" xfId="3326"/>
    <cellStyle name="Euro 14 3 2 3" xfId="2583"/>
    <cellStyle name="Euro 14 3 2 3 2" xfId="9273"/>
    <cellStyle name="Euro 14 3 3" xfId="931"/>
    <cellStyle name="Euro 14 3 3 2" xfId="4029"/>
    <cellStyle name="Euro 14 3 4" xfId="2342"/>
    <cellStyle name="Euro 14 3 4 2" xfId="9061"/>
    <cellStyle name="Euro 14 3 5" xfId="6928"/>
    <cellStyle name="Euro 14 4" xfId="933"/>
    <cellStyle name="Euro 14 4 2" xfId="4030"/>
    <cellStyle name="Euro 14 4 2 2" xfId="4031"/>
    <cellStyle name="Euro 14 4 2 3" xfId="13181"/>
    <cellStyle name="Euro 14 4 2 4" xfId="12903"/>
    <cellStyle name="Euro 14 4 3" xfId="4032"/>
    <cellStyle name="Euro 14 5" xfId="934"/>
    <cellStyle name="Euro 14 6" xfId="929"/>
    <cellStyle name="Euro 14 6 2" xfId="4828"/>
    <cellStyle name="Euro 15" xfId="56"/>
    <cellStyle name="Euro 15 2" xfId="57"/>
    <cellStyle name="Euro 15 2 2" xfId="936"/>
    <cellStyle name="Euro 15 2 2 2" xfId="8812"/>
    <cellStyle name="Euro 15 2 3" xfId="8492"/>
    <cellStyle name="Euro 15 3" xfId="58"/>
    <cellStyle name="Euro 15 3 2" xfId="938"/>
    <cellStyle name="Euro 15 3 2 2" xfId="3327"/>
    <cellStyle name="Euro 15 3 2 3" xfId="2584"/>
    <cellStyle name="Euro 15 3 2 3 2" xfId="9274"/>
    <cellStyle name="Euro 15 3 3" xfId="937"/>
    <cellStyle name="Euro 15 3 3 2" xfId="4033"/>
    <cellStyle name="Euro 15 3 4" xfId="2343"/>
    <cellStyle name="Euro 15 3 4 2" xfId="9062"/>
    <cellStyle name="Euro 15 3 5" xfId="6967"/>
    <cellStyle name="Euro 15 4" xfId="939"/>
    <cellStyle name="Euro 15 4 2" xfId="4034"/>
    <cellStyle name="Euro 15 4 2 2" xfId="4035"/>
    <cellStyle name="Euro 15 4 2 3" xfId="13182"/>
    <cellStyle name="Euro 15 4 2 4" xfId="12902"/>
    <cellStyle name="Euro 15 4 3" xfId="4036"/>
    <cellStyle name="Euro 15 5" xfId="940"/>
    <cellStyle name="Euro 15 6" xfId="935"/>
    <cellStyle name="Euro 15 6 2" xfId="4829"/>
    <cellStyle name="Euro 16" xfId="59"/>
    <cellStyle name="Euro 16 2" xfId="60"/>
    <cellStyle name="Euro 16 2 2" xfId="942"/>
    <cellStyle name="Euro 16 2 2 2" xfId="8813"/>
    <cellStyle name="Euro 16 2 3" xfId="8493"/>
    <cellStyle name="Euro 16 3" xfId="61"/>
    <cellStyle name="Euro 16 3 2" xfId="944"/>
    <cellStyle name="Euro 16 3 2 2" xfId="3328"/>
    <cellStyle name="Euro 16 3 2 3" xfId="2585"/>
    <cellStyle name="Euro 16 3 2 3 2" xfId="9275"/>
    <cellStyle name="Euro 16 3 3" xfId="943"/>
    <cellStyle name="Euro 16 3 3 2" xfId="4037"/>
    <cellStyle name="Euro 16 3 4" xfId="2344"/>
    <cellStyle name="Euro 16 3 4 2" xfId="9063"/>
    <cellStyle name="Euro 16 3 5" xfId="6552"/>
    <cellStyle name="Euro 16 4" xfId="945"/>
    <cellStyle name="Euro 16 4 2" xfId="4038"/>
    <cellStyle name="Euro 16 4 2 2" xfId="4039"/>
    <cellStyle name="Euro 16 4 2 3" xfId="13183"/>
    <cellStyle name="Euro 16 4 2 4" xfId="12901"/>
    <cellStyle name="Euro 16 4 3" xfId="4040"/>
    <cellStyle name="Euro 16 5" xfId="946"/>
    <cellStyle name="Euro 16 6" xfId="941"/>
    <cellStyle name="Euro 16 6 2" xfId="4830"/>
    <cellStyle name="Euro 17" xfId="62"/>
    <cellStyle name="Euro 17 2" xfId="63"/>
    <cellStyle name="Euro 17 2 2" xfId="948"/>
    <cellStyle name="Euro 17 2 2 2" xfId="8814"/>
    <cellStyle name="Euro 17 2 3" xfId="8494"/>
    <cellStyle name="Euro 17 3" xfId="64"/>
    <cellStyle name="Euro 17 3 2" xfId="950"/>
    <cellStyle name="Euro 17 3 2 2" xfId="3329"/>
    <cellStyle name="Euro 17 3 2 3" xfId="2586"/>
    <cellStyle name="Euro 17 3 2 3 2" xfId="9276"/>
    <cellStyle name="Euro 17 3 3" xfId="949"/>
    <cellStyle name="Euro 17 3 3 2" xfId="4041"/>
    <cellStyle name="Euro 17 3 4" xfId="2345"/>
    <cellStyle name="Euro 17 3 4 2" xfId="9064"/>
    <cellStyle name="Euro 17 3 5" xfId="7661"/>
    <cellStyle name="Euro 17 4" xfId="951"/>
    <cellStyle name="Euro 17 4 2" xfId="4042"/>
    <cellStyle name="Euro 17 4 2 2" xfId="4043"/>
    <cellStyle name="Euro 17 4 2 3" xfId="13184"/>
    <cellStyle name="Euro 17 4 2 4" xfId="12900"/>
    <cellStyle name="Euro 17 4 3" xfId="4044"/>
    <cellStyle name="Euro 17 5" xfId="952"/>
    <cellStyle name="Euro 17 6" xfId="947"/>
    <cellStyle name="Euro 17 6 2" xfId="4831"/>
    <cellStyle name="Euro 18" xfId="65"/>
    <cellStyle name="Euro 18 2" xfId="66"/>
    <cellStyle name="Euro 18 2 2" xfId="954"/>
    <cellStyle name="Euro 18 2 2 2" xfId="8815"/>
    <cellStyle name="Euro 18 2 3" xfId="8495"/>
    <cellStyle name="Euro 18 3" xfId="67"/>
    <cellStyle name="Euro 18 3 2" xfId="956"/>
    <cellStyle name="Euro 18 3 2 2" xfId="3330"/>
    <cellStyle name="Euro 18 3 2 3" xfId="2587"/>
    <cellStyle name="Euro 18 3 2 3 2" xfId="9277"/>
    <cellStyle name="Euro 18 3 3" xfId="955"/>
    <cellStyle name="Euro 18 3 3 2" xfId="4045"/>
    <cellStyle name="Euro 18 3 4" xfId="2346"/>
    <cellStyle name="Euro 18 3 4 2" xfId="9065"/>
    <cellStyle name="Euro 18 3 5" xfId="7701"/>
    <cellStyle name="Euro 18 4" xfId="957"/>
    <cellStyle name="Euro 18 4 2" xfId="4046"/>
    <cellStyle name="Euro 18 4 2 2" xfId="4047"/>
    <cellStyle name="Euro 18 4 2 3" xfId="13185"/>
    <cellStyle name="Euro 18 4 2 4" xfId="12898"/>
    <cellStyle name="Euro 18 4 3" xfId="4048"/>
    <cellStyle name="Euro 18 5" xfId="958"/>
    <cellStyle name="Euro 18 6" xfId="953"/>
    <cellStyle name="Euro 18 6 2" xfId="4832"/>
    <cellStyle name="Euro 19" xfId="68"/>
    <cellStyle name="Euro 19 2" xfId="69"/>
    <cellStyle name="Euro 19 2 2" xfId="960"/>
    <cellStyle name="Euro 19 2 2 2" xfId="8816"/>
    <cellStyle name="Euro 19 2 3" xfId="8496"/>
    <cellStyle name="Euro 19 3" xfId="70"/>
    <cellStyle name="Euro 19 3 2" xfId="962"/>
    <cellStyle name="Euro 19 3 2 2" xfId="3331"/>
    <cellStyle name="Euro 19 3 2 3" xfId="2588"/>
    <cellStyle name="Euro 19 3 2 3 2" xfId="9278"/>
    <cellStyle name="Euro 19 3 3" xfId="961"/>
    <cellStyle name="Euro 19 3 3 2" xfId="4049"/>
    <cellStyle name="Euro 19 3 4" xfId="2347"/>
    <cellStyle name="Euro 19 3 4 2" xfId="9066"/>
    <cellStyle name="Euro 19 3 5" xfId="7662"/>
    <cellStyle name="Euro 19 4" xfId="963"/>
    <cellStyle name="Euro 19 4 2" xfId="4050"/>
    <cellStyle name="Euro 19 4 2 2" xfId="4051"/>
    <cellStyle name="Euro 19 4 2 3" xfId="13186"/>
    <cellStyle name="Euro 19 4 2 4" xfId="12897"/>
    <cellStyle name="Euro 19 4 3" xfId="4052"/>
    <cellStyle name="Euro 19 5" xfId="964"/>
    <cellStyle name="Euro 19 6" xfId="959"/>
    <cellStyle name="Euro 19 6 2" xfId="4833"/>
    <cellStyle name="Euro 2" xfId="71"/>
    <cellStyle name="Euro 2 2" xfId="72"/>
    <cellStyle name="Euro 2 2 2" xfId="966"/>
    <cellStyle name="Euro 2 2 2 2" xfId="8817"/>
    <cellStyle name="Euro 2 2 3" xfId="8497"/>
    <cellStyle name="Euro 2 3" xfId="73"/>
    <cellStyle name="Euro 2 3 2" xfId="968"/>
    <cellStyle name="Euro 2 3 2 2" xfId="3332"/>
    <cellStyle name="Euro 2 3 2 3" xfId="2589"/>
    <cellStyle name="Euro 2 3 2 3 2" xfId="9279"/>
    <cellStyle name="Euro 2 3 3" xfId="967"/>
    <cellStyle name="Euro 2 3 3 2" xfId="4053"/>
    <cellStyle name="Euro 2 3 4" xfId="2348"/>
    <cellStyle name="Euro 2 3 4 2" xfId="9067"/>
    <cellStyle name="Euro 2 3 5" xfId="7700"/>
    <cellStyle name="Euro 2 4" xfId="969"/>
    <cellStyle name="Euro 2 4 2" xfId="4054"/>
    <cellStyle name="Euro 2 4 2 2" xfId="4055"/>
    <cellStyle name="Euro 2 4 2 3" xfId="13187"/>
    <cellStyle name="Euro 2 4 2 4" xfId="12896"/>
    <cellStyle name="Euro 2 4 3" xfId="4056"/>
    <cellStyle name="Euro 2 5" xfId="970"/>
    <cellStyle name="Euro 2 6" xfId="965"/>
    <cellStyle name="Euro 2 6 2" xfId="4834"/>
    <cellStyle name="Euro 20" xfId="74"/>
    <cellStyle name="Euro 20 2" xfId="75"/>
    <cellStyle name="Euro 20 2 2" xfId="972"/>
    <cellStyle name="Euro 20 2 2 2" xfId="8818"/>
    <cellStyle name="Euro 20 2 3" xfId="8498"/>
    <cellStyle name="Euro 20 3" xfId="76"/>
    <cellStyle name="Euro 20 3 2" xfId="974"/>
    <cellStyle name="Euro 20 3 2 2" xfId="3333"/>
    <cellStyle name="Euro 20 3 2 3" xfId="2590"/>
    <cellStyle name="Euro 20 3 2 3 2" xfId="9280"/>
    <cellStyle name="Euro 20 3 3" xfId="973"/>
    <cellStyle name="Euro 20 3 3 2" xfId="4057"/>
    <cellStyle name="Euro 20 3 4" xfId="2349"/>
    <cellStyle name="Euro 20 3 4 2" xfId="9068"/>
    <cellStyle name="Euro 20 3 5" xfId="6580"/>
    <cellStyle name="Euro 20 4" xfId="975"/>
    <cellStyle name="Euro 20 4 2" xfId="4058"/>
    <cellStyle name="Euro 20 4 2 2" xfId="4059"/>
    <cellStyle name="Euro 20 4 2 3" xfId="13188"/>
    <cellStyle name="Euro 20 4 2 4" xfId="12895"/>
    <cellStyle name="Euro 20 4 3" xfId="4060"/>
    <cellStyle name="Euro 20 5" xfId="976"/>
    <cellStyle name="Euro 20 6" xfId="971"/>
    <cellStyle name="Euro 20 6 2" xfId="4835"/>
    <cellStyle name="Euro 21" xfId="77"/>
    <cellStyle name="Euro 21 2" xfId="78"/>
    <cellStyle name="Euro 21 2 2" xfId="978"/>
    <cellStyle name="Euro 21 2 2 2" xfId="8819"/>
    <cellStyle name="Euro 21 2 3" xfId="8499"/>
    <cellStyle name="Euro 21 3" xfId="79"/>
    <cellStyle name="Euro 21 3 2" xfId="980"/>
    <cellStyle name="Euro 21 3 2 2" xfId="3334"/>
    <cellStyle name="Euro 21 3 2 3" xfId="2591"/>
    <cellStyle name="Euro 21 3 2 3 2" xfId="9281"/>
    <cellStyle name="Euro 21 3 3" xfId="979"/>
    <cellStyle name="Euro 21 3 3 2" xfId="4061"/>
    <cellStyle name="Euro 21 3 4" xfId="2350"/>
    <cellStyle name="Euro 21 3 4 2" xfId="9069"/>
    <cellStyle name="Euro 21 3 5" xfId="6521"/>
    <cellStyle name="Euro 21 4" xfId="981"/>
    <cellStyle name="Euro 21 4 2" xfId="4062"/>
    <cellStyle name="Euro 21 4 2 2" xfId="4063"/>
    <cellStyle name="Euro 21 4 2 3" xfId="13189"/>
    <cellStyle name="Euro 21 4 2 4" xfId="12894"/>
    <cellStyle name="Euro 21 4 3" xfId="4064"/>
    <cellStyle name="Euro 21 5" xfId="982"/>
    <cellStyle name="Euro 21 6" xfId="977"/>
    <cellStyle name="Euro 21 6 2" xfId="4836"/>
    <cellStyle name="Euro 22" xfId="80"/>
    <cellStyle name="Euro 22 2" xfId="81"/>
    <cellStyle name="Euro 22 2 2" xfId="984"/>
    <cellStyle name="Euro 22 2 2 2" xfId="8820"/>
    <cellStyle name="Euro 22 2 3" xfId="8500"/>
    <cellStyle name="Euro 22 3" xfId="82"/>
    <cellStyle name="Euro 22 3 2" xfId="986"/>
    <cellStyle name="Euro 22 3 2 2" xfId="3335"/>
    <cellStyle name="Euro 22 3 2 3" xfId="2592"/>
    <cellStyle name="Euro 22 3 2 3 2" xfId="9282"/>
    <cellStyle name="Euro 22 3 3" xfId="985"/>
    <cellStyle name="Euro 22 3 3 2" xfId="4065"/>
    <cellStyle name="Euro 22 3 4" xfId="2351"/>
    <cellStyle name="Euro 22 3 4 2" xfId="9070"/>
    <cellStyle name="Euro 22 3 5" xfId="7665"/>
    <cellStyle name="Euro 22 4" xfId="987"/>
    <cellStyle name="Euro 22 4 2" xfId="4066"/>
    <cellStyle name="Euro 22 4 2 2" xfId="4067"/>
    <cellStyle name="Euro 22 4 2 3" xfId="13190"/>
    <cellStyle name="Euro 22 4 2 4" xfId="12892"/>
    <cellStyle name="Euro 22 4 3" xfId="4068"/>
    <cellStyle name="Euro 22 5" xfId="988"/>
    <cellStyle name="Euro 22 6" xfId="983"/>
    <cellStyle name="Euro 22 6 2" xfId="4837"/>
    <cellStyle name="Euro 23" xfId="83"/>
    <cellStyle name="Euro 23 2" xfId="84"/>
    <cellStyle name="Euro 23 2 2" xfId="990"/>
    <cellStyle name="Euro 23 2 2 2" xfId="8821"/>
    <cellStyle name="Euro 23 2 3" xfId="8501"/>
    <cellStyle name="Euro 23 3" xfId="85"/>
    <cellStyle name="Euro 23 3 2" xfId="992"/>
    <cellStyle name="Euro 23 3 2 2" xfId="3336"/>
    <cellStyle name="Euro 23 3 2 3" xfId="2593"/>
    <cellStyle name="Euro 23 3 2 3 2" xfId="9283"/>
    <cellStyle name="Euro 23 3 3" xfId="991"/>
    <cellStyle name="Euro 23 3 3 2" xfId="4069"/>
    <cellStyle name="Euro 23 3 4" xfId="2352"/>
    <cellStyle name="Euro 23 3 4 2" xfId="9071"/>
    <cellStyle name="Euro 23 3 5" xfId="6927"/>
    <cellStyle name="Euro 23 4" xfId="993"/>
    <cellStyle name="Euro 23 4 2" xfId="4070"/>
    <cellStyle name="Euro 23 4 2 2" xfId="4071"/>
    <cellStyle name="Euro 23 4 2 3" xfId="13191"/>
    <cellStyle name="Euro 23 4 2 4" xfId="12891"/>
    <cellStyle name="Euro 23 4 3" xfId="4072"/>
    <cellStyle name="Euro 23 5" xfId="994"/>
    <cellStyle name="Euro 23 6" xfId="989"/>
    <cellStyle name="Euro 23 6 2" xfId="4838"/>
    <cellStyle name="Euro 24" xfId="86"/>
    <cellStyle name="Euro 24 2" xfId="87"/>
    <cellStyle name="Euro 24 2 2" xfId="996"/>
    <cellStyle name="Euro 24 2 2 2" xfId="8822"/>
    <cellStyle name="Euro 24 2 3" xfId="8502"/>
    <cellStyle name="Euro 24 3" xfId="88"/>
    <cellStyle name="Euro 24 3 2" xfId="998"/>
    <cellStyle name="Euro 24 3 2 2" xfId="3337"/>
    <cellStyle name="Euro 24 3 2 3" xfId="2594"/>
    <cellStyle name="Euro 24 3 2 3 2" xfId="9284"/>
    <cellStyle name="Euro 24 3 3" xfId="997"/>
    <cellStyle name="Euro 24 3 3 2" xfId="4073"/>
    <cellStyle name="Euro 24 3 4" xfId="2353"/>
    <cellStyle name="Euro 24 3 4 2" xfId="9072"/>
    <cellStyle name="Euro 24 3 5" xfId="6597"/>
    <cellStyle name="Euro 24 4" xfId="999"/>
    <cellStyle name="Euro 24 4 2" xfId="4074"/>
    <cellStyle name="Euro 24 4 2 2" xfId="4075"/>
    <cellStyle name="Euro 24 4 2 3" xfId="13192"/>
    <cellStyle name="Euro 24 4 2 4" xfId="12890"/>
    <cellStyle name="Euro 24 4 3" xfId="4076"/>
    <cellStyle name="Euro 24 5" xfId="1000"/>
    <cellStyle name="Euro 24 6" xfId="995"/>
    <cellStyle name="Euro 24 6 2" xfId="4839"/>
    <cellStyle name="Euro 25" xfId="89"/>
    <cellStyle name="Euro 25 2" xfId="90"/>
    <cellStyle name="Euro 25 2 2" xfId="1002"/>
    <cellStyle name="Euro 25 2 2 2" xfId="8823"/>
    <cellStyle name="Euro 25 2 3" xfId="8503"/>
    <cellStyle name="Euro 25 3" xfId="91"/>
    <cellStyle name="Euro 25 3 2" xfId="1004"/>
    <cellStyle name="Euro 25 3 2 2" xfId="3338"/>
    <cellStyle name="Euro 25 3 2 3" xfId="2595"/>
    <cellStyle name="Euro 25 3 2 3 2" xfId="9285"/>
    <cellStyle name="Euro 25 3 3" xfId="1003"/>
    <cellStyle name="Euro 25 3 3 2" xfId="4077"/>
    <cellStyle name="Euro 25 3 4" xfId="2354"/>
    <cellStyle name="Euro 25 3 4 2" xfId="9073"/>
    <cellStyle name="Euro 25 3 5" xfId="7619"/>
    <cellStyle name="Euro 25 4" xfId="1005"/>
    <cellStyle name="Euro 25 4 2" xfId="4078"/>
    <cellStyle name="Euro 25 4 2 2" xfId="4079"/>
    <cellStyle name="Euro 25 4 2 3" xfId="13193"/>
    <cellStyle name="Euro 25 4 2 4" xfId="12889"/>
    <cellStyle name="Euro 25 4 3" xfId="4080"/>
    <cellStyle name="Euro 25 5" xfId="1006"/>
    <cellStyle name="Euro 25 6" xfId="1001"/>
    <cellStyle name="Euro 25 6 2" xfId="4840"/>
    <cellStyle name="Euro 26" xfId="92"/>
    <cellStyle name="Euro 26 2" xfId="93"/>
    <cellStyle name="Euro 26 2 2" xfId="1008"/>
    <cellStyle name="Euro 26 2 2 2" xfId="8824"/>
    <cellStyle name="Euro 26 2 3" xfId="8504"/>
    <cellStyle name="Euro 26 3" xfId="94"/>
    <cellStyle name="Euro 26 3 2" xfId="1010"/>
    <cellStyle name="Euro 26 3 2 2" xfId="3339"/>
    <cellStyle name="Euro 26 3 2 3" xfId="2596"/>
    <cellStyle name="Euro 26 3 2 3 2" xfId="9286"/>
    <cellStyle name="Euro 26 3 3" xfId="1009"/>
    <cellStyle name="Euro 26 3 3 2" xfId="4081"/>
    <cellStyle name="Euro 26 3 4" xfId="2355"/>
    <cellStyle name="Euro 26 3 4 2" xfId="9074"/>
    <cellStyle name="Euro 26 3 5" xfId="7742"/>
    <cellStyle name="Euro 26 4" xfId="1011"/>
    <cellStyle name="Euro 26 4 2" xfId="4082"/>
    <cellStyle name="Euro 26 4 2 2" xfId="4083"/>
    <cellStyle name="Euro 26 4 2 3" xfId="13194"/>
    <cellStyle name="Euro 26 4 2 4" xfId="12888"/>
    <cellStyle name="Euro 26 4 3" xfId="4084"/>
    <cellStyle name="Euro 26 5" xfId="1012"/>
    <cellStyle name="Euro 26 6" xfId="1007"/>
    <cellStyle name="Euro 26 6 2" xfId="4841"/>
    <cellStyle name="Euro 27" xfId="95"/>
    <cellStyle name="Euro 27 2" xfId="96"/>
    <cellStyle name="Euro 27 2 2" xfId="1014"/>
    <cellStyle name="Euro 27 2 2 2" xfId="8825"/>
    <cellStyle name="Euro 27 2 3" xfId="8505"/>
    <cellStyle name="Euro 27 3" xfId="97"/>
    <cellStyle name="Euro 27 3 2" xfId="1016"/>
    <cellStyle name="Euro 27 3 2 2" xfId="3340"/>
    <cellStyle name="Euro 27 3 2 3" xfId="2597"/>
    <cellStyle name="Euro 27 3 2 3 2" xfId="9287"/>
    <cellStyle name="Euro 27 3 3" xfId="1015"/>
    <cellStyle name="Euro 27 3 3 2" xfId="4085"/>
    <cellStyle name="Euro 27 3 4" xfId="2356"/>
    <cellStyle name="Euro 27 3 4 2" xfId="9075"/>
    <cellStyle name="Euro 27 3 5" xfId="7118"/>
    <cellStyle name="Euro 27 4" xfId="1017"/>
    <cellStyle name="Euro 27 4 2" xfId="4086"/>
    <cellStyle name="Euro 27 4 2 2" xfId="4087"/>
    <cellStyle name="Euro 27 4 2 3" xfId="13195"/>
    <cellStyle name="Euro 27 4 2 4" xfId="12887"/>
    <cellStyle name="Euro 27 4 3" xfId="4088"/>
    <cellStyle name="Euro 27 5" xfId="1018"/>
    <cellStyle name="Euro 27 6" xfId="1013"/>
    <cellStyle name="Euro 27 6 2" xfId="4842"/>
    <cellStyle name="Euro 28" xfId="98"/>
    <cellStyle name="Euro 28 2" xfId="99"/>
    <cellStyle name="Euro 28 2 2" xfId="1020"/>
    <cellStyle name="Euro 28 2 2 2" xfId="8826"/>
    <cellStyle name="Euro 28 2 3" xfId="8506"/>
    <cellStyle name="Euro 28 3" xfId="100"/>
    <cellStyle name="Euro 28 3 2" xfId="1022"/>
    <cellStyle name="Euro 28 3 2 2" xfId="3341"/>
    <cellStyle name="Euro 28 3 2 3" xfId="2598"/>
    <cellStyle name="Euro 28 3 2 3 2" xfId="9288"/>
    <cellStyle name="Euro 28 3 3" xfId="1021"/>
    <cellStyle name="Euro 28 3 3 2" xfId="4089"/>
    <cellStyle name="Euro 28 3 4" xfId="2357"/>
    <cellStyle name="Euro 28 3 4 2" xfId="9076"/>
    <cellStyle name="Euro 28 3 5" xfId="7663"/>
    <cellStyle name="Euro 28 4" xfId="1023"/>
    <cellStyle name="Euro 28 4 2" xfId="4090"/>
    <cellStyle name="Euro 28 4 2 2" xfId="4091"/>
    <cellStyle name="Euro 28 4 2 3" xfId="13196"/>
    <cellStyle name="Euro 28 4 2 4" xfId="12886"/>
    <cellStyle name="Euro 28 4 3" xfId="4092"/>
    <cellStyle name="Euro 28 5" xfId="1024"/>
    <cellStyle name="Euro 28 6" xfId="1019"/>
    <cellStyle name="Euro 28 6 2" xfId="4843"/>
    <cellStyle name="Euro 29" xfId="101"/>
    <cellStyle name="Euro 29 2" xfId="102"/>
    <cellStyle name="Euro 29 2 2" xfId="1026"/>
    <cellStyle name="Euro 29 2 2 2" xfId="8827"/>
    <cellStyle name="Euro 29 2 3" xfId="8507"/>
    <cellStyle name="Euro 29 3" xfId="103"/>
    <cellStyle name="Euro 29 3 2" xfId="1028"/>
    <cellStyle name="Euro 29 3 2 2" xfId="3342"/>
    <cellStyle name="Euro 29 3 2 3" xfId="2599"/>
    <cellStyle name="Euro 29 3 2 3 2" xfId="9289"/>
    <cellStyle name="Euro 29 3 3" xfId="1027"/>
    <cellStyle name="Euro 29 3 3 2" xfId="4093"/>
    <cellStyle name="Euro 29 3 4" xfId="2358"/>
    <cellStyle name="Euro 29 3 4 2" xfId="9077"/>
    <cellStyle name="Euro 29 3 5" xfId="6969"/>
    <cellStyle name="Euro 29 4" xfId="1029"/>
    <cellStyle name="Euro 29 4 2" xfId="4094"/>
    <cellStyle name="Euro 29 4 2 2" xfId="4095"/>
    <cellStyle name="Euro 29 4 2 3" xfId="13197"/>
    <cellStyle name="Euro 29 4 2 4" xfId="12885"/>
    <cellStyle name="Euro 29 4 3" xfId="4096"/>
    <cellStyle name="Euro 29 5" xfId="1030"/>
    <cellStyle name="Euro 29 6" xfId="1025"/>
    <cellStyle name="Euro 29 6 2" xfId="4844"/>
    <cellStyle name="Euro 3" xfId="104"/>
    <cellStyle name="Euro 3 2" xfId="105"/>
    <cellStyle name="Euro 3 2 2" xfId="1032"/>
    <cellStyle name="Euro 3 2 2 2" xfId="8828"/>
    <cellStyle name="Euro 3 2 3" xfId="8508"/>
    <cellStyle name="Euro 3 3" xfId="106"/>
    <cellStyle name="Euro 3 3 2" xfId="1034"/>
    <cellStyle name="Euro 3 3 2 2" xfId="3343"/>
    <cellStyle name="Euro 3 3 2 3" xfId="2600"/>
    <cellStyle name="Euro 3 3 2 3 2" xfId="9290"/>
    <cellStyle name="Euro 3 3 3" xfId="1033"/>
    <cellStyle name="Euro 3 3 3 2" xfId="4097"/>
    <cellStyle name="Euro 3 3 4" xfId="2359"/>
    <cellStyle name="Euro 3 3 4 2" xfId="9078"/>
    <cellStyle name="Euro 3 3 5" xfId="7743"/>
    <cellStyle name="Euro 3 4" xfId="1035"/>
    <cellStyle name="Euro 3 4 2" xfId="4098"/>
    <cellStyle name="Euro 3 4 2 2" xfId="4099"/>
    <cellStyle name="Euro 3 4 2 3" xfId="13198"/>
    <cellStyle name="Euro 3 4 2 4" xfId="12884"/>
    <cellStyle name="Euro 3 4 3" xfId="4100"/>
    <cellStyle name="Euro 3 5" xfId="1036"/>
    <cellStyle name="Euro 3 6" xfId="1031"/>
    <cellStyle name="Euro 3 6 2" xfId="4845"/>
    <cellStyle name="Euro 30" xfId="107"/>
    <cellStyle name="Euro 30 2" xfId="108"/>
    <cellStyle name="Euro 30 2 2" xfId="1038"/>
    <cellStyle name="Euro 30 2 2 2" xfId="8829"/>
    <cellStyle name="Euro 30 2 3" xfId="8509"/>
    <cellStyle name="Euro 30 3" xfId="109"/>
    <cellStyle name="Euro 30 3 2" xfId="1040"/>
    <cellStyle name="Euro 30 3 2 2" xfId="3344"/>
    <cellStyle name="Euro 30 3 2 3" xfId="2601"/>
    <cellStyle name="Euro 30 3 2 3 2" xfId="9291"/>
    <cellStyle name="Euro 30 3 3" xfId="1039"/>
    <cellStyle name="Euro 30 3 3 2" xfId="4101"/>
    <cellStyle name="Euro 30 3 4" xfId="2360"/>
    <cellStyle name="Euro 30 3 4 2" xfId="9079"/>
    <cellStyle name="Euro 30 3 5" xfId="7664"/>
    <cellStyle name="Euro 30 4" xfId="1041"/>
    <cellStyle name="Euro 30 4 2" xfId="4102"/>
    <cellStyle name="Euro 30 4 2 2" xfId="4103"/>
    <cellStyle name="Euro 30 4 2 3" xfId="13199"/>
    <cellStyle name="Euro 30 4 2 4" xfId="12883"/>
    <cellStyle name="Euro 30 4 3" xfId="4104"/>
    <cellStyle name="Euro 30 5" xfId="1042"/>
    <cellStyle name="Euro 30 6" xfId="1037"/>
    <cellStyle name="Euro 30 6 2" xfId="4846"/>
    <cellStyle name="Euro 31" xfId="110"/>
    <cellStyle name="Euro 31 2" xfId="111"/>
    <cellStyle name="Euro 31 2 2" xfId="1044"/>
    <cellStyle name="Euro 31 2 2 2" xfId="8830"/>
    <cellStyle name="Euro 31 2 3" xfId="8510"/>
    <cellStyle name="Euro 31 3" xfId="112"/>
    <cellStyle name="Euro 31 3 2" xfId="1046"/>
    <cellStyle name="Euro 31 3 2 2" xfId="3345"/>
    <cellStyle name="Euro 31 3 2 3" xfId="2602"/>
    <cellStyle name="Euro 31 3 2 3 2" xfId="9292"/>
    <cellStyle name="Euro 31 3 3" xfId="1045"/>
    <cellStyle name="Euro 31 3 3 2" xfId="4105"/>
    <cellStyle name="Euro 31 3 4" xfId="2361"/>
    <cellStyle name="Euro 31 3 4 2" xfId="9080"/>
    <cellStyle name="Euro 31 3 5" xfId="6536"/>
    <cellStyle name="Euro 31 4" xfId="1047"/>
    <cellStyle name="Euro 31 4 2" xfId="4106"/>
    <cellStyle name="Euro 31 4 2 2" xfId="4107"/>
    <cellStyle name="Euro 31 4 2 3" xfId="13200"/>
    <cellStyle name="Euro 31 4 2 4" xfId="12882"/>
    <cellStyle name="Euro 31 4 3" xfId="4108"/>
    <cellStyle name="Euro 31 5" xfId="1048"/>
    <cellStyle name="Euro 31 6" xfId="1043"/>
    <cellStyle name="Euro 31 6 2" xfId="4847"/>
    <cellStyle name="Euro 32" xfId="113"/>
    <cellStyle name="Euro 32 2" xfId="114"/>
    <cellStyle name="Euro 32 2 2" xfId="1050"/>
    <cellStyle name="Euro 32 2 2 2" xfId="8831"/>
    <cellStyle name="Euro 32 2 3" xfId="8511"/>
    <cellStyle name="Euro 32 3" xfId="115"/>
    <cellStyle name="Euro 32 3 2" xfId="1052"/>
    <cellStyle name="Euro 32 3 2 2" xfId="3346"/>
    <cellStyle name="Euro 32 3 2 3" xfId="2603"/>
    <cellStyle name="Euro 32 3 2 3 2" xfId="9293"/>
    <cellStyle name="Euro 32 3 3" xfId="1051"/>
    <cellStyle name="Euro 32 3 3 2" xfId="4109"/>
    <cellStyle name="Euro 32 3 4" xfId="2362"/>
    <cellStyle name="Euro 32 3 4 2" xfId="9081"/>
    <cellStyle name="Euro 32 3 5" xfId="7629"/>
    <cellStyle name="Euro 32 4" xfId="1053"/>
    <cellStyle name="Euro 32 4 2" xfId="4110"/>
    <cellStyle name="Euro 32 4 2 2" xfId="4111"/>
    <cellStyle name="Euro 32 4 2 3" xfId="13201"/>
    <cellStyle name="Euro 32 4 2 4" xfId="12881"/>
    <cellStyle name="Euro 32 4 3" xfId="4112"/>
    <cellStyle name="Euro 32 5" xfId="1054"/>
    <cellStyle name="Euro 32 6" xfId="1049"/>
    <cellStyle name="Euro 32 6 2" xfId="4848"/>
    <cellStyle name="Euro 33" xfId="116"/>
    <cellStyle name="Euro 33 2" xfId="117"/>
    <cellStyle name="Euro 33 2 2" xfId="1056"/>
    <cellStyle name="Euro 33 2 2 2" xfId="8832"/>
    <cellStyle name="Euro 33 2 3" xfId="8512"/>
    <cellStyle name="Euro 33 3" xfId="118"/>
    <cellStyle name="Euro 33 3 2" xfId="1058"/>
    <cellStyle name="Euro 33 3 2 2" xfId="3347"/>
    <cellStyle name="Euro 33 3 2 3" xfId="2604"/>
    <cellStyle name="Euro 33 3 2 3 2" xfId="9294"/>
    <cellStyle name="Euro 33 3 3" xfId="1057"/>
    <cellStyle name="Euro 33 3 3 2" xfId="4113"/>
    <cellStyle name="Euro 33 3 4" xfId="2363"/>
    <cellStyle name="Euro 33 3 4 2" xfId="9082"/>
    <cellStyle name="Euro 33 3 5" xfId="6556"/>
    <cellStyle name="Euro 33 4" xfId="1059"/>
    <cellStyle name="Euro 33 4 2" xfId="4114"/>
    <cellStyle name="Euro 33 4 2 2" xfId="4115"/>
    <cellStyle name="Euro 33 4 2 3" xfId="13202"/>
    <cellStyle name="Euro 33 4 2 4" xfId="12880"/>
    <cellStyle name="Euro 33 4 3" xfId="4116"/>
    <cellStyle name="Euro 33 5" xfId="1060"/>
    <cellStyle name="Euro 33 6" xfId="1055"/>
    <cellStyle name="Euro 33 6 2" xfId="4849"/>
    <cellStyle name="Euro 34" xfId="119"/>
    <cellStyle name="Euro 34 2" xfId="120"/>
    <cellStyle name="Euro 34 2 2" xfId="1062"/>
    <cellStyle name="Euro 34 2 2 2" xfId="8833"/>
    <cellStyle name="Euro 34 2 3" xfId="8513"/>
    <cellStyle name="Euro 34 3" xfId="121"/>
    <cellStyle name="Euro 34 3 2" xfId="1064"/>
    <cellStyle name="Euro 34 3 2 2" xfId="3348"/>
    <cellStyle name="Euro 34 3 2 3" xfId="2605"/>
    <cellStyle name="Euro 34 3 2 3 2" xfId="9295"/>
    <cellStyle name="Euro 34 3 3" xfId="1063"/>
    <cellStyle name="Euro 34 3 3 2" xfId="4117"/>
    <cellStyle name="Euro 34 3 4" xfId="2364"/>
    <cellStyle name="Euro 34 3 4 2" xfId="9083"/>
    <cellStyle name="Euro 34 3 5" xfId="7703"/>
    <cellStyle name="Euro 34 4" xfId="1065"/>
    <cellStyle name="Euro 34 4 2" xfId="4118"/>
    <cellStyle name="Euro 34 4 2 2" xfId="4119"/>
    <cellStyle name="Euro 34 4 2 3" xfId="13203"/>
    <cellStyle name="Euro 34 4 2 4" xfId="12878"/>
    <cellStyle name="Euro 34 4 3" xfId="4120"/>
    <cellStyle name="Euro 34 5" xfId="1066"/>
    <cellStyle name="Euro 34 6" xfId="1061"/>
    <cellStyle name="Euro 34 6 2" xfId="4850"/>
    <cellStyle name="Euro 35" xfId="122"/>
    <cellStyle name="Euro 35 2" xfId="123"/>
    <cellStyle name="Euro 35 2 2" xfId="1068"/>
    <cellStyle name="Euro 35 2 2 2" xfId="8834"/>
    <cellStyle name="Euro 35 2 3" xfId="8514"/>
    <cellStyle name="Euro 35 3" xfId="124"/>
    <cellStyle name="Euro 35 3 2" xfId="1070"/>
    <cellStyle name="Euro 35 3 2 2" xfId="3349"/>
    <cellStyle name="Euro 35 3 2 3" xfId="2606"/>
    <cellStyle name="Euro 35 3 2 3 2" xfId="9296"/>
    <cellStyle name="Euro 35 3 3" xfId="1069"/>
    <cellStyle name="Euro 35 3 3 2" xfId="4121"/>
    <cellStyle name="Euro 35 3 4" xfId="2365"/>
    <cellStyle name="Euro 35 3 4 2" xfId="9084"/>
    <cellStyle name="Euro 35 3 5" xfId="6966"/>
    <cellStyle name="Euro 35 4" xfId="1071"/>
    <cellStyle name="Euro 35 4 2" xfId="4122"/>
    <cellStyle name="Euro 35 4 2 2" xfId="4123"/>
    <cellStyle name="Euro 35 4 2 3" xfId="13204"/>
    <cellStyle name="Euro 35 4 2 4" xfId="12875"/>
    <cellStyle name="Euro 35 4 3" xfId="4124"/>
    <cellStyle name="Euro 35 5" xfId="1072"/>
    <cellStyle name="Euro 35 6" xfId="1067"/>
    <cellStyle name="Euro 35 6 2" xfId="4851"/>
    <cellStyle name="Euro 36" xfId="125"/>
    <cellStyle name="Euro 36 2" xfId="126"/>
    <cellStyle name="Euro 36 2 2" xfId="1074"/>
    <cellStyle name="Euro 36 2 2 2" xfId="8835"/>
    <cellStyle name="Euro 36 2 3" xfId="8515"/>
    <cellStyle name="Euro 36 3" xfId="127"/>
    <cellStyle name="Euro 36 3 2" xfId="1076"/>
    <cellStyle name="Euro 36 3 2 2" xfId="3350"/>
    <cellStyle name="Euro 36 3 2 3" xfId="2607"/>
    <cellStyle name="Euro 36 3 2 3 2" xfId="9297"/>
    <cellStyle name="Euro 36 3 3" xfId="1075"/>
    <cellStyle name="Euro 36 3 3 2" xfId="4125"/>
    <cellStyle name="Euro 36 3 4" xfId="2366"/>
    <cellStyle name="Euro 36 3 4 2" xfId="9085"/>
    <cellStyle name="Euro 36 3 5" xfId="7702"/>
    <cellStyle name="Euro 36 4" xfId="1077"/>
    <cellStyle name="Euro 36 4 2" xfId="4126"/>
    <cellStyle name="Euro 36 4 2 2" xfId="4127"/>
    <cellStyle name="Euro 36 4 2 3" xfId="13205"/>
    <cellStyle name="Euro 36 4 2 4" xfId="12873"/>
    <cellStyle name="Euro 36 4 3" xfId="4128"/>
    <cellStyle name="Euro 36 5" xfId="1078"/>
    <cellStyle name="Euro 36 6" xfId="1073"/>
    <cellStyle name="Euro 36 6 2" xfId="4852"/>
    <cellStyle name="Euro 37" xfId="128"/>
    <cellStyle name="Euro 37 2" xfId="129"/>
    <cellStyle name="Euro 37 2 2" xfId="1080"/>
    <cellStyle name="Euro 37 2 2 2" xfId="8836"/>
    <cellStyle name="Euro 37 2 3" xfId="8516"/>
    <cellStyle name="Euro 37 3" xfId="130"/>
    <cellStyle name="Euro 37 3 2" xfId="1082"/>
    <cellStyle name="Euro 37 3 2 2" xfId="3351"/>
    <cellStyle name="Euro 37 3 2 3" xfId="2608"/>
    <cellStyle name="Euro 37 3 2 3 2" xfId="9298"/>
    <cellStyle name="Euro 37 3 3" xfId="1081"/>
    <cellStyle name="Euro 37 3 3 2" xfId="4129"/>
    <cellStyle name="Euro 37 3 4" xfId="2367"/>
    <cellStyle name="Euro 37 3 4 2" xfId="9086"/>
    <cellStyle name="Euro 37 3 5" xfId="6652"/>
    <cellStyle name="Euro 37 4" xfId="1083"/>
    <cellStyle name="Euro 37 4 2" xfId="4130"/>
    <cellStyle name="Euro 37 4 2 2" xfId="4131"/>
    <cellStyle name="Euro 37 4 2 3" xfId="13206"/>
    <cellStyle name="Euro 37 4 2 4" xfId="12871"/>
    <cellStyle name="Euro 37 4 3" xfId="4132"/>
    <cellStyle name="Euro 37 5" xfId="1084"/>
    <cellStyle name="Euro 37 6" xfId="1079"/>
    <cellStyle name="Euro 37 6 2" xfId="4853"/>
    <cellStyle name="Euro 38" xfId="131"/>
    <cellStyle name="Euro 38 2" xfId="132"/>
    <cellStyle name="Euro 38 2 2" xfId="1086"/>
    <cellStyle name="Euro 38 2 2 2" xfId="8837"/>
    <cellStyle name="Euro 38 2 3" xfId="8517"/>
    <cellStyle name="Euro 38 3" xfId="133"/>
    <cellStyle name="Euro 38 3 2" xfId="1088"/>
    <cellStyle name="Euro 38 3 2 2" xfId="3352"/>
    <cellStyle name="Euro 38 3 2 3" xfId="2609"/>
    <cellStyle name="Euro 38 3 2 3 2" xfId="9299"/>
    <cellStyle name="Euro 38 3 3" xfId="1087"/>
    <cellStyle name="Euro 38 3 3 2" xfId="4133"/>
    <cellStyle name="Euro 38 3 4" xfId="2368"/>
    <cellStyle name="Euro 38 3 4 2" xfId="9087"/>
    <cellStyle name="Euro 38 3 5" xfId="6946"/>
    <cellStyle name="Euro 38 4" xfId="1089"/>
    <cellStyle name="Euro 38 4 2" xfId="4134"/>
    <cellStyle name="Euro 38 4 2 2" xfId="4135"/>
    <cellStyle name="Euro 38 4 2 3" xfId="13207"/>
    <cellStyle name="Euro 38 4 2 4" xfId="12870"/>
    <cellStyle name="Euro 38 4 3" xfId="4136"/>
    <cellStyle name="Euro 38 5" xfId="1090"/>
    <cellStyle name="Euro 38 6" xfId="1085"/>
    <cellStyle name="Euro 38 6 2" xfId="4854"/>
    <cellStyle name="Euro 39" xfId="134"/>
    <cellStyle name="Euro 39 2" xfId="135"/>
    <cellStyle name="Euro 39 2 2" xfId="1092"/>
    <cellStyle name="Euro 39 2 2 2" xfId="8838"/>
    <cellStyle name="Euro 39 2 3" xfId="8518"/>
    <cellStyle name="Euro 39 3" xfId="136"/>
    <cellStyle name="Euro 39 3 2" xfId="1094"/>
    <cellStyle name="Euro 39 3 2 2" xfId="3353"/>
    <cellStyle name="Euro 39 3 2 3" xfId="2610"/>
    <cellStyle name="Euro 39 3 2 3 2" xfId="9300"/>
    <cellStyle name="Euro 39 3 3" xfId="1093"/>
    <cellStyle name="Euro 39 3 3 2" xfId="4137"/>
    <cellStyle name="Euro 39 3 4" xfId="2369"/>
    <cellStyle name="Euro 39 3 4 2" xfId="9088"/>
    <cellStyle name="Euro 39 3 5" xfId="6934"/>
    <cellStyle name="Euro 39 4" xfId="1095"/>
    <cellStyle name="Euro 39 4 2" xfId="4138"/>
    <cellStyle name="Euro 39 4 2 2" xfId="4139"/>
    <cellStyle name="Euro 39 4 2 3" xfId="13208"/>
    <cellStyle name="Euro 39 4 2 4" xfId="12869"/>
    <cellStyle name="Euro 39 4 3" xfId="4140"/>
    <cellStyle name="Euro 39 5" xfId="1096"/>
    <cellStyle name="Euro 39 6" xfId="1091"/>
    <cellStyle name="Euro 39 6 2" xfId="4855"/>
    <cellStyle name="Euro 4" xfId="137"/>
    <cellStyle name="Euro 4 2" xfId="138"/>
    <cellStyle name="Euro 4 2 2" xfId="1098"/>
    <cellStyle name="Euro 4 2 2 2" xfId="8839"/>
    <cellStyle name="Euro 4 2 3" xfId="8519"/>
    <cellStyle name="Euro 4 3" xfId="139"/>
    <cellStyle name="Euro 4 3 2" xfId="1100"/>
    <cellStyle name="Euro 4 3 2 2" xfId="3354"/>
    <cellStyle name="Euro 4 3 2 3" xfId="2611"/>
    <cellStyle name="Euro 4 3 2 3 2" xfId="9301"/>
    <cellStyle name="Euro 4 3 3" xfId="1099"/>
    <cellStyle name="Euro 4 3 3 2" xfId="4141"/>
    <cellStyle name="Euro 4 3 4" xfId="2370"/>
    <cellStyle name="Euro 4 3 4 2" xfId="9089"/>
    <cellStyle name="Euro 4 3 5" xfId="6964"/>
    <cellStyle name="Euro 4 4" xfId="1101"/>
    <cellStyle name="Euro 4 4 2" xfId="4142"/>
    <cellStyle name="Euro 4 4 2 2" xfId="4143"/>
    <cellStyle name="Euro 4 4 2 3" xfId="13209"/>
    <cellStyle name="Euro 4 4 2 4" xfId="12868"/>
    <cellStyle name="Euro 4 4 3" xfId="4144"/>
    <cellStyle name="Euro 4 5" xfId="1102"/>
    <cellStyle name="Euro 4 6" xfId="1097"/>
    <cellStyle name="Euro 4 6 2" xfId="4856"/>
    <cellStyle name="Euro 40" xfId="140"/>
    <cellStyle name="Euro 40 2" xfId="141"/>
    <cellStyle name="Euro 40 2 2" xfId="1104"/>
    <cellStyle name="Euro 40 2 2 2" xfId="8840"/>
    <cellStyle name="Euro 40 2 3" xfId="8520"/>
    <cellStyle name="Euro 40 3" xfId="142"/>
    <cellStyle name="Euro 40 3 2" xfId="1106"/>
    <cellStyle name="Euro 40 3 2 2" xfId="3355"/>
    <cellStyle name="Euro 40 3 2 3" xfId="2612"/>
    <cellStyle name="Euro 40 3 2 3 2" xfId="9302"/>
    <cellStyle name="Euro 40 3 3" xfId="1105"/>
    <cellStyle name="Euro 40 3 3 2" xfId="4145"/>
    <cellStyle name="Euro 40 3 4" xfId="2371"/>
    <cellStyle name="Euro 40 3 4 2" xfId="9090"/>
    <cellStyle name="Euro 40 3 5" xfId="6965"/>
    <cellStyle name="Euro 40 4" xfId="1107"/>
    <cellStyle name="Euro 40 4 2" xfId="4146"/>
    <cellStyle name="Euro 40 4 2 2" xfId="4147"/>
    <cellStyle name="Euro 40 4 2 3" xfId="13210"/>
    <cellStyle name="Euro 40 4 2 4" xfId="12867"/>
    <cellStyle name="Euro 40 4 3" xfId="4148"/>
    <cellStyle name="Euro 40 5" xfId="1108"/>
    <cellStyle name="Euro 40 6" xfId="1103"/>
    <cellStyle name="Euro 40 6 2" xfId="4857"/>
    <cellStyle name="Euro 41" xfId="143"/>
    <cellStyle name="Euro 41 2" xfId="144"/>
    <cellStyle name="Euro 41 2 2" xfId="1110"/>
    <cellStyle name="Euro 41 2 2 2" xfId="8841"/>
    <cellStyle name="Euro 41 2 3" xfId="8521"/>
    <cellStyle name="Euro 41 3" xfId="145"/>
    <cellStyle name="Euro 41 3 2" xfId="1112"/>
    <cellStyle name="Euro 41 3 2 2" xfId="3356"/>
    <cellStyle name="Euro 41 3 2 3" xfId="2613"/>
    <cellStyle name="Euro 41 3 2 3 2" xfId="9303"/>
    <cellStyle name="Euro 41 3 3" xfId="1111"/>
    <cellStyle name="Euro 41 3 3 2" xfId="4149"/>
    <cellStyle name="Euro 41 3 4" xfId="2372"/>
    <cellStyle name="Euro 41 3 4 2" xfId="9091"/>
    <cellStyle name="Euro 41 3 5" xfId="7704"/>
    <cellStyle name="Euro 41 4" xfId="1113"/>
    <cellStyle name="Euro 41 4 2" xfId="4150"/>
    <cellStyle name="Euro 41 4 2 2" xfId="4151"/>
    <cellStyle name="Euro 41 4 2 3" xfId="13211"/>
    <cellStyle name="Euro 41 4 2 4" xfId="12866"/>
    <cellStyle name="Euro 41 4 3" xfId="4152"/>
    <cellStyle name="Euro 41 5" xfId="1114"/>
    <cellStyle name="Euro 41 6" xfId="1109"/>
    <cellStyle name="Euro 41 6 2" xfId="4858"/>
    <cellStyle name="Euro 42" xfId="146"/>
    <cellStyle name="Euro 42 2" xfId="147"/>
    <cellStyle name="Euro 42 2 2" xfId="1116"/>
    <cellStyle name="Euro 42 2 2 2" xfId="8842"/>
    <cellStyle name="Euro 42 2 3" xfId="8522"/>
    <cellStyle name="Euro 42 3" xfId="148"/>
    <cellStyle name="Euro 42 3 2" xfId="1118"/>
    <cellStyle name="Euro 42 3 2 2" xfId="3357"/>
    <cellStyle name="Euro 42 3 2 3" xfId="2614"/>
    <cellStyle name="Euro 42 3 2 3 2" xfId="9304"/>
    <cellStyle name="Euro 42 3 3" xfId="1117"/>
    <cellStyle name="Euro 42 3 3 2" xfId="4153"/>
    <cellStyle name="Euro 42 3 4" xfId="2373"/>
    <cellStyle name="Euro 42 3 4 2" xfId="9092"/>
    <cellStyle name="Euro 42 3 5" xfId="7666"/>
    <cellStyle name="Euro 42 4" xfId="1119"/>
    <cellStyle name="Euro 42 4 2" xfId="4154"/>
    <cellStyle name="Euro 42 4 2 2" xfId="4155"/>
    <cellStyle name="Euro 42 4 2 3" xfId="13212"/>
    <cellStyle name="Euro 42 4 2 4" xfId="12865"/>
    <cellStyle name="Euro 42 4 3" xfId="4156"/>
    <cellStyle name="Euro 42 5" xfId="1120"/>
    <cellStyle name="Euro 42 6" xfId="1115"/>
    <cellStyle name="Euro 42 6 2" xfId="4859"/>
    <cellStyle name="Euro 43" xfId="149"/>
    <cellStyle name="Euro 43 2" xfId="150"/>
    <cellStyle name="Euro 43 2 2" xfId="1122"/>
    <cellStyle name="Euro 43 2 2 2" xfId="8843"/>
    <cellStyle name="Euro 43 2 3" xfId="8523"/>
    <cellStyle name="Euro 43 3" xfId="151"/>
    <cellStyle name="Euro 43 3 2" xfId="1124"/>
    <cellStyle name="Euro 43 3 2 2" xfId="3358"/>
    <cellStyle name="Euro 43 3 2 3" xfId="2615"/>
    <cellStyle name="Euro 43 3 2 3 2" xfId="9305"/>
    <cellStyle name="Euro 43 3 3" xfId="1123"/>
    <cellStyle name="Euro 43 3 3 2" xfId="4157"/>
    <cellStyle name="Euro 43 3 4" xfId="2374"/>
    <cellStyle name="Euro 43 3 4 2" xfId="9093"/>
    <cellStyle name="Euro 43 3 5" xfId="6651"/>
    <cellStyle name="Euro 43 4" xfId="1125"/>
    <cellStyle name="Euro 43 4 2" xfId="4158"/>
    <cellStyle name="Euro 43 4 2 2" xfId="4159"/>
    <cellStyle name="Euro 43 4 2 3" xfId="13213"/>
    <cellStyle name="Euro 43 4 2 4" xfId="12864"/>
    <cellStyle name="Euro 43 4 3" xfId="4160"/>
    <cellStyle name="Euro 43 5" xfId="1126"/>
    <cellStyle name="Euro 43 6" xfId="1121"/>
    <cellStyle name="Euro 43 6 2" xfId="4860"/>
    <cellStyle name="Euro 44" xfId="152"/>
    <cellStyle name="Euro 44 2" xfId="153"/>
    <cellStyle name="Euro 44 2 2" xfId="1128"/>
    <cellStyle name="Euro 44 2 2 2" xfId="8844"/>
    <cellStyle name="Euro 44 2 3" xfId="8524"/>
    <cellStyle name="Euro 44 3" xfId="154"/>
    <cellStyle name="Euro 44 3 2" xfId="1130"/>
    <cellStyle name="Euro 44 3 2 2" xfId="3359"/>
    <cellStyle name="Euro 44 3 2 3" xfId="2616"/>
    <cellStyle name="Euro 44 3 2 3 2" xfId="9306"/>
    <cellStyle name="Euro 44 3 3" xfId="1129"/>
    <cellStyle name="Euro 44 3 3 2" xfId="4161"/>
    <cellStyle name="Euro 44 3 4" xfId="2375"/>
    <cellStyle name="Euro 44 3 4 2" xfId="9094"/>
    <cellStyle name="Euro 44 3 5" xfId="6650"/>
    <cellStyle name="Euro 44 4" xfId="1131"/>
    <cellStyle name="Euro 44 4 2" xfId="4162"/>
    <cellStyle name="Euro 44 4 2 2" xfId="4163"/>
    <cellStyle name="Euro 44 4 2 3" xfId="13214"/>
    <cellStyle name="Euro 44 4 2 4" xfId="12863"/>
    <cellStyle name="Euro 44 4 3" xfId="4164"/>
    <cellStyle name="Euro 44 5" xfId="1132"/>
    <cellStyle name="Euro 44 6" xfId="1127"/>
    <cellStyle name="Euro 44 6 2" xfId="4861"/>
    <cellStyle name="Euro 45" xfId="155"/>
    <cellStyle name="Euro 45 2" xfId="1133"/>
    <cellStyle name="Euro 45 2 2" xfId="4165"/>
    <cellStyle name="Euro 45 2 2 2" xfId="8845"/>
    <cellStyle name="Euro 45 2 3" xfId="7136"/>
    <cellStyle name="Euro 45 2 4" xfId="6655"/>
    <cellStyle name="Euro 45 3" xfId="4166"/>
    <cellStyle name="Euro 45 4" xfId="6654"/>
    <cellStyle name="Euro 45 4 2" xfId="13486"/>
    <cellStyle name="Euro 45 4 3" xfId="12995"/>
    <cellStyle name="Euro 45 5" xfId="7137"/>
    <cellStyle name="Euro 45 6" xfId="6573"/>
    <cellStyle name="Euro 45 7" xfId="19268"/>
    <cellStyle name="Euro 46" xfId="156"/>
    <cellStyle name="Euro 46 2" xfId="1134"/>
    <cellStyle name="Euro 46 2 2" xfId="8846"/>
    <cellStyle name="Euro 46 3" xfId="8525"/>
    <cellStyle name="Euro 47" xfId="157"/>
    <cellStyle name="Euro 47 2" xfId="1136"/>
    <cellStyle name="Euro 47 2 2" xfId="3360"/>
    <cellStyle name="Euro 47 2 3" xfId="2617"/>
    <cellStyle name="Euro 47 2 3 2" xfId="9307"/>
    <cellStyle name="Euro 47 3" xfId="1135"/>
    <cellStyle name="Euro 47 3 2" xfId="4167"/>
    <cellStyle name="Euro 47 4" xfId="2376"/>
    <cellStyle name="Euro 47 4 2" xfId="9095"/>
    <cellStyle name="Euro 47 5" xfId="7867"/>
    <cellStyle name="Euro 48" xfId="158"/>
    <cellStyle name="Euro 48 2" xfId="1137"/>
    <cellStyle name="Euro 48 2 2" xfId="8847"/>
    <cellStyle name="Euro 48 3" xfId="8526"/>
    <cellStyle name="Euro 49" xfId="1138"/>
    <cellStyle name="Euro 49 2" xfId="4168"/>
    <cellStyle name="Euro 49 2 2" xfId="4169"/>
    <cellStyle name="Euro 49 2 3" xfId="13215"/>
    <cellStyle name="Euro 49 2 4" xfId="12862"/>
    <cellStyle name="Euro 49 3" xfId="4170"/>
    <cellStyle name="Euro 5" xfId="159"/>
    <cellStyle name="Euro 5 2" xfId="160"/>
    <cellStyle name="Euro 5 2 2" xfId="1140"/>
    <cellStyle name="Euro 5 2 2 2" xfId="8848"/>
    <cellStyle name="Euro 5 2 3" xfId="8527"/>
    <cellStyle name="Euro 5 3" xfId="161"/>
    <cellStyle name="Euro 5 3 2" xfId="1142"/>
    <cellStyle name="Euro 5 3 2 2" xfId="3361"/>
    <cellStyle name="Euro 5 3 2 3" xfId="2618"/>
    <cellStyle name="Euro 5 3 2 3 2" xfId="9308"/>
    <cellStyle name="Euro 5 3 3" xfId="1141"/>
    <cellStyle name="Euro 5 3 3 2" xfId="4171"/>
    <cellStyle name="Euro 5 3 4" xfId="2377"/>
    <cellStyle name="Euro 5 3 4 2" xfId="9096"/>
    <cellStyle name="Euro 5 3 5" xfId="7668"/>
    <cellStyle name="Euro 5 4" xfId="1143"/>
    <cellStyle name="Euro 5 4 2" xfId="4172"/>
    <cellStyle name="Euro 5 4 2 2" xfId="4173"/>
    <cellStyle name="Euro 5 4 2 3" xfId="13216"/>
    <cellStyle name="Euro 5 4 2 4" xfId="12861"/>
    <cellStyle name="Euro 5 4 3" xfId="4174"/>
    <cellStyle name="Euro 5 5" xfId="1144"/>
    <cellStyle name="Euro 5 6" xfId="1139"/>
    <cellStyle name="Euro 5 6 2" xfId="4862"/>
    <cellStyle name="Euro 50" xfId="1145"/>
    <cellStyle name="Euro 51" xfId="904"/>
    <cellStyle name="Euro 51 2" xfId="4175"/>
    <cellStyle name="Euro 51 2 2" xfId="8806"/>
    <cellStyle name="Euro 51 2 3" xfId="13594"/>
    <cellStyle name="Euro 51 3" xfId="4823"/>
    <cellStyle name="Euro 51 4" xfId="6658"/>
    <cellStyle name="Euro 51 5" xfId="13487"/>
    <cellStyle name="Euro 6" xfId="162"/>
    <cellStyle name="Euro 6 2" xfId="163"/>
    <cellStyle name="Euro 6 2 2" xfId="1147"/>
    <cellStyle name="Euro 6 2 2 2" xfId="8849"/>
    <cellStyle name="Euro 6 2 3" xfId="8528"/>
    <cellStyle name="Euro 6 3" xfId="164"/>
    <cellStyle name="Euro 6 3 2" xfId="1149"/>
    <cellStyle name="Euro 6 3 2 2" xfId="3362"/>
    <cellStyle name="Euro 6 3 2 3" xfId="2619"/>
    <cellStyle name="Euro 6 3 2 3 2" xfId="9309"/>
    <cellStyle name="Euro 6 3 3" xfId="1148"/>
    <cellStyle name="Euro 6 3 3 2" xfId="4176"/>
    <cellStyle name="Euro 6 3 4" xfId="2378"/>
    <cellStyle name="Euro 6 3 4 2" xfId="9097"/>
    <cellStyle name="Euro 6 3 5" xfId="7667"/>
    <cellStyle name="Euro 6 4" xfId="1150"/>
    <cellStyle name="Euro 6 4 2" xfId="4177"/>
    <cellStyle name="Euro 6 4 2 2" xfId="4178"/>
    <cellStyle name="Euro 6 4 2 3" xfId="13217"/>
    <cellStyle name="Euro 6 4 2 4" xfId="12860"/>
    <cellStyle name="Euro 6 4 3" xfId="4179"/>
    <cellStyle name="Euro 6 5" xfId="1151"/>
    <cellStyle name="Euro 6 6" xfId="1146"/>
    <cellStyle name="Euro 6 6 2" xfId="4863"/>
    <cellStyle name="Euro 7" xfId="165"/>
    <cellStyle name="Euro 7 2" xfId="166"/>
    <cellStyle name="Euro 7 2 2" xfId="1153"/>
    <cellStyle name="Euro 7 2 2 2" xfId="8850"/>
    <cellStyle name="Euro 7 2 3" xfId="8529"/>
    <cellStyle name="Euro 7 3" xfId="167"/>
    <cellStyle name="Euro 7 3 2" xfId="1155"/>
    <cellStyle name="Euro 7 3 2 2" xfId="3363"/>
    <cellStyle name="Euro 7 3 2 3" xfId="2620"/>
    <cellStyle name="Euro 7 3 2 3 2" xfId="9310"/>
    <cellStyle name="Euro 7 3 3" xfId="1154"/>
    <cellStyle name="Euro 7 3 3 2" xfId="4180"/>
    <cellStyle name="Euro 7 3 4" xfId="2379"/>
    <cellStyle name="Euro 7 3 4 2" xfId="9098"/>
    <cellStyle name="Euro 7 3 5" xfId="7135"/>
    <cellStyle name="Euro 7 4" xfId="1156"/>
    <cellStyle name="Euro 7 4 2" xfId="4181"/>
    <cellStyle name="Euro 7 4 2 2" xfId="4182"/>
    <cellStyle name="Euro 7 4 2 3" xfId="13218"/>
    <cellStyle name="Euro 7 4 2 4" xfId="12859"/>
    <cellStyle name="Euro 7 4 3" xfId="4183"/>
    <cellStyle name="Euro 7 5" xfId="1157"/>
    <cellStyle name="Euro 7 6" xfId="1152"/>
    <cellStyle name="Euro 7 6 2" xfId="4864"/>
    <cellStyle name="Euro 8" xfId="168"/>
    <cellStyle name="Euro 8 2" xfId="169"/>
    <cellStyle name="Euro 8 2 2" xfId="1159"/>
    <cellStyle name="Euro 8 2 2 2" xfId="8851"/>
    <cellStyle name="Euro 8 2 3" xfId="8530"/>
    <cellStyle name="Euro 8 3" xfId="170"/>
    <cellStyle name="Euro 8 3 2" xfId="1161"/>
    <cellStyle name="Euro 8 3 2 2" xfId="3364"/>
    <cellStyle name="Euro 8 3 2 3" xfId="2621"/>
    <cellStyle name="Euro 8 3 2 3 2" xfId="9311"/>
    <cellStyle name="Euro 8 3 3" xfId="1160"/>
    <cellStyle name="Euro 8 3 3 2" xfId="4184"/>
    <cellStyle name="Euro 8 3 4" xfId="2380"/>
    <cellStyle name="Euro 8 3 4 2" xfId="9099"/>
    <cellStyle name="Euro 8 3 5" xfId="7596"/>
    <cellStyle name="Euro 8 4" xfId="1162"/>
    <cellStyle name="Euro 8 4 2" xfId="4185"/>
    <cellStyle name="Euro 8 4 2 2" xfId="4186"/>
    <cellStyle name="Euro 8 4 2 3" xfId="13219"/>
    <cellStyle name="Euro 8 4 2 4" xfId="12858"/>
    <cellStyle name="Euro 8 4 3" xfId="4187"/>
    <cellStyle name="Euro 8 5" xfId="1163"/>
    <cellStyle name="Euro 8 6" xfId="1158"/>
    <cellStyle name="Euro 8 6 2" xfId="4865"/>
    <cellStyle name="Euro 9" xfId="171"/>
    <cellStyle name="Euro 9 2" xfId="172"/>
    <cellStyle name="Euro 9 2 2" xfId="1165"/>
    <cellStyle name="Euro 9 2 2 2" xfId="8852"/>
    <cellStyle name="Euro 9 2 3" xfId="8531"/>
    <cellStyle name="Euro 9 3" xfId="173"/>
    <cellStyle name="Euro 9 3 2" xfId="1167"/>
    <cellStyle name="Euro 9 3 2 2" xfId="3365"/>
    <cellStyle name="Euro 9 3 2 3" xfId="2622"/>
    <cellStyle name="Euro 9 3 2 3 2" xfId="9312"/>
    <cellStyle name="Euro 9 3 3" xfId="1166"/>
    <cellStyle name="Euro 9 3 3 2" xfId="4188"/>
    <cellStyle name="Euro 9 3 4" xfId="2381"/>
    <cellStyle name="Euro 9 3 4 2" xfId="9100"/>
    <cellStyle name="Euro 9 3 5" xfId="7706"/>
    <cellStyle name="Euro 9 4" xfId="1168"/>
    <cellStyle name="Euro 9 4 2" xfId="4189"/>
    <cellStyle name="Euro 9 4 2 2" xfId="4190"/>
    <cellStyle name="Euro 9 4 2 3" xfId="13220"/>
    <cellStyle name="Euro 9 4 2 4" xfId="12857"/>
    <cellStyle name="Euro 9 4 3" xfId="4191"/>
    <cellStyle name="Euro 9 5" xfId="1169"/>
    <cellStyle name="Euro 9 6" xfId="1164"/>
    <cellStyle name="Euro 9 6 2" xfId="4866"/>
    <cellStyle name="Explanatory Text 2" xfId="5863"/>
    <cellStyle name="Explanatory Text 2 2" xfId="19269"/>
    <cellStyle name="Fixed" xfId="27722"/>
    <cellStyle name="Fixed2 - Type2" xfId="174"/>
    <cellStyle name="God" xfId="175" builtinId="26"/>
    <cellStyle name="Good 2" xfId="5900"/>
    <cellStyle name="Good 2 2" xfId="19270"/>
    <cellStyle name="Heading 1 2" xfId="5864"/>
    <cellStyle name="Heading 1 2 2" xfId="19271"/>
    <cellStyle name="Heading 1 3" xfId="5865"/>
    <cellStyle name="Heading 2 2" xfId="5866"/>
    <cellStyle name="Heading 2 2 2" xfId="19272"/>
    <cellStyle name="Heading 3 2" xfId="19273"/>
    <cellStyle name="Heading 4 2" xfId="19274"/>
    <cellStyle name="Headline" xfId="25681"/>
    <cellStyle name="Hyperlink 2" xfId="4192"/>
    <cellStyle name="Hyperlink 2 2" xfId="7138"/>
    <cellStyle name="Hyperlink 2 2 2" xfId="19275"/>
    <cellStyle name="Hyperlink 2 3" xfId="6659"/>
    <cellStyle name="Hyperlink 2 4" xfId="7622"/>
    <cellStyle name="Hyperlink 2 5" xfId="5901"/>
    <cellStyle name="Hyperlink 3" xfId="19276"/>
    <cellStyle name="Input" xfId="176" builtinId="20" customBuiltin="1"/>
    <cellStyle name="Input 2" xfId="177"/>
    <cellStyle name="Input 2 10" xfId="28157"/>
    <cellStyle name="Input 2 2" xfId="2623"/>
    <cellStyle name="Input 2 2 2" xfId="5902"/>
    <cellStyle name="Input 2 2 2 2" xfId="13221"/>
    <cellStyle name="Input 2 2 2 2 2" xfId="31021"/>
    <cellStyle name="Input 2 2 2 3" xfId="28159"/>
    <cellStyle name="Input 2 2 3" xfId="13139"/>
    <cellStyle name="Input 2 2 3 2" xfId="30506"/>
    <cellStyle name="Input 2 2 4" xfId="25689"/>
    <cellStyle name="Input 2 2 4 2" xfId="30507"/>
    <cellStyle name="Input 2 2 5" xfId="25690"/>
    <cellStyle name="Input 2 2 5 2" xfId="30508"/>
    <cellStyle name="Input 2 2 6" xfId="28158"/>
    <cellStyle name="Input 2 3" xfId="4193"/>
    <cellStyle name="Input 2 3 2" xfId="13133"/>
    <cellStyle name="Input 2 3 2 2" xfId="30518"/>
    <cellStyle name="Input 2 3 3" xfId="28160"/>
    <cellStyle name="Input 2 4" xfId="4194"/>
    <cellStyle name="Input 2 4 2" xfId="28072"/>
    <cellStyle name="Input 2 4 2 2" xfId="31022"/>
    <cellStyle name="Input 2 4 3" xfId="28161"/>
    <cellStyle name="Input 2 5" xfId="4195"/>
    <cellStyle name="Input 2 5 2" xfId="28073"/>
    <cellStyle name="Input 2 5 2 2" xfId="31023"/>
    <cellStyle name="Input 2 5 3" xfId="28162"/>
    <cellStyle name="Input 2 6" xfId="4196"/>
    <cellStyle name="Input 2 6 2" xfId="28074"/>
    <cellStyle name="Input 2 6 2 2" xfId="31024"/>
    <cellStyle name="Input 2 6 3" xfId="28163"/>
    <cellStyle name="Input 2 7" xfId="4197"/>
    <cellStyle name="Input 2 7 2" xfId="28075"/>
    <cellStyle name="Input 2 7 2 2" xfId="31025"/>
    <cellStyle name="Input 2 7 3" xfId="28164"/>
    <cellStyle name="Input 2 8" xfId="19277"/>
    <cellStyle name="Input 2 8 2" xfId="28076"/>
    <cellStyle name="Input 2 8 2 2" xfId="31026"/>
    <cellStyle name="Input 2 8 3" xfId="28165"/>
    <cellStyle name="Input 2 9" xfId="28077"/>
    <cellStyle name="Input 2 9 2" xfId="31027"/>
    <cellStyle name="Input 3" xfId="2382"/>
    <cellStyle name="Input 3 2" xfId="3896"/>
    <cellStyle name="Input 3 2 2" xfId="7001"/>
    <cellStyle name="Input 3 2 2 2" xfId="31028"/>
    <cellStyle name="Input 3 2 2 3" xfId="28078"/>
    <cellStyle name="Input 3 2 3" xfId="5903"/>
    <cellStyle name="Input 3 3" xfId="2624"/>
    <cellStyle name="Input 3 3 2" xfId="7590"/>
    <cellStyle name="Input 3 3 3" xfId="7139"/>
    <cellStyle name="Input 3 4" xfId="4198"/>
    <cellStyle name="Input 3 4 2" xfId="6925"/>
    <cellStyle name="Input 3 4 2 2" xfId="31029"/>
    <cellStyle name="Input 3 4 3" xfId="6660"/>
    <cellStyle name="Input 3 4 3 2" xfId="28167"/>
    <cellStyle name="Input 3 5" xfId="4199"/>
    <cellStyle name="Input 3 5 2" xfId="28079"/>
    <cellStyle name="Input 3 5 2 2" xfId="31030"/>
    <cellStyle name="Input 3 5 3" xfId="28168"/>
    <cellStyle name="Input 3 6" xfId="4200"/>
    <cellStyle name="Input 3 6 2" xfId="28080"/>
    <cellStyle name="Input 3 6 2 2" xfId="31031"/>
    <cellStyle name="Input 3 6 3" xfId="28169"/>
    <cellStyle name="Input 3 7" xfId="19280"/>
    <cellStyle name="Input 3 8" xfId="28081"/>
    <cellStyle name="Input 3 8 2" xfId="31032"/>
    <cellStyle name="Input 3 9" xfId="28166"/>
    <cellStyle name="Input 4" xfId="4201"/>
    <cellStyle name="Input 4 2" xfId="13468"/>
    <cellStyle name="Input 4 2 2" xfId="31033"/>
    <cellStyle name="Input 4 3" xfId="28170"/>
    <cellStyle name="InputCells" xfId="178"/>
    <cellStyle name="InputCells12_BBorder" xfId="25682"/>
    <cellStyle name="Komma" xfId="33" builtinId="3"/>
    <cellStyle name="Komma 10" xfId="19283"/>
    <cellStyle name="Komma 10 2" xfId="19284"/>
    <cellStyle name="Komma 10 2 2" xfId="44145"/>
    <cellStyle name="Komma 10 2 3" xfId="45053"/>
    <cellStyle name="Komma 10 3" xfId="44144"/>
    <cellStyle name="Komma 10 4" xfId="45052"/>
    <cellStyle name="Komma 11" xfId="19285"/>
    <cellStyle name="Komma 11 2" xfId="44146"/>
    <cellStyle name="Komma 11 3" xfId="45054"/>
    <cellStyle name="Komma 2" xfId="2383"/>
    <cellStyle name="Komma 2 10" xfId="10401"/>
    <cellStyle name="Komma 2 10 2" xfId="17946"/>
    <cellStyle name="Komma 2 10 3" xfId="27852"/>
    <cellStyle name="Komma 2 10 4" xfId="47301"/>
    <cellStyle name="Komma 2 10 5" xfId="50317"/>
    <cellStyle name="Komma 2 11" xfId="10888"/>
    <cellStyle name="Komma 2 11 2" xfId="18423"/>
    <cellStyle name="Komma 2 11 3" xfId="42142"/>
    <cellStyle name="Komma 2 11 4" xfId="47778"/>
    <cellStyle name="Komma 2 11 5" xfId="50794"/>
    <cellStyle name="Komma 2 12" xfId="5904"/>
    <cellStyle name="Komma 2 12 2" xfId="16685"/>
    <cellStyle name="Komma 2 12 3" xfId="43009"/>
    <cellStyle name="Komma 2 12 4" xfId="45717"/>
    <cellStyle name="Komma 2 12 5" xfId="48733"/>
    <cellStyle name="Komma 2 13" xfId="14931"/>
    <cellStyle name="Komma 2 14" xfId="19286"/>
    <cellStyle name="Komma 2 15" xfId="44147"/>
    <cellStyle name="Komma 2 16" xfId="45055"/>
    <cellStyle name="Komma 2 17" xfId="45241"/>
    <cellStyle name="Komma 2 18" xfId="48256"/>
    <cellStyle name="Komma 2 2" xfId="4202"/>
    <cellStyle name="Komma 2 2 10" xfId="10928"/>
    <cellStyle name="Komma 2 2 10 2" xfId="18461"/>
    <cellStyle name="Komma 2 2 10 3" xfId="42796"/>
    <cellStyle name="Komma 2 2 10 4" xfId="47816"/>
    <cellStyle name="Komma 2 2 10 5" xfId="50832"/>
    <cellStyle name="Komma 2 2 11" xfId="6662"/>
    <cellStyle name="Komma 2 2 11 2" xfId="41728"/>
    <cellStyle name="Komma 2 2 11 3" xfId="46164"/>
    <cellStyle name="Komma 2 2 11 4" xfId="49180"/>
    <cellStyle name="Komma 2 2 12" xfId="19287"/>
    <cellStyle name="Komma 2 2 13" xfId="44148"/>
    <cellStyle name="Komma 2 2 14" xfId="45056"/>
    <cellStyle name="Komma 2 2 15" xfId="45279"/>
    <cellStyle name="Komma 2 2 16" xfId="48294"/>
    <cellStyle name="Komma 2 2 2" xfId="4203"/>
    <cellStyle name="Komma 2 2 2 10" xfId="7592"/>
    <cellStyle name="Komma 2 2 2 10 2" xfId="41754"/>
    <cellStyle name="Komma 2 2 2 10 3" xfId="46382"/>
    <cellStyle name="Komma 2 2 2 10 4" xfId="49398"/>
    <cellStyle name="Komma 2 2 2 11" xfId="19288"/>
    <cellStyle name="Komma 2 2 2 12" xfId="44149"/>
    <cellStyle name="Komma 2 2 2 13" xfId="45057"/>
    <cellStyle name="Komma 2 2 2 14" xfId="45280"/>
    <cellStyle name="Komma 2 2 2 15" xfId="48295"/>
    <cellStyle name="Komma 2 2 2 2" xfId="5276"/>
    <cellStyle name="Komma 2 2 2 2 2" xfId="5596"/>
    <cellStyle name="Komma 2 2 2 2 2 2" xfId="10223"/>
    <cellStyle name="Komma 2 2 2 2 2 2 2" xfId="17773"/>
    <cellStyle name="Komma 2 2 2 2 2 2 3" xfId="43659"/>
    <cellStyle name="Komma 2 2 2 2 2 2 4" xfId="47128"/>
    <cellStyle name="Komma 2 2 2 2 2 2 5" xfId="50144"/>
    <cellStyle name="Komma 2 2 2 2 2 3" xfId="10708"/>
    <cellStyle name="Komma 2 2 2 2 2 3 2" xfId="18250"/>
    <cellStyle name="Komma 2 2 2 2 2 3 3" xfId="20103"/>
    <cellStyle name="Komma 2 2 2 2 2 3 4" xfId="47605"/>
    <cellStyle name="Komma 2 2 2 2 2 3 5" xfId="50621"/>
    <cellStyle name="Komma 2 2 2 2 2 4" xfId="11195"/>
    <cellStyle name="Komma 2 2 2 2 2 4 2" xfId="18727"/>
    <cellStyle name="Komma 2 2 2 2 2 4 3" xfId="42649"/>
    <cellStyle name="Komma 2 2 2 2 2 4 4" xfId="48082"/>
    <cellStyle name="Komma 2 2 2 2 2 4 5" xfId="51098"/>
    <cellStyle name="Komma 2 2 2 2 2 5" xfId="8231"/>
    <cellStyle name="Komma 2 2 2 2 2 5 2" xfId="43069"/>
    <cellStyle name="Komma 2 2 2 2 2 5 3" xfId="46651"/>
    <cellStyle name="Komma 2 2 2 2 2 5 4" xfId="49667"/>
    <cellStyle name="Komma 2 2 2 2 2 6" xfId="41544"/>
    <cellStyle name="Komma 2 2 2 2 2 7" xfId="45545"/>
    <cellStyle name="Komma 2 2 2 2 2 8" xfId="48561"/>
    <cellStyle name="Komma 2 2 2 2 3" xfId="10011"/>
    <cellStyle name="Komma 2 2 2 2 3 2" xfId="17561"/>
    <cellStyle name="Komma 2 2 2 2 3 3" xfId="42287"/>
    <cellStyle name="Komma 2 2 2 2 3 4" xfId="46916"/>
    <cellStyle name="Komma 2 2 2 2 3 5" xfId="49932"/>
    <cellStyle name="Komma 2 2 2 2 4" xfId="10495"/>
    <cellStyle name="Komma 2 2 2 2 4 2" xfId="18038"/>
    <cellStyle name="Komma 2 2 2 2 4 3" xfId="42325"/>
    <cellStyle name="Komma 2 2 2 2 4 4" xfId="47393"/>
    <cellStyle name="Komma 2 2 2 2 4 5" xfId="50409"/>
    <cellStyle name="Komma 2 2 2 2 5" xfId="10982"/>
    <cellStyle name="Komma 2 2 2 2 5 2" xfId="18515"/>
    <cellStyle name="Komma 2 2 2 2 5 3" xfId="43527"/>
    <cellStyle name="Komma 2 2 2 2 5 4" xfId="47870"/>
    <cellStyle name="Komma 2 2 2 2 5 5" xfId="50886"/>
    <cellStyle name="Komma 2 2 2 2 6" xfId="7930"/>
    <cellStyle name="Komma 2 2 2 2 6 2" xfId="42210"/>
    <cellStyle name="Komma 2 2 2 2 6 3" xfId="46439"/>
    <cellStyle name="Komma 2 2 2 2 6 4" xfId="49455"/>
    <cellStyle name="Komma 2 2 2 2 7" xfId="42806"/>
    <cellStyle name="Komma 2 2 2 2 8" xfId="45333"/>
    <cellStyle name="Komma 2 2 2 2 9" xfId="48349"/>
    <cellStyle name="Komma 2 2 2 3" xfId="5356"/>
    <cellStyle name="Komma 2 2 2 3 2" xfId="5676"/>
    <cellStyle name="Komma 2 2 2 3 2 2" xfId="10276"/>
    <cellStyle name="Komma 2 2 2 3 2 2 2" xfId="17826"/>
    <cellStyle name="Komma 2 2 2 3 2 2 3" xfId="42556"/>
    <cellStyle name="Komma 2 2 2 3 2 2 4" xfId="47181"/>
    <cellStyle name="Komma 2 2 2 3 2 2 5" xfId="50197"/>
    <cellStyle name="Komma 2 2 2 3 2 3" xfId="10761"/>
    <cellStyle name="Komma 2 2 2 3 2 3 2" xfId="18303"/>
    <cellStyle name="Komma 2 2 2 3 2 3 3" xfId="41965"/>
    <cellStyle name="Komma 2 2 2 3 2 3 4" xfId="47658"/>
    <cellStyle name="Komma 2 2 2 3 2 3 5" xfId="50674"/>
    <cellStyle name="Komma 2 2 2 3 2 4" xfId="11248"/>
    <cellStyle name="Komma 2 2 2 3 2 4 2" xfId="18780"/>
    <cellStyle name="Komma 2 2 2 3 2 4 3" xfId="43003"/>
    <cellStyle name="Komma 2 2 2 3 2 4 4" xfId="48135"/>
    <cellStyle name="Komma 2 2 2 3 2 4 5" xfId="51151"/>
    <cellStyle name="Komma 2 2 2 3 2 5" xfId="8310"/>
    <cellStyle name="Komma 2 2 2 3 2 5 2" xfId="43792"/>
    <cellStyle name="Komma 2 2 2 3 2 5 3" xfId="46704"/>
    <cellStyle name="Komma 2 2 2 3 2 5 4" xfId="49720"/>
    <cellStyle name="Komma 2 2 2 3 2 6" xfId="43479"/>
    <cellStyle name="Komma 2 2 2 3 2 7" xfId="45598"/>
    <cellStyle name="Komma 2 2 2 3 2 8" xfId="48614"/>
    <cellStyle name="Komma 2 2 2 3 3" xfId="10064"/>
    <cellStyle name="Komma 2 2 2 3 3 2" xfId="17614"/>
    <cellStyle name="Komma 2 2 2 3 3 3" xfId="20747"/>
    <cellStyle name="Komma 2 2 2 3 3 4" xfId="46969"/>
    <cellStyle name="Komma 2 2 2 3 3 5" xfId="49985"/>
    <cellStyle name="Komma 2 2 2 3 4" xfId="10549"/>
    <cellStyle name="Komma 2 2 2 3 4 2" xfId="18091"/>
    <cellStyle name="Komma 2 2 2 3 4 3" xfId="41933"/>
    <cellStyle name="Komma 2 2 2 3 4 4" xfId="47446"/>
    <cellStyle name="Komma 2 2 2 3 4 5" xfId="50462"/>
    <cellStyle name="Komma 2 2 2 3 5" xfId="11036"/>
    <cellStyle name="Komma 2 2 2 3 5 2" xfId="18568"/>
    <cellStyle name="Komma 2 2 2 3 5 3" xfId="43469"/>
    <cellStyle name="Komma 2 2 2 3 5 4" xfId="47923"/>
    <cellStyle name="Komma 2 2 2 3 5 5" xfId="50939"/>
    <cellStyle name="Komma 2 2 2 3 6" xfId="8001"/>
    <cellStyle name="Komma 2 2 2 3 6 2" xfId="43645"/>
    <cellStyle name="Komma 2 2 2 3 6 3" xfId="46492"/>
    <cellStyle name="Komma 2 2 2 3 6 4" xfId="49508"/>
    <cellStyle name="Komma 2 2 2 3 7" xfId="30023"/>
    <cellStyle name="Komma 2 2 2 3 8" xfId="45386"/>
    <cellStyle name="Komma 2 2 2 3 9" xfId="48402"/>
    <cellStyle name="Komma 2 2 2 4" xfId="5436"/>
    <cellStyle name="Komma 2 2 2 4 2" xfId="5756"/>
    <cellStyle name="Komma 2 2 2 4 2 2" xfId="10329"/>
    <cellStyle name="Komma 2 2 2 4 2 2 2" xfId="17879"/>
    <cellStyle name="Komma 2 2 2 4 2 2 3" xfId="27973"/>
    <cellStyle name="Komma 2 2 2 4 2 2 4" xfId="47234"/>
    <cellStyle name="Komma 2 2 2 4 2 2 5" xfId="50250"/>
    <cellStyle name="Komma 2 2 2 4 2 3" xfId="10814"/>
    <cellStyle name="Komma 2 2 2 4 2 3 2" xfId="18356"/>
    <cellStyle name="Komma 2 2 2 4 2 3 3" xfId="27731"/>
    <cellStyle name="Komma 2 2 2 4 2 3 4" xfId="47711"/>
    <cellStyle name="Komma 2 2 2 4 2 3 5" xfId="50727"/>
    <cellStyle name="Komma 2 2 2 4 2 4" xfId="11301"/>
    <cellStyle name="Komma 2 2 2 4 2 4 2" xfId="18833"/>
    <cellStyle name="Komma 2 2 2 4 2 4 3" xfId="43099"/>
    <cellStyle name="Komma 2 2 2 4 2 4 4" xfId="48188"/>
    <cellStyle name="Komma 2 2 2 4 2 4 5" xfId="51204"/>
    <cellStyle name="Komma 2 2 2 4 2 5" xfId="8390"/>
    <cellStyle name="Komma 2 2 2 4 2 5 2" xfId="31828"/>
    <cellStyle name="Komma 2 2 2 4 2 5 3" xfId="46757"/>
    <cellStyle name="Komma 2 2 2 4 2 5 4" xfId="49773"/>
    <cellStyle name="Komma 2 2 2 4 2 6" xfId="41591"/>
    <cellStyle name="Komma 2 2 2 4 2 7" xfId="45651"/>
    <cellStyle name="Komma 2 2 2 4 2 8" xfId="48667"/>
    <cellStyle name="Komma 2 2 2 4 3" xfId="10117"/>
    <cellStyle name="Komma 2 2 2 4 3 2" xfId="17667"/>
    <cellStyle name="Komma 2 2 2 4 3 3" xfId="42929"/>
    <cellStyle name="Komma 2 2 2 4 3 4" xfId="47022"/>
    <cellStyle name="Komma 2 2 2 4 3 5" xfId="50038"/>
    <cellStyle name="Komma 2 2 2 4 4" xfId="10602"/>
    <cellStyle name="Komma 2 2 2 4 4 2" xfId="18144"/>
    <cellStyle name="Komma 2 2 2 4 4 3" xfId="42696"/>
    <cellStyle name="Komma 2 2 2 4 4 4" xfId="47499"/>
    <cellStyle name="Komma 2 2 2 4 4 5" xfId="50515"/>
    <cellStyle name="Komma 2 2 2 4 5" xfId="11089"/>
    <cellStyle name="Komma 2 2 2 4 5 2" xfId="18621"/>
    <cellStyle name="Komma 2 2 2 4 5 3" xfId="42015"/>
    <cellStyle name="Komma 2 2 2 4 5 4" xfId="47976"/>
    <cellStyle name="Komma 2 2 2 4 5 5" xfId="50992"/>
    <cellStyle name="Komma 2 2 2 4 6" xfId="8077"/>
    <cellStyle name="Komma 2 2 2 4 6 2" xfId="43142"/>
    <cellStyle name="Komma 2 2 2 4 6 3" xfId="46545"/>
    <cellStyle name="Komma 2 2 2 4 6 4" xfId="49561"/>
    <cellStyle name="Komma 2 2 2 4 7" xfId="20822"/>
    <cellStyle name="Komma 2 2 2 4 8" xfId="45439"/>
    <cellStyle name="Komma 2 2 2 4 9" xfId="48455"/>
    <cellStyle name="Komma 2 2 2 5" xfId="5516"/>
    <cellStyle name="Komma 2 2 2 5 2" xfId="10170"/>
    <cellStyle name="Komma 2 2 2 5 2 2" xfId="17720"/>
    <cellStyle name="Komma 2 2 2 5 2 3" xfId="41877"/>
    <cellStyle name="Komma 2 2 2 5 2 4" xfId="47075"/>
    <cellStyle name="Komma 2 2 2 5 2 5" xfId="50091"/>
    <cellStyle name="Komma 2 2 2 5 3" xfId="10655"/>
    <cellStyle name="Komma 2 2 2 5 3 2" xfId="18197"/>
    <cellStyle name="Komma 2 2 2 5 3 3" xfId="41947"/>
    <cellStyle name="Komma 2 2 2 5 3 4" xfId="47552"/>
    <cellStyle name="Komma 2 2 2 5 3 5" xfId="50568"/>
    <cellStyle name="Komma 2 2 2 5 4" xfId="11142"/>
    <cellStyle name="Komma 2 2 2 5 4 2" xfId="18674"/>
    <cellStyle name="Komma 2 2 2 5 4 3" xfId="42025"/>
    <cellStyle name="Komma 2 2 2 5 4 4" xfId="48029"/>
    <cellStyle name="Komma 2 2 2 5 4 5" xfId="51045"/>
    <cellStyle name="Komma 2 2 2 5 5" xfId="8156"/>
    <cellStyle name="Komma 2 2 2 5 5 2" xfId="43210"/>
    <cellStyle name="Komma 2 2 2 5 5 3" xfId="46598"/>
    <cellStyle name="Komma 2 2 2 5 5 4" xfId="49614"/>
    <cellStyle name="Komma 2 2 2 5 6" xfId="44021"/>
    <cellStyle name="Komma 2 2 2 5 7" xfId="45492"/>
    <cellStyle name="Komma 2 2 2 5 8" xfId="48508"/>
    <cellStyle name="Komma 2 2 2 6" xfId="5836"/>
    <cellStyle name="Komma 2 2 2 6 2" xfId="10382"/>
    <cellStyle name="Komma 2 2 2 6 2 2" xfId="17932"/>
    <cellStyle name="Komma 2 2 2 6 2 3" xfId="32420"/>
    <cellStyle name="Komma 2 2 2 6 2 4" xfId="47287"/>
    <cellStyle name="Komma 2 2 2 6 2 5" xfId="50303"/>
    <cellStyle name="Komma 2 2 2 6 3" xfId="10867"/>
    <cellStyle name="Komma 2 2 2 6 3 2" xfId="18409"/>
    <cellStyle name="Komma 2 2 2 6 3 3" xfId="41983"/>
    <cellStyle name="Komma 2 2 2 6 3 4" xfId="47764"/>
    <cellStyle name="Komma 2 2 2 6 3 5" xfId="50780"/>
    <cellStyle name="Komma 2 2 2 6 4" xfId="11355"/>
    <cellStyle name="Komma 2 2 2 6 4 2" xfId="18886"/>
    <cellStyle name="Komma 2 2 2 6 4 3" xfId="42489"/>
    <cellStyle name="Komma 2 2 2 6 4 4" xfId="48241"/>
    <cellStyle name="Komma 2 2 2 6 4 5" xfId="51257"/>
    <cellStyle name="Komma 2 2 2 6 5" xfId="8470"/>
    <cellStyle name="Komma 2 2 2 6 5 2" xfId="20472"/>
    <cellStyle name="Komma 2 2 2 6 5 3" xfId="46810"/>
    <cellStyle name="Komma 2 2 2 6 5 4" xfId="49826"/>
    <cellStyle name="Komma 2 2 2 6 6" xfId="41605"/>
    <cellStyle name="Komma 2 2 2 6 7" xfId="45704"/>
    <cellStyle name="Komma 2 2 2 6 8" xfId="48720"/>
    <cellStyle name="Komma 2 2 2 7" xfId="9958"/>
    <cellStyle name="Komma 2 2 2 7 2" xfId="17508"/>
    <cellStyle name="Komma 2 2 2 7 3" xfId="43561"/>
    <cellStyle name="Komma 2 2 2 7 4" xfId="46863"/>
    <cellStyle name="Komma 2 2 2 7 5" xfId="49879"/>
    <cellStyle name="Komma 2 2 2 8" xfId="10442"/>
    <cellStyle name="Komma 2 2 2 8 2" xfId="17985"/>
    <cellStyle name="Komma 2 2 2 8 3" xfId="41915"/>
    <cellStyle name="Komma 2 2 2 8 4" xfId="47340"/>
    <cellStyle name="Komma 2 2 2 8 5" xfId="50356"/>
    <cellStyle name="Komma 2 2 2 9" xfId="10929"/>
    <cellStyle name="Komma 2 2 2 9 2" xfId="18462"/>
    <cellStyle name="Komma 2 2 2 9 3" xfId="41990"/>
    <cellStyle name="Komma 2 2 2 9 4" xfId="47817"/>
    <cellStyle name="Komma 2 2 2 9 5" xfId="50833"/>
    <cellStyle name="Komma 2 2 3" xfId="5275"/>
    <cellStyle name="Komma 2 2 3 10" xfId="45058"/>
    <cellStyle name="Komma 2 2 3 11" xfId="45332"/>
    <cellStyle name="Komma 2 2 3 12" xfId="48348"/>
    <cellStyle name="Komma 2 2 3 2" xfId="5595"/>
    <cellStyle name="Komma 2 2 3 2 2" xfId="10222"/>
    <cellStyle name="Komma 2 2 3 2 2 2" xfId="17772"/>
    <cellStyle name="Komma 2 2 3 2 2 3" xfId="20108"/>
    <cellStyle name="Komma 2 2 3 2 2 4" xfId="47127"/>
    <cellStyle name="Komma 2 2 3 2 2 5" xfId="50143"/>
    <cellStyle name="Komma 2 2 3 2 3" xfId="10707"/>
    <cellStyle name="Komma 2 2 3 2 3 2" xfId="18249"/>
    <cellStyle name="Komma 2 2 3 2 3 3" xfId="42350"/>
    <cellStyle name="Komma 2 2 3 2 3 4" xfId="47604"/>
    <cellStyle name="Komma 2 2 3 2 3 5" xfId="50620"/>
    <cellStyle name="Komma 2 2 3 2 4" xfId="11194"/>
    <cellStyle name="Komma 2 2 3 2 4 2" xfId="18726"/>
    <cellStyle name="Komma 2 2 3 2 4 3" xfId="42410"/>
    <cellStyle name="Komma 2 2 3 2 4 4" xfId="48081"/>
    <cellStyle name="Komma 2 2 3 2 4 5" xfId="51097"/>
    <cellStyle name="Komma 2 2 3 2 5" xfId="8230"/>
    <cellStyle name="Komma 2 2 3 2 5 2" xfId="29137"/>
    <cellStyle name="Komma 2 2 3 2 5 3" xfId="46650"/>
    <cellStyle name="Komma 2 2 3 2 5 4" xfId="49666"/>
    <cellStyle name="Komma 2 2 3 2 6" xfId="43031"/>
    <cellStyle name="Komma 2 2 3 2 7" xfId="45544"/>
    <cellStyle name="Komma 2 2 3 2 8" xfId="48560"/>
    <cellStyle name="Komma 2 2 3 3" xfId="10010"/>
    <cellStyle name="Komma 2 2 3 3 2" xfId="17560"/>
    <cellStyle name="Komma 2 2 3 3 3" xfId="43277"/>
    <cellStyle name="Komma 2 2 3 3 4" xfId="46915"/>
    <cellStyle name="Komma 2 2 3 3 5" xfId="49931"/>
    <cellStyle name="Komma 2 2 3 4" xfId="10494"/>
    <cellStyle name="Komma 2 2 3 4 2" xfId="18037"/>
    <cellStyle name="Komma 2 2 3 4 3" xfId="43440"/>
    <cellStyle name="Komma 2 2 3 4 4" xfId="47392"/>
    <cellStyle name="Komma 2 2 3 4 5" xfId="50408"/>
    <cellStyle name="Komma 2 2 3 5" xfId="10981"/>
    <cellStyle name="Komma 2 2 3 5 2" xfId="18514"/>
    <cellStyle name="Komma 2 2 3 5 3" xfId="42383"/>
    <cellStyle name="Komma 2 2 3 5 4" xfId="47869"/>
    <cellStyle name="Komma 2 2 3 5 5" xfId="50885"/>
    <cellStyle name="Komma 2 2 3 6" xfId="7929"/>
    <cellStyle name="Komma 2 2 3 6 2" xfId="43268"/>
    <cellStyle name="Komma 2 2 3 6 3" xfId="46438"/>
    <cellStyle name="Komma 2 2 3 6 4" xfId="49454"/>
    <cellStyle name="Komma 2 2 3 7" xfId="19289"/>
    <cellStyle name="Komma 2 2 3 8" xfId="43301"/>
    <cellStyle name="Komma 2 2 3 9" xfId="44150"/>
    <cellStyle name="Komma 2 2 4" xfId="5355"/>
    <cellStyle name="Komma 2 2 4 2" xfId="5675"/>
    <cellStyle name="Komma 2 2 4 2 2" xfId="10275"/>
    <cellStyle name="Komma 2 2 4 2 2 2" xfId="17825"/>
    <cellStyle name="Komma 2 2 4 2 2 3" xfId="41894"/>
    <cellStyle name="Komma 2 2 4 2 2 4" xfId="47180"/>
    <cellStyle name="Komma 2 2 4 2 2 5" xfId="50196"/>
    <cellStyle name="Komma 2 2 4 2 3" xfId="10760"/>
    <cellStyle name="Komma 2 2 4 2 3 2" xfId="18302"/>
    <cellStyle name="Komma 2 2 4 2 3 3" xfId="43988"/>
    <cellStyle name="Komma 2 2 4 2 3 4" xfId="47657"/>
    <cellStyle name="Komma 2 2 4 2 3 5" xfId="50673"/>
    <cellStyle name="Komma 2 2 4 2 4" xfId="11247"/>
    <cellStyle name="Komma 2 2 4 2 4 2" xfId="18779"/>
    <cellStyle name="Komma 2 2 4 2 4 3" xfId="43179"/>
    <cellStyle name="Komma 2 2 4 2 4 4" xfId="48134"/>
    <cellStyle name="Komma 2 2 4 2 4 5" xfId="51150"/>
    <cellStyle name="Komma 2 2 4 2 5" xfId="8309"/>
    <cellStyle name="Komma 2 2 4 2 5 2" xfId="42253"/>
    <cellStyle name="Komma 2 2 4 2 5 3" xfId="46703"/>
    <cellStyle name="Komma 2 2 4 2 5 4" xfId="49719"/>
    <cellStyle name="Komma 2 2 4 2 6" xfId="42075"/>
    <cellStyle name="Komma 2 2 4 2 7" xfId="45597"/>
    <cellStyle name="Komma 2 2 4 2 8" xfId="48613"/>
    <cellStyle name="Komma 2 2 4 3" xfId="10063"/>
    <cellStyle name="Komma 2 2 4 3 2" xfId="17613"/>
    <cellStyle name="Komma 2 2 4 3 3" xfId="43950"/>
    <cellStyle name="Komma 2 2 4 3 4" xfId="46968"/>
    <cellStyle name="Komma 2 2 4 3 5" xfId="49984"/>
    <cellStyle name="Komma 2 2 4 4" xfId="10548"/>
    <cellStyle name="Komma 2 2 4 4 2" xfId="18090"/>
    <cellStyle name="Komma 2 2 4 4 3" xfId="41932"/>
    <cellStyle name="Komma 2 2 4 4 4" xfId="47445"/>
    <cellStyle name="Komma 2 2 4 4 5" xfId="50461"/>
    <cellStyle name="Komma 2 2 4 5" xfId="11035"/>
    <cellStyle name="Komma 2 2 4 5 2" xfId="18567"/>
    <cellStyle name="Komma 2 2 4 5 3" xfId="42006"/>
    <cellStyle name="Komma 2 2 4 5 4" xfId="47922"/>
    <cellStyle name="Komma 2 2 4 5 5" xfId="50938"/>
    <cellStyle name="Komma 2 2 4 6" xfId="8000"/>
    <cellStyle name="Komma 2 2 4 6 2" xfId="20140"/>
    <cellStyle name="Komma 2 2 4 6 3" xfId="46491"/>
    <cellStyle name="Komma 2 2 4 6 4" xfId="49507"/>
    <cellStyle name="Komma 2 2 4 7" xfId="42726"/>
    <cellStyle name="Komma 2 2 4 8" xfId="45385"/>
    <cellStyle name="Komma 2 2 4 9" xfId="48401"/>
    <cellStyle name="Komma 2 2 5" xfId="5435"/>
    <cellStyle name="Komma 2 2 5 2" xfId="5755"/>
    <cellStyle name="Komma 2 2 5 2 2" xfId="10328"/>
    <cellStyle name="Komma 2 2 5 2 2 2" xfId="17878"/>
    <cellStyle name="Komma 2 2 5 2 2 3" xfId="42692"/>
    <cellStyle name="Komma 2 2 5 2 2 4" xfId="47233"/>
    <cellStyle name="Komma 2 2 5 2 2 5" xfId="50249"/>
    <cellStyle name="Komma 2 2 5 2 3" xfId="10813"/>
    <cellStyle name="Komma 2 2 5 2 3 2" xfId="18355"/>
    <cellStyle name="Komma 2 2 5 2 3 3" xfId="42641"/>
    <cellStyle name="Komma 2 2 5 2 3 4" xfId="47710"/>
    <cellStyle name="Komma 2 2 5 2 3 5" xfId="50726"/>
    <cellStyle name="Komma 2 2 5 2 4" xfId="11300"/>
    <cellStyle name="Komma 2 2 5 2 4 2" xfId="18832"/>
    <cellStyle name="Komma 2 2 5 2 4 3" xfId="43534"/>
    <cellStyle name="Komma 2 2 5 2 4 4" xfId="48187"/>
    <cellStyle name="Komma 2 2 5 2 4 5" xfId="51203"/>
    <cellStyle name="Komma 2 2 5 2 5" xfId="8389"/>
    <cellStyle name="Komma 2 2 5 2 5 2" xfId="20767"/>
    <cellStyle name="Komma 2 2 5 2 5 3" xfId="46756"/>
    <cellStyle name="Komma 2 2 5 2 5 4" xfId="49772"/>
    <cellStyle name="Komma 2 2 5 2 6" xfId="43612"/>
    <cellStyle name="Komma 2 2 5 2 7" xfId="45650"/>
    <cellStyle name="Komma 2 2 5 2 8" xfId="48666"/>
    <cellStyle name="Komma 2 2 5 3" xfId="10116"/>
    <cellStyle name="Komma 2 2 5 3 2" xfId="17666"/>
    <cellStyle name="Komma 2 2 5 3 3" xfId="42297"/>
    <cellStyle name="Komma 2 2 5 3 4" xfId="47021"/>
    <cellStyle name="Komma 2 2 5 3 5" xfId="50037"/>
    <cellStyle name="Komma 2 2 5 4" xfId="10601"/>
    <cellStyle name="Komma 2 2 5 4 2" xfId="18143"/>
    <cellStyle name="Komma 2 2 5 4 3" xfId="43466"/>
    <cellStyle name="Komma 2 2 5 4 4" xfId="47498"/>
    <cellStyle name="Komma 2 2 5 4 5" xfId="50514"/>
    <cellStyle name="Komma 2 2 5 5" xfId="11088"/>
    <cellStyle name="Komma 2 2 5 5 2" xfId="18620"/>
    <cellStyle name="Komma 2 2 5 5 3" xfId="19607"/>
    <cellStyle name="Komma 2 2 5 5 4" xfId="47975"/>
    <cellStyle name="Komma 2 2 5 5 5" xfId="50991"/>
    <cellStyle name="Komma 2 2 5 6" xfId="8076"/>
    <cellStyle name="Komma 2 2 5 6 2" xfId="29618"/>
    <cellStyle name="Komma 2 2 5 6 3" xfId="46544"/>
    <cellStyle name="Komma 2 2 5 6 4" xfId="49560"/>
    <cellStyle name="Komma 2 2 5 7" xfId="42730"/>
    <cellStyle name="Komma 2 2 5 8" xfId="45438"/>
    <cellStyle name="Komma 2 2 5 9" xfId="48454"/>
    <cellStyle name="Komma 2 2 6" xfId="5515"/>
    <cellStyle name="Komma 2 2 6 2" xfId="10169"/>
    <cellStyle name="Komma 2 2 6 2 2" xfId="17719"/>
    <cellStyle name="Komma 2 2 6 2 3" xfId="41876"/>
    <cellStyle name="Komma 2 2 6 2 4" xfId="47074"/>
    <cellStyle name="Komma 2 2 6 2 5" xfId="50090"/>
    <cellStyle name="Komma 2 2 6 3" xfId="10654"/>
    <cellStyle name="Komma 2 2 6 3 2" xfId="18196"/>
    <cellStyle name="Komma 2 2 6 3 3" xfId="43386"/>
    <cellStyle name="Komma 2 2 6 3 4" xfId="47551"/>
    <cellStyle name="Komma 2 2 6 3 5" xfId="50567"/>
    <cellStyle name="Komma 2 2 6 4" xfId="11141"/>
    <cellStyle name="Komma 2 2 6 4 2" xfId="18673"/>
    <cellStyle name="Komma 2 2 6 4 3" xfId="42024"/>
    <cellStyle name="Komma 2 2 6 4 4" xfId="48028"/>
    <cellStyle name="Komma 2 2 6 4 5" xfId="51044"/>
    <cellStyle name="Komma 2 2 6 5" xfId="8155"/>
    <cellStyle name="Komma 2 2 6 5 2" xfId="42235"/>
    <cellStyle name="Komma 2 2 6 5 3" xfId="46597"/>
    <cellStyle name="Komma 2 2 6 5 4" xfId="49613"/>
    <cellStyle name="Komma 2 2 6 6" xfId="41529"/>
    <cellStyle name="Komma 2 2 6 7" xfId="45491"/>
    <cellStyle name="Komma 2 2 6 8" xfId="48507"/>
    <cellStyle name="Komma 2 2 7" xfId="5835"/>
    <cellStyle name="Komma 2 2 7 2" xfId="10381"/>
    <cellStyle name="Komma 2 2 7 2 2" xfId="17931"/>
    <cellStyle name="Komma 2 2 7 2 3" xfId="41908"/>
    <cellStyle name="Komma 2 2 7 2 4" xfId="47286"/>
    <cellStyle name="Komma 2 2 7 2 5" xfId="50302"/>
    <cellStyle name="Komma 2 2 7 3" xfId="10866"/>
    <cellStyle name="Komma 2 2 7 3 2" xfId="18408"/>
    <cellStyle name="Komma 2 2 7 3 3" xfId="41982"/>
    <cellStyle name="Komma 2 2 7 3 4" xfId="47763"/>
    <cellStyle name="Komma 2 2 7 3 5" xfId="50779"/>
    <cellStyle name="Komma 2 2 7 4" xfId="11354"/>
    <cellStyle name="Komma 2 2 7 4 2" xfId="18885"/>
    <cellStyle name="Komma 2 2 7 4 3" xfId="27947"/>
    <cellStyle name="Komma 2 2 7 4 4" xfId="48240"/>
    <cellStyle name="Komma 2 2 7 4 5" xfId="51256"/>
    <cellStyle name="Komma 2 2 7 5" xfId="8469"/>
    <cellStyle name="Komma 2 2 7 5 2" xfId="41834"/>
    <cellStyle name="Komma 2 2 7 5 3" xfId="46809"/>
    <cellStyle name="Komma 2 2 7 5 4" xfId="49825"/>
    <cellStyle name="Komma 2 2 7 6" xfId="42810"/>
    <cellStyle name="Komma 2 2 7 7" xfId="45703"/>
    <cellStyle name="Komma 2 2 7 8" xfId="48719"/>
    <cellStyle name="Komma 2 2 8" xfId="9957"/>
    <cellStyle name="Komma 2 2 8 2" xfId="17507"/>
    <cellStyle name="Komma 2 2 8 3" xfId="29517"/>
    <cellStyle name="Komma 2 2 8 4" xfId="46862"/>
    <cellStyle name="Komma 2 2 8 5" xfId="49878"/>
    <cellStyle name="Komma 2 2 9" xfId="10441"/>
    <cellStyle name="Komma 2 2 9 2" xfId="17984"/>
    <cellStyle name="Komma 2 2 9 3" xfId="19625"/>
    <cellStyle name="Komma 2 2 9 4" xfId="47339"/>
    <cellStyle name="Komma 2 2 9 5" xfId="50355"/>
    <cellStyle name="Komma 2 3" xfId="4204"/>
    <cellStyle name="Komma 2 3 10" xfId="6661"/>
    <cellStyle name="Komma 2 3 10 2" xfId="43634"/>
    <cellStyle name="Komma 2 3 10 3" xfId="46163"/>
    <cellStyle name="Komma 2 3 10 4" xfId="49179"/>
    <cellStyle name="Komma 2 3 11" xfId="19290"/>
    <cellStyle name="Komma 2 3 12" xfId="41462"/>
    <cellStyle name="Komma 2 3 13" xfId="45281"/>
    <cellStyle name="Komma 2 3 14" xfId="48296"/>
    <cellStyle name="Komma 2 3 2" xfId="5277"/>
    <cellStyle name="Komma 2 3 2 10" xfId="45059"/>
    <cellStyle name="Komma 2 3 2 11" xfId="45334"/>
    <cellStyle name="Komma 2 3 2 12" xfId="48350"/>
    <cellStyle name="Komma 2 3 2 2" xfId="5597"/>
    <cellStyle name="Komma 2 3 2 2 2" xfId="10224"/>
    <cellStyle name="Komma 2 3 2 2 2 2" xfId="17774"/>
    <cellStyle name="Komma 2 3 2 2 2 3" xfId="41883"/>
    <cellStyle name="Komma 2 3 2 2 2 4" xfId="47129"/>
    <cellStyle name="Komma 2 3 2 2 2 5" xfId="50145"/>
    <cellStyle name="Komma 2 3 2 2 3" xfId="10709"/>
    <cellStyle name="Komma 2 3 2 2 3 2" xfId="18251"/>
    <cellStyle name="Komma 2 3 2 2 3 3" xfId="43668"/>
    <cellStyle name="Komma 2 3 2 2 3 4" xfId="47606"/>
    <cellStyle name="Komma 2 3 2 2 3 5" xfId="50622"/>
    <cellStyle name="Komma 2 3 2 2 4" xfId="11196"/>
    <cellStyle name="Komma 2 3 2 2 4 2" xfId="18728"/>
    <cellStyle name="Komma 2 3 2 2 4 3" xfId="19604"/>
    <cellStyle name="Komma 2 3 2 2 4 4" xfId="48083"/>
    <cellStyle name="Komma 2 3 2 2 4 5" xfId="51099"/>
    <cellStyle name="Komma 2 3 2 2 5" xfId="8232"/>
    <cellStyle name="Komma 2 3 2 2 5 2" xfId="41804"/>
    <cellStyle name="Komma 2 3 2 2 5 3" xfId="46652"/>
    <cellStyle name="Komma 2 3 2 2 5 4" xfId="49668"/>
    <cellStyle name="Komma 2 3 2 2 6" xfId="41545"/>
    <cellStyle name="Komma 2 3 2 2 7" xfId="45546"/>
    <cellStyle name="Komma 2 3 2 2 8" xfId="48562"/>
    <cellStyle name="Komma 2 3 2 3" xfId="10012"/>
    <cellStyle name="Komma 2 3 2 3 2" xfId="17562"/>
    <cellStyle name="Komma 2 3 2 3 3" xfId="29110"/>
    <cellStyle name="Komma 2 3 2 3 4" xfId="46917"/>
    <cellStyle name="Komma 2 3 2 3 5" xfId="49933"/>
    <cellStyle name="Komma 2 3 2 4" xfId="10496"/>
    <cellStyle name="Komma 2 3 2 4 2" xfId="18039"/>
    <cellStyle name="Komma 2 3 2 4 3" xfId="42486"/>
    <cellStyle name="Komma 2 3 2 4 4" xfId="47394"/>
    <cellStyle name="Komma 2 3 2 4 5" xfId="50410"/>
    <cellStyle name="Komma 2 3 2 5" xfId="10983"/>
    <cellStyle name="Komma 2 3 2 5 2" xfId="18516"/>
    <cellStyle name="Komma 2 3 2 5 3" xfId="43092"/>
    <cellStyle name="Komma 2 3 2 5 4" xfId="47871"/>
    <cellStyle name="Komma 2 3 2 5 5" xfId="50887"/>
    <cellStyle name="Komma 2 3 2 6" xfId="7931"/>
    <cellStyle name="Komma 2 3 2 6 2" xfId="42914"/>
    <cellStyle name="Komma 2 3 2 6 3" xfId="46440"/>
    <cellStyle name="Komma 2 3 2 6 4" xfId="49456"/>
    <cellStyle name="Komma 2 3 2 7" xfId="19291"/>
    <cellStyle name="Komma 2 3 2 8" xfId="41483"/>
    <cellStyle name="Komma 2 3 2 9" xfId="44151"/>
    <cellStyle name="Komma 2 3 3" xfId="5357"/>
    <cellStyle name="Komma 2 3 3 10" xfId="48403"/>
    <cellStyle name="Komma 2 3 3 2" xfId="5677"/>
    <cellStyle name="Komma 2 3 3 2 2" xfId="10277"/>
    <cellStyle name="Komma 2 3 3 2 2 2" xfId="17827"/>
    <cellStyle name="Komma 2 3 3 2 2 3" xfId="32429"/>
    <cellStyle name="Komma 2 3 3 2 2 4" xfId="47182"/>
    <cellStyle name="Komma 2 3 3 2 2 5" xfId="50198"/>
    <cellStyle name="Komma 2 3 3 2 3" xfId="10762"/>
    <cellStyle name="Komma 2 3 3 2 3 2" xfId="18304"/>
    <cellStyle name="Komma 2 3 3 2 3 3" xfId="20350"/>
    <cellStyle name="Komma 2 3 3 2 3 4" xfId="47659"/>
    <cellStyle name="Komma 2 3 3 2 3 5" xfId="50675"/>
    <cellStyle name="Komma 2 3 3 2 4" xfId="11249"/>
    <cellStyle name="Komma 2 3 3 2 4 2" xfId="18781"/>
    <cellStyle name="Komma 2 3 3 2 4 3" xfId="42419"/>
    <cellStyle name="Komma 2 3 3 2 4 4" xfId="48136"/>
    <cellStyle name="Komma 2 3 3 2 4 5" xfId="51152"/>
    <cellStyle name="Komma 2 3 3 2 5" xfId="8311"/>
    <cellStyle name="Komma 2 3 3 2 5 2" xfId="43371"/>
    <cellStyle name="Komma 2 3 3 2 5 3" xfId="46705"/>
    <cellStyle name="Komma 2 3 3 2 5 4" xfId="49721"/>
    <cellStyle name="Komma 2 3 3 2 6" xfId="33524"/>
    <cellStyle name="Komma 2 3 3 2 7" xfId="43587"/>
    <cellStyle name="Komma 2 3 3 2 8" xfId="45599"/>
    <cellStyle name="Komma 2 3 3 2 9" xfId="48615"/>
    <cellStyle name="Komma 2 3 3 3" xfId="10065"/>
    <cellStyle name="Komma 2 3 3 3 2" xfId="17615"/>
    <cellStyle name="Komma 2 3 3 3 3" xfId="38826"/>
    <cellStyle name="Komma 2 3 3 3 4" xfId="19975"/>
    <cellStyle name="Komma 2 3 3 3 5" xfId="46970"/>
    <cellStyle name="Komma 2 3 3 3 6" xfId="49986"/>
    <cellStyle name="Komma 2 3 3 4" xfId="10550"/>
    <cellStyle name="Komma 2 3 3 4 2" xfId="18092"/>
    <cellStyle name="Komma 2 3 3 4 3" xfId="41934"/>
    <cellStyle name="Komma 2 3 3 4 4" xfId="47447"/>
    <cellStyle name="Komma 2 3 3 4 5" xfId="50463"/>
    <cellStyle name="Komma 2 3 3 5" xfId="11037"/>
    <cellStyle name="Komma 2 3 3 5 2" xfId="18569"/>
    <cellStyle name="Komma 2 3 3 5 3" xfId="31709"/>
    <cellStyle name="Komma 2 3 3 5 4" xfId="47924"/>
    <cellStyle name="Komma 2 3 3 5 5" xfId="50940"/>
    <cellStyle name="Komma 2 3 3 6" xfId="8002"/>
    <cellStyle name="Komma 2 3 3 6 2" xfId="20775"/>
    <cellStyle name="Komma 2 3 3 6 3" xfId="46493"/>
    <cellStyle name="Komma 2 3 3 6 4" xfId="49509"/>
    <cellStyle name="Komma 2 3 3 7" xfId="28171"/>
    <cellStyle name="Komma 2 3 3 8" xfId="43824"/>
    <cellStyle name="Komma 2 3 3 9" xfId="45387"/>
    <cellStyle name="Komma 2 3 4" xfId="5437"/>
    <cellStyle name="Komma 2 3 4 10" xfId="48456"/>
    <cellStyle name="Komma 2 3 4 2" xfId="5757"/>
    <cellStyle name="Komma 2 3 4 2 2" xfId="10330"/>
    <cellStyle name="Komma 2 3 4 2 2 2" xfId="17880"/>
    <cellStyle name="Komma 2 3 4 2 2 3" xfId="43804"/>
    <cellStyle name="Komma 2 3 4 2 2 4" xfId="47235"/>
    <cellStyle name="Komma 2 3 4 2 2 5" xfId="50251"/>
    <cellStyle name="Komma 2 3 4 2 3" xfId="10815"/>
    <cellStyle name="Komma 2 3 4 2 3 2" xfId="18357"/>
    <cellStyle name="Komma 2 3 4 2 3 3" xfId="41973"/>
    <cellStyle name="Komma 2 3 4 2 3 4" xfId="47712"/>
    <cellStyle name="Komma 2 3 4 2 3 5" xfId="50728"/>
    <cellStyle name="Komma 2 3 4 2 4" xfId="11302"/>
    <cellStyle name="Komma 2 3 4 2 4 2" xfId="18834"/>
    <cellStyle name="Komma 2 3 4 2 4 3" xfId="29915"/>
    <cellStyle name="Komma 2 3 4 2 4 4" xfId="48189"/>
    <cellStyle name="Komma 2 3 4 2 4 5" xfId="51205"/>
    <cellStyle name="Komma 2 3 4 2 5" xfId="8391"/>
    <cellStyle name="Komma 2 3 4 2 5 2" xfId="42122"/>
    <cellStyle name="Komma 2 3 4 2 5 3" xfId="46758"/>
    <cellStyle name="Komma 2 3 4 2 5 4" xfId="49774"/>
    <cellStyle name="Komma 2 3 4 2 6" xfId="19704"/>
    <cellStyle name="Komma 2 3 4 2 7" xfId="45652"/>
    <cellStyle name="Komma 2 3 4 2 8" xfId="48668"/>
    <cellStyle name="Komma 2 3 4 3" xfId="10118"/>
    <cellStyle name="Komma 2 3 4 3 2" xfId="17668"/>
    <cellStyle name="Komma 2 3 4 3 3" xfId="43951"/>
    <cellStyle name="Komma 2 3 4 3 4" xfId="47023"/>
    <cellStyle name="Komma 2 3 4 3 5" xfId="50039"/>
    <cellStyle name="Komma 2 3 4 4" xfId="10603"/>
    <cellStyle name="Komma 2 3 4 4 2" xfId="18145"/>
    <cellStyle name="Komma 2 3 4 4 3" xfId="42338"/>
    <cellStyle name="Komma 2 3 4 4 4" xfId="47500"/>
    <cellStyle name="Komma 2 3 4 4 5" xfId="50516"/>
    <cellStyle name="Komma 2 3 4 5" xfId="11090"/>
    <cellStyle name="Komma 2 3 4 5 2" xfId="18622"/>
    <cellStyle name="Komma 2 3 4 5 3" xfId="42585"/>
    <cellStyle name="Komma 2 3 4 5 4" xfId="47977"/>
    <cellStyle name="Komma 2 3 4 5 5" xfId="50993"/>
    <cellStyle name="Komma 2 3 4 6" xfId="8078"/>
    <cellStyle name="Komma 2 3 4 6 2" xfId="42229"/>
    <cellStyle name="Komma 2 3 4 6 3" xfId="46546"/>
    <cellStyle name="Komma 2 3 4 6 4" xfId="49562"/>
    <cellStyle name="Komma 2 3 4 7" xfId="31059"/>
    <cellStyle name="Komma 2 3 4 8" xfId="43246"/>
    <cellStyle name="Komma 2 3 4 9" xfId="45440"/>
    <cellStyle name="Komma 2 3 5" xfId="5517"/>
    <cellStyle name="Komma 2 3 5 2" xfId="10171"/>
    <cellStyle name="Komma 2 3 5 2 2" xfId="17721"/>
    <cellStyle name="Komma 2 3 5 2 3" xfId="20397"/>
    <cellStyle name="Komma 2 3 5 2 4" xfId="47076"/>
    <cellStyle name="Komma 2 3 5 2 5" xfId="50092"/>
    <cellStyle name="Komma 2 3 5 3" xfId="10656"/>
    <cellStyle name="Komma 2 3 5 3 2" xfId="18198"/>
    <cellStyle name="Komma 2 3 5 3 3" xfId="43122"/>
    <cellStyle name="Komma 2 3 5 3 4" xfId="47553"/>
    <cellStyle name="Komma 2 3 5 3 5" xfId="50569"/>
    <cellStyle name="Komma 2 3 5 4" xfId="11143"/>
    <cellStyle name="Komma 2 3 5 4 2" xfId="18675"/>
    <cellStyle name="Komma 2 3 5 4 3" xfId="20339"/>
    <cellStyle name="Komma 2 3 5 4 4" xfId="48030"/>
    <cellStyle name="Komma 2 3 5 4 5" xfId="51046"/>
    <cellStyle name="Komma 2 3 5 5" xfId="8157"/>
    <cellStyle name="Komma 2 3 5 5 2" xfId="42770"/>
    <cellStyle name="Komma 2 3 5 5 3" xfId="46599"/>
    <cellStyle name="Komma 2 3 5 5 4" xfId="49615"/>
    <cellStyle name="Komma 2 3 5 6" xfId="36175"/>
    <cellStyle name="Komma 2 3 5 7" xfId="43029"/>
    <cellStyle name="Komma 2 3 5 8" xfId="45493"/>
    <cellStyle name="Komma 2 3 5 9" xfId="48509"/>
    <cellStyle name="Komma 2 3 6" xfId="5837"/>
    <cellStyle name="Komma 2 3 6 2" xfId="10383"/>
    <cellStyle name="Komma 2 3 6 2 2" xfId="17933"/>
    <cellStyle name="Komma 2 3 6 2 3" xfId="42693"/>
    <cellStyle name="Komma 2 3 6 2 4" xfId="47288"/>
    <cellStyle name="Komma 2 3 6 2 5" xfId="50304"/>
    <cellStyle name="Komma 2 3 6 3" xfId="10868"/>
    <cellStyle name="Komma 2 3 6 3 2" xfId="18410"/>
    <cellStyle name="Komma 2 3 6 3 3" xfId="41984"/>
    <cellStyle name="Komma 2 3 6 3 4" xfId="47765"/>
    <cellStyle name="Komma 2 3 6 3 5" xfId="50781"/>
    <cellStyle name="Komma 2 3 6 4" xfId="11356"/>
    <cellStyle name="Komma 2 3 6 4 2" xfId="18887"/>
    <cellStyle name="Komma 2 3 6 4 3" xfId="43163"/>
    <cellStyle name="Komma 2 3 6 4 4" xfId="48242"/>
    <cellStyle name="Komma 2 3 6 4 5" xfId="51258"/>
    <cellStyle name="Komma 2 3 6 5" xfId="8471"/>
    <cellStyle name="Komma 2 3 6 5 2" xfId="43560"/>
    <cellStyle name="Komma 2 3 6 5 3" xfId="46811"/>
    <cellStyle name="Komma 2 3 6 5 4" xfId="49827"/>
    <cellStyle name="Komma 2 3 6 6" xfId="42517"/>
    <cellStyle name="Komma 2 3 6 7" xfId="45705"/>
    <cellStyle name="Komma 2 3 6 8" xfId="48721"/>
    <cellStyle name="Komma 2 3 7" xfId="9959"/>
    <cellStyle name="Komma 2 3 7 2" xfId="17509"/>
    <cellStyle name="Komma 2 3 7 3" xfId="27981"/>
    <cellStyle name="Komma 2 3 7 4" xfId="46864"/>
    <cellStyle name="Komma 2 3 7 5" xfId="49880"/>
    <cellStyle name="Komma 2 3 8" xfId="10443"/>
    <cellStyle name="Komma 2 3 8 2" xfId="17986"/>
    <cellStyle name="Komma 2 3 8 3" xfId="41916"/>
    <cellStyle name="Komma 2 3 8 4" xfId="47341"/>
    <cellStyle name="Komma 2 3 8 5" xfId="50357"/>
    <cellStyle name="Komma 2 3 9" xfId="10930"/>
    <cellStyle name="Komma 2 3 9 2" xfId="18463"/>
    <cellStyle name="Komma 2 3 9 3" xfId="43422"/>
    <cellStyle name="Komma 2 3 9 4" xfId="47818"/>
    <cellStyle name="Komma 2 3 9 5" xfId="50834"/>
    <cellStyle name="Komma 2 4" xfId="5098"/>
    <cellStyle name="Komma 2 4 10" xfId="45294"/>
    <cellStyle name="Komma 2 4 11" xfId="48310"/>
    <cellStyle name="Komma 2 4 12" xfId="13733"/>
    <cellStyle name="Komma 2 4 2" xfId="5540"/>
    <cellStyle name="Komma 2 4 2 10" xfId="48522"/>
    <cellStyle name="Komma 2 4 2 2" xfId="10184"/>
    <cellStyle name="Komma 2 4 2 2 2" xfId="17734"/>
    <cellStyle name="Komma 2 4 2 2 3" xfId="42689"/>
    <cellStyle name="Komma 2 4 2 2 4" xfId="47089"/>
    <cellStyle name="Komma 2 4 2 2 5" xfId="50105"/>
    <cellStyle name="Komma 2 4 2 3" xfId="10669"/>
    <cellStyle name="Komma 2 4 2 3 2" xfId="18211"/>
    <cellStyle name="Komma 2 4 2 3 3" xfId="43442"/>
    <cellStyle name="Komma 2 4 2 3 4" xfId="47566"/>
    <cellStyle name="Komma 2 4 2 3 5" xfId="50582"/>
    <cellStyle name="Komma 2 4 2 4" xfId="11156"/>
    <cellStyle name="Komma 2 4 2 4 2" xfId="18688"/>
    <cellStyle name="Komma 2 4 2 4 3" xfId="43001"/>
    <cellStyle name="Komma 2 4 2 4 4" xfId="48043"/>
    <cellStyle name="Komma 2 4 2 4 5" xfId="51059"/>
    <cellStyle name="Komma 2 4 2 5" xfId="8179"/>
    <cellStyle name="Komma 2 4 2 5 2" xfId="44009"/>
    <cellStyle name="Komma 2 4 2 5 3" xfId="46612"/>
    <cellStyle name="Komma 2 4 2 5 4" xfId="49628"/>
    <cellStyle name="Komma 2 4 2 6" xfId="19293"/>
    <cellStyle name="Komma 2 4 2 7" xfId="44153"/>
    <cellStyle name="Komma 2 4 2 8" xfId="45061"/>
    <cellStyle name="Komma 2 4 2 9" xfId="45506"/>
    <cellStyle name="Komma 2 4 3" xfId="7882"/>
    <cellStyle name="Komma 2 4 3 2" xfId="17342"/>
    <cellStyle name="Komma 2 4 3 3" xfId="19294"/>
    <cellStyle name="Komma 2 4 3 4" xfId="44154"/>
    <cellStyle name="Komma 2 4 3 5" xfId="45062"/>
    <cellStyle name="Komma 2 4 3 6" xfId="46400"/>
    <cellStyle name="Komma 2 4 3 7" xfId="49416"/>
    <cellStyle name="Komma 2 4 4" xfId="9972"/>
    <cellStyle name="Komma 2 4 4 2" xfId="17522"/>
    <cellStyle name="Komma 2 4 4 3" xfId="42281"/>
    <cellStyle name="Komma 2 4 4 4" xfId="46877"/>
    <cellStyle name="Komma 2 4 4 5" xfId="49893"/>
    <cellStyle name="Komma 2 4 5" xfId="10456"/>
    <cellStyle name="Komma 2 4 5 2" xfId="17999"/>
    <cellStyle name="Komma 2 4 5 3" xfId="41918"/>
    <cellStyle name="Komma 2 4 5 4" xfId="47354"/>
    <cellStyle name="Komma 2 4 5 5" xfId="50370"/>
    <cellStyle name="Komma 2 4 6" xfId="10943"/>
    <cellStyle name="Komma 2 4 6 2" xfId="18476"/>
    <cellStyle name="Komma 2 4 6 3" xfId="42700"/>
    <cellStyle name="Komma 2 4 6 4" xfId="47831"/>
    <cellStyle name="Komma 2 4 6 5" xfId="50847"/>
    <cellStyle name="Komma 2 4 7" xfId="7140"/>
    <cellStyle name="Komma 2 4 7 2" xfId="42910"/>
    <cellStyle name="Komma 2 4 7 3" xfId="19292"/>
    <cellStyle name="Komma 2 4 8" xfId="44152"/>
    <cellStyle name="Komma 2 4 9" xfId="45060"/>
    <cellStyle name="Komma 2 5" xfId="5300"/>
    <cellStyle name="Komma 2 5 10" xfId="45063"/>
    <cellStyle name="Komma 2 5 11" xfId="45347"/>
    <cellStyle name="Komma 2 5 12" xfId="48363"/>
    <cellStyle name="Komma 2 5 13" xfId="13475"/>
    <cellStyle name="Komma 2 5 2" xfId="5620"/>
    <cellStyle name="Komma 2 5 2 2" xfId="10237"/>
    <cellStyle name="Komma 2 5 2 2 2" xfId="17787"/>
    <cellStyle name="Komma 2 5 2 2 3" xfId="29486"/>
    <cellStyle name="Komma 2 5 2 2 4" xfId="47142"/>
    <cellStyle name="Komma 2 5 2 2 5" xfId="50158"/>
    <cellStyle name="Komma 2 5 2 3" xfId="10722"/>
    <cellStyle name="Komma 2 5 2 3 2" xfId="18264"/>
    <cellStyle name="Komma 2 5 2 3 3" xfId="43232"/>
    <cellStyle name="Komma 2 5 2 3 4" xfId="47619"/>
    <cellStyle name="Komma 2 5 2 3 5" xfId="50635"/>
    <cellStyle name="Komma 2 5 2 4" xfId="11209"/>
    <cellStyle name="Komma 2 5 2 4 2" xfId="18741"/>
    <cellStyle name="Komma 2 5 2 4 3" xfId="42033"/>
    <cellStyle name="Komma 2 5 2 4 4" xfId="48096"/>
    <cellStyle name="Komma 2 5 2 4 5" xfId="51112"/>
    <cellStyle name="Komma 2 5 2 5" xfId="8254"/>
    <cellStyle name="Komma 2 5 2 5 2" xfId="42976"/>
    <cellStyle name="Komma 2 5 2 5 3" xfId="46665"/>
    <cellStyle name="Komma 2 5 2 5 4" xfId="49681"/>
    <cellStyle name="Komma 2 5 2 6" xfId="27723"/>
    <cellStyle name="Komma 2 5 2 7" xfId="41552"/>
    <cellStyle name="Komma 2 5 2 8" xfId="45559"/>
    <cellStyle name="Komma 2 5 2 9" xfId="48575"/>
    <cellStyle name="Komma 2 5 3" xfId="7951"/>
    <cellStyle name="Komma 2 5 3 2" xfId="17359"/>
    <cellStyle name="Komma 2 5 3 3" xfId="27724"/>
    <cellStyle name="Komma 2 5 3 4" xfId="27741"/>
    <cellStyle name="Komma 2 5 3 5" xfId="46453"/>
    <cellStyle name="Komma 2 5 3 6" xfId="49469"/>
    <cellStyle name="Komma 2 5 4" xfId="10025"/>
    <cellStyle name="Komma 2 5 4 2" xfId="17575"/>
    <cellStyle name="Komma 2 5 4 3" xfId="43655"/>
    <cellStyle name="Komma 2 5 4 4" xfId="46930"/>
    <cellStyle name="Komma 2 5 4 5" xfId="49946"/>
    <cellStyle name="Komma 2 5 5" xfId="10510"/>
    <cellStyle name="Komma 2 5 5 2" xfId="18052"/>
    <cellStyle name="Komma 2 5 5 3" xfId="41924"/>
    <cellStyle name="Komma 2 5 5 4" xfId="47407"/>
    <cellStyle name="Komma 2 5 5 5" xfId="50423"/>
    <cellStyle name="Komma 2 5 6" xfId="10997"/>
    <cellStyle name="Komma 2 5 6 2" xfId="18529"/>
    <cellStyle name="Komma 2 5 6 3" xfId="19609"/>
    <cellStyle name="Komma 2 5 6 4" xfId="47884"/>
    <cellStyle name="Komma 2 5 6 5" xfId="50900"/>
    <cellStyle name="Komma 2 5 7" xfId="6570"/>
    <cellStyle name="Komma 2 5 7 2" xfId="41722"/>
    <cellStyle name="Komma 2 5 7 3" xfId="19295"/>
    <cellStyle name="Komma 2 5 8" xfId="41484"/>
    <cellStyle name="Komma 2 5 9" xfId="44155"/>
    <cellStyle name="Komma 2 6" xfId="5380"/>
    <cellStyle name="Komma 2 6 10" xfId="45400"/>
    <cellStyle name="Komma 2 6 11" xfId="48416"/>
    <cellStyle name="Komma 2 6 2" xfId="5700"/>
    <cellStyle name="Komma 2 6 2 2" xfId="10290"/>
    <cellStyle name="Komma 2 6 2 2 2" xfId="17840"/>
    <cellStyle name="Komma 2 6 2 2 3" xfId="43859"/>
    <cellStyle name="Komma 2 6 2 2 4" xfId="47195"/>
    <cellStyle name="Komma 2 6 2 2 5" xfId="50211"/>
    <cellStyle name="Komma 2 6 2 3" xfId="10775"/>
    <cellStyle name="Komma 2 6 2 3 2" xfId="18317"/>
    <cellStyle name="Komma 2 6 2 3 3" xfId="42358"/>
    <cellStyle name="Komma 2 6 2 3 4" xfId="47672"/>
    <cellStyle name="Komma 2 6 2 3 5" xfId="50688"/>
    <cellStyle name="Komma 2 6 2 4" xfId="11262"/>
    <cellStyle name="Komma 2 6 2 4 2" xfId="18794"/>
    <cellStyle name="Komma 2 6 2 4 3" xfId="20089"/>
    <cellStyle name="Komma 2 6 2 4 4" xfId="48149"/>
    <cellStyle name="Komma 2 6 2 4 5" xfId="51165"/>
    <cellStyle name="Komma 2 6 2 5" xfId="8334"/>
    <cellStyle name="Komma 2 6 2 5 2" xfId="42258"/>
    <cellStyle name="Komma 2 6 2 5 3" xfId="46718"/>
    <cellStyle name="Komma 2 6 2 5 4" xfId="49734"/>
    <cellStyle name="Komma 2 6 2 6" xfId="42711"/>
    <cellStyle name="Komma 2 6 2 7" xfId="45612"/>
    <cellStyle name="Komma 2 6 2 8" xfId="48628"/>
    <cellStyle name="Komma 2 6 3" xfId="10078"/>
    <cellStyle name="Komma 2 6 3 2" xfId="17628"/>
    <cellStyle name="Komma 2 6 3 3" xfId="42127"/>
    <cellStyle name="Komma 2 6 3 4" xfId="46983"/>
    <cellStyle name="Komma 2 6 3 5" xfId="49999"/>
    <cellStyle name="Komma 2 6 4" xfId="10563"/>
    <cellStyle name="Komma 2 6 4 2" xfId="18105"/>
    <cellStyle name="Komma 2 6 4 3" xfId="42576"/>
    <cellStyle name="Komma 2 6 4 4" xfId="47460"/>
    <cellStyle name="Komma 2 6 4 5" xfId="50476"/>
    <cellStyle name="Komma 2 6 5" xfId="11050"/>
    <cellStyle name="Komma 2 6 5 2" xfId="18582"/>
    <cellStyle name="Komma 2 6 5 3" xfId="42646"/>
    <cellStyle name="Komma 2 6 5 4" xfId="47937"/>
    <cellStyle name="Komma 2 6 5 5" xfId="50953"/>
    <cellStyle name="Komma 2 6 6" xfId="8023"/>
    <cellStyle name="Komma 2 6 6 2" xfId="28850"/>
    <cellStyle name="Komma 2 6 6 3" xfId="46506"/>
    <cellStyle name="Komma 2 6 6 4" xfId="49522"/>
    <cellStyle name="Komma 2 6 7" xfId="19296"/>
    <cellStyle name="Komma 2 6 8" xfId="44156"/>
    <cellStyle name="Komma 2 6 9" xfId="45064"/>
    <cellStyle name="Komma 2 7" xfId="5460"/>
    <cellStyle name="Komma 2 7 10" xfId="48469"/>
    <cellStyle name="Komma 2 7 2" xfId="10131"/>
    <cellStyle name="Komma 2 7 2 2" xfId="17681"/>
    <cellStyle name="Komma 2 7 2 3" xfId="43657"/>
    <cellStyle name="Komma 2 7 2 4" xfId="47036"/>
    <cellStyle name="Komma 2 7 2 5" xfId="50052"/>
    <cellStyle name="Komma 2 7 3" xfId="10616"/>
    <cellStyle name="Komma 2 7 3 2" xfId="18158"/>
    <cellStyle name="Komma 2 7 3 3" xfId="43891"/>
    <cellStyle name="Komma 2 7 3 4" xfId="47513"/>
    <cellStyle name="Komma 2 7 3 5" xfId="50529"/>
    <cellStyle name="Komma 2 7 4" xfId="11103"/>
    <cellStyle name="Komma 2 7 4 2" xfId="18635"/>
    <cellStyle name="Komma 2 7 4 3" xfId="43395"/>
    <cellStyle name="Komma 2 7 4 4" xfId="47990"/>
    <cellStyle name="Komma 2 7 4 5" xfId="51006"/>
    <cellStyle name="Komma 2 7 5" xfId="8100"/>
    <cellStyle name="Komma 2 7 5 2" xfId="43209"/>
    <cellStyle name="Komma 2 7 5 3" xfId="46559"/>
    <cellStyle name="Komma 2 7 5 4" xfId="49575"/>
    <cellStyle name="Komma 2 7 6" xfId="19297"/>
    <cellStyle name="Komma 2 7 7" xfId="44157"/>
    <cellStyle name="Komma 2 7 8" xfId="45065"/>
    <cellStyle name="Komma 2 7 9" xfId="45453"/>
    <cellStyle name="Komma 2 8" xfId="5780"/>
    <cellStyle name="Komma 2 8 10" xfId="48681"/>
    <cellStyle name="Komma 2 8 2" xfId="10343"/>
    <cellStyle name="Komma 2 8 2 2" xfId="17893"/>
    <cellStyle name="Komma 2 8 2 3" xfId="28172"/>
    <cellStyle name="Komma 2 8 2 4" xfId="47248"/>
    <cellStyle name="Komma 2 8 2 5" xfId="50264"/>
    <cellStyle name="Komma 2 8 3" xfId="10828"/>
    <cellStyle name="Komma 2 8 3 2" xfId="18370"/>
    <cellStyle name="Komma 2 8 3 3" xfId="43812"/>
    <cellStyle name="Komma 2 8 3 4" xfId="47725"/>
    <cellStyle name="Komma 2 8 3 5" xfId="50741"/>
    <cellStyle name="Komma 2 8 4" xfId="11316"/>
    <cellStyle name="Komma 2 8 4 2" xfId="18847"/>
    <cellStyle name="Komma 2 8 4 3" xfId="31703"/>
    <cellStyle name="Komma 2 8 4 4" xfId="48202"/>
    <cellStyle name="Komma 2 8 4 5" xfId="51218"/>
    <cellStyle name="Komma 2 8 5" xfId="8414"/>
    <cellStyle name="Komma 2 8 5 2" xfId="41829"/>
    <cellStyle name="Komma 2 8 5 3" xfId="46771"/>
    <cellStyle name="Komma 2 8 5 4" xfId="49787"/>
    <cellStyle name="Komma 2 8 6" xfId="19298"/>
    <cellStyle name="Komma 2 8 7" xfId="44158"/>
    <cellStyle name="Komma 2 8 8" xfId="45066"/>
    <cellStyle name="Komma 2 8 9" xfId="45665"/>
    <cellStyle name="Komma 2 9" xfId="9919"/>
    <cellStyle name="Komma 2 9 2" xfId="17469"/>
    <cellStyle name="Komma 2 9 3" xfId="19299"/>
    <cellStyle name="Komma 2 9 4" xfId="46824"/>
    <cellStyle name="Komma 2 9 5" xfId="49840"/>
    <cellStyle name="Komma 3" xfId="2384"/>
    <cellStyle name="Komma 3 10" xfId="19301"/>
    <cellStyle name="Komma 3 10 2" xfId="44160"/>
    <cellStyle name="Komma 3 10 3" xfId="45068"/>
    <cellStyle name="Komma 3 11" xfId="19302"/>
    <cellStyle name="Komma 3 11 2" xfId="28173"/>
    <cellStyle name="Komma 3 11 2 2" xfId="33525"/>
    <cellStyle name="Komma 3 11 2 3" xfId="38827"/>
    <cellStyle name="Komma 3 11 3" xfId="31060"/>
    <cellStyle name="Komma 3 11 4" xfId="36176"/>
    <cellStyle name="Komma 3 12" xfId="19303"/>
    <cellStyle name="Komma 3 12 2" xfId="44161"/>
    <cellStyle name="Komma 3 12 3" xfId="45069"/>
    <cellStyle name="Komma 3 13" xfId="19304"/>
    <cellStyle name="Komma 3 13 2" xfId="28174"/>
    <cellStyle name="Komma 3 13 3" xfId="44162"/>
    <cellStyle name="Komma 3 13 4" xfId="45070"/>
    <cellStyle name="Komma 3 14" xfId="19300"/>
    <cellStyle name="Komma 3 15" xfId="44159"/>
    <cellStyle name="Komma 3 16" xfId="45067"/>
    <cellStyle name="Komma 3 17" xfId="11379"/>
    <cellStyle name="Komma 3 2" xfId="3897"/>
    <cellStyle name="Komma 3 2 10" xfId="11380"/>
    <cellStyle name="Komma 3 2 2" xfId="13488"/>
    <cellStyle name="Komma 3 2 2 2" xfId="19307"/>
    <cellStyle name="Komma 3 2 2 2 2" xfId="19308"/>
    <cellStyle name="Komma 3 2 2 2 2 2" xfId="44165"/>
    <cellStyle name="Komma 3 2 2 2 2 3" xfId="45073"/>
    <cellStyle name="Komma 3 2 2 2 3" xfId="44164"/>
    <cellStyle name="Komma 3 2 2 2 4" xfId="45072"/>
    <cellStyle name="Komma 3 2 2 3" xfId="19309"/>
    <cellStyle name="Komma 3 2 2 3 2" xfId="44166"/>
    <cellStyle name="Komma 3 2 2 3 3" xfId="45074"/>
    <cellStyle name="Komma 3 2 2 4" xfId="19306"/>
    <cellStyle name="Komma 3 2 2 5" xfId="44163"/>
    <cellStyle name="Komma 3 2 2 6" xfId="45071"/>
    <cellStyle name="Komma 3 2 3" xfId="14933"/>
    <cellStyle name="Komma 3 2 3 2" xfId="19311"/>
    <cellStyle name="Komma 3 2 3 2 2" xfId="19312"/>
    <cellStyle name="Komma 3 2 3 2 2 2" xfId="44169"/>
    <cellStyle name="Komma 3 2 3 2 2 3" xfId="45077"/>
    <cellStyle name="Komma 3 2 3 2 3" xfId="44168"/>
    <cellStyle name="Komma 3 2 3 2 4" xfId="45076"/>
    <cellStyle name="Komma 3 2 3 3" xfId="19313"/>
    <cellStyle name="Komma 3 2 3 3 2" xfId="44170"/>
    <cellStyle name="Komma 3 2 3 3 3" xfId="45078"/>
    <cellStyle name="Komma 3 2 3 4" xfId="19310"/>
    <cellStyle name="Komma 3 2 3 5" xfId="44167"/>
    <cellStyle name="Komma 3 2 3 6" xfId="45075"/>
    <cellStyle name="Komma 3 2 4" xfId="19314"/>
    <cellStyle name="Komma 3 2 4 2" xfId="19315"/>
    <cellStyle name="Komma 3 2 4 2 2" xfId="44172"/>
    <cellStyle name="Komma 3 2 4 2 3" xfId="45080"/>
    <cellStyle name="Komma 3 2 4 3" xfId="44171"/>
    <cellStyle name="Komma 3 2 4 4" xfId="45079"/>
    <cellStyle name="Komma 3 2 5" xfId="19316"/>
    <cellStyle name="Komma 3 2 5 2" xfId="44173"/>
    <cellStyle name="Komma 3 2 5 3" xfId="45081"/>
    <cellStyle name="Komma 3 2 6" xfId="19317"/>
    <cellStyle name="Komma 3 2 6 2" xfId="44174"/>
    <cellStyle name="Komma 3 2 6 3" xfId="45082"/>
    <cellStyle name="Komma 3 2 7" xfId="28175"/>
    <cellStyle name="Komma 3 2 7 2" xfId="33526"/>
    <cellStyle name="Komma 3 2 7 3" xfId="38828"/>
    <cellStyle name="Komma 3 2 8" xfId="31061"/>
    <cellStyle name="Komma 3 2 9" xfId="36177"/>
    <cellStyle name="Komma 3 3" xfId="6663"/>
    <cellStyle name="Komma 3 3 2" xfId="19319"/>
    <cellStyle name="Komma 3 3 2 2" xfId="19320"/>
    <cellStyle name="Komma 3 3 2 2 2" xfId="44177"/>
    <cellStyle name="Komma 3 3 2 2 3" xfId="45085"/>
    <cellStyle name="Komma 3 3 2 3" xfId="44176"/>
    <cellStyle name="Komma 3 3 2 4" xfId="45084"/>
    <cellStyle name="Komma 3 3 3" xfId="19321"/>
    <cellStyle name="Komma 3 3 3 2" xfId="44178"/>
    <cellStyle name="Komma 3 3 3 3" xfId="45086"/>
    <cellStyle name="Komma 3 3 4" xfId="19318"/>
    <cellStyle name="Komma 3 3 5" xfId="44175"/>
    <cellStyle name="Komma 3 3 6" xfId="45083"/>
    <cellStyle name="Komma 3 4" xfId="6656"/>
    <cellStyle name="Komma 3 4 2" xfId="17128"/>
    <cellStyle name="Komma 3 4 2 2" xfId="19324"/>
    <cellStyle name="Komma 3 4 2 2 2" xfId="44181"/>
    <cellStyle name="Komma 3 4 2 2 3" xfId="45089"/>
    <cellStyle name="Komma 3 4 2 3" xfId="19323"/>
    <cellStyle name="Komma 3 4 2 4" xfId="44180"/>
    <cellStyle name="Komma 3 4 2 5" xfId="45088"/>
    <cellStyle name="Komma 3 4 3" xfId="19325"/>
    <cellStyle name="Komma 3 4 3 2" xfId="44182"/>
    <cellStyle name="Komma 3 4 3 3" xfId="45090"/>
    <cellStyle name="Komma 3 4 4" xfId="19322"/>
    <cellStyle name="Komma 3 4 5" xfId="43930"/>
    <cellStyle name="Komma 3 4 6" xfId="44179"/>
    <cellStyle name="Komma 3 4 7" xfId="45087"/>
    <cellStyle name="Komma 3 4 8" xfId="46162"/>
    <cellStyle name="Komma 3 4 9" xfId="49178"/>
    <cellStyle name="Komma 3 5" xfId="6571"/>
    <cellStyle name="Komma 3 5 2" xfId="17108"/>
    <cellStyle name="Komma 3 5 2 2" xfId="19327"/>
    <cellStyle name="Komma 3 5 2 3" xfId="44184"/>
    <cellStyle name="Komma 3 5 2 4" xfId="45092"/>
    <cellStyle name="Komma 3 5 3" xfId="19326"/>
    <cellStyle name="Komma 3 5 4" xfId="20608"/>
    <cellStyle name="Komma 3 5 5" xfId="44183"/>
    <cellStyle name="Komma 3 5 6" xfId="45091"/>
    <cellStyle name="Komma 3 5 7" xfId="46141"/>
    <cellStyle name="Komma 3 5 8" xfId="49157"/>
    <cellStyle name="Komma 3 6" xfId="14932"/>
    <cellStyle name="Komma 3 6 2" xfId="19328"/>
    <cellStyle name="Komma 3 6 3" xfId="44185"/>
    <cellStyle name="Komma 3 6 4" xfId="45093"/>
    <cellStyle name="Komma 3 7" xfId="19329"/>
    <cellStyle name="Komma 3 7 2" xfId="19330"/>
    <cellStyle name="Komma 3 7 2 2" xfId="44187"/>
    <cellStyle name="Komma 3 7 2 3" xfId="45095"/>
    <cellStyle name="Komma 3 7 3" xfId="44186"/>
    <cellStyle name="Komma 3 7 4" xfId="45094"/>
    <cellStyle name="Komma 3 8" xfId="19331"/>
    <cellStyle name="Komma 3 8 2" xfId="44188"/>
    <cellStyle name="Komma 3 8 3" xfId="45096"/>
    <cellStyle name="Komma 3 9" xfId="19332"/>
    <cellStyle name="Komma 3 9 2" xfId="44189"/>
    <cellStyle name="Komma 3 9 3" xfId="45097"/>
    <cellStyle name="Komma 4" xfId="4205"/>
    <cellStyle name="Komma 4 10" xfId="9960"/>
    <cellStyle name="Komma 4 10 2" xfId="17510"/>
    <cellStyle name="Komma 4 10 2 2" xfId="33528"/>
    <cellStyle name="Komma 4 10 2 3" xfId="38830"/>
    <cellStyle name="Komma 4 10 2 4" xfId="28177"/>
    <cellStyle name="Komma 4 10 3" xfId="31063"/>
    <cellStyle name="Komma 4 10 4" xfId="36179"/>
    <cellStyle name="Komma 4 10 5" xfId="19334"/>
    <cellStyle name="Komma 4 10 6" xfId="42926"/>
    <cellStyle name="Komma 4 10 7" xfId="46865"/>
    <cellStyle name="Komma 4 10 8" xfId="49881"/>
    <cellStyle name="Komma 4 10 9" xfId="14483"/>
    <cellStyle name="Komma 4 11" xfId="10444"/>
    <cellStyle name="Komma 4 11 10" xfId="14625"/>
    <cellStyle name="Komma 4 11 2" xfId="17987"/>
    <cellStyle name="Komma 4 11 2 2" xfId="33529"/>
    <cellStyle name="Komma 4 11 2 3" xfId="38831"/>
    <cellStyle name="Komma 4 11 2 4" xfId="28178"/>
    <cellStyle name="Komma 4 11 3" xfId="31064"/>
    <cellStyle name="Komma 4 11 4" xfId="36180"/>
    <cellStyle name="Komma 4 11 5" xfId="19335"/>
    <cellStyle name="Komma 4 11 6" xfId="42557"/>
    <cellStyle name="Komma 4 11 7" xfId="44190"/>
    <cellStyle name="Komma 4 11 8" xfId="47342"/>
    <cellStyle name="Komma 4 11 9" xfId="50358"/>
    <cellStyle name="Komma 4 12" xfId="10931"/>
    <cellStyle name="Komma 4 12 10" xfId="14770"/>
    <cellStyle name="Komma 4 12 2" xfId="18464"/>
    <cellStyle name="Komma 4 12 2 2" xfId="33530"/>
    <cellStyle name="Komma 4 12 2 3" xfId="38832"/>
    <cellStyle name="Komma 4 12 2 4" xfId="28179"/>
    <cellStyle name="Komma 4 12 3" xfId="31065"/>
    <cellStyle name="Komma 4 12 4" xfId="36181"/>
    <cellStyle name="Komma 4 12 5" xfId="19336"/>
    <cellStyle name="Komma 4 12 6" xfId="43148"/>
    <cellStyle name="Komma 4 12 7" xfId="44191"/>
    <cellStyle name="Komma 4 12 8" xfId="47819"/>
    <cellStyle name="Komma 4 12 9" xfId="50835"/>
    <cellStyle name="Komma 4 13" xfId="6664"/>
    <cellStyle name="Komma 4 13 2" xfId="33527"/>
    <cellStyle name="Komma 4 13 3" xfId="38829"/>
    <cellStyle name="Komma 4 13 4" xfId="28176"/>
    <cellStyle name="Komma 4 13 5" xfId="43838"/>
    <cellStyle name="Komma 4 13 6" xfId="46165"/>
    <cellStyle name="Komma 4 13 7" xfId="49181"/>
    <cellStyle name="Komma 4 13 8" xfId="17129"/>
    <cellStyle name="Komma 4 14" xfId="31062"/>
    <cellStyle name="Komma 4 15" xfId="36178"/>
    <cellStyle name="Komma 4 16" xfId="19333"/>
    <cellStyle name="Komma 4 17" xfId="42830"/>
    <cellStyle name="Komma 4 18" xfId="45282"/>
    <cellStyle name="Komma 4 19" xfId="48297"/>
    <cellStyle name="Komma 4 2" xfId="4206"/>
    <cellStyle name="Komma 4 2 10" xfId="10932"/>
    <cellStyle name="Komma 4 2 10 2" xfId="18465"/>
    <cellStyle name="Komma 4 2 10 3" xfId="36182"/>
    <cellStyle name="Komma 4 2 10 4" xfId="42377"/>
    <cellStyle name="Komma 4 2 10 5" xfId="47820"/>
    <cellStyle name="Komma 4 2 10 6" xfId="50836"/>
    <cellStyle name="Komma 4 2 10 7" xfId="14771"/>
    <cellStyle name="Komma 4 2 11" xfId="7017"/>
    <cellStyle name="Komma 4 2 11 2" xfId="43110"/>
    <cellStyle name="Komma 4 2 11 3" xfId="46186"/>
    <cellStyle name="Komma 4 2 11 4" xfId="49202"/>
    <cellStyle name="Komma 4 2 11 5" xfId="17145"/>
    <cellStyle name="Komma 4 2 12" xfId="19337"/>
    <cellStyle name="Komma 4 2 13" xfId="41463"/>
    <cellStyle name="Komma 4 2 14" xfId="45283"/>
    <cellStyle name="Komma 4 2 15" xfId="48298"/>
    <cellStyle name="Komma 4 2 16" xfId="13595"/>
    <cellStyle name="Komma 4 2 2" xfId="4207"/>
    <cellStyle name="Komma 4 2 2 10" xfId="7621"/>
    <cellStyle name="Komma 4 2 2 10 2" xfId="43642"/>
    <cellStyle name="Komma 4 2 2 10 3" xfId="46387"/>
    <cellStyle name="Komma 4 2 2 10 4" xfId="49403"/>
    <cellStyle name="Komma 4 2 2 10 5" xfId="17337"/>
    <cellStyle name="Komma 4 2 2 11" xfId="19338"/>
    <cellStyle name="Komma 4 2 2 12" xfId="42831"/>
    <cellStyle name="Komma 4 2 2 13" xfId="44192"/>
    <cellStyle name="Komma 4 2 2 14" xfId="45098"/>
    <cellStyle name="Komma 4 2 2 15" xfId="45284"/>
    <cellStyle name="Komma 4 2 2 16" xfId="48299"/>
    <cellStyle name="Komma 4 2 2 17" xfId="14001"/>
    <cellStyle name="Komma 4 2 2 2" xfId="5280"/>
    <cellStyle name="Komma 4 2 2 2 10" xfId="45099"/>
    <cellStyle name="Komma 4 2 2 2 11" xfId="45337"/>
    <cellStyle name="Komma 4 2 2 2 12" xfId="48353"/>
    <cellStyle name="Komma 4 2 2 2 13" xfId="14190"/>
    <cellStyle name="Komma 4 2 2 2 2" xfId="5600"/>
    <cellStyle name="Komma 4 2 2 2 2 2" xfId="10227"/>
    <cellStyle name="Komma 4 2 2 2 2 2 2" xfId="17777"/>
    <cellStyle name="Komma 4 2 2 2 2 2 3" xfId="42312"/>
    <cellStyle name="Komma 4 2 2 2 2 2 4" xfId="47132"/>
    <cellStyle name="Komma 4 2 2 2 2 2 5" xfId="50148"/>
    <cellStyle name="Komma 4 2 2 2 2 2 6" xfId="14560"/>
    <cellStyle name="Komma 4 2 2 2 2 3" xfId="10712"/>
    <cellStyle name="Komma 4 2 2 2 2 3 2" xfId="18254"/>
    <cellStyle name="Komma 4 2 2 2 2 3 3" xfId="42994"/>
    <cellStyle name="Komma 4 2 2 2 2 3 4" xfId="47609"/>
    <cellStyle name="Komma 4 2 2 2 2 3 5" xfId="50625"/>
    <cellStyle name="Komma 4 2 2 2 2 3 6" xfId="14703"/>
    <cellStyle name="Komma 4 2 2 2 2 4" xfId="11199"/>
    <cellStyle name="Komma 4 2 2 2 2 4 2" xfId="18731"/>
    <cellStyle name="Komma 4 2 2 2 2 4 3" xfId="43297"/>
    <cellStyle name="Komma 4 2 2 2 2 4 4" xfId="48086"/>
    <cellStyle name="Komma 4 2 2 2 2 4 5" xfId="51102"/>
    <cellStyle name="Komma 4 2 2 2 2 4 6" xfId="14848"/>
    <cellStyle name="Komma 4 2 2 2 2 5" xfId="8235"/>
    <cellStyle name="Komma 4 2 2 2 2 5 2" xfId="42246"/>
    <cellStyle name="Komma 4 2 2 2 2 5 3" xfId="46655"/>
    <cellStyle name="Komma 4 2 2 2 2 5 4" xfId="49671"/>
    <cellStyle name="Komma 4 2 2 2 2 5 5" xfId="17418"/>
    <cellStyle name="Komma 4 2 2 2 2 6" xfId="41546"/>
    <cellStyle name="Komma 4 2 2 2 2 7" xfId="45549"/>
    <cellStyle name="Komma 4 2 2 2 2 8" xfId="48565"/>
    <cellStyle name="Komma 4 2 2 2 2 9" xfId="14339"/>
    <cellStyle name="Komma 4 2 2 2 3" xfId="10015"/>
    <cellStyle name="Komma 4 2 2 2 3 2" xfId="17565"/>
    <cellStyle name="Komma 4 2 2 2 3 3" xfId="32457"/>
    <cellStyle name="Komma 4 2 2 2 3 4" xfId="46920"/>
    <cellStyle name="Komma 4 2 2 2 3 5" xfId="49936"/>
    <cellStyle name="Komma 4 2 2 2 3 6" xfId="14500"/>
    <cellStyle name="Komma 4 2 2 2 4" xfId="10499"/>
    <cellStyle name="Komma 4 2 2 2 4 2" xfId="18042"/>
    <cellStyle name="Komma 4 2 2 2 4 3" xfId="20362"/>
    <cellStyle name="Komma 4 2 2 2 4 4" xfId="47397"/>
    <cellStyle name="Komma 4 2 2 2 4 5" xfId="50413"/>
    <cellStyle name="Komma 4 2 2 2 4 6" xfId="14642"/>
    <cellStyle name="Komma 4 2 2 2 5" xfId="10986"/>
    <cellStyle name="Komma 4 2 2 2 5 2" xfId="18519"/>
    <cellStyle name="Komma 4 2 2 2 5 3" xfId="43293"/>
    <cellStyle name="Komma 4 2 2 2 5 4" xfId="47874"/>
    <cellStyle name="Komma 4 2 2 2 5 5" xfId="50890"/>
    <cellStyle name="Komma 4 2 2 2 5 6" xfId="14787"/>
    <cellStyle name="Komma 4 2 2 2 6" xfId="7934"/>
    <cellStyle name="Komma 4 2 2 2 6 2" xfId="41765"/>
    <cellStyle name="Komma 4 2 2 2 6 3" xfId="46443"/>
    <cellStyle name="Komma 4 2 2 2 6 4" xfId="49459"/>
    <cellStyle name="Komma 4 2 2 2 6 5" xfId="17357"/>
    <cellStyle name="Komma 4 2 2 2 7" xfId="19339"/>
    <cellStyle name="Komma 4 2 2 2 8" xfId="19988"/>
    <cellStyle name="Komma 4 2 2 2 9" xfId="44193"/>
    <cellStyle name="Komma 4 2 2 3" xfId="5360"/>
    <cellStyle name="Komma 4 2 2 3 10" xfId="45100"/>
    <cellStyle name="Komma 4 2 2 3 11" xfId="45390"/>
    <cellStyle name="Komma 4 2 2 3 12" xfId="48406"/>
    <cellStyle name="Komma 4 2 2 3 13" xfId="14223"/>
    <cellStyle name="Komma 4 2 2 3 2" xfId="5680"/>
    <cellStyle name="Komma 4 2 2 3 2 2" xfId="10280"/>
    <cellStyle name="Komma 4 2 2 3 2 2 2" xfId="17830"/>
    <cellStyle name="Komma 4 2 2 3 2 2 3" xfId="43803"/>
    <cellStyle name="Komma 4 2 2 3 2 2 4" xfId="47185"/>
    <cellStyle name="Komma 4 2 2 3 2 2 5" xfId="50201"/>
    <cellStyle name="Komma 4 2 2 3 2 2 6" xfId="14575"/>
    <cellStyle name="Komma 4 2 2 3 2 3" xfId="10765"/>
    <cellStyle name="Komma 4 2 2 3 2 3 2" xfId="18307"/>
    <cellStyle name="Komma 4 2 2 3 2 3 3" xfId="43523"/>
    <cellStyle name="Komma 4 2 2 3 2 3 4" xfId="47662"/>
    <cellStyle name="Komma 4 2 2 3 2 3 5" xfId="50678"/>
    <cellStyle name="Komma 4 2 2 3 2 3 6" xfId="14718"/>
    <cellStyle name="Komma 4 2 2 3 2 4" xfId="11252"/>
    <cellStyle name="Komma 4 2 2 3 2 4 2" xfId="18784"/>
    <cellStyle name="Komma 4 2 2 3 2 4 3" xfId="42041"/>
    <cellStyle name="Komma 4 2 2 3 2 4 4" xfId="48139"/>
    <cellStyle name="Komma 4 2 2 3 2 4 5" xfId="51155"/>
    <cellStyle name="Komma 4 2 2 3 2 4 6" xfId="14863"/>
    <cellStyle name="Komma 4 2 2 3 2 5" xfId="8314"/>
    <cellStyle name="Komma 4 2 2 3 2 5 2" xfId="42978"/>
    <cellStyle name="Komma 4 2 2 3 2 5 3" xfId="46708"/>
    <cellStyle name="Komma 4 2 2 3 2 5 4" xfId="49724"/>
    <cellStyle name="Komma 4 2 2 3 2 5 5" xfId="17433"/>
    <cellStyle name="Komma 4 2 2 3 2 6" xfId="19708"/>
    <cellStyle name="Komma 4 2 2 3 2 7" xfId="45602"/>
    <cellStyle name="Komma 4 2 2 3 2 8" xfId="48618"/>
    <cellStyle name="Komma 4 2 2 3 2 9" xfId="14380"/>
    <cellStyle name="Komma 4 2 2 3 3" xfId="10068"/>
    <cellStyle name="Komma 4 2 2 3 3 2" xfId="17618"/>
    <cellStyle name="Komma 4 2 2 3 3 3" xfId="42513"/>
    <cellStyle name="Komma 4 2 2 3 3 4" xfId="46973"/>
    <cellStyle name="Komma 4 2 2 3 3 5" xfId="49989"/>
    <cellStyle name="Komma 4 2 2 3 3 6" xfId="14515"/>
    <cellStyle name="Komma 4 2 2 3 4" xfId="10553"/>
    <cellStyle name="Komma 4 2 2 3 4 2" xfId="18095"/>
    <cellStyle name="Komma 4 2 2 3 4 3" xfId="42332"/>
    <cellStyle name="Komma 4 2 2 3 4 4" xfId="47450"/>
    <cellStyle name="Komma 4 2 2 3 4 5" xfId="50466"/>
    <cellStyle name="Komma 4 2 2 3 4 6" xfId="14658"/>
    <cellStyle name="Komma 4 2 2 3 5" xfId="11040"/>
    <cellStyle name="Komma 4 2 2 3 5 2" xfId="18572"/>
    <cellStyle name="Komma 4 2 2 3 5 3" xfId="43968"/>
    <cellStyle name="Komma 4 2 2 3 5 4" xfId="47927"/>
    <cellStyle name="Komma 4 2 2 3 5 5" xfId="50943"/>
    <cellStyle name="Komma 4 2 2 3 5 6" xfId="14803"/>
    <cellStyle name="Komma 4 2 2 3 6" xfId="8005"/>
    <cellStyle name="Komma 4 2 2 3 6 2" xfId="43190"/>
    <cellStyle name="Komma 4 2 2 3 6 3" xfId="46496"/>
    <cellStyle name="Komma 4 2 2 3 6 4" xfId="49512"/>
    <cellStyle name="Komma 4 2 2 3 6 5" xfId="17373"/>
    <cellStyle name="Komma 4 2 2 3 7" xfId="19340"/>
    <cellStyle name="Komma 4 2 2 3 8" xfId="42510"/>
    <cellStyle name="Komma 4 2 2 3 9" xfId="44194"/>
    <cellStyle name="Komma 4 2 2 4" xfId="5440"/>
    <cellStyle name="Komma 4 2 2 4 10" xfId="14261"/>
    <cellStyle name="Komma 4 2 2 4 2" xfId="5760"/>
    <cellStyle name="Komma 4 2 2 4 2 2" xfId="10333"/>
    <cellStyle name="Komma 4 2 2 4 2 2 2" xfId="17883"/>
    <cellStyle name="Komma 4 2 2 4 2 2 3" xfId="32424"/>
    <cellStyle name="Komma 4 2 2 4 2 2 4" xfId="47238"/>
    <cellStyle name="Komma 4 2 2 4 2 2 5" xfId="50254"/>
    <cellStyle name="Komma 4 2 2 4 2 2 6" xfId="14590"/>
    <cellStyle name="Komma 4 2 2 4 2 3" xfId="10818"/>
    <cellStyle name="Komma 4 2 2 4 2 3 2" xfId="18360"/>
    <cellStyle name="Komma 4 2 2 4 2 3 3" xfId="42365"/>
    <cellStyle name="Komma 4 2 2 4 2 3 4" xfId="47715"/>
    <cellStyle name="Komma 4 2 2 4 2 3 5" xfId="50731"/>
    <cellStyle name="Komma 4 2 2 4 2 3 6" xfId="14733"/>
    <cellStyle name="Komma 4 2 2 4 2 4" xfId="11305"/>
    <cellStyle name="Komma 4 2 2 4 2 4 2" xfId="18837"/>
    <cellStyle name="Komma 4 2 2 4 2 4 3" xfId="42901"/>
    <cellStyle name="Komma 4 2 2 4 2 4 4" xfId="48192"/>
    <cellStyle name="Komma 4 2 2 4 2 4 5" xfId="51208"/>
    <cellStyle name="Komma 4 2 2 4 2 4 6" xfId="14878"/>
    <cellStyle name="Komma 4 2 2 4 2 5" xfId="8394"/>
    <cellStyle name="Komma 4 2 2 4 2 5 2" xfId="42817"/>
    <cellStyle name="Komma 4 2 2 4 2 5 3" xfId="46761"/>
    <cellStyle name="Komma 4 2 2 4 2 5 4" xfId="49777"/>
    <cellStyle name="Komma 4 2 2 4 2 5 5" xfId="17448"/>
    <cellStyle name="Komma 4 2 2 4 2 6" xfId="42078"/>
    <cellStyle name="Komma 4 2 2 4 2 7" xfId="45655"/>
    <cellStyle name="Komma 4 2 2 4 2 8" xfId="48671"/>
    <cellStyle name="Komma 4 2 2 4 2 9" xfId="14422"/>
    <cellStyle name="Komma 4 2 2 4 3" xfId="10121"/>
    <cellStyle name="Komma 4 2 2 4 3 2" xfId="17671"/>
    <cellStyle name="Komma 4 2 2 4 3 3" xfId="43855"/>
    <cellStyle name="Komma 4 2 2 4 3 4" xfId="47026"/>
    <cellStyle name="Komma 4 2 2 4 3 5" xfId="50042"/>
    <cellStyle name="Komma 4 2 2 4 3 6" xfId="14530"/>
    <cellStyle name="Komma 4 2 2 4 4" xfId="10606"/>
    <cellStyle name="Komma 4 2 2 4 4 2" xfId="18148"/>
    <cellStyle name="Komma 4 2 2 4 4 3" xfId="42558"/>
    <cellStyle name="Komma 4 2 2 4 4 4" xfId="47503"/>
    <cellStyle name="Komma 4 2 2 4 4 5" xfId="50519"/>
    <cellStyle name="Komma 4 2 2 4 4 6" xfId="14673"/>
    <cellStyle name="Komma 4 2 2 4 5" xfId="11093"/>
    <cellStyle name="Komma 4 2 2 4 5 2" xfId="18625"/>
    <cellStyle name="Komma 4 2 2 4 5 3" xfId="43817"/>
    <cellStyle name="Komma 4 2 2 4 5 4" xfId="47980"/>
    <cellStyle name="Komma 4 2 2 4 5 5" xfId="50996"/>
    <cellStyle name="Komma 4 2 2 4 5 6" xfId="14818"/>
    <cellStyle name="Komma 4 2 2 4 6" xfId="8081"/>
    <cellStyle name="Komma 4 2 2 4 6 2" xfId="41785"/>
    <cellStyle name="Komma 4 2 2 4 6 3" xfId="46549"/>
    <cellStyle name="Komma 4 2 2 4 6 4" xfId="49565"/>
    <cellStyle name="Komma 4 2 2 4 6 5" xfId="17388"/>
    <cellStyle name="Komma 4 2 2 4 7" xfId="43729"/>
    <cellStyle name="Komma 4 2 2 4 8" xfId="45443"/>
    <cellStyle name="Komma 4 2 2 4 9" xfId="48459"/>
    <cellStyle name="Komma 4 2 2 5" xfId="5520"/>
    <cellStyle name="Komma 4 2 2 5 2" xfId="10174"/>
    <cellStyle name="Komma 4 2 2 5 2 2" xfId="17724"/>
    <cellStyle name="Komma 4 2 2 5 2 3" xfId="42629"/>
    <cellStyle name="Komma 4 2 2 5 2 4" xfId="47079"/>
    <cellStyle name="Komma 4 2 2 5 2 5" xfId="50095"/>
    <cellStyle name="Komma 4 2 2 5 2 6" xfId="14545"/>
    <cellStyle name="Komma 4 2 2 5 3" xfId="10659"/>
    <cellStyle name="Komma 4 2 2 5 3 2" xfId="18201"/>
    <cellStyle name="Komma 4 2 2 5 3 3" xfId="42939"/>
    <cellStyle name="Komma 4 2 2 5 3 4" xfId="47556"/>
    <cellStyle name="Komma 4 2 2 5 3 5" xfId="50572"/>
    <cellStyle name="Komma 4 2 2 5 3 6" xfId="14688"/>
    <cellStyle name="Komma 4 2 2 5 4" xfId="11146"/>
    <cellStyle name="Komma 4 2 2 5 4 2" xfId="18678"/>
    <cellStyle name="Komma 4 2 2 5 4 3" xfId="43241"/>
    <cellStyle name="Komma 4 2 2 5 4 4" xfId="48033"/>
    <cellStyle name="Komma 4 2 2 5 4 5" xfId="51049"/>
    <cellStyle name="Komma 4 2 2 5 4 6" xfId="14833"/>
    <cellStyle name="Komma 4 2 2 5 5" xfId="8160"/>
    <cellStyle name="Komma 4 2 2 5 5 2" xfId="42117"/>
    <cellStyle name="Komma 4 2 2 5 5 3" xfId="46602"/>
    <cellStyle name="Komma 4 2 2 5 5 4" xfId="49618"/>
    <cellStyle name="Komma 4 2 2 5 5 5" xfId="17403"/>
    <cellStyle name="Komma 4 2 2 5 6" xfId="41531"/>
    <cellStyle name="Komma 4 2 2 5 7" xfId="45496"/>
    <cellStyle name="Komma 4 2 2 5 8" xfId="48512"/>
    <cellStyle name="Komma 4 2 2 5 9" xfId="14302"/>
    <cellStyle name="Komma 4 2 2 6" xfId="5840"/>
    <cellStyle name="Komma 4 2 2 6 2" xfId="10386"/>
    <cellStyle name="Komma 4 2 2 6 2 2" xfId="17936"/>
    <cellStyle name="Komma 4 2 2 6 2 3" xfId="43383"/>
    <cellStyle name="Komma 4 2 2 6 2 4" xfId="47291"/>
    <cellStyle name="Komma 4 2 2 6 2 5" xfId="50307"/>
    <cellStyle name="Komma 4 2 2 6 2 6" xfId="14605"/>
    <cellStyle name="Komma 4 2 2 6 3" xfId="10871"/>
    <cellStyle name="Komma 4 2 2 6 3 2" xfId="18413"/>
    <cellStyle name="Komma 4 2 2 6 3 3" xfId="42371"/>
    <cellStyle name="Komma 4 2 2 6 3 4" xfId="47768"/>
    <cellStyle name="Komma 4 2 2 6 3 5" xfId="50784"/>
    <cellStyle name="Komma 4 2 2 6 3 6" xfId="14748"/>
    <cellStyle name="Komma 4 2 2 6 4" xfId="11359"/>
    <cellStyle name="Komma 4 2 2 6 4 2" xfId="18890"/>
    <cellStyle name="Komma 4 2 2 6 4 3" xfId="42709"/>
    <cellStyle name="Komma 4 2 2 6 4 4" xfId="48245"/>
    <cellStyle name="Komma 4 2 2 6 4 5" xfId="51261"/>
    <cellStyle name="Komma 4 2 2 6 4 6" xfId="14894"/>
    <cellStyle name="Komma 4 2 2 6 5" xfId="8474"/>
    <cellStyle name="Komma 4 2 2 6 5 2" xfId="43741"/>
    <cellStyle name="Komma 4 2 2 6 5 3" xfId="46814"/>
    <cellStyle name="Komma 4 2 2 6 5 4" xfId="49830"/>
    <cellStyle name="Komma 4 2 2 6 5 5" xfId="17463"/>
    <cellStyle name="Komma 4 2 2 6 6" xfId="42082"/>
    <cellStyle name="Komma 4 2 2 6 7" xfId="45708"/>
    <cellStyle name="Komma 4 2 2 6 8" xfId="48724"/>
    <cellStyle name="Komma 4 2 2 6 9" xfId="14464"/>
    <cellStyle name="Komma 4 2 2 7" xfId="9962"/>
    <cellStyle name="Komma 4 2 2 7 2" xfId="17512"/>
    <cellStyle name="Komma 4 2 2 7 3" xfId="41842"/>
    <cellStyle name="Komma 4 2 2 7 4" xfId="46867"/>
    <cellStyle name="Komma 4 2 2 7 5" xfId="49883"/>
    <cellStyle name="Komma 4 2 2 7 6" xfId="14485"/>
    <cellStyle name="Komma 4 2 2 8" xfId="10446"/>
    <cellStyle name="Komma 4 2 2 8 2" xfId="17989"/>
    <cellStyle name="Komma 4 2 2 8 3" xfId="43572"/>
    <cellStyle name="Komma 4 2 2 8 4" xfId="47344"/>
    <cellStyle name="Komma 4 2 2 8 5" xfId="50360"/>
    <cellStyle name="Komma 4 2 2 8 6" xfId="14627"/>
    <cellStyle name="Komma 4 2 2 9" xfId="10933"/>
    <cellStyle name="Komma 4 2 2 9 2" xfId="18466"/>
    <cellStyle name="Komma 4 2 2 9 3" xfId="43813"/>
    <cellStyle name="Komma 4 2 2 9 4" xfId="47821"/>
    <cellStyle name="Komma 4 2 2 9 5" xfId="50837"/>
    <cellStyle name="Komma 4 2 2 9 6" xfId="14772"/>
    <cellStyle name="Komma 4 2 3" xfId="5279"/>
    <cellStyle name="Komma 4 2 3 10" xfId="45101"/>
    <cellStyle name="Komma 4 2 3 11" xfId="45336"/>
    <cellStyle name="Komma 4 2 3 12" xfId="48352"/>
    <cellStyle name="Komma 4 2 3 13" xfId="14189"/>
    <cellStyle name="Komma 4 2 3 2" xfId="5599"/>
    <cellStyle name="Komma 4 2 3 2 10" xfId="45548"/>
    <cellStyle name="Komma 4 2 3 2 11" xfId="48564"/>
    <cellStyle name="Komma 4 2 3 2 12" xfId="14338"/>
    <cellStyle name="Komma 4 2 3 2 2" xfId="10226"/>
    <cellStyle name="Komma 4 2 3 2 2 2" xfId="17776"/>
    <cellStyle name="Komma 4 2 3 2 2 3" xfId="43567"/>
    <cellStyle name="Komma 4 2 3 2 2 4" xfId="47131"/>
    <cellStyle name="Komma 4 2 3 2 2 5" xfId="50147"/>
    <cellStyle name="Komma 4 2 3 2 2 6" xfId="14559"/>
    <cellStyle name="Komma 4 2 3 2 3" xfId="10711"/>
    <cellStyle name="Komma 4 2 3 2 3 2" xfId="18253"/>
    <cellStyle name="Komma 4 2 3 2 3 3" xfId="43170"/>
    <cellStyle name="Komma 4 2 3 2 3 4" xfId="47608"/>
    <cellStyle name="Komma 4 2 3 2 3 5" xfId="50624"/>
    <cellStyle name="Komma 4 2 3 2 3 6" xfId="14702"/>
    <cellStyle name="Komma 4 2 3 2 4" xfId="11198"/>
    <cellStyle name="Komma 4 2 3 2 4 2" xfId="18730"/>
    <cellStyle name="Komma 4 2 3 2 4 3" xfId="20338"/>
    <cellStyle name="Komma 4 2 3 2 4 4" xfId="48085"/>
    <cellStyle name="Komma 4 2 3 2 4 5" xfId="51101"/>
    <cellStyle name="Komma 4 2 3 2 4 6" xfId="14847"/>
    <cellStyle name="Komma 4 2 3 2 5" xfId="8234"/>
    <cellStyle name="Komma 4 2 3 2 5 2" xfId="42679"/>
    <cellStyle name="Komma 4 2 3 2 5 3" xfId="46654"/>
    <cellStyle name="Komma 4 2 3 2 5 4" xfId="49670"/>
    <cellStyle name="Komma 4 2 3 2 5 5" xfId="17417"/>
    <cellStyle name="Komma 4 2 3 2 6" xfId="19342"/>
    <cellStyle name="Komma 4 2 3 2 7" xfId="28556"/>
    <cellStyle name="Komma 4 2 3 2 8" xfId="44196"/>
    <cellStyle name="Komma 4 2 3 2 9" xfId="45102"/>
    <cellStyle name="Komma 4 2 3 3" xfId="10014"/>
    <cellStyle name="Komma 4 2 3 3 2" xfId="17564"/>
    <cellStyle name="Komma 4 2 3 3 3" xfId="41853"/>
    <cellStyle name="Komma 4 2 3 3 4" xfId="46919"/>
    <cellStyle name="Komma 4 2 3 3 5" xfId="49935"/>
    <cellStyle name="Komma 4 2 3 3 6" xfId="14499"/>
    <cellStyle name="Komma 4 2 3 4" xfId="10498"/>
    <cellStyle name="Komma 4 2 3 4 2" xfId="18041"/>
    <cellStyle name="Komma 4 2 3 4 3" xfId="41922"/>
    <cellStyle name="Komma 4 2 3 4 4" xfId="47396"/>
    <cellStyle name="Komma 4 2 3 4 5" xfId="50412"/>
    <cellStyle name="Komma 4 2 3 4 6" xfId="14641"/>
    <cellStyle name="Komma 4 2 3 5" xfId="10985"/>
    <cellStyle name="Komma 4 2 3 5 2" xfId="18518"/>
    <cellStyle name="Komma 4 2 3 5 3" xfId="20344"/>
    <cellStyle name="Komma 4 2 3 5 4" xfId="47873"/>
    <cellStyle name="Komma 4 2 3 5 5" xfId="50889"/>
    <cellStyle name="Komma 4 2 3 5 6" xfId="14786"/>
    <cellStyle name="Komma 4 2 3 6" xfId="7933"/>
    <cellStyle name="Komma 4 2 3 6 2" xfId="41764"/>
    <cellStyle name="Komma 4 2 3 6 3" xfId="46442"/>
    <cellStyle name="Komma 4 2 3 6 4" xfId="49458"/>
    <cellStyle name="Komma 4 2 3 6 5" xfId="17356"/>
    <cellStyle name="Komma 4 2 3 7" xfId="19341"/>
    <cellStyle name="Komma 4 2 3 8" xfId="42061"/>
    <cellStyle name="Komma 4 2 3 9" xfId="44195"/>
    <cellStyle name="Komma 4 2 4" xfId="5359"/>
    <cellStyle name="Komma 4 2 4 10" xfId="45103"/>
    <cellStyle name="Komma 4 2 4 11" xfId="45389"/>
    <cellStyle name="Komma 4 2 4 12" xfId="48405"/>
    <cellStyle name="Komma 4 2 4 13" xfId="14222"/>
    <cellStyle name="Komma 4 2 4 2" xfId="5679"/>
    <cellStyle name="Komma 4 2 4 2 10" xfId="45601"/>
    <cellStyle name="Komma 4 2 4 2 11" xfId="48617"/>
    <cellStyle name="Komma 4 2 4 2 12" xfId="14379"/>
    <cellStyle name="Komma 4 2 4 2 2" xfId="10279"/>
    <cellStyle name="Komma 4 2 4 2 2 2" xfId="17829"/>
    <cellStyle name="Komma 4 2 4 2 2 3" xfId="42318"/>
    <cellStyle name="Komma 4 2 4 2 2 4" xfId="47184"/>
    <cellStyle name="Komma 4 2 4 2 2 5" xfId="50200"/>
    <cellStyle name="Komma 4 2 4 2 2 6" xfId="14574"/>
    <cellStyle name="Komma 4 2 4 2 3" xfId="10764"/>
    <cellStyle name="Komma 4 2 4 2 3 2" xfId="18306"/>
    <cellStyle name="Komma 4 2 4 2 3 3" xfId="42361"/>
    <cellStyle name="Komma 4 2 4 2 3 4" xfId="47661"/>
    <cellStyle name="Komma 4 2 4 2 3 5" xfId="50677"/>
    <cellStyle name="Komma 4 2 4 2 3 6" xfId="14717"/>
    <cellStyle name="Komma 4 2 4 2 4" xfId="11251"/>
    <cellStyle name="Komma 4 2 4 2 4 2" xfId="18783"/>
    <cellStyle name="Komma 4 2 4 2 4 3" xfId="43972"/>
    <cellStyle name="Komma 4 2 4 2 4 4" xfId="48138"/>
    <cellStyle name="Komma 4 2 4 2 4 5" xfId="51154"/>
    <cellStyle name="Komma 4 2 4 2 4 6" xfId="14862"/>
    <cellStyle name="Komma 4 2 4 2 5" xfId="8313"/>
    <cellStyle name="Komma 4 2 4 2 5 2" xfId="29602"/>
    <cellStyle name="Komma 4 2 4 2 5 3" xfId="46707"/>
    <cellStyle name="Komma 4 2 4 2 5 4" xfId="49723"/>
    <cellStyle name="Komma 4 2 4 2 5 5" xfId="17432"/>
    <cellStyle name="Komma 4 2 4 2 6" xfId="19344"/>
    <cellStyle name="Komma 4 2 4 2 7" xfId="41570"/>
    <cellStyle name="Komma 4 2 4 2 8" xfId="44198"/>
    <cellStyle name="Komma 4 2 4 2 9" xfId="45104"/>
    <cellStyle name="Komma 4 2 4 3" xfId="10067"/>
    <cellStyle name="Komma 4 2 4 3 2" xfId="17617"/>
    <cellStyle name="Komma 4 2 4 3 3" xfId="43192"/>
    <cellStyle name="Komma 4 2 4 3 4" xfId="46972"/>
    <cellStyle name="Komma 4 2 4 3 5" xfId="49988"/>
    <cellStyle name="Komma 4 2 4 3 6" xfId="14514"/>
    <cellStyle name="Komma 4 2 4 4" xfId="10552"/>
    <cellStyle name="Komma 4 2 4 4 2" xfId="18094"/>
    <cellStyle name="Komma 4 2 4 4 3" xfId="42505"/>
    <cellStyle name="Komma 4 2 4 4 4" xfId="47449"/>
    <cellStyle name="Komma 4 2 4 4 5" xfId="50465"/>
    <cellStyle name="Komma 4 2 4 4 6" xfId="14657"/>
    <cellStyle name="Komma 4 2 4 5" xfId="11039"/>
    <cellStyle name="Komma 4 2 4 5 2" xfId="18571"/>
    <cellStyle name="Komma 4 2 4 5 3" xfId="42948"/>
    <cellStyle name="Komma 4 2 4 5 4" xfId="47926"/>
    <cellStyle name="Komma 4 2 4 5 5" xfId="50942"/>
    <cellStyle name="Komma 4 2 4 5 6" xfId="14802"/>
    <cellStyle name="Komma 4 2 4 6" xfId="8004"/>
    <cellStyle name="Komma 4 2 4 6 2" xfId="42113"/>
    <cellStyle name="Komma 4 2 4 6 3" xfId="46495"/>
    <cellStyle name="Komma 4 2 4 6 4" xfId="49511"/>
    <cellStyle name="Komma 4 2 4 6 5" xfId="17372"/>
    <cellStyle name="Komma 4 2 4 7" xfId="19343"/>
    <cellStyle name="Komma 4 2 4 8" xfId="42480"/>
    <cellStyle name="Komma 4 2 4 9" xfId="44197"/>
    <cellStyle name="Komma 4 2 5" xfId="5439"/>
    <cellStyle name="Komma 4 2 5 10" xfId="45105"/>
    <cellStyle name="Komma 4 2 5 11" xfId="45442"/>
    <cellStyle name="Komma 4 2 5 12" xfId="48458"/>
    <cellStyle name="Komma 4 2 5 13" xfId="14260"/>
    <cellStyle name="Komma 4 2 5 2" xfId="5759"/>
    <cellStyle name="Komma 4 2 5 2 2" xfId="10332"/>
    <cellStyle name="Komma 4 2 5 2 2 2" xfId="17882"/>
    <cellStyle name="Komma 4 2 5 2 2 3" xfId="41903"/>
    <cellStyle name="Komma 4 2 5 2 2 4" xfId="47237"/>
    <cellStyle name="Komma 4 2 5 2 2 5" xfId="50253"/>
    <cellStyle name="Komma 4 2 5 2 2 6" xfId="14589"/>
    <cellStyle name="Komma 4 2 5 2 3" xfId="10817"/>
    <cellStyle name="Komma 4 2 5 2 3 2" xfId="18359"/>
    <cellStyle name="Komma 4 2 5 2 3 3" xfId="42996"/>
    <cellStyle name="Komma 4 2 5 2 3 4" xfId="47714"/>
    <cellStyle name="Komma 4 2 5 2 3 5" xfId="50730"/>
    <cellStyle name="Komma 4 2 5 2 3 6" xfId="14732"/>
    <cellStyle name="Komma 4 2 5 2 4" xfId="11304"/>
    <cellStyle name="Komma 4 2 5 2 4 2" xfId="18836"/>
    <cellStyle name="Komma 4 2 5 2 4 3" xfId="42153"/>
    <cellStyle name="Komma 4 2 5 2 4 4" xfId="48191"/>
    <cellStyle name="Komma 4 2 5 2 4 5" xfId="51207"/>
    <cellStyle name="Komma 4 2 5 2 4 6" xfId="14877"/>
    <cellStyle name="Komma 4 2 5 2 5" xfId="8393"/>
    <cellStyle name="Komma 4 2 5 2 5 2" xfId="19767"/>
    <cellStyle name="Komma 4 2 5 2 5 3" xfId="46760"/>
    <cellStyle name="Komma 4 2 5 2 5 4" xfId="49776"/>
    <cellStyle name="Komma 4 2 5 2 5 5" xfId="17447"/>
    <cellStyle name="Komma 4 2 5 2 6" xfId="42653"/>
    <cellStyle name="Komma 4 2 5 2 7" xfId="45654"/>
    <cellStyle name="Komma 4 2 5 2 8" xfId="48670"/>
    <cellStyle name="Komma 4 2 5 2 9" xfId="14421"/>
    <cellStyle name="Komma 4 2 5 3" xfId="10120"/>
    <cellStyle name="Komma 4 2 5 3 2" xfId="17670"/>
    <cellStyle name="Komma 4 2 5 3 3" xfId="20408"/>
    <cellStyle name="Komma 4 2 5 3 4" xfId="47025"/>
    <cellStyle name="Komma 4 2 5 3 5" xfId="50041"/>
    <cellStyle name="Komma 4 2 5 3 6" xfId="14529"/>
    <cellStyle name="Komma 4 2 5 4" xfId="10605"/>
    <cellStyle name="Komma 4 2 5 4 2" xfId="18147"/>
    <cellStyle name="Komma 4 2 5 4 3" xfId="43959"/>
    <cellStyle name="Komma 4 2 5 4 4" xfId="47502"/>
    <cellStyle name="Komma 4 2 5 4 5" xfId="50518"/>
    <cellStyle name="Komma 4 2 5 4 6" xfId="14672"/>
    <cellStyle name="Komma 4 2 5 5" xfId="11092"/>
    <cellStyle name="Komma 4 2 5 5 2" xfId="18624"/>
    <cellStyle name="Komma 4 2 5 5 3" xfId="42399"/>
    <cellStyle name="Komma 4 2 5 5 4" xfId="47979"/>
    <cellStyle name="Komma 4 2 5 5 5" xfId="50995"/>
    <cellStyle name="Komma 4 2 5 5 6" xfId="14817"/>
    <cellStyle name="Komma 4 2 5 6" xfId="8080"/>
    <cellStyle name="Komma 4 2 5 6 2" xfId="43065"/>
    <cellStyle name="Komma 4 2 5 6 3" xfId="46548"/>
    <cellStyle name="Komma 4 2 5 6 4" xfId="49564"/>
    <cellStyle name="Komma 4 2 5 6 5" xfId="17387"/>
    <cellStyle name="Komma 4 2 5 7" xfId="19345"/>
    <cellStyle name="Komma 4 2 5 8" xfId="43705"/>
    <cellStyle name="Komma 4 2 5 9" xfId="44199"/>
    <cellStyle name="Komma 4 2 6" xfId="5519"/>
    <cellStyle name="Komma 4 2 6 10" xfId="45495"/>
    <cellStyle name="Komma 4 2 6 11" xfId="48511"/>
    <cellStyle name="Komma 4 2 6 12" xfId="14301"/>
    <cellStyle name="Komma 4 2 6 2" xfId="10173"/>
    <cellStyle name="Komma 4 2 6 2 2" xfId="17723"/>
    <cellStyle name="Komma 4 2 6 2 3" xfId="42306"/>
    <cellStyle name="Komma 4 2 6 2 4" xfId="47078"/>
    <cellStyle name="Komma 4 2 6 2 5" xfId="50094"/>
    <cellStyle name="Komma 4 2 6 2 6" xfId="14544"/>
    <cellStyle name="Komma 4 2 6 3" xfId="10658"/>
    <cellStyle name="Komma 4 2 6 3 2" xfId="18200"/>
    <cellStyle name="Komma 4 2 6 3 3" xfId="42344"/>
    <cellStyle name="Komma 4 2 6 3 4" xfId="47555"/>
    <cellStyle name="Komma 4 2 6 3 5" xfId="50571"/>
    <cellStyle name="Komma 4 2 6 3 6" xfId="14687"/>
    <cellStyle name="Komma 4 2 6 4" xfId="11145"/>
    <cellStyle name="Komma 4 2 6 4 2" xfId="18677"/>
    <cellStyle name="Komma 4 2 6 4 3" xfId="42405"/>
    <cellStyle name="Komma 4 2 6 4 4" xfId="48032"/>
    <cellStyle name="Komma 4 2 6 4 5" xfId="51048"/>
    <cellStyle name="Komma 4 2 6 4 6" xfId="14832"/>
    <cellStyle name="Komma 4 2 6 5" xfId="8159"/>
    <cellStyle name="Komma 4 2 6 5 2" xfId="42663"/>
    <cellStyle name="Komma 4 2 6 5 3" xfId="46601"/>
    <cellStyle name="Komma 4 2 6 5 4" xfId="49617"/>
    <cellStyle name="Komma 4 2 6 5 5" xfId="17402"/>
    <cellStyle name="Komma 4 2 6 6" xfId="19346"/>
    <cellStyle name="Komma 4 2 6 7" xfId="43604"/>
    <cellStyle name="Komma 4 2 6 8" xfId="44200"/>
    <cellStyle name="Komma 4 2 6 9" xfId="45106"/>
    <cellStyle name="Komma 4 2 7" xfId="5839"/>
    <cellStyle name="Komma 4 2 7 10" xfId="45707"/>
    <cellStyle name="Komma 4 2 7 11" xfId="48723"/>
    <cellStyle name="Komma 4 2 7 12" xfId="14463"/>
    <cellStyle name="Komma 4 2 7 2" xfId="10385"/>
    <cellStyle name="Komma 4 2 7 2 2" xfId="17935"/>
    <cellStyle name="Komma 4 2 7 2 3" xfId="43805"/>
    <cellStyle name="Komma 4 2 7 2 4" xfId="47290"/>
    <cellStyle name="Komma 4 2 7 2 5" xfId="50306"/>
    <cellStyle name="Komma 4 2 7 2 6" xfId="14604"/>
    <cellStyle name="Komma 4 2 7 3" xfId="10870"/>
    <cellStyle name="Komma 4 2 7 3 2" xfId="18412"/>
    <cellStyle name="Komma 4 2 7 3 3" xfId="43147"/>
    <cellStyle name="Komma 4 2 7 3 4" xfId="47767"/>
    <cellStyle name="Komma 4 2 7 3 5" xfId="50783"/>
    <cellStyle name="Komma 4 2 7 3 6" xfId="14747"/>
    <cellStyle name="Komma 4 2 7 4" xfId="11358"/>
    <cellStyle name="Komma 4 2 7 4 2" xfId="18889"/>
    <cellStyle name="Komma 4 2 7 4 3" xfId="20335"/>
    <cellStyle name="Komma 4 2 7 4 4" xfId="48244"/>
    <cellStyle name="Komma 4 2 7 4 5" xfId="51260"/>
    <cellStyle name="Komma 4 2 7 4 6" xfId="14893"/>
    <cellStyle name="Komma 4 2 7 5" xfId="8473"/>
    <cellStyle name="Komma 4 2 7 5 2" xfId="42485"/>
    <cellStyle name="Komma 4 2 7 5 3" xfId="46813"/>
    <cellStyle name="Komma 4 2 7 5 4" xfId="49829"/>
    <cellStyle name="Komma 4 2 7 5 5" xfId="17462"/>
    <cellStyle name="Komma 4 2 7 6" xfId="19347"/>
    <cellStyle name="Komma 4 2 7 7" xfId="19984"/>
    <cellStyle name="Komma 4 2 7 8" xfId="44201"/>
    <cellStyle name="Komma 4 2 7 9" xfId="45107"/>
    <cellStyle name="Komma 4 2 8" xfId="9961"/>
    <cellStyle name="Komma 4 2 8 2" xfId="17511"/>
    <cellStyle name="Komma 4 2 8 2 2" xfId="33531"/>
    <cellStyle name="Komma 4 2 8 3" xfId="38833"/>
    <cellStyle name="Komma 4 2 8 4" xfId="28180"/>
    <cellStyle name="Komma 4 2 8 5" xfId="43948"/>
    <cellStyle name="Komma 4 2 8 6" xfId="46866"/>
    <cellStyle name="Komma 4 2 8 7" xfId="49882"/>
    <cellStyle name="Komma 4 2 8 8" xfId="14484"/>
    <cellStyle name="Komma 4 2 9" xfId="10445"/>
    <cellStyle name="Komma 4 2 9 2" xfId="17988"/>
    <cellStyle name="Komma 4 2 9 3" xfId="31066"/>
    <cellStyle name="Komma 4 2 9 4" xfId="20365"/>
    <cellStyle name="Komma 4 2 9 5" xfId="47343"/>
    <cellStyle name="Komma 4 2 9 6" xfId="50359"/>
    <cellStyle name="Komma 4 2 9 7" xfId="14626"/>
    <cellStyle name="Komma 4 20" xfId="13489"/>
    <cellStyle name="Komma 4 3" xfId="4208"/>
    <cellStyle name="Komma 4 3 10" xfId="6926"/>
    <cellStyle name="Komma 4 3 10 2" xfId="42458"/>
    <cellStyle name="Komma 4 3 10 3" xfId="46172"/>
    <cellStyle name="Komma 4 3 10 4" xfId="49188"/>
    <cellStyle name="Komma 4 3 10 5" xfId="17132"/>
    <cellStyle name="Komma 4 3 11" xfId="19348"/>
    <cellStyle name="Komma 4 3 12" xfId="42829"/>
    <cellStyle name="Komma 4 3 13" xfId="44202"/>
    <cellStyle name="Komma 4 3 14" xfId="45108"/>
    <cellStyle name="Komma 4 3 15" xfId="45285"/>
    <cellStyle name="Komma 4 3 16" xfId="48300"/>
    <cellStyle name="Komma 4 3 17" xfId="13572"/>
    <cellStyle name="Komma 4 3 2" xfId="5281"/>
    <cellStyle name="Komma 4 3 2 10" xfId="45109"/>
    <cellStyle name="Komma 4 3 2 11" xfId="45338"/>
    <cellStyle name="Komma 4 3 2 12" xfId="48354"/>
    <cellStyle name="Komma 4 3 2 13" xfId="14191"/>
    <cellStyle name="Komma 4 3 2 2" xfId="5601"/>
    <cellStyle name="Komma 4 3 2 2 10" xfId="45550"/>
    <cellStyle name="Komma 4 3 2 2 11" xfId="48566"/>
    <cellStyle name="Komma 4 3 2 2 12" xfId="14340"/>
    <cellStyle name="Komma 4 3 2 2 2" xfId="10228"/>
    <cellStyle name="Komma 4 3 2 2 2 2" xfId="17778"/>
    <cellStyle name="Komma 4 3 2 2 2 3" xfId="42630"/>
    <cellStyle name="Komma 4 3 2 2 2 4" xfId="47133"/>
    <cellStyle name="Komma 4 3 2 2 2 5" xfId="50149"/>
    <cellStyle name="Komma 4 3 2 2 2 6" xfId="14561"/>
    <cellStyle name="Komma 4 3 2 2 3" xfId="10713"/>
    <cellStyle name="Komma 4 3 2 2 3 2" xfId="18255"/>
    <cellStyle name="Komma 4 3 2 2 3 3" xfId="42351"/>
    <cellStyle name="Komma 4 3 2 2 3 4" xfId="47610"/>
    <cellStyle name="Komma 4 3 2 2 3 5" xfId="50626"/>
    <cellStyle name="Komma 4 3 2 2 3 6" xfId="14704"/>
    <cellStyle name="Komma 4 3 2 2 4" xfId="11200"/>
    <cellStyle name="Komma 4 3 2 2 4 2" xfId="18732"/>
    <cellStyle name="Komma 4 3 2 2 4 3" xfId="42411"/>
    <cellStyle name="Komma 4 3 2 2 4 4" xfId="48087"/>
    <cellStyle name="Komma 4 3 2 2 4 5" xfId="51103"/>
    <cellStyle name="Komma 4 3 2 2 4 6" xfId="14849"/>
    <cellStyle name="Komma 4 3 2 2 5" xfId="8236"/>
    <cellStyle name="Komma 4 3 2 2 5 2" xfId="20135"/>
    <cellStyle name="Komma 4 3 2 2 5 3" xfId="46656"/>
    <cellStyle name="Komma 4 3 2 2 5 4" xfId="49672"/>
    <cellStyle name="Komma 4 3 2 2 5 5" xfId="17419"/>
    <cellStyle name="Komma 4 3 2 2 6" xfId="19350"/>
    <cellStyle name="Komma 4 3 2 2 7" xfId="42734"/>
    <cellStyle name="Komma 4 3 2 2 8" xfId="44204"/>
    <cellStyle name="Komma 4 3 2 2 9" xfId="45110"/>
    <cellStyle name="Komma 4 3 2 3" xfId="10016"/>
    <cellStyle name="Komma 4 3 2 3 2" xfId="17566"/>
    <cellStyle name="Komma 4 3 2 3 3" xfId="43853"/>
    <cellStyle name="Komma 4 3 2 3 4" xfId="46921"/>
    <cellStyle name="Komma 4 3 2 3 5" xfId="49937"/>
    <cellStyle name="Komma 4 3 2 3 6" xfId="14501"/>
    <cellStyle name="Komma 4 3 2 4" xfId="10500"/>
    <cellStyle name="Komma 4 3 2 4 2" xfId="18043"/>
    <cellStyle name="Komma 4 3 2 4 3" xfId="44011"/>
    <cellStyle name="Komma 4 3 2 4 4" xfId="47398"/>
    <cellStyle name="Komma 4 3 2 4 5" xfId="50414"/>
    <cellStyle name="Komma 4 3 2 4 6" xfId="14643"/>
    <cellStyle name="Komma 4 3 2 5" xfId="10987"/>
    <cellStyle name="Komma 4 3 2 5 2" xfId="18520"/>
    <cellStyle name="Komma 4 3 2 5 3" xfId="42384"/>
    <cellStyle name="Komma 4 3 2 5 4" xfId="47875"/>
    <cellStyle name="Komma 4 3 2 5 5" xfId="50891"/>
    <cellStyle name="Komma 4 3 2 5 6" xfId="14788"/>
    <cellStyle name="Komma 4 3 2 6" xfId="7935"/>
    <cellStyle name="Komma 4 3 2 6 2" xfId="27879"/>
    <cellStyle name="Komma 4 3 2 6 3" xfId="46444"/>
    <cellStyle name="Komma 4 3 2 6 4" xfId="49460"/>
    <cellStyle name="Komma 4 3 2 6 5" xfId="17358"/>
    <cellStyle name="Komma 4 3 2 7" xfId="19349"/>
    <cellStyle name="Komma 4 3 2 8" xfId="42064"/>
    <cellStyle name="Komma 4 3 2 9" xfId="44203"/>
    <cellStyle name="Komma 4 3 3" xfId="5361"/>
    <cellStyle name="Komma 4 3 3 10" xfId="45111"/>
    <cellStyle name="Komma 4 3 3 11" xfId="45391"/>
    <cellStyle name="Komma 4 3 3 12" xfId="48407"/>
    <cellStyle name="Komma 4 3 3 13" xfId="14224"/>
    <cellStyle name="Komma 4 3 3 2" xfId="5681"/>
    <cellStyle name="Komma 4 3 3 2 10" xfId="45603"/>
    <cellStyle name="Komma 4 3 3 2 11" xfId="48619"/>
    <cellStyle name="Komma 4 3 3 2 12" xfId="14381"/>
    <cellStyle name="Komma 4 3 3 2 2" xfId="10281"/>
    <cellStyle name="Komma 4 3 3 2 2 2" xfId="17831"/>
    <cellStyle name="Komma 4 3 3 2 2 3" xfId="43381"/>
    <cellStyle name="Komma 4 3 3 2 2 4" xfId="47186"/>
    <cellStyle name="Komma 4 3 3 2 2 5" xfId="50202"/>
    <cellStyle name="Komma 4 3 3 2 2 6" xfId="14576"/>
    <cellStyle name="Komma 4 3 3 2 3" xfId="10766"/>
    <cellStyle name="Komma 4 3 3 2 3 2" xfId="18308"/>
    <cellStyle name="Komma 4 3 3 2 3 3" xfId="43389"/>
    <cellStyle name="Komma 4 3 3 2 3 4" xfId="47663"/>
    <cellStyle name="Komma 4 3 3 2 3 5" xfId="50679"/>
    <cellStyle name="Komma 4 3 3 2 3 6" xfId="14719"/>
    <cellStyle name="Komma 4 3 3 2 4" xfId="11253"/>
    <cellStyle name="Komma 4 3 3 2 4 2" xfId="18785"/>
    <cellStyle name="Komma 4 3 3 2 4 3" xfId="43760"/>
    <cellStyle name="Komma 4 3 3 2 4 4" xfId="48140"/>
    <cellStyle name="Komma 4 3 3 2 4 5" xfId="51156"/>
    <cellStyle name="Komma 4 3 3 2 4 6" xfId="14864"/>
    <cellStyle name="Komma 4 3 3 2 5" xfId="8315"/>
    <cellStyle name="Komma 4 3 3 2 5 2" xfId="42254"/>
    <cellStyle name="Komma 4 3 3 2 5 3" xfId="46709"/>
    <cellStyle name="Komma 4 3 3 2 5 4" xfId="49725"/>
    <cellStyle name="Komma 4 3 3 2 5 5" xfId="17434"/>
    <cellStyle name="Komma 4 3 3 2 6" xfId="19352"/>
    <cellStyle name="Komma 4 3 3 2 7" xfId="20815"/>
    <cellStyle name="Komma 4 3 3 2 8" xfId="44206"/>
    <cellStyle name="Komma 4 3 3 2 9" xfId="45112"/>
    <cellStyle name="Komma 4 3 3 3" xfId="10069"/>
    <cellStyle name="Komma 4 3 3 3 2" xfId="17619"/>
    <cellStyle name="Komma 4 3 3 3 3" xfId="43984"/>
    <cellStyle name="Komma 4 3 3 3 4" xfId="46974"/>
    <cellStyle name="Komma 4 3 3 3 5" xfId="49990"/>
    <cellStyle name="Komma 4 3 3 3 6" xfId="14516"/>
    <cellStyle name="Komma 4 3 3 4" xfId="10554"/>
    <cellStyle name="Komma 4 3 3 4 2" xfId="18096"/>
    <cellStyle name="Komma 4 3 3 4 3" xfId="42938"/>
    <cellStyle name="Komma 4 3 3 4 4" xfId="47451"/>
    <cellStyle name="Komma 4 3 3 4 5" xfId="50467"/>
    <cellStyle name="Komma 4 3 3 4 6" xfId="14659"/>
    <cellStyle name="Komma 4 3 3 5" xfId="11041"/>
    <cellStyle name="Komma 4 3 3 5 2" xfId="18573"/>
    <cellStyle name="Komma 4 3 3 5 3" xfId="42579"/>
    <cellStyle name="Komma 4 3 3 5 4" xfId="47928"/>
    <cellStyle name="Komma 4 3 3 5 5" xfId="50944"/>
    <cellStyle name="Komma 4 3 3 5 6" xfId="14804"/>
    <cellStyle name="Komma 4 3 3 6" xfId="8006"/>
    <cellStyle name="Komma 4 3 3 6 2" xfId="43886"/>
    <cellStyle name="Komma 4 3 3 6 3" xfId="46497"/>
    <cellStyle name="Komma 4 3 3 6 4" xfId="49513"/>
    <cellStyle name="Komma 4 3 3 6 5" xfId="17374"/>
    <cellStyle name="Komma 4 3 3 7" xfId="19351"/>
    <cellStyle name="Komma 4 3 3 8" xfId="42807"/>
    <cellStyle name="Komma 4 3 3 9" xfId="44205"/>
    <cellStyle name="Komma 4 3 4" xfId="5441"/>
    <cellStyle name="Komma 4 3 4 10" xfId="45113"/>
    <cellStyle name="Komma 4 3 4 11" xfId="45444"/>
    <cellStyle name="Komma 4 3 4 12" xfId="48460"/>
    <cellStyle name="Komma 4 3 4 13" xfId="14262"/>
    <cellStyle name="Komma 4 3 4 2" xfId="5761"/>
    <cellStyle name="Komma 4 3 4 2 2" xfId="10334"/>
    <cellStyle name="Komma 4 3 4 2 2 2" xfId="17884"/>
    <cellStyle name="Komma 4 3 4 2 2 3" xfId="43284"/>
    <cellStyle name="Komma 4 3 4 2 2 4" xfId="47239"/>
    <cellStyle name="Komma 4 3 4 2 2 5" xfId="50255"/>
    <cellStyle name="Komma 4 3 4 2 2 6" xfId="14591"/>
    <cellStyle name="Komma 4 3 4 2 3" xfId="10819"/>
    <cellStyle name="Komma 4 3 4 2 3 2" xfId="18361"/>
    <cellStyle name="Komma 4 3 4 2 3 3" xfId="43234"/>
    <cellStyle name="Komma 4 3 4 2 3 4" xfId="47716"/>
    <cellStyle name="Komma 4 3 4 2 3 5" xfId="50732"/>
    <cellStyle name="Komma 4 3 4 2 3 6" xfId="14734"/>
    <cellStyle name="Komma 4 3 4 2 4" xfId="11306"/>
    <cellStyle name="Komma 4 3 4 2 4 2" xfId="18838"/>
    <cellStyle name="Komma 4 3 4 2 4 3" xfId="42721"/>
    <cellStyle name="Komma 4 3 4 2 4 4" xfId="48193"/>
    <cellStyle name="Komma 4 3 4 2 4 5" xfId="51209"/>
    <cellStyle name="Komma 4 3 4 2 4 6" xfId="14879"/>
    <cellStyle name="Komma 4 3 4 2 5" xfId="8395"/>
    <cellStyle name="Komma 4 3 4 2 5 2" xfId="42473"/>
    <cellStyle name="Komma 4 3 4 2 5 3" xfId="46762"/>
    <cellStyle name="Komma 4 3 4 2 5 4" xfId="49778"/>
    <cellStyle name="Komma 4 3 4 2 5 5" xfId="17449"/>
    <cellStyle name="Komma 4 3 4 2 6" xfId="43478"/>
    <cellStyle name="Komma 4 3 4 2 7" xfId="45656"/>
    <cellStyle name="Komma 4 3 4 2 8" xfId="48672"/>
    <cellStyle name="Komma 4 3 4 2 9" xfId="14423"/>
    <cellStyle name="Komma 4 3 4 3" xfId="10122"/>
    <cellStyle name="Komma 4 3 4 3 2" xfId="17672"/>
    <cellStyle name="Komma 4 3 4 3 3" xfId="42298"/>
    <cellStyle name="Komma 4 3 4 3 4" xfId="47027"/>
    <cellStyle name="Komma 4 3 4 3 5" xfId="50043"/>
    <cellStyle name="Komma 4 3 4 3 6" xfId="14531"/>
    <cellStyle name="Komma 4 3 4 4" xfId="10607"/>
    <cellStyle name="Komma 4 3 4 4 2" xfId="18149"/>
    <cellStyle name="Komma 4 3 4 4 3" xfId="29454"/>
    <cellStyle name="Komma 4 3 4 4 4" xfId="47504"/>
    <cellStyle name="Komma 4 3 4 4 5" xfId="50520"/>
    <cellStyle name="Komma 4 3 4 4 6" xfId="14674"/>
    <cellStyle name="Komma 4 3 4 5" xfId="11094"/>
    <cellStyle name="Komma 4 3 4 5 2" xfId="18626"/>
    <cellStyle name="Komma 4 3 4 5 3" xfId="42800"/>
    <cellStyle name="Komma 4 3 4 5 4" xfId="47981"/>
    <cellStyle name="Komma 4 3 4 5 5" xfId="50997"/>
    <cellStyle name="Komma 4 3 4 5 6" xfId="14819"/>
    <cellStyle name="Komma 4 3 4 6" xfId="8082"/>
    <cellStyle name="Komma 4 3 4 6 2" xfId="41786"/>
    <cellStyle name="Komma 4 3 4 6 3" xfId="46550"/>
    <cellStyle name="Komma 4 3 4 6 4" xfId="49566"/>
    <cellStyle name="Komma 4 3 4 6 5" xfId="17389"/>
    <cellStyle name="Komma 4 3 4 7" xfId="19353"/>
    <cellStyle name="Komma 4 3 4 8" xfId="42808"/>
    <cellStyle name="Komma 4 3 4 9" xfId="44207"/>
    <cellStyle name="Komma 4 3 5" xfId="5521"/>
    <cellStyle name="Komma 4 3 5 10" xfId="45497"/>
    <cellStyle name="Komma 4 3 5 11" xfId="48513"/>
    <cellStyle name="Komma 4 3 5 12" xfId="14303"/>
    <cellStyle name="Komma 4 3 5 2" xfId="10175"/>
    <cellStyle name="Komma 4 3 5 2 2" xfId="17725"/>
    <cellStyle name="Komma 4 3 5 2 3" xfId="19633"/>
    <cellStyle name="Komma 4 3 5 2 4" xfId="47080"/>
    <cellStyle name="Komma 4 3 5 2 5" xfId="50096"/>
    <cellStyle name="Komma 4 3 5 2 6" xfId="14546"/>
    <cellStyle name="Komma 4 3 5 3" xfId="10660"/>
    <cellStyle name="Komma 4 3 5 3 2" xfId="18202"/>
    <cellStyle name="Komma 4 3 5 3 3" xfId="43960"/>
    <cellStyle name="Komma 4 3 5 3 4" xfId="47557"/>
    <cellStyle name="Komma 4 3 5 3 5" xfId="50573"/>
    <cellStyle name="Komma 4 3 5 3 6" xfId="14689"/>
    <cellStyle name="Komma 4 3 5 4" xfId="11147"/>
    <cellStyle name="Komma 4 3 5 4 2" xfId="18679"/>
    <cellStyle name="Komma 4 3 5 4 3" xfId="42801"/>
    <cellStyle name="Komma 4 3 5 4 4" xfId="48034"/>
    <cellStyle name="Komma 4 3 5 4 5" xfId="51050"/>
    <cellStyle name="Komma 4 3 5 4 6" xfId="14834"/>
    <cellStyle name="Komma 4 3 5 5" xfId="8161"/>
    <cellStyle name="Komma 4 3 5 5 2" xfId="43188"/>
    <cellStyle name="Komma 4 3 5 5 3" xfId="46603"/>
    <cellStyle name="Komma 4 3 5 5 4" xfId="49619"/>
    <cellStyle name="Komma 4 3 5 5 5" xfId="17404"/>
    <cellStyle name="Komma 4 3 5 6" xfId="19354"/>
    <cellStyle name="Komma 4 3 5 7" xfId="19719"/>
    <cellStyle name="Komma 4 3 5 8" xfId="44208"/>
    <cellStyle name="Komma 4 3 5 9" xfId="45114"/>
    <cellStyle name="Komma 4 3 6" xfId="5841"/>
    <cellStyle name="Komma 4 3 6 2" xfId="10387"/>
    <cellStyle name="Komma 4 3 6 2 2" xfId="17937"/>
    <cellStyle name="Komma 4 3 6 2 3" xfId="41909"/>
    <cellStyle name="Komma 4 3 6 2 4" xfId="47292"/>
    <cellStyle name="Komma 4 3 6 2 5" xfId="50308"/>
    <cellStyle name="Komma 4 3 6 2 6" xfId="14606"/>
    <cellStyle name="Komma 4 3 6 3" xfId="10872"/>
    <cellStyle name="Komma 4 3 6 3 2" xfId="18414"/>
    <cellStyle name="Komma 4 3 6 3 3" xfId="43235"/>
    <cellStyle name="Komma 4 3 6 3 4" xfId="47769"/>
    <cellStyle name="Komma 4 3 6 3 5" xfId="50785"/>
    <cellStyle name="Komma 4 3 6 3 6" xfId="14749"/>
    <cellStyle name="Komma 4 3 6 4" xfId="11360"/>
    <cellStyle name="Komma 4 3 6 4 2" xfId="18891"/>
    <cellStyle name="Komma 4 3 6 4 3" xfId="42433"/>
    <cellStyle name="Komma 4 3 6 4 4" xfId="48246"/>
    <cellStyle name="Komma 4 3 6 4 5" xfId="51262"/>
    <cellStyle name="Komma 4 3 6 4 6" xfId="14895"/>
    <cellStyle name="Komma 4 3 6 5" xfId="8475"/>
    <cellStyle name="Komma 4 3 6 5 2" xfId="41835"/>
    <cellStyle name="Komma 4 3 6 5 3" xfId="46815"/>
    <cellStyle name="Komma 4 3 6 5 4" xfId="49831"/>
    <cellStyle name="Komma 4 3 6 5 5" xfId="17464"/>
    <cellStyle name="Komma 4 3 6 6" xfId="42591"/>
    <cellStyle name="Komma 4 3 6 7" xfId="45709"/>
    <cellStyle name="Komma 4 3 6 8" xfId="48725"/>
    <cellStyle name="Komma 4 3 6 9" xfId="14465"/>
    <cellStyle name="Komma 4 3 7" xfId="9963"/>
    <cellStyle name="Komma 4 3 7 2" xfId="17513"/>
    <cellStyle name="Komma 4 3 7 3" xfId="20427"/>
    <cellStyle name="Komma 4 3 7 4" xfId="46868"/>
    <cellStyle name="Komma 4 3 7 5" xfId="49884"/>
    <cellStyle name="Komma 4 3 7 6" xfId="14486"/>
    <cellStyle name="Komma 4 3 8" xfId="10447"/>
    <cellStyle name="Komma 4 3 8 2" xfId="17990"/>
    <cellStyle name="Komma 4 3 8 3" xfId="42059"/>
    <cellStyle name="Komma 4 3 8 4" xfId="47345"/>
    <cellStyle name="Komma 4 3 8 5" xfId="50361"/>
    <cellStyle name="Komma 4 3 8 6" xfId="14628"/>
    <cellStyle name="Komma 4 3 9" xfId="10934"/>
    <cellStyle name="Komma 4 3 9 2" xfId="18467"/>
    <cellStyle name="Komma 4 3 9 3" xfId="43391"/>
    <cellStyle name="Komma 4 3 9 4" xfId="47822"/>
    <cellStyle name="Komma 4 3 9 5" xfId="50838"/>
    <cellStyle name="Komma 4 3 9 6" xfId="14773"/>
    <cellStyle name="Komma 4 4" xfId="5278"/>
    <cellStyle name="Komma 4 4 10" xfId="45115"/>
    <cellStyle name="Komma 4 4 11" xfId="45335"/>
    <cellStyle name="Komma 4 4 12" xfId="48351"/>
    <cellStyle name="Komma 4 4 13" xfId="14188"/>
    <cellStyle name="Komma 4 4 2" xfId="5598"/>
    <cellStyle name="Komma 4 4 2 10" xfId="45547"/>
    <cellStyle name="Komma 4 4 2 11" xfId="48563"/>
    <cellStyle name="Komma 4 4 2 12" xfId="14337"/>
    <cellStyle name="Komma 4 4 2 2" xfId="10225"/>
    <cellStyle name="Komma 4 4 2 2 2" xfId="17775"/>
    <cellStyle name="Komma 4 4 2 2 3" xfId="20389"/>
    <cellStyle name="Komma 4 4 2 2 4" xfId="47130"/>
    <cellStyle name="Komma 4 4 2 2 5" xfId="50146"/>
    <cellStyle name="Komma 4 4 2 2 6" xfId="14558"/>
    <cellStyle name="Komma 4 4 2 3" xfId="10710"/>
    <cellStyle name="Komma 4 4 2 3 2" xfId="18252"/>
    <cellStyle name="Komma 4 4 2 3 3" xfId="41957"/>
    <cellStyle name="Komma 4 4 2 3 4" xfId="47607"/>
    <cellStyle name="Komma 4 4 2 3 5" xfId="50623"/>
    <cellStyle name="Komma 4 4 2 3 6" xfId="14701"/>
    <cellStyle name="Komma 4 4 2 4" xfId="11197"/>
    <cellStyle name="Komma 4 4 2 4 2" xfId="18729"/>
    <cellStyle name="Komma 4 4 2 4 3" xfId="42031"/>
    <cellStyle name="Komma 4 4 2 4 4" xfId="48084"/>
    <cellStyle name="Komma 4 4 2 4 5" xfId="51100"/>
    <cellStyle name="Komma 4 4 2 4 6" xfId="14846"/>
    <cellStyle name="Komma 4 4 2 5" xfId="8233"/>
    <cellStyle name="Komma 4 4 2 5 2" xfId="20493"/>
    <cellStyle name="Komma 4 4 2 5 3" xfId="46653"/>
    <cellStyle name="Komma 4 4 2 5 4" xfId="49669"/>
    <cellStyle name="Komma 4 4 2 5 5" xfId="17416"/>
    <cellStyle name="Komma 4 4 2 6" xfId="19356"/>
    <cellStyle name="Komma 4 4 2 7" xfId="19713"/>
    <cellStyle name="Komma 4 4 2 8" xfId="44210"/>
    <cellStyle name="Komma 4 4 2 9" xfId="45116"/>
    <cellStyle name="Komma 4 4 3" xfId="10013"/>
    <cellStyle name="Komma 4 4 3 2" xfId="17563"/>
    <cellStyle name="Komma 4 4 3 3" xfId="43949"/>
    <cellStyle name="Komma 4 4 3 4" xfId="46918"/>
    <cellStyle name="Komma 4 4 3 5" xfId="49934"/>
    <cellStyle name="Komma 4 4 3 6" xfId="14498"/>
    <cellStyle name="Komma 4 4 4" xfId="10497"/>
    <cellStyle name="Komma 4 4 4 2" xfId="18040"/>
    <cellStyle name="Komma 4 4 4 3" xfId="43161"/>
    <cellStyle name="Komma 4 4 4 4" xfId="47395"/>
    <cellStyle name="Komma 4 4 4 5" xfId="50411"/>
    <cellStyle name="Komma 4 4 4 6" xfId="14640"/>
    <cellStyle name="Komma 4 4 5" xfId="10984"/>
    <cellStyle name="Komma 4 4 5 2" xfId="18517"/>
    <cellStyle name="Komma 4 4 5 3" xfId="41999"/>
    <cellStyle name="Komma 4 4 5 4" xfId="47872"/>
    <cellStyle name="Komma 4 4 5 5" xfId="50888"/>
    <cellStyle name="Komma 4 4 5 6" xfId="14785"/>
    <cellStyle name="Komma 4 4 6" xfId="7932"/>
    <cellStyle name="Komma 4 4 6 2" xfId="43937"/>
    <cellStyle name="Komma 4 4 6 3" xfId="46441"/>
    <cellStyle name="Komma 4 4 6 4" xfId="49457"/>
    <cellStyle name="Komma 4 4 6 5" xfId="17355"/>
    <cellStyle name="Komma 4 4 7" xfId="19355"/>
    <cellStyle name="Komma 4 4 8" xfId="43895"/>
    <cellStyle name="Komma 4 4 9" xfId="44209"/>
    <cellStyle name="Komma 4 5" xfId="5358"/>
    <cellStyle name="Komma 4 5 10" xfId="45117"/>
    <cellStyle name="Komma 4 5 11" xfId="45388"/>
    <cellStyle name="Komma 4 5 12" xfId="48404"/>
    <cellStyle name="Komma 4 5 13" xfId="14221"/>
    <cellStyle name="Komma 4 5 2" xfId="5678"/>
    <cellStyle name="Komma 4 5 2 10" xfId="45600"/>
    <cellStyle name="Komma 4 5 2 11" xfId="48616"/>
    <cellStyle name="Komma 4 5 2 12" xfId="14378"/>
    <cellStyle name="Komma 4 5 2 2" xfId="10278"/>
    <cellStyle name="Komma 4 5 2 2 2" xfId="17828"/>
    <cellStyle name="Komma 4 5 2 2 3" xfId="42691"/>
    <cellStyle name="Komma 4 5 2 2 4" xfId="47183"/>
    <cellStyle name="Komma 4 5 2 2 5" xfId="50199"/>
    <cellStyle name="Komma 4 5 2 2 6" xfId="14573"/>
    <cellStyle name="Komma 4 5 2 3" xfId="10763"/>
    <cellStyle name="Komma 4 5 2 3 2" xfId="18305"/>
    <cellStyle name="Komma 4 5 2 3 3" xfId="28805"/>
    <cellStyle name="Komma 4 5 2 3 4" xfId="47660"/>
    <cellStyle name="Komma 4 5 2 3 5" xfId="50676"/>
    <cellStyle name="Komma 4 5 2 3 6" xfId="14716"/>
    <cellStyle name="Komma 4 5 2 4" xfId="11250"/>
    <cellStyle name="Komma 4 5 2 4 2" xfId="18782"/>
    <cellStyle name="Komma 4 5 2 4 3" xfId="42952"/>
    <cellStyle name="Komma 4 5 2 4 4" xfId="48137"/>
    <cellStyle name="Komma 4 5 2 4 5" xfId="51153"/>
    <cellStyle name="Komma 4 5 2 4 6" xfId="14861"/>
    <cellStyle name="Komma 4 5 2 5" xfId="8312"/>
    <cellStyle name="Komma 4 5 2 5 2" xfId="42548"/>
    <cellStyle name="Komma 4 5 2 5 3" xfId="46706"/>
    <cellStyle name="Komma 4 5 2 5 4" xfId="49722"/>
    <cellStyle name="Komma 4 5 2 5 5" xfId="17431"/>
    <cellStyle name="Komma 4 5 2 6" xfId="19358"/>
    <cellStyle name="Komma 4 5 2 7" xfId="43402"/>
    <cellStyle name="Komma 4 5 2 8" xfId="44212"/>
    <cellStyle name="Komma 4 5 2 9" xfId="45118"/>
    <cellStyle name="Komma 4 5 3" xfId="10066"/>
    <cellStyle name="Komma 4 5 3 2" xfId="17616"/>
    <cellStyle name="Komma 4 5 3 3" xfId="42126"/>
    <cellStyle name="Komma 4 5 3 4" xfId="46971"/>
    <cellStyle name="Komma 4 5 3 5" xfId="49987"/>
    <cellStyle name="Komma 4 5 3 6" xfId="14513"/>
    <cellStyle name="Komma 4 5 4" xfId="10551"/>
    <cellStyle name="Komma 4 5 4 2" xfId="18093"/>
    <cellStyle name="Komma 4 5 4 3" xfId="20354"/>
    <cellStyle name="Komma 4 5 4 4" xfId="47448"/>
    <cellStyle name="Komma 4 5 4 5" xfId="50464"/>
    <cellStyle name="Komma 4 5 4 6" xfId="14656"/>
    <cellStyle name="Komma 4 5 5" xfId="11038"/>
    <cellStyle name="Komma 4 5 5 2" xfId="18570"/>
    <cellStyle name="Komma 4 5 5 3" xfId="42394"/>
    <cellStyle name="Komma 4 5 5 4" xfId="47925"/>
    <cellStyle name="Komma 4 5 5 5" xfId="50941"/>
    <cellStyle name="Komma 4 5 5 6" xfId="14801"/>
    <cellStyle name="Komma 4 5 6" xfId="8003"/>
    <cellStyle name="Komma 4 5 6 2" xfId="43254"/>
    <cellStyle name="Komma 4 5 6 3" xfId="46494"/>
    <cellStyle name="Komma 4 5 6 4" xfId="49510"/>
    <cellStyle name="Komma 4 5 6 5" xfId="17371"/>
    <cellStyle name="Komma 4 5 7" xfId="19357"/>
    <cellStyle name="Komma 4 5 8" xfId="42065"/>
    <cellStyle name="Komma 4 5 9" xfId="44211"/>
    <cellStyle name="Komma 4 6" xfId="5438"/>
    <cellStyle name="Komma 4 6 10" xfId="45119"/>
    <cellStyle name="Komma 4 6 11" xfId="45441"/>
    <cellStyle name="Komma 4 6 12" xfId="48457"/>
    <cellStyle name="Komma 4 6 13" xfId="14259"/>
    <cellStyle name="Komma 4 6 2" xfId="5758"/>
    <cellStyle name="Komma 4 6 2 10" xfId="45653"/>
    <cellStyle name="Komma 4 6 2 11" xfId="48669"/>
    <cellStyle name="Komma 4 6 2 12" xfId="14420"/>
    <cellStyle name="Komma 4 6 2 2" xfId="10331"/>
    <cellStyle name="Komma 4 6 2 2 2" xfId="17881"/>
    <cellStyle name="Komma 4 6 2 2 3" xfId="43382"/>
    <cellStyle name="Komma 4 6 2 2 4" xfId="47236"/>
    <cellStyle name="Komma 4 6 2 2 5" xfId="50252"/>
    <cellStyle name="Komma 4 6 2 2 6" xfId="14588"/>
    <cellStyle name="Komma 4 6 2 3" xfId="10816"/>
    <cellStyle name="Komma 4 6 2 3 2" xfId="18358"/>
    <cellStyle name="Komma 4 6 2 3 3" xfId="43753"/>
    <cellStyle name="Komma 4 6 2 3 4" xfId="47713"/>
    <cellStyle name="Komma 4 6 2 3 5" xfId="50729"/>
    <cellStyle name="Komma 4 6 2 3 6" xfId="14731"/>
    <cellStyle name="Komma 4 6 2 4" xfId="11303"/>
    <cellStyle name="Komma 4 6 2 4 2" xfId="18835"/>
    <cellStyle name="Komma 4 6 2 4 3" xfId="42667"/>
    <cellStyle name="Komma 4 6 2 4 4" xfId="48190"/>
    <cellStyle name="Komma 4 6 2 4 5" xfId="51206"/>
    <cellStyle name="Komma 4 6 2 4 6" xfId="14876"/>
    <cellStyle name="Komma 4 6 2 5" xfId="8392"/>
    <cellStyle name="Komma 4 6 2 5 2" xfId="29223"/>
    <cellStyle name="Komma 4 6 2 5 3" xfId="46759"/>
    <cellStyle name="Komma 4 6 2 5 4" xfId="49775"/>
    <cellStyle name="Komma 4 6 2 5 5" xfId="17446"/>
    <cellStyle name="Komma 4 6 2 6" xfId="19360"/>
    <cellStyle name="Komma 4 6 2 7" xfId="42436"/>
    <cellStyle name="Komma 4 6 2 8" xfId="44214"/>
    <cellStyle name="Komma 4 6 2 9" xfId="45120"/>
    <cellStyle name="Komma 4 6 3" xfId="10119"/>
    <cellStyle name="Komma 4 6 3 2" xfId="17669"/>
    <cellStyle name="Komma 4 6 3 3" xfId="41867"/>
    <cellStyle name="Komma 4 6 3 4" xfId="47024"/>
    <cellStyle name="Komma 4 6 3 5" xfId="50040"/>
    <cellStyle name="Komma 4 6 3 6" xfId="14528"/>
    <cellStyle name="Komma 4 6 4" xfId="10604"/>
    <cellStyle name="Komma 4 6 4 2" xfId="18146"/>
    <cellStyle name="Komma 4 6 4 3" xfId="43999"/>
    <cellStyle name="Komma 4 6 4 4" xfId="47501"/>
    <cellStyle name="Komma 4 6 4 5" xfId="50517"/>
    <cellStyle name="Komma 4 6 4 6" xfId="14671"/>
    <cellStyle name="Komma 4 6 5" xfId="11091"/>
    <cellStyle name="Komma 4 6 5 2" xfId="18623"/>
    <cellStyle name="Komma 4 6 5 3" xfId="43581"/>
    <cellStyle name="Komma 4 6 5 4" xfId="47978"/>
    <cellStyle name="Komma 4 6 5 5" xfId="50994"/>
    <cellStyle name="Komma 4 6 5 6" xfId="14816"/>
    <cellStyle name="Komma 4 6 6" xfId="8079"/>
    <cellStyle name="Komma 4 6 6 2" xfId="43498"/>
    <cellStyle name="Komma 4 6 6 3" xfId="46547"/>
    <cellStyle name="Komma 4 6 6 4" xfId="49563"/>
    <cellStyle name="Komma 4 6 6 5" xfId="17386"/>
    <cellStyle name="Komma 4 6 7" xfId="19359"/>
    <cellStyle name="Komma 4 6 8" xfId="42069"/>
    <cellStyle name="Komma 4 6 9" xfId="44213"/>
    <cellStyle name="Komma 4 7" xfId="5518"/>
    <cellStyle name="Komma 4 7 10" xfId="45494"/>
    <cellStyle name="Komma 4 7 11" xfId="48510"/>
    <cellStyle name="Komma 4 7 12" xfId="14300"/>
    <cellStyle name="Komma 4 7 2" xfId="10172"/>
    <cellStyle name="Komma 4 7 2 2" xfId="17722"/>
    <cellStyle name="Komma 4 7 2 3" xfId="43566"/>
    <cellStyle name="Komma 4 7 2 4" xfId="47077"/>
    <cellStyle name="Komma 4 7 2 5" xfId="50093"/>
    <cellStyle name="Komma 4 7 2 6" xfId="14543"/>
    <cellStyle name="Komma 4 7 3" xfId="10657"/>
    <cellStyle name="Komma 4 7 3 2" xfId="18199"/>
    <cellStyle name="Komma 4 7 3 3" xfId="42506"/>
    <cellStyle name="Komma 4 7 3 4" xfId="47554"/>
    <cellStyle name="Komma 4 7 3 5" xfId="50570"/>
    <cellStyle name="Komma 4 7 3 6" xfId="14686"/>
    <cellStyle name="Komma 4 7 4" xfId="11144"/>
    <cellStyle name="Komma 4 7 4 2" xfId="18676"/>
    <cellStyle name="Komma 4 7 4 3" xfId="43296"/>
    <cellStyle name="Komma 4 7 4 4" xfId="48031"/>
    <cellStyle name="Komma 4 7 4 5" xfId="51047"/>
    <cellStyle name="Komma 4 7 4 6" xfId="14831"/>
    <cellStyle name="Komma 4 7 5" xfId="8158"/>
    <cellStyle name="Komma 4 7 5 2" xfId="29963"/>
    <cellStyle name="Komma 4 7 5 3" xfId="46600"/>
    <cellStyle name="Komma 4 7 5 4" xfId="49616"/>
    <cellStyle name="Komma 4 7 5 5" xfId="17401"/>
    <cellStyle name="Komma 4 7 6" xfId="19361"/>
    <cellStyle name="Komma 4 7 7" xfId="41530"/>
    <cellStyle name="Komma 4 7 8" xfId="44215"/>
    <cellStyle name="Komma 4 7 9" xfId="45121"/>
    <cellStyle name="Komma 4 8" xfId="5838"/>
    <cellStyle name="Komma 4 8 10" xfId="45706"/>
    <cellStyle name="Komma 4 8 11" xfId="48722"/>
    <cellStyle name="Komma 4 8 12" xfId="14462"/>
    <cellStyle name="Komma 4 8 2" xfId="10384"/>
    <cellStyle name="Komma 4 8 2 2" xfId="17934"/>
    <cellStyle name="Komma 4 8 2 3" xfId="27967"/>
    <cellStyle name="Komma 4 8 2 4" xfId="47289"/>
    <cellStyle name="Komma 4 8 2 5" xfId="50305"/>
    <cellStyle name="Komma 4 8 2 6" xfId="14603"/>
    <cellStyle name="Komma 4 8 3" xfId="10869"/>
    <cellStyle name="Komma 4 8 3 2" xfId="18411"/>
    <cellStyle name="Komma 4 8 3 3" xfId="43173"/>
    <cellStyle name="Komma 4 8 3 4" xfId="47766"/>
    <cellStyle name="Komma 4 8 3 5" xfId="50782"/>
    <cellStyle name="Komma 4 8 3 6" xfId="14746"/>
    <cellStyle name="Komma 4 8 4" xfId="11357"/>
    <cellStyle name="Komma 4 8 4 2" xfId="18888"/>
    <cellStyle name="Komma 4 8 4 3" xfId="42057"/>
    <cellStyle name="Komma 4 8 4 4" xfId="48243"/>
    <cellStyle name="Komma 4 8 4 5" xfId="51259"/>
    <cellStyle name="Komma 4 8 4 6" xfId="14892"/>
    <cellStyle name="Komma 4 8 5" xfId="8472"/>
    <cellStyle name="Komma 4 8 5 2" xfId="42274"/>
    <cellStyle name="Komma 4 8 5 3" xfId="46812"/>
    <cellStyle name="Komma 4 8 5 4" xfId="49828"/>
    <cellStyle name="Komma 4 8 5 5" xfId="17461"/>
    <cellStyle name="Komma 4 8 6" xfId="19362"/>
    <cellStyle name="Komma 4 8 7" xfId="20811"/>
    <cellStyle name="Komma 4 8 8" xfId="44216"/>
    <cellStyle name="Komma 4 8 9" xfId="45122"/>
    <cellStyle name="Komma 4 9" xfId="8484"/>
    <cellStyle name="Komma 4 9 2" xfId="19363"/>
    <cellStyle name="Komma 4 9 3" xfId="44217"/>
    <cellStyle name="Komma 4 9 4" xfId="45123"/>
    <cellStyle name="Komma 5" xfId="4209"/>
    <cellStyle name="Komma 5 10" xfId="10448"/>
    <cellStyle name="Komma 5 10 2" xfId="17991"/>
    <cellStyle name="Komma 5 10 3" xfId="43224"/>
    <cellStyle name="Komma 5 10 4" xfId="47346"/>
    <cellStyle name="Komma 5 10 5" xfId="50362"/>
    <cellStyle name="Komma 5 11" xfId="10935"/>
    <cellStyle name="Komma 5 11 2" xfId="18468"/>
    <cellStyle name="Komma 5 11 3" xfId="41991"/>
    <cellStyle name="Komma 5 11 4" xfId="47823"/>
    <cellStyle name="Komma 5 11 5" xfId="50839"/>
    <cellStyle name="Komma 5 12" xfId="6665"/>
    <cellStyle name="Komma 5 12 2" xfId="42178"/>
    <cellStyle name="Komma 5 12 3" xfId="46166"/>
    <cellStyle name="Komma 5 12 4" xfId="49182"/>
    <cellStyle name="Komma 5 13" xfId="19364"/>
    <cellStyle name="Komma 5 14" xfId="44218"/>
    <cellStyle name="Komma 5 15" xfId="45124"/>
    <cellStyle name="Komma 5 16" xfId="45286"/>
    <cellStyle name="Komma 5 17" xfId="48301"/>
    <cellStyle name="Komma 5 2" xfId="4210"/>
    <cellStyle name="Komma 5 2 10" xfId="10936"/>
    <cellStyle name="Komma 5 2 10 2" xfId="18469"/>
    <cellStyle name="Komma 5 2 10 3" xfId="43992"/>
    <cellStyle name="Komma 5 2 10 4" xfId="47824"/>
    <cellStyle name="Komma 5 2 10 5" xfId="50840"/>
    <cellStyle name="Komma 5 2 11" xfId="7018"/>
    <cellStyle name="Komma 5 2 11 2" xfId="41730"/>
    <cellStyle name="Komma 5 2 11 3" xfId="46187"/>
    <cellStyle name="Komma 5 2 11 4" xfId="49203"/>
    <cellStyle name="Komma 5 2 12" xfId="19365"/>
    <cellStyle name="Komma 5 2 13" xfId="44219"/>
    <cellStyle name="Komma 5 2 14" xfId="45125"/>
    <cellStyle name="Komma 5 2 15" xfId="45287"/>
    <cellStyle name="Komma 5 2 16" xfId="48302"/>
    <cellStyle name="Komma 5 2 2" xfId="4211"/>
    <cellStyle name="Komma 5 2 2 10" xfId="7620"/>
    <cellStyle name="Komma 5 2 2 10 2" xfId="20146"/>
    <cellStyle name="Komma 5 2 2 10 3" xfId="46386"/>
    <cellStyle name="Komma 5 2 2 10 4" xfId="49402"/>
    <cellStyle name="Komma 5 2 2 11" xfId="19366"/>
    <cellStyle name="Komma 5 2 2 12" xfId="44220"/>
    <cellStyle name="Komma 5 2 2 13" xfId="45126"/>
    <cellStyle name="Komma 5 2 2 14" xfId="45288"/>
    <cellStyle name="Komma 5 2 2 15" xfId="48303"/>
    <cellStyle name="Komma 5 2 2 2" xfId="5284"/>
    <cellStyle name="Komma 5 2 2 2 10" xfId="45127"/>
    <cellStyle name="Komma 5 2 2 2 11" xfId="45341"/>
    <cellStyle name="Komma 5 2 2 2 12" xfId="48357"/>
    <cellStyle name="Komma 5 2 2 2 2" xfId="5604"/>
    <cellStyle name="Komma 5 2 2 2 2 2" xfId="10231"/>
    <cellStyle name="Komma 5 2 2 2 2 2 2" xfId="17781"/>
    <cellStyle name="Komma 5 2 2 2 2 2 3" xfId="32435"/>
    <cellStyle name="Komma 5 2 2 2 2 2 4" xfId="47136"/>
    <cellStyle name="Komma 5 2 2 2 2 2 5" xfId="50152"/>
    <cellStyle name="Komma 5 2 2 2 2 3" xfId="10716"/>
    <cellStyle name="Komma 5 2 2 2 2 3 2" xfId="18258"/>
    <cellStyle name="Komma 5 2 2 2 2 3 3" xfId="41958"/>
    <cellStyle name="Komma 5 2 2 2 2 3 4" xfId="47613"/>
    <cellStyle name="Komma 5 2 2 2 2 3 5" xfId="50629"/>
    <cellStyle name="Komma 5 2 2 2 2 4" xfId="11203"/>
    <cellStyle name="Komma 5 2 2 2 2 4 2" xfId="18735"/>
    <cellStyle name="Komma 5 2 2 2 2 4 3" xfId="42032"/>
    <cellStyle name="Komma 5 2 2 2 2 4 4" xfId="48090"/>
    <cellStyle name="Komma 5 2 2 2 2 4 5" xfId="51106"/>
    <cellStyle name="Komma 5 2 2 2 2 5" xfId="8239"/>
    <cellStyle name="Komma 5 2 2 2 2 5 2" xfId="32557"/>
    <cellStyle name="Komma 5 2 2 2 2 5 3" xfId="46659"/>
    <cellStyle name="Komma 5 2 2 2 2 5 4" xfId="49675"/>
    <cellStyle name="Komma 5 2 2 2 2 6" xfId="41548"/>
    <cellStyle name="Komma 5 2 2 2 2 7" xfId="45553"/>
    <cellStyle name="Komma 5 2 2 2 2 8" xfId="48569"/>
    <cellStyle name="Komma 5 2 2 2 3" xfId="10019"/>
    <cellStyle name="Komma 5 2 2 2 3 2" xfId="17569"/>
    <cellStyle name="Komma 5 2 2 2 3 3" xfId="43073"/>
    <cellStyle name="Komma 5 2 2 2 3 4" xfId="46924"/>
    <cellStyle name="Komma 5 2 2 2 3 5" xfId="49940"/>
    <cellStyle name="Komma 5 2 2 2 4" xfId="10503"/>
    <cellStyle name="Komma 5 2 2 2 4 2" xfId="18046"/>
    <cellStyle name="Komma 5 2 2 2 4 3" xfId="43742"/>
    <cellStyle name="Komma 5 2 2 2 4 4" xfId="47401"/>
    <cellStyle name="Komma 5 2 2 2 4 5" xfId="50417"/>
    <cellStyle name="Komma 5 2 2 2 5" xfId="10990"/>
    <cellStyle name="Komma 5 2 2 2 5 2" xfId="18523"/>
    <cellStyle name="Komma 5 2 2 2 5 3" xfId="42000"/>
    <cellStyle name="Komma 5 2 2 2 5 4" xfId="47878"/>
    <cellStyle name="Komma 5 2 2 2 5 5" xfId="50894"/>
    <cellStyle name="Komma 5 2 2 2 6" xfId="7938"/>
    <cellStyle name="Komma 5 2 2 2 6 2" xfId="43495"/>
    <cellStyle name="Komma 5 2 2 2 6 3" xfId="46447"/>
    <cellStyle name="Komma 5 2 2 2 6 4" xfId="49463"/>
    <cellStyle name="Komma 5 2 2 2 7" xfId="19367"/>
    <cellStyle name="Komma 5 2 2 2 8" xfId="43400"/>
    <cellStyle name="Komma 5 2 2 2 9" xfId="44221"/>
    <cellStyle name="Komma 5 2 2 3" xfId="5364"/>
    <cellStyle name="Komma 5 2 2 3 10" xfId="45128"/>
    <cellStyle name="Komma 5 2 2 3 11" xfId="45394"/>
    <cellStyle name="Komma 5 2 2 3 12" xfId="48410"/>
    <cellStyle name="Komma 5 2 2 3 2" xfId="5684"/>
    <cellStyle name="Komma 5 2 2 3 2 2" xfId="10284"/>
    <cellStyle name="Komma 5 2 2 3 2 2 2" xfId="17834"/>
    <cellStyle name="Komma 5 2 2 3 2 2 3" xfId="43283"/>
    <cellStyle name="Komma 5 2 2 3 2 2 4" xfId="47189"/>
    <cellStyle name="Komma 5 2 2 3 2 2 5" xfId="50205"/>
    <cellStyle name="Komma 5 2 2 3 2 3" xfId="10769"/>
    <cellStyle name="Komma 5 2 2 3 2 3 2" xfId="18311"/>
    <cellStyle name="Komma 5 2 2 3 2 3 3" xfId="42357"/>
    <cellStyle name="Komma 5 2 2 3 2 3 4" xfId="47666"/>
    <cellStyle name="Komma 5 2 2 3 2 3 5" xfId="50682"/>
    <cellStyle name="Komma 5 2 2 3 2 4" xfId="11256"/>
    <cellStyle name="Komma 5 2 2 3 2 4 2" xfId="18788"/>
    <cellStyle name="Komma 5 2 2 3 2 4 3" xfId="43533"/>
    <cellStyle name="Komma 5 2 2 3 2 4 4" xfId="48143"/>
    <cellStyle name="Komma 5 2 2 3 2 4 5" xfId="51159"/>
    <cellStyle name="Komma 5 2 2 3 2 5" xfId="8318"/>
    <cellStyle name="Komma 5 2 2 3 2 5 2" xfId="42549"/>
    <cellStyle name="Komma 5 2 2 3 2 5 3" xfId="46712"/>
    <cellStyle name="Komma 5 2 2 3 2 5 4" xfId="49728"/>
    <cellStyle name="Komma 5 2 2 3 2 6" xfId="42589"/>
    <cellStyle name="Komma 5 2 2 3 2 7" xfId="45606"/>
    <cellStyle name="Komma 5 2 2 3 2 8" xfId="48622"/>
    <cellStyle name="Komma 5 2 2 3 3" xfId="10072"/>
    <cellStyle name="Komma 5 2 2 3 3 2" xfId="17622"/>
    <cellStyle name="Komma 5 2 2 3 3 3" xfId="43854"/>
    <cellStyle name="Komma 5 2 2 3 3 4" xfId="46977"/>
    <cellStyle name="Komma 5 2 2 3 3 5" xfId="49993"/>
    <cellStyle name="Komma 5 2 2 3 4" xfId="10557"/>
    <cellStyle name="Komma 5 2 2 3 4 2" xfId="18099"/>
    <cellStyle name="Komma 5 2 2 3 4 3" xfId="20353"/>
    <cellStyle name="Komma 5 2 2 3 4 4" xfId="47454"/>
    <cellStyle name="Komma 5 2 2 3 4 5" xfId="50470"/>
    <cellStyle name="Komma 5 2 2 3 5" xfId="11044"/>
    <cellStyle name="Komma 5 2 2 3 5 2" xfId="18576"/>
    <cellStyle name="Komma 5 2 2 3 5 3" xfId="32022"/>
    <cellStyle name="Komma 5 2 2 3 5 4" xfId="47931"/>
    <cellStyle name="Komma 5 2 2 3 5 5" xfId="50947"/>
    <cellStyle name="Komma 5 2 2 3 6" xfId="8009"/>
    <cellStyle name="Komma 5 2 2 3 6 2" xfId="20518"/>
    <cellStyle name="Komma 5 2 2 3 6 3" xfId="46500"/>
    <cellStyle name="Komma 5 2 2 3 6 4" xfId="49516"/>
    <cellStyle name="Komma 5 2 2 3 7" xfId="19368"/>
    <cellStyle name="Komma 5 2 2 3 8" xfId="20824"/>
    <cellStyle name="Komma 5 2 2 3 9" xfId="44222"/>
    <cellStyle name="Komma 5 2 2 4" xfId="5444"/>
    <cellStyle name="Komma 5 2 2 4 2" xfId="5764"/>
    <cellStyle name="Komma 5 2 2 4 2 2" xfId="10337"/>
    <cellStyle name="Komma 5 2 2 4 2 2 2" xfId="17887"/>
    <cellStyle name="Komma 5 2 2 4 2 2 3" xfId="43957"/>
    <cellStyle name="Komma 5 2 2 4 2 2 4" xfId="47242"/>
    <cellStyle name="Komma 5 2 2 4 2 2 5" xfId="50258"/>
    <cellStyle name="Komma 5 2 2 4 2 3" xfId="10822"/>
    <cellStyle name="Komma 5 2 2 4 2 3 2" xfId="18364"/>
    <cellStyle name="Komma 5 2 2 4 2 3 3" xfId="41975"/>
    <cellStyle name="Komma 5 2 2 4 2 3 4" xfId="47719"/>
    <cellStyle name="Komma 5 2 2 4 2 3 5" xfId="50735"/>
    <cellStyle name="Komma 5 2 2 4 2 4" xfId="11309"/>
    <cellStyle name="Komma 5 2 2 4 2 4 2" xfId="18841"/>
    <cellStyle name="Komma 5 2 2 4 2 4 3" xfId="42049"/>
    <cellStyle name="Komma 5 2 2 4 2 4 4" xfId="48196"/>
    <cellStyle name="Komma 5 2 2 4 2 4 5" xfId="51212"/>
    <cellStyle name="Komma 5 2 2 4 2 5" xfId="8398"/>
    <cellStyle name="Komma 5 2 2 4 2 5 2" xfId="42925"/>
    <cellStyle name="Komma 5 2 2 4 2 5 3" xfId="46765"/>
    <cellStyle name="Komma 5 2 2 4 2 5 4" xfId="49781"/>
    <cellStyle name="Komma 5 2 2 4 2 6" xfId="41592"/>
    <cellStyle name="Komma 5 2 2 4 2 7" xfId="45659"/>
    <cellStyle name="Komma 5 2 2 4 2 8" xfId="48675"/>
    <cellStyle name="Komma 5 2 2 4 3" xfId="10125"/>
    <cellStyle name="Komma 5 2 2 4 3 2" xfId="17675"/>
    <cellStyle name="Komma 5 2 2 4 3 3" xfId="41868"/>
    <cellStyle name="Komma 5 2 2 4 3 4" xfId="47030"/>
    <cellStyle name="Komma 5 2 2 4 3 5" xfId="50046"/>
    <cellStyle name="Komma 5 2 2 4 4" xfId="10610"/>
    <cellStyle name="Komma 5 2 2 4 4 2" xfId="18152"/>
    <cellStyle name="Komma 5 2 2 4 4 3" xfId="43131"/>
    <cellStyle name="Komma 5 2 2 4 4 4" xfId="47507"/>
    <cellStyle name="Komma 5 2 2 4 4 5" xfId="50523"/>
    <cellStyle name="Komma 5 2 2 4 5" xfId="11097"/>
    <cellStyle name="Komma 5 2 2 4 5 2" xfId="18629"/>
    <cellStyle name="Komma 5 2 2 4 5 3" xfId="42018"/>
    <cellStyle name="Komma 5 2 2 4 5 4" xfId="47984"/>
    <cellStyle name="Komma 5 2 2 4 5 5" xfId="51000"/>
    <cellStyle name="Komma 5 2 2 4 6" xfId="8085"/>
    <cellStyle name="Komma 5 2 2 4 6 2" xfId="20510"/>
    <cellStyle name="Komma 5 2 2 4 6 3" xfId="46553"/>
    <cellStyle name="Komma 5 2 2 4 6 4" xfId="49569"/>
    <cellStyle name="Komma 5 2 2 4 7" xfId="20817"/>
    <cellStyle name="Komma 5 2 2 4 8" xfId="45447"/>
    <cellStyle name="Komma 5 2 2 4 9" xfId="48463"/>
    <cellStyle name="Komma 5 2 2 5" xfId="5524"/>
    <cellStyle name="Komma 5 2 2 5 2" xfId="10178"/>
    <cellStyle name="Komma 5 2 2 5 2 2" xfId="17728"/>
    <cellStyle name="Komma 5 2 2 5 2 3" xfId="19903"/>
    <cellStyle name="Komma 5 2 2 5 2 4" xfId="47083"/>
    <cellStyle name="Komma 5 2 2 5 2 5" xfId="50099"/>
    <cellStyle name="Komma 5 2 2 5 3" xfId="10663"/>
    <cellStyle name="Komma 5 2 2 5 3 2" xfId="18205"/>
    <cellStyle name="Komma 5 2 2 5 3 3" xfId="42852"/>
    <cellStyle name="Komma 5 2 2 5 3 4" xfId="47560"/>
    <cellStyle name="Komma 5 2 2 5 3 5" xfId="50576"/>
    <cellStyle name="Komma 5 2 2 5 4" xfId="11150"/>
    <cellStyle name="Komma 5 2 2 5 4 2" xfId="18682"/>
    <cellStyle name="Komma 5 2 2 5 4 3" xfId="43872"/>
    <cellStyle name="Komma 5 2 2 5 4 4" xfId="48037"/>
    <cellStyle name="Komma 5 2 2 5 4 5" xfId="51053"/>
    <cellStyle name="Komma 5 2 2 5 5" xfId="8164"/>
    <cellStyle name="Komma 5 2 2 5 5 2" xfId="41796"/>
    <cellStyle name="Komma 5 2 2 5 5 3" xfId="46606"/>
    <cellStyle name="Komma 5 2 2 5 5 4" xfId="49622"/>
    <cellStyle name="Komma 5 2 2 5 6" xfId="41533"/>
    <cellStyle name="Komma 5 2 2 5 7" xfId="45500"/>
    <cellStyle name="Komma 5 2 2 5 8" xfId="48516"/>
    <cellStyle name="Komma 5 2 2 6" xfId="5844"/>
    <cellStyle name="Komma 5 2 2 6 2" xfId="10390"/>
    <cellStyle name="Komma 5 2 2 6 2 2" xfId="17940"/>
    <cellStyle name="Komma 5 2 2 6 2 3" xfId="27966"/>
    <cellStyle name="Komma 5 2 2 6 2 4" xfId="47295"/>
    <cellStyle name="Komma 5 2 2 6 2 5" xfId="50311"/>
    <cellStyle name="Komma 5 2 2 6 3" xfId="10875"/>
    <cellStyle name="Komma 5 2 2 6 3 2" xfId="18417"/>
    <cellStyle name="Komma 5 2 2 6 3 3" xfId="43754"/>
    <cellStyle name="Komma 5 2 2 6 3 4" xfId="47772"/>
    <cellStyle name="Komma 5 2 2 6 3 5" xfId="50788"/>
    <cellStyle name="Komma 5 2 2 6 4" xfId="11363"/>
    <cellStyle name="Komma 5 2 2 6 4 2" xfId="18894"/>
    <cellStyle name="Komma 5 2 2 6 4 3" xfId="42058"/>
    <cellStyle name="Komma 5 2 2 6 4 4" xfId="48249"/>
    <cellStyle name="Komma 5 2 2 6 4 5" xfId="51265"/>
    <cellStyle name="Komma 5 2 2 6 5" xfId="8478"/>
    <cellStyle name="Komma 5 2 2 6 5 2" xfId="42275"/>
    <cellStyle name="Komma 5 2 2 6 5 3" xfId="46818"/>
    <cellStyle name="Komma 5 2 2 6 5 4" xfId="49834"/>
    <cellStyle name="Komma 5 2 2 6 6" xfId="41606"/>
    <cellStyle name="Komma 5 2 2 6 7" xfId="45712"/>
    <cellStyle name="Komma 5 2 2 6 8" xfId="48728"/>
    <cellStyle name="Komma 5 2 2 7" xfId="9966"/>
    <cellStyle name="Komma 5 2 2 7 2" xfId="17516"/>
    <cellStyle name="Komma 5 2 2 7 3" xfId="43507"/>
    <cellStyle name="Komma 5 2 2 7 4" xfId="46871"/>
    <cellStyle name="Komma 5 2 2 7 5" xfId="49887"/>
    <cellStyle name="Komma 5 2 2 8" xfId="10450"/>
    <cellStyle name="Komma 5 2 2 8 2" xfId="17993"/>
    <cellStyle name="Komma 5 2 2 8 3" xfId="41917"/>
    <cellStyle name="Komma 5 2 2 8 4" xfId="47348"/>
    <cellStyle name="Komma 5 2 2 8 5" xfId="50364"/>
    <cellStyle name="Komma 5 2 2 9" xfId="10937"/>
    <cellStyle name="Komma 5 2 2 9 2" xfId="18470"/>
    <cellStyle name="Komma 5 2 2 9 3" xfId="43728"/>
    <cellStyle name="Komma 5 2 2 9 4" xfId="47825"/>
    <cellStyle name="Komma 5 2 2 9 5" xfId="50841"/>
    <cellStyle name="Komma 5 2 3" xfId="5283"/>
    <cellStyle name="Komma 5 2 3 10" xfId="45129"/>
    <cellStyle name="Komma 5 2 3 11" xfId="45340"/>
    <cellStyle name="Komma 5 2 3 12" xfId="48356"/>
    <cellStyle name="Komma 5 2 3 2" xfId="5603"/>
    <cellStyle name="Komma 5 2 3 2 10" xfId="45552"/>
    <cellStyle name="Komma 5 2 3 2 11" xfId="48568"/>
    <cellStyle name="Komma 5 2 3 2 2" xfId="10230"/>
    <cellStyle name="Komma 5 2 3 2 2 2" xfId="17780"/>
    <cellStyle name="Komma 5 2 3 2 2 3" xfId="41884"/>
    <cellStyle name="Komma 5 2 3 2 2 4" xfId="47135"/>
    <cellStyle name="Komma 5 2 3 2 2 5" xfId="50151"/>
    <cellStyle name="Komma 5 2 3 2 3" xfId="10715"/>
    <cellStyle name="Komma 5 2 3 2 3 2" xfId="18257"/>
    <cellStyle name="Komma 5 2 3 2 3 3" xfId="19622"/>
    <cellStyle name="Komma 5 2 3 2 3 4" xfId="47612"/>
    <cellStyle name="Komma 5 2 3 2 3 5" xfId="50628"/>
    <cellStyle name="Komma 5 2 3 2 4" xfId="11202"/>
    <cellStyle name="Komma 5 2 3 2 4 2" xfId="18734"/>
    <cellStyle name="Komma 5 2 3 2 4 3" xfId="42802"/>
    <cellStyle name="Komma 5 2 3 2 4 4" xfId="48089"/>
    <cellStyle name="Komma 5 2 3 2 4 5" xfId="51105"/>
    <cellStyle name="Komma 5 2 3 2 5" xfId="8238"/>
    <cellStyle name="Komma 5 2 3 2 5 2" xfId="41805"/>
    <cellStyle name="Komma 5 2 3 2 5 3" xfId="46658"/>
    <cellStyle name="Komma 5 2 3 2 5 4" xfId="49674"/>
    <cellStyle name="Komma 5 2 3 2 6" xfId="19370"/>
    <cellStyle name="Komma 5 2 3 2 7" xfId="43328"/>
    <cellStyle name="Komma 5 2 3 2 8" xfId="44224"/>
    <cellStyle name="Komma 5 2 3 2 9" xfId="45130"/>
    <cellStyle name="Komma 5 2 3 3" xfId="10018"/>
    <cellStyle name="Komma 5 2 3 3 2" xfId="17568"/>
    <cellStyle name="Komma 5 2 3 3 3" xfId="20113"/>
    <cellStyle name="Komma 5 2 3 3 4" xfId="46923"/>
    <cellStyle name="Komma 5 2 3 3 5" xfId="49939"/>
    <cellStyle name="Komma 5 2 3 4" xfId="10502"/>
    <cellStyle name="Komma 5 2 3 4 2" xfId="18045"/>
    <cellStyle name="Komma 5 2 3 4 3" xfId="42487"/>
    <cellStyle name="Komma 5 2 3 4 4" xfId="47400"/>
    <cellStyle name="Komma 5 2 3 4 5" xfId="50416"/>
    <cellStyle name="Komma 5 2 3 5" xfId="10989"/>
    <cellStyle name="Komma 5 2 3 5 2" xfId="18522"/>
    <cellStyle name="Komma 5 2 3 5 3" xfId="43674"/>
    <cellStyle name="Komma 5 2 3 5 4" xfId="47877"/>
    <cellStyle name="Komma 5 2 3 5 5" xfId="50893"/>
    <cellStyle name="Komma 5 2 3 6" xfId="7937"/>
    <cellStyle name="Komma 5 2 3 6 2" xfId="42211"/>
    <cellStyle name="Komma 5 2 3 6 3" xfId="46446"/>
    <cellStyle name="Komma 5 2 3 6 4" xfId="49462"/>
    <cellStyle name="Komma 5 2 3 7" xfId="19369"/>
    <cellStyle name="Komma 5 2 3 8" xfId="43879"/>
    <cellStyle name="Komma 5 2 3 9" xfId="44223"/>
    <cellStyle name="Komma 5 2 4" xfId="5363"/>
    <cellStyle name="Komma 5 2 4 10" xfId="45131"/>
    <cellStyle name="Komma 5 2 4 11" xfId="45393"/>
    <cellStyle name="Komma 5 2 4 12" xfId="48409"/>
    <cellStyle name="Komma 5 2 4 2" xfId="5683"/>
    <cellStyle name="Komma 5 2 4 2 2" xfId="10283"/>
    <cellStyle name="Komma 5 2 4 2 2 2" xfId="17833"/>
    <cellStyle name="Komma 5 2 4 2 2 3" xfId="29480"/>
    <cellStyle name="Komma 5 2 4 2 2 4" xfId="47188"/>
    <cellStyle name="Komma 5 2 4 2 2 5" xfId="50204"/>
    <cellStyle name="Komma 5 2 4 2 3" xfId="10768"/>
    <cellStyle name="Komma 5 2 4 2 3 2" xfId="18310"/>
    <cellStyle name="Komma 5 2 4 2 3 3" xfId="43866"/>
    <cellStyle name="Komma 5 2 4 2 3 4" xfId="47665"/>
    <cellStyle name="Komma 5 2 4 2 3 5" xfId="50681"/>
    <cellStyle name="Komma 5 2 4 2 4" xfId="11255"/>
    <cellStyle name="Komma 5 2 4 2 4 2" xfId="18787"/>
    <cellStyle name="Komma 5 2 4 2 4 3" xfId="42420"/>
    <cellStyle name="Komma 5 2 4 2 4 4" xfId="48142"/>
    <cellStyle name="Komma 5 2 4 2 4 5" xfId="51158"/>
    <cellStyle name="Komma 5 2 4 2 5" xfId="8317"/>
    <cellStyle name="Komma 5 2 4 2 5 2" xfId="43946"/>
    <cellStyle name="Komma 5 2 4 2 5 3" xfId="46711"/>
    <cellStyle name="Komma 5 2 4 2 5 4" xfId="49727"/>
    <cellStyle name="Komma 5 2 4 2 6" xfId="42076"/>
    <cellStyle name="Komma 5 2 4 2 7" xfId="45605"/>
    <cellStyle name="Komma 5 2 4 2 8" xfId="48621"/>
    <cellStyle name="Komma 5 2 4 3" xfId="10071"/>
    <cellStyle name="Komma 5 2 4 3 2" xfId="17621"/>
    <cellStyle name="Komma 5 2 4 3 3" xfId="32455"/>
    <cellStyle name="Komma 5 2 4 3 4" xfId="46976"/>
    <cellStyle name="Komma 5 2 4 3 5" xfId="49992"/>
    <cellStyle name="Komma 5 2 4 4" xfId="10556"/>
    <cellStyle name="Komma 5 2 4 4 2" xfId="18098"/>
    <cellStyle name="Komma 5 2 4 4 3" xfId="41935"/>
    <cellStyle name="Komma 5 2 4 4 4" xfId="47453"/>
    <cellStyle name="Komma 5 2 4 4 5" xfId="50469"/>
    <cellStyle name="Komma 5 2 4 5" xfId="11043"/>
    <cellStyle name="Komma 5 2 4 5 2" xfId="18575"/>
    <cellStyle name="Komma 5 2 4 5 3" xfId="42390"/>
    <cellStyle name="Komma 5 2 4 5 4" xfId="47930"/>
    <cellStyle name="Komma 5 2 4 5 5" xfId="50946"/>
    <cellStyle name="Komma 5 2 4 6" xfId="8008"/>
    <cellStyle name="Komma 5 2 4 6 2" xfId="41775"/>
    <cellStyle name="Komma 5 2 4 6 3" xfId="46499"/>
    <cellStyle name="Komma 5 2 4 6 4" xfId="49515"/>
    <cellStyle name="Komma 5 2 4 7" xfId="19371"/>
    <cellStyle name="Komma 5 2 4 8" xfId="43320"/>
    <cellStyle name="Komma 5 2 4 9" xfId="44225"/>
    <cellStyle name="Komma 5 2 5" xfId="5443"/>
    <cellStyle name="Komma 5 2 5 10" xfId="45132"/>
    <cellStyle name="Komma 5 2 5 11" xfId="45446"/>
    <cellStyle name="Komma 5 2 5 12" xfId="48462"/>
    <cellStyle name="Komma 5 2 5 2" xfId="5763"/>
    <cellStyle name="Komma 5 2 5 2 2" xfId="10336"/>
    <cellStyle name="Komma 5 2 5 2 2 2" xfId="17886"/>
    <cellStyle name="Komma 5 2 5 2 2 3" xfId="42935"/>
    <cellStyle name="Komma 5 2 5 2 2 4" xfId="47241"/>
    <cellStyle name="Komma 5 2 5 2 2 5" xfId="50257"/>
    <cellStyle name="Komma 5 2 5 2 3" xfId="10821"/>
    <cellStyle name="Komma 5 2 5 2 3 2" xfId="18363"/>
    <cellStyle name="Komma 5 2 5 2 3 3" xfId="41974"/>
    <cellStyle name="Komma 5 2 5 2 3 4" xfId="47718"/>
    <cellStyle name="Komma 5 2 5 2 3 5" xfId="50734"/>
    <cellStyle name="Komma 5 2 5 2 4" xfId="11308"/>
    <cellStyle name="Komma 5 2 5 2 4 2" xfId="18840"/>
    <cellStyle name="Komma 5 2 5 2 4 3" xfId="43420"/>
    <cellStyle name="Komma 5 2 5 2 4 4" xfId="48195"/>
    <cellStyle name="Komma 5 2 5 2 4 5" xfId="51211"/>
    <cellStyle name="Komma 5 2 5 2 5" xfId="8397"/>
    <cellStyle name="Komma 5 2 5 2 5 2" xfId="42266"/>
    <cellStyle name="Komma 5 2 5 2 5 3" xfId="46764"/>
    <cellStyle name="Komma 5 2 5 2 5 4" xfId="49780"/>
    <cellStyle name="Komma 5 2 5 2 6" xfId="43403"/>
    <cellStyle name="Komma 5 2 5 2 7" xfId="45658"/>
    <cellStyle name="Komma 5 2 5 2 8" xfId="48674"/>
    <cellStyle name="Komma 5 2 5 3" xfId="10124"/>
    <cellStyle name="Komma 5 2 5 3 2" xfId="17674"/>
    <cellStyle name="Komma 5 2 5 3 3" xfId="43075"/>
    <cellStyle name="Komma 5 2 5 3 4" xfId="47029"/>
    <cellStyle name="Komma 5 2 5 3 5" xfId="50045"/>
    <cellStyle name="Komma 5 2 5 4" xfId="10609"/>
    <cellStyle name="Komma 5 2 5 4 2" xfId="18151"/>
    <cellStyle name="Komma 5 2 5 4 3" xfId="42339"/>
    <cellStyle name="Komma 5 2 5 4 4" xfId="47506"/>
    <cellStyle name="Komma 5 2 5 4 5" xfId="50522"/>
    <cellStyle name="Komma 5 2 5 5" xfId="11096"/>
    <cellStyle name="Komma 5 2 5 5 2" xfId="18628"/>
    <cellStyle name="Komma 5 2 5 5 3" xfId="42017"/>
    <cellStyle name="Komma 5 2 5 5 4" xfId="47983"/>
    <cellStyle name="Komma 5 2 5 5 5" xfId="50999"/>
    <cellStyle name="Komma 5 2 5 6" xfId="8084"/>
    <cellStyle name="Komma 5 2 5 6 2" xfId="42542"/>
    <cellStyle name="Komma 5 2 5 6 3" xfId="46552"/>
    <cellStyle name="Komma 5 2 5 6 4" xfId="49568"/>
    <cellStyle name="Komma 5 2 5 7" xfId="19372"/>
    <cellStyle name="Komma 5 2 5 8" xfId="43324"/>
    <cellStyle name="Komma 5 2 5 9" xfId="44226"/>
    <cellStyle name="Komma 5 2 6" xfId="5523"/>
    <cellStyle name="Komma 5 2 6 2" xfId="10177"/>
    <cellStyle name="Komma 5 2 6 2 2" xfId="17727"/>
    <cellStyle name="Komma 5 2 6 2 3" xfId="20396"/>
    <cellStyle name="Komma 5 2 6 2 4" xfId="47082"/>
    <cellStyle name="Komma 5 2 6 2 5" xfId="50098"/>
    <cellStyle name="Komma 5 2 6 3" xfId="10662"/>
    <cellStyle name="Komma 5 2 6 3 2" xfId="18204"/>
    <cellStyle name="Komma 5 2 6 3 3" xfId="43702"/>
    <cellStyle name="Komma 5 2 6 3 4" xfId="47559"/>
    <cellStyle name="Komma 5 2 6 3 5" xfId="50575"/>
    <cellStyle name="Komma 5 2 6 4" xfId="11149"/>
    <cellStyle name="Komma 5 2 6 4 2" xfId="18681"/>
    <cellStyle name="Komma 5 2 6 4 3" xfId="42586"/>
    <cellStyle name="Komma 5 2 6 4 4" xfId="48036"/>
    <cellStyle name="Komma 5 2 6 4 5" xfId="51052"/>
    <cellStyle name="Komma 5 2 6 5" xfId="8163"/>
    <cellStyle name="Komma 5 2 6 5 2" xfId="27726"/>
    <cellStyle name="Komma 5 2 6 5 3" xfId="46605"/>
    <cellStyle name="Komma 5 2 6 5 4" xfId="49621"/>
    <cellStyle name="Komma 5 2 6 6" xfId="42516"/>
    <cellStyle name="Komma 5 2 6 7" xfId="45499"/>
    <cellStyle name="Komma 5 2 6 8" xfId="48515"/>
    <cellStyle name="Komma 5 2 7" xfId="5843"/>
    <cellStyle name="Komma 5 2 7 2" xfId="10389"/>
    <cellStyle name="Komma 5 2 7 2 2" xfId="17939"/>
    <cellStyle name="Komma 5 2 7 2 3" xfId="43285"/>
    <cellStyle name="Komma 5 2 7 2 4" xfId="47294"/>
    <cellStyle name="Komma 5 2 7 2 5" xfId="50310"/>
    <cellStyle name="Komma 5 2 7 3" xfId="10874"/>
    <cellStyle name="Komma 5 2 7 3 2" xfId="18416"/>
    <cellStyle name="Komma 5 2 7 3 3" xfId="41985"/>
    <cellStyle name="Komma 5 2 7 3 4" xfId="47771"/>
    <cellStyle name="Komma 5 2 7 3 5" xfId="50787"/>
    <cellStyle name="Komma 5 2 7 4" xfId="11362"/>
    <cellStyle name="Komma 5 2 7 4 2" xfId="18893"/>
    <cellStyle name="Komma 5 2 7 4 3" xfId="43744"/>
    <cellStyle name="Komma 5 2 7 4 4" xfId="48248"/>
    <cellStyle name="Komma 5 2 7 4 5" xfId="51264"/>
    <cellStyle name="Komma 5 2 7 5" xfId="8477"/>
    <cellStyle name="Komma 5 2 7 5 2" xfId="42502"/>
    <cellStyle name="Komma 5 2 7 5 3" xfId="46817"/>
    <cellStyle name="Komma 5 2 7 5 4" xfId="49833"/>
    <cellStyle name="Komma 5 2 7 6" xfId="43404"/>
    <cellStyle name="Komma 5 2 7 7" xfId="45711"/>
    <cellStyle name="Komma 5 2 7 8" xfId="48727"/>
    <cellStyle name="Komma 5 2 8" xfId="9965"/>
    <cellStyle name="Komma 5 2 8 2" xfId="17515"/>
    <cellStyle name="Komma 5 2 8 3" xfId="42279"/>
    <cellStyle name="Komma 5 2 8 4" xfId="46870"/>
    <cellStyle name="Komma 5 2 8 5" xfId="49886"/>
    <cellStyle name="Komma 5 2 9" xfId="10449"/>
    <cellStyle name="Komma 5 2 9 2" xfId="17992"/>
    <cellStyle name="Komma 5 2 9 3" xfId="42529"/>
    <cellStyle name="Komma 5 2 9 4" xfId="47347"/>
    <cellStyle name="Komma 5 2 9 5" xfId="50363"/>
    <cellStyle name="Komma 5 3" xfId="4212"/>
    <cellStyle name="Komma 5 3 10" xfId="7584"/>
    <cellStyle name="Komma 5 3 10 2" xfId="43203"/>
    <cellStyle name="Komma 5 3 10 3" xfId="46380"/>
    <cellStyle name="Komma 5 3 10 4" xfId="49396"/>
    <cellStyle name="Komma 5 3 11" xfId="19373"/>
    <cellStyle name="Komma 5 3 12" xfId="44227"/>
    <cellStyle name="Komma 5 3 13" xfId="45133"/>
    <cellStyle name="Komma 5 3 14" xfId="45289"/>
    <cellStyle name="Komma 5 3 15" xfId="48304"/>
    <cellStyle name="Komma 5 3 2" xfId="5285"/>
    <cellStyle name="Komma 5 3 2 10" xfId="45134"/>
    <cellStyle name="Komma 5 3 2 11" xfId="45342"/>
    <cellStyle name="Komma 5 3 2 12" xfId="48358"/>
    <cellStyle name="Komma 5 3 2 2" xfId="5605"/>
    <cellStyle name="Komma 5 3 2 2 2" xfId="10232"/>
    <cellStyle name="Komma 5 3 2 2 2 2" xfId="17782"/>
    <cellStyle name="Komma 5 3 2 2 2 3" xfId="19900"/>
    <cellStyle name="Komma 5 3 2 2 2 4" xfId="47137"/>
    <cellStyle name="Komma 5 3 2 2 2 5" xfId="50153"/>
    <cellStyle name="Komma 5 3 2 2 3" xfId="10717"/>
    <cellStyle name="Komma 5 3 2 2 3 2" xfId="18259"/>
    <cellStyle name="Komma 5 3 2 2 3 3" xfId="41959"/>
    <cellStyle name="Komma 5 3 2 2 3 4" xfId="47614"/>
    <cellStyle name="Komma 5 3 2 2 3 5" xfId="50630"/>
    <cellStyle name="Komma 5 3 2 2 4" xfId="11204"/>
    <cellStyle name="Komma 5 3 2 2 4 2" xfId="18736"/>
    <cellStyle name="Komma 5 3 2 2 4 3" xfId="42479"/>
    <cellStyle name="Komma 5 3 2 2 4 4" xfId="48091"/>
    <cellStyle name="Komma 5 3 2 2 4 5" xfId="51107"/>
    <cellStyle name="Komma 5 3 2 2 5" xfId="8240"/>
    <cellStyle name="Komma 5 3 2 2 5 2" xfId="43271"/>
    <cellStyle name="Komma 5 3 2 2 5 3" xfId="46660"/>
    <cellStyle name="Komma 5 3 2 2 5 4" xfId="49676"/>
    <cellStyle name="Komma 5 3 2 2 6" xfId="43904"/>
    <cellStyle name="Komma 5 3 2 2 7" xfId="45554"/>
    <cellStyle name="Komma 5 3 2 2 8" xfId="48570"/>
    <cellStyle name="Komma 5 3 2 3" xfId="10020"/>
    <cellStyle name="Komma 5 3 2 3 2" xfId="17570"/>
    <cellStyle name="Komma 5 3 2 3 3" xfId="41854"/>
    <cellStyle name="Komma 5 3 2 3 4" xfId="46925"/>
    <cellStyle name="Komma 5 3 2 3 5" xfId="49941"/>
    <cellStyle name="Komma 5 3 2 4" xfId="10504"/>
    <cellStyle name="Komma 5 3 2 4 2" xfId="18047"/>
    <cellStyle name="Komma 5 3 2 4 3" xfId="41923"/>
    <cellStyle name="Komma 5 3 2 4 4" xfId="47402"/>
    <cellStyle name="Komma 5 3 2 4 5" xfId="50418"/>
    <cellStyle name="Komma 5 3 2 5" xfId="10991"/>
    <cellStyle name="Komma 5 3 2 5 2" xfId="18524"/>
    <cellStyle name="Komma 5 3 2 5 3" xfId="42001"/>
    <cellStyle name="Komma 5 3 2 5 4" xfId="47879"/>
    <cellStyle name="Komma 5 3 2 5 5" xfId="50895"/>
    <cellStyle name="Komma 5 3 2 6" xfId="7939"/>
    <cellStyle name="Komma 5 3 2 6 2" xfId="43062"/>
    <cellStyle name="Komma 5 3 2 6 3" xfId="46448"/>
    <cellStyle name="Komma 5 3 2 6 4" xfId="49464"/>
    <cellStyle name="Komma 5 3 2 7" xfId="19374"/>
    <cellStyle name="Komma 5 3 2 8" xfId="43316"/>
    <cellStyle name="Komma 5 3 2 9" xfId="44228"/>
    <cellStyle name="Komma 5 3 3" xfId="5365"/>
    <cellStyle name="Komma 5 3 3 10" xfId="45135"/>
    <cellStyle name="Komma 5 3 3 11" xfId="45395"/>
    <cellStyle name="Komma 5 3 3 12" xfId="48411"/>
    <cellStyle name="Komma 5 3 3 2" xfId="5685"/>
    <cellStyle name="Komma 5 3 3 2 2" xfId="10285"/>
    <cellStyle name="Komma 5 3 3 2 2 2" xfId="17835"/>
    <cellStyle name="Komma 5 3 3 2 2 3" xfId="42319"/>
    <cellStyle name="Komma 5 3 3 2 2 4" xfId="47190"/>
    <cellStyle name="Komma 5 3 3 2 2 5" xfId="50206"/>
    <cellStyle name="Komma 5 3 3 2 3" xfId="10770"/>
    <cellStyle name="Komma 5 3 3 2 3 2" xfId="18312"/>
    <cellStyle name="Komma 5 3 3 2 3 3" xfId="42640"/>
    <cellStyle name="Komma 5 3 3 2 3 4" xfId="47667"/>
    <cellStyle name="Komma 5 3 3 2 3 5" xfId="50683"/>
    <cellStyle name="Komma 5 3 3 2 4" xfId="11257"/>
    <cellStyle name="Komma 5 3 3 2 4 2" xfId="18789"/>
    <cellStyle name="Komma 5 3 3 2 4 3" xfId="43098"/>
    <cellStyle name="Komma 5 3 3 2 4 4" xfId="48144"/>
    <cellStyle name="Komma 5 3 3 2 4 5" xfId="51160"/>
    <cellStyle name="Komma 5 3 3 2 5" xfId="8319"/>
    <cellStyle name="Komma 5 3 3 2 5 2" xfId="20490"/>
    <cellStyle name="Komma 5 3 3 2 5 3" xfId="46713"/>
    <cellStyle name="Komma 5 3 3 2 5 4" xfId="49729"/>
    <cellStyle name="Komma 5 3 3 2 6" xfId="19772"/>
    <cellStyle name="Komma 5 3 3 2 7" xfId="45607"/>
    <cellStyle name="Komma 5 3 3 2 8" xfId="48623"/>
    <cellStyle name="Komma 5 3 3 3" xfId="10073"/>
    <cellStyle name="Komma 5 3 3 3 2" xfId="17623"/>
    <cellStyle name="Komma 5 3 3 3 3" xfId="42294"/>
    <cellStyle name="Komma 5 3 3 3 4" xfId="46978"/>
    <cellStyle name="Komma 5 3 3 3 5" xfId="49994"/>
    <cellStyle name="Komma 5 3 3 4" xfId="10558"/>
    <cellStyle name="Komma 5 3 3 4 2" xfId="18100"/>
    <cellStyle name="Komma 5 3 3 4 3" xfId="42851"/>
    <cellStyle name="Komma 5 3 3 4 4" xfId="47455"/>
    <cellStyle name="Komma 5 3 3 4 5" xfId="50471"/>
    <cellStyle name="Komma 5 3 3 5" xfId="11045"/>
    <cellStyle name="Komma 5 3 3 5 2" xfId="18577"/>
    <cellStyle name="Komma 5 3 3 5 3" xfId="43675"/>
    <cellStyle name="Komma 5 3 3 5 4" xfId="47932"/>
    <cellStyle name="Komma 5 3 3 5 5" xfId="50948"/>
    <cellStyle name="Komma 5 3 3 6" xfId="8010"/>
    <cellStyle name="Komma 5 3 3 6 2" xfId="42676"/>
    <cellStyle name="Komma 5 3 3 6 3" xfId="46501"/>
    <cellStyle name="Komma 5 3 3 6 4" xfId="49517"/>
    <cellStyle name="Komma 5 3 3 7" xfId="19375"/>
    <cellStyle name="Komma 5 3 3 8" xfId="42956"/>
    <cellStyle name="Komma 5 3 3 9" xfId="44229"/>
    <cellStyle name="Komma 5 3 4" xfId="5445"/>
    <cellStyle name="Komma 5 3 4 2" xfId="5765"/>
    <cellStyle name="Komma 5 3 4 2 2" xfId="10338"/>
    <cellStyle name="Komma 5 3 4 2 2 2" xfId="17888"/>
    <cellStyle name="Komma 5 3 4 2 2 3" xfId="20740"/>
    <cellStyle name="Komma 5 3 4 2 2 4" xfId="47243"/>
    <cellStyle name="Komma 5 3 4 2 2 5" xfId="50259"/>
    <cellStyle name="Komma 5 3 4 2 3" xfId="10823"/>
    <cellStyle name="Komma 5 3 4 2 3 2" xfId="18365"/>
    <cellStyle name="Komma 5 3 4 2 3 3" xfId="41976"/>
    <cellStyle name="Komma 5 3 4 2 3 4" xfId="47720"/>
    <cellStyle name="Komma 5 3 4 2 3 5" xfId="50736"/>
    <cellStyle name="Komma 5 3 4 2 4" xfId="11310"/>
    <cellStyle name="Komma 5 3 4 2 4 2" xfId="18842"/>
    <cellStyle name="Komma 5 3 4 2 4 3" xfId="43757"/>
    <cellStyle name="Komma 5 3 4 2 4 4" xfId="48197"/>
    <cellStyle name="Komma 5 3 4 2 4 5" xfId="51213"/>
    <cellStyle name="Komma 5 3 4 2 5" xfId="8399"/>
    <cellStyle name="Komma 5 3 4 2 5 2" xfId="43068"/>
    <cellStyle name="Komma 5 3 4 2 5 3" xfId="46766"/>
    <cellStyle name="Komma 5 3 4 2 5 4" xfId="49782"/>
    <cellStyle name="Komma 5 3 4 2 6" xfId="42742"/>
    <cellStyle name="Komma 5 3 4 2 7" xfId="45660"/>
    <cellStyle name="Komma 5 3 4 2 8" xfId="48676"/>
    <cellStyle name="Komma 5 3 4 3" xfId="10126"/>
    <cellStyle name="Komma 5 3 4 3 2" xfId="17676"/>
    <cellStyle name="Komma 5 3 4 3 3" xfId="42555"/>
    <cellStyle name="Komma 5 3 4 3 4" xfId="47031"/>
    <cellStyle name="Komma 5 3 4 3 5" xfId="50047"/>
    <cellStyle name="Komma 5 3 4 4" xfId="10611"/>
    <cellStyle name="Komma 5 3 4 4 2" xfId="18153"/>
    <cellStyle name="Komma 5 3 4 4 3" xfId="43084"/>
    <cellStyle name="Komma 5 3 4 4 4" xfId="47508"/>
    <cellStyle name="Komma 5 3 4 4 5" xfId="50524"/>
    <cellStyle name="Komma 5 3 4 5" xfId="11098"/>
    <cellStyle name="Komma 5 3 4 5 2" xfId="18630"/>
    <cellStyle name="Komma 5 3 4 5 3" xfId="42561"/>
    <cellStyle name="Komma 5 3 4 5 4" xfId="47985"/>
    <cellStyle name="Komma 5 3 4 5 5" xfId="51001"/>
    <cellStyle name="Komma 5 3 4 6" xfId="8086"/>
    <cellStyle name="Komma 5 3 4 6 2" xfId="43721"/>
    <cellStyle name="Komma 5 3 4 6 3" xfId="46554"/>
    <cellStyle name="Komma 5 3 4 6 4" xfId="49570"/>
    <cellStyle name="Komma 5 3 4 7" xfId="43825"/>
    <cellStyle name="Komma 5 3 4 8" xfId="45448"/>
    <cellStyle name="Komma 5 3 4 9" xfId="48464"/>
    <cellStyle name="Komma 5 3 5" xfId="5525"/>
    <cellStyle name="Komma 5 3 5 2" xfId="10179"/>
    <cellStyle name="Komma 5 3 5 2 2" xfId="17729"/>
    <cellStyle name="Komma 5 3 5 2 3" xfId="42307"/>
    <cellStyle name="Komma 5 3 5 2 4" xfId="47084"/>
    <cellStyle name="Komma 5 3 5 2 5" xfId="50100"/>
    <cellStyle name="Komma 5 3 5 3" xfId="10664"/>
    <cellStyle name="Komma 5 3 5 3 2" xfId="18206"/>
    <cellStyle name="Komma 5 3 5 3 3" xfId="42345"/>
    <cellStyle name="Komma 5 3 5 3 4" xfId="47561"/>
    <cellStyle name="Komma 5 3 5 3 5" xfId="50577"/>
    <cellStyle name="Komma 5 3 5 4" xfId="11151"/>
    <cellStyle name="Komma 5 3 5 4 2" xfId="18683"/>
    <cellStyle name="Komma 5 3 5 4 3" xfId="42406"/>
    <cellStyle name="Komma 5 3 5 4 4" xfId="48038"/>
    <cellStyle name="Komma 5 3 5 4 5" xfId="51054"/>
    <cellStyle name="Komma 5 3 5 5" xfId="8165"/>
    <cellStyle name="Komma 5 3 5 5 2" xfId="29612"/>
    <cellStyle name="Komma 5 3 5 5 3" xfId="46607"/>
    <cellStyle name="Komma 5 3 5 5 4" xfId="49623"/>
    <cellStyle name="Komma 5 3 5 6" xfId="43450"/>
    <cellStyle name="Komma 5 3 5 7" xfId="45501"/>
    <cellStyle name="Komma 5 3 5 8" xfId="48517"/>
    <cellStyle name="Komma 5 3 6" xfId="5845"/>
    <cellStyle name="Komma 5 3 6 2" xfId="10391"/>
    <cellStyle name="Komma 5 3 6 2 2" xfId="17941"/>
    <cellStyle name="Komma 5 3 6 2 3" xfId="42936"/>
    <cellStyle name="Komma 5 3 6 2 4" xfId="47296"/>
    <cellStyle name="Komma 5 3 6 2 5" xfId="50312"/>
    <cellStyle name="Komma 5 3 6 3" xfId="10876"/>
    <cellStyle name="Komma 5 3 6 3 2" xfId="18418"/>
    <cellStyle name="Komma 5 3 6 3 3" xfId="43727"/>
    <cellStyle name="Komma 5 3 6 3 4" xfId="47773"/>
    <cellStyle name="Komma 5 3 6 3 5" xfId="50789"/>
    <cellStyle name="Komma 5 3 6 4" xfId="11364"/>
    <cellStyle name="Komma 5 3 6 4 2" xfId="18895"/>
    <cellStyle name="Komma 5 3 6 4 3" xfId="32387"/>
    <cellStyle name="Komma 5 3 6 4 4" xfId="48250"/>
    <cellStyle name="Komma 5 3 6 4 5" xfId="51266"/>
    <cellStyle name="Komma 5 3 6 5" xfId="8479"/>
    <cellStyle name="Komma 5 3 6 5 2" xfId="42838"/>
    <cellStyle name="Komma 5 3 6 5 3" xfId="46819"/>
    <cellStyle name="Komma 5 3 6 5 4" xfId="49835"/>
    <cellStyle name="Komma 5 3 6 6" xfId="42518"/>
    <cellStyle name="Komma 5 3 6 7" xfId="45713"/>
    <cellStyle name="Komma 5 3 6 8" xfId="48729"/>
    <cellStyle name="Komma 5 3 7" xfId="9967"/>
    <cellStyle name="Komma 5 3 7 2" xfId="17517"/>
    <cellStyle name="Komma 5 3 7 3" xfId="43072"/>
    <cellStyle name="Komma 5 3 7 4" xfId="46872"/>
    <cellStyle name="Komma 5 3 7 5" xfId="49888"/>
    <cellStyle name="Komma 5 3 8" xfId="10451"/>
    <cellStyle name="Komma 5 3 8 2" xfId="17994"/>
    <cellStyle name="Komma 5 3 8 3" xfId="27850"/>
    <cellStyle name="Komma 5 3 8 4" xfId="47349"/>
    <cellStyle name="Komma 5 3 8 5" xfId="50365"/>
    <cellStyle name="Komma 5 3 9" xfId="10938"/>
    <cellStyle name="Komma 5 3 9 2" xfId="18471"/>
    <cellStyle name="Komma 5 3 9 3" xfId="27950"/>
    <cellStyle name="Komma 5 3 9 4" xfId="47826"/>
    <cellStyle name="Komma 5 3 9 5" xfId="50842"/>
    <cellStyle name="Komma 5 4" xfId="5282"/>
    <cellStyle name="Komma 5 4 10" xfId="45136"/>
    <cellStyle name="Komma 5 4 11" xfId="45339"/>
    <cellStyle name="Komma 5 4 12" xfId="48355"/>
    <cellStyle name="Komma 5 4 2" xfId="5602"/>
    <cellStyle name="Komma 5 4 2 10" xfId="45551"/>
    <cellStyle name="Komma 5 4 2 11" xfId="48567"/>
    <cellStyle name="Komma 5 4 2 2" xfId="10229"/>
    <cellStyle name="Komma 5 4 2 2 2" xfId="17779"/>
    <cellStyle name="Komma 5 4 2 2 3" xfId="19632"/>
    <cellStyle name="Komma 5 4 2 2 4" xfId="47134"/>
    <cellStyle name="Komma 5 4 2 2 5" xfId="50150"/>
    <cellStyle name="Komma 5 4 2 3" xfId="10714"/>
    <cellStyle name="Komma 5 4 2 3 2" xfId="18256"/>
    <cellStyle name="Komma 5 4 2 3 3" xfId="42639"/>
    <cellStyle name="Komma 5 4 2 3 4" xfId="47611"/>
    <cellStyle name="Komma 5 4 2 3 5" xfId="50627"/>
    <cellStyle name="Komma 5 4 2 4" xfId="11201"/>
    <cellStyle name="Komma 5 4 2 4 2" xfId="18733"/>
    <cellStyle name="Komma 5 4 2 4 3" xfId="43242"/>
    <cellStyle name="Komma 5 4 2 4 4" xfId="48088"/>
    <cellStyle name="Komma 5 4 2 4 5" xfId="51104"/>
    <cellStyle name="Komma 5 4 2 5" xfId="8237"/>
    <cellStyle name="Komma 5 4 2 5 2" xfId="43650"/>
    <cellStyle name="Komma 5 4 2 5 3" xfId="46657"/>
    <cellStyle name="Komma 5 4 2 5 4" xfId="49673"/>
    <cellStyle name="Komma 5 4 2 6" xfId="19377"/>
    <cellStyle name="Komma 5 4 2 7" xfId="41547"/>
    <cellStyle name="Komma 5 4 2 8" xfId="44231"/>
    <cellStyle name="Komma 5 4 2 9" xfId="45137"/>
    <cellStyle name="Komma 5 4 3" xfId="10017"/>
    <cellStyle name="Komma 5 4 3 2" xfId="17567"/>
    <cellStyle name="Komma 5 4 3 3" xfId="42288"/>
    <cellStyle name="Komma 5 4 3 4" xfId="46922"/>
    <cellStyle name="Komma 5 4 3 5" xfId="49938"/>
    <cellStyle name="Komma 5 4 4" xfId="10501"/>
    <cellStyle name="Komma 5 4 4 2" xfId="18044"/>
    <cellStyle name="Komma 5 4 4 3" xfId="42326"/>
    <cellStyle name="Komma 5 4 4 4" xfId="47399"/>
    <cellStyle name="Komma 5 4 4 5" xfId="50415"/>
    <cellStyle name="Komma 5 4 5" xfId="10988"/>
    <cellStyle name="Komma 5 4 5 2" xfId="18521"/>
    <cellStyle name="Komma 5 4 5 3" xfId="27808"/>
    <cellStyle name="Komma 5 4 5 4" xfId="47876"/>
    <cellStyle name="Komma 5 4 5 5" xfId="50892"/>
    <cellStyle name="Komma 5 4 6" xfId="7936"/>
    <cellStyle name="Komma 5 4 6 2" xfId="43843"/>
    <cellStyle name="Komma 5 4 6 3" xfId="46445"/>
    <cellStyle name="Komma 5 4 6 4" xfId="49461"/>
    <cellStyle name="Komma 5 4 7" xfId="19376"/>
    <cellStyle name="Komma 5 4 8" xfId="43762"/>
    <cellStyle name="Komma 5 4 9" xfId="44230"/>
    <cellStyle name="Komma 5 5" xfId="5362"/>
    <cellStyle name="Komma 5 5 10" xfId="45138"/>
    <cellStyle name="Komma 5 5 11" xfId="45392"/>
    <cellStyle name="Komma 5 5 12" xfId="48408"/>
    <cellStyle name="Komma 5 5 2" xfId="5682"/>
    <cellStyle name="Komma 5 5 2 10" xfId="45604"/>
    <cellStyle name="Komma 5 5 2 11" xfId="48620"/>
    <cellStyle name="Komma 5 5 2 2" xfId="10282"/>
    <cellStyle name="Komma 5 5 2 2 2" xfId="17832"/>
    <cellStyle name="Komma 5 5 2 2 3" xfId="41895"/>
    <cellStyle name="Komma 5 5 2 2 4" xfId="47187"/>
    <cellStyle name="Komma 5 5 2 2 5" xfId="50203"/>
    <cellStyle name="Komma 5 5 2 3" xfId="10767"/>
    <cellStyle name="Komma 5 5 2 3 2" xfId="18309"/>
    <cellStyle name="Komma 5 5 2 3 3" xfId="43747"/>
    <cellStyle name="Komma 5 5 2 3 4" xfId="47664"/>
    <cellStyle name="Komma 5 5 2 3 5" xfId="50680"/>
    <cellStyle name="Komma 5 5 2 4" xfId="11254"/>
    <cellStyle name="Komma 5 5 2 4 2" xfId="18786"/>
    <cellStyle name="Komma 5 5 2 4 3" xfId="43584"/>
    <cellStyle name="Komma 5 5 2 4 4" xfId="48141"/>
    <cellStyle name="Komma 5 5 2 4 5" xfId="51157"/>
    <cellStyle name="Komma 5 5 2 5" xfId="8316"/>
    <cellStyle name="Komma 5 5 2 5 2" xfId="42923"/>
    <cellStyle name="Komma 5 5 2 5 3" xfId="46710"/>
    <cellStyle name="Komma 5 5 2 5 4" xfId="49726"/>
    <cellStyle name="Komma 5 5 2 6" xfId="19379"/>
    <cellStyle name="Komma 5 5 2 7" xfId="43248"/>
    <cellStyle name="Komma 5 5 2 8" xfId="44233"/>
    <cellStyle name="Komma 5 5 2 9" xfId="45139"/>
    <cellStyle name="Komma 5 5 3" xfId="10070"/>
    <cellStyle name="Komma 5 5 3 2" xfId="17620"/>
    <cellStyle name="Komma 5 5 3 3" xfId="41861"/>
    <cellStyle name="Komma 5 5 3 4" xfId="46975"/>
    <cellStyle name="Komma 5 5 3 5" xfId="49991"/>
    <cellStyle name="Komma 5 5 4" xfId="10555"/>
    <cellStyle name="Komma 5 5 4 2" xfId="18097"/>
    <cellStyle name="Komma 5 5 4 3" xfId="43458"/>
    <cellStyle name="Komma 5 5 4 4" xfId="47452"/>
    <cellStyle name="Komma 5 5 4 5" xfId="50468"/>
    <cellStyle name="Komma 5 5 5" xfId="11042"/>
    <cellStyle name="Komma 5 5 5 2" xfId="18574"/>
    <cellStyle name="Komma 5 5 5 3" xfId="43294"/>
    <cellStyle name="Komma 5 5 5 4" xfId="47929"/>
    <cellStyle name="Komma 5 5 5 5" xfId="50945"/>
    <cellStyle name="Komma 5 5 6" xfId="8007"/>
    <cellStyle name="Komma 5 5 6 2" xfId="43746"/>
    <cellStyle name="Komma 5 5 6 3" xfId="46498"/>
    <cellStyle name="Komma 5 5 6 4" xfId="49514"/>
    <cellStyle name="Komma 5 5 7" xfId="19378"/>
    <cellStyle name="Komma 5 5 8" xfId="41502"/>
    <cellStyle name="Komma 5 5 9" xfId="44232"/>
    <cellStyle name="Komma 5 6" xfId="5442"/>
    <cellStyle name="Komma 5 6 10" xfId="45140"/>
    <cellStyle name="Komma 5 6 11" xfId="45445"/>
    <cellStyle name="Komma 5 6 12" xfId="48461"/>
    <cellStyle name="Komma 5 6 2" xfId="5762"/>
    <cellStyle name="Komma 5 6 2 2" xfId="10335"/>
    <cellStyle name="Komma 5 6 2 2 2" xfId="17885"/>
    <cellStyle name="Komma 5 6 2 2 3" xfId="27972"/>
    <cellStyle name="Komma 5 6 2 2 4" xfId="47240"/>
    <cellStyle name="Komma 5 6 2 2 5" xfId="50256"/>
    <cellStyle name="Komma 5 6 2 3" xfId="10820"/>
    <cellStyle name="Komma 5 6 2 3 2" xfId="18362"/>
    <cellStyle name="Komma 5 6 2 3 3" xfId="42794"/>
    <cellStyle name="Komma 5 6 2 3 4" xfId="47717"/>
    <cellStyle name="Komma 5 6 2 3 5" xfId="50733"/>
    <cellStyle name="Komma 5 6 2 4" xfId="11307"/>
    <cellStyle name="Komma 5 6 2 4 2" xfId="18839"/>
    <cellStyle name="Komma 5 6 2 4 3" xfId="42825"/>
    <cellStyle name="Komma 5 6 2 4 4" xfId="48194"/>
    <cellStyle name="Komma 5 6 2 4 5" xfId="51210"/>
    <cellStyle name="Komma 5 6 2 5" xfId="8396"/>
    <cellStyle name="Komma 5 6 2 5 2" xfId="43439"/>
    <cellStyle name="Komma 5 6 2 5 3" xfId="46763"/>
    <cellStyle name="Komma 5 6 2 5 4" xfId="49779"/>
    <cellStyle name="Komma 5 6 2 6" xfId="43008"/>
    <cellStyle name="Komma 5 6 2 7" xfId="45657"/>
    <cellStyle name="Komma 5 6 2 8" xfId="48673"/>
    <cellStyle name="Komma 5 6 3" xfId="10123"/>
    <cellStyle name="Komma 5 6 3 2" xfId="17673"/>
    <cellStyle name="Komma 5 6 3 3" xfId="43510"/>
    <cellStyle name="Komma 5 6 3 4" xfId="47028"/>
    <cellStyle name="Komma 5 6 3 5" xfId="50044"/>
    <cellStyle name="Komma 5 6 4" xfId="10608"/>
    <cellStyle name="Komma 5 6 4 2" xfId="18150"/>
    <cellStyle name="Komma 5 6 4 3" xfId="43288"/>
    <cellStyle name="Komma 5 6 4 4" xfId="47505"/>
    <cellStyle name="Komma 5 6 4 5" xfId="50521"/>
    <cellStyle name="Komma 5 6 5" xfId="11095"/>
    <cellStyle name="Komma 5 6 5 2" xfId="18627"/>
    <cellStyle name="Komma 5 6 5 3" xfId="42016"/>
    <cellStyle name="Komma 5 6 5 4" xfId="47982"/>
    <cellStyle name="Komma 5 6 5 5" xfId="50998"/>
    <cellStyle name="Komma 5 6 6" xfId="8083"/>
    <cellStyle name="Komma 5 6 6 2" xfId="41787"/>
    <cellStyle name="Komma 5 6 6 3" xfId="46551"/>
    <cellStyle name="Komma 5 6 6 4" xfId="49567"/>
    <cellStyle name="Komma 5 6 7" xfId="19380"/>
    <cellStyle name="Komma 5 6 8" xfId="41514"/>
    <cellStyle name="Komma 5 6 9" xfId="44234"/>
    <cellStyle name="Komma 5 7" xfId="5522"/>
    <cellStyle name="Komma 5 7 10" xfId="45498"/>
    <cellStyle name="Komma 5 7 11" xfId="48514"/>
    <cellStyle name="Komma 5 7 2" xfId="10176"/>
    <cellStyle name="Komma 5 7 2 2" xfId="17726"/>
    <cellStyle name="Komma 5 7 2 3" xfId="41878"/>
    <cellStyle name="Komma 5 7 2 4" xfId="47081"/>
    <cellStyle name="Komma 5 7 2 5" xfId="50097"/>
    <cellStyle name="Komma 5 7 3" xfId="10661"/>
    <cellStyle name="Komma 5 7 3 2" xfId="18203"/>
    <cellStyle name="Komma 5 7 3 3" xfId="41948"/>
    <cellStyle name="Komma 5 7 3 4" xfId="47558"/>
    <cellStyle name="Komma 5 7 3 5" xfId="50574"/>
    <cellStyle name="Komma 5 7 4" xfId="11148"/>
    <cellStyle name="Komma 5 7 4 2" xfId="18680"/>
    <cellStyle name="Komma 5 7 4 3" xfId="42026"/>
    <cellStyle name="Komma 5 7 4 4" xfId="48035"/>
    <cellStyle name="Komma 5 7 4 5" xfId="51051"/>
    <cellStyle name="Komma 5 7 5" xfId="8162"/>
    <cellStyle name="Komma 5 7 5 2" xfId="43308"/>
    <cellStyle name="Komma 5 7 5 3" xfId="46604"/>
    <cellStyle name="Komma 5 7 5 4" xfId="49620"/>
    <cellStyle name="Komma 5 7 6" xfId="19381"/>
    <cellStyle name="Komma 5 7 7" xfId="41532"/>
    <cellStyle name="Komma 5 7 8" xfId="44235"/>
    <cellStyle name="Komma 5 7 9" xfId="45141"/>
    <cellStyle name="Komma 5 8" xfId="5842"/>
    <cellStyle name="Komma 5 8 2" xfId="10388"/>
    <cellStyle name="Komma 5 8 2 2" xfId="17938"/>
    <cellStyle name="Komma 5 8 2 3" xfId="29471"/>
    <cellStyle name="Komma 5 8 2 4" xfId="47293"/>
    <cellStyle name="Komma 5 8 2 5" xfId="50309"/>
    <cellStyle name="Komma 5 8 3" xfId="10873"/>
    <cellStyle name="Komma 5 8 3 2" xfId="18415"/>
    <cellStyle name="Komma 5 8 3 3" xfId="42795"/>
    <cellStyle name="Komma 5 8 3 4" xfId="47770"/>
    <cellStyle name="Komma 5 8 3 5" xfId="50786"/>
    <cellStyle name="Komma 5 8 4" xfId="11361"/>
    <cellStyle name="Komma 5 8 4 2" xfId="18892"/>
    <cellStyle name="Komma 5 8 4 3" xfId="42490"/>
    <cellStyle name="Komma 5 8 4 4" xfId="48247"/>
    <cellStyle name="Komma 5 8 4 5" xfId="51263"/>
    <cellStyle name="Komma 5 8 5" xfId="8476"/>
    <cellStyle name="Komma 5 8 5 2" xfId="20471"/>
    <cellStyle name="Komma 5 8 5 3" xfId="46816"/>
    <cellStyle name="Komma 5 8 5 4" xfId="49832"/>
    <cellStyle name="Komma 5 8 6" xfId="42712"/>
    <cellStyle name="Komma 5 8 7" xfId="45710"/>
    <cellStyle name="Komma 5 8 8" xfId="48726"/>
    <cellStyle name="Komma 5 9" xfId="9964"/>
    <cellStyle name="Komma 5 9 2" xfId="17514"/>
    <cellStyle name="Komma 5 9 3" xfId="27779"/>
    <cellStyle name="Komma 5 9 4" xfId="46869"/>
    <cellStyle name="Komma 5 9 5" xfId="49885"/>
    <cellStyle name="Komma 6" xfId="19382"/>
    <cellStyle name="Komma 6 2" xfId="19383"/>
    <cellStyle name="Komma 6 2 2" xfId="19384"/>
    <cellStyle name="Komma 6 2 2 2" xfId="19385"/>
    <cellStyle name="Komma 6 2 2 2 2" xfId="44239"/>
    <cellStyle name="Komma 6 2 2 2 3" xfId="45145"/>
    <cellStyle name="Komma 6 2 2 3" xfId="44238"/>
    <cellStyle name="Komma 6 2 2 4" xfId="45144"/>
    <cellStyle name="Komma 6 2 3" xfId="19386"/>
    <cellStyle name="Komma 6 2 3 2" xfId="19387"/>
    <cellStyle name="Komma 6 2 3 2 2" xfId="44241"/>
    <cellStyle name="Komma 6 2 3 2 3" xfId="45147"/>
    <cellStyle name="Komma 6 2 3 3" xfId="44240"/>
    <cellStyle name="Komma 6 2 3 4" xfId="45146"/>
    <cellStyle name="Komma 6 2 4" xfId="19388"/>
    <cellStyle name="Komma 6 2 4 2" xfId="44242"/>
    <cellStyle name="Komma 6 2 4 3" xfId="45148"/>
    <cellStyle name="Komma 6 2 5" xfId="44237"/>
    <cellStyle name="Komma 6 2 6" xfId="45143"/>
    <cellStyle name="Komma 6 3" xfId="19389"/>
    <cellStyle name="Komma 6 3 2" xfId="19390"/>
    <cellStyle name="Komma 6 3 2 2" xfId="44244"/>
    <cellStyle name="Komma 6 3 2 3" xfId="45150"/>
    <cellStyle name="Komma 6 3 3" xfId="44243"/>
    <cellStyle name="Komma 6 3 4" xfId="45149"/>
    <cellStyle name="Komma 6 4" xfId="19391"/>
    <cellStyle name="Komma 6 4 2" xfId="19392"/>
    <cellStyle name="Komma 6 4 2 2" xfId="44246"/>
    <cellStyle name="Komma 6 4 2 3" xfId="45152"/>
    <cellStyle name="Komma 6 4 3" xfId="44245"/>
    <cellStyle name="Komma 6 4 4" xfId="45151"/>
    <cellStyle name="Komma 6 5" xfId="19393"/>
    <cellStyle name="Komma 6 5 2" xfId="19394"/>
    <cellStyle name="Komma 6 5 2 2" xfId="44248"/>
    <cellStyle name="Komma 6 5 2 3" xfId="45154"/>
    <cellStyle name="Komma 6 5 3" xfId="44247"/>
    <cellStyle name="Komma 6 5 4" xfId="45153"/>
    <cellStyle name="Komma 6 6" xfId="19395"/>
    <cellStyle name="Komma 6 6 2" xfId="44249"/>
    <cellStyle name="Komma 6 6 3" xfId="45155"/>
    <cellStyle name="Komma 6 7" xfId="44236"/>
    <cellStyle name="Komma 6 8" xfId="45142"/>
    <cellStyle name="Komma 7" xfId="19396"/>
    <cellStyle name="Komma 7 2" xfId="19397"/>
    <cellStyle name="Komma 7 2 2" xfId="19398"/>
    <cellStyle name="Komma 7 2 2 2" xfId="19399"/>
    <cellStyle name="Komma 7 2 2 2 2" xfId="44253"/>
    <cellStyle name="Komma 7 2 2 2 3" xfId="45159"/>
    <cellStyle name="Komma 7 2 2 3" xfId="44252"/>
    <cellStyle name="Komma 7 2 2 4" xfId="45158"/>
    <cellStyle name="Komma 7 2 3" xfId="19400"/>
    <cellStyle name="Komma 7 2 3 2" xfId="19401"/>
    <cellStyle name="Komma 7 2 3 2 2" xfId="44255"/>
    <cellStyle name="Komma 7 2 3 2 3" xfId="45161"/>
    <cellStyle name="Komma 7 2 3 3" xfId="44254"/>
    <cellStyle name="Komma 7 2 3 4" xfId="45160"/>
    <cellStyle name="Komma 7 2 4" xfId="19402"/>
    <cellStyle name="Komma 7 2 4 2" xfId="44256"/>
    <cellStyle name="Komma 7 2 4 3" xfId="45162"/>
    <cellStyle name="Komma 7 2 5" xfId="44251"/>
    <cellStyle name="Komma 7 2 6" xfId="45157"/>
    <cellStyle name="Komma 7 3" xfId="19403"/>
    <cellStyle name="Komma 7 3 2" xfId="19404"/>
    <cellStyle name="Komma 7 3 2 2" xfId="44258"/>
    <cellStyle name="Komma 7 3 2 3" xfId="45164"/>
    <cellStyle name="Komma 7 3 3" xfId="44257"/>
    <cellStyle name="Komma 7 3 4" xfId="45163"/>
    <cellStyle name="Komma 7 4" xfId="19405"/>
    <cellStyle name="Komma 7 4 2" xfId="19406"/>
    <cellStyle name="Komma 7 4 2 2" xfId="44260"/>
    <cellStyle name="Komma 7 4 2 3" xfId="45166"/>
    <cellStyle name="Komma 7 4 3" xfId="44259"/>
    <cellStyle name="Komma 7 4 4" xfId="45165"/>
    <cellStyle name="Komma 7 5" xfId="19407"/>
    <cellStyle name="Komma 7 5 2" xfId="44261"/>
    <cellStyle name="Komma 7 5 3" xfId="45167"/>
    <cellStyle name="Komma 7 6" xfId="44250"/>
    <cellStyle name="Komma 7 7" xfId="45156"/>
    <cellStyle name="Komma 8" xfId="19408"/>
    <cellStyle name="Komma 8 2" xfId="19409"/>
    <cellStyle name="Komma 8 2 2" xfId="19410"/>
    <cellStyle name="Komma 8 2 2 2" xfId="44264"/>
    <cellStyle name="Komma 8 2 2 3" xfId="45170"/>
    <cellStyle name="Komma 8 2 3" xfId="44263"/>
    <cellStyle name="Komma 8 2 4" xfId="45169"/>
    <cellStyle name="Komma 8 3" xfId="19411"/>
    <cellStyle name="Komma 8 3 2" xfId="19412"/>
    <cellStyle name="Komma 8 3 2 2" xfId="44266"/>
    <cellStyle name="Komma 8 3 2 3" xfId="45172"/>
    <cellStyle name="Komma 8 3 3" xfId="44265"/>
    <cellStyle name="Komma 8 3 4" xfId="45171"/>
    <cellStyle name="Komma 8 4" xfId="19413"/>
    <cellStyle name="Komma 8 4 2" xfId="44267"/>
    <cellStyle name="Komma 8 4 3" xfId="45173"/>
    <cellStyle name="Komma 8 5" xfId="44262"/>
    <cellStyle name="Komma 8 6" xfId="45168"/>
    <cellStyle name="Komma 9" xfId="19414"/>
    <cellStyle name="Komma 9 2" xfId="19415"/>
    <cellStyle name="Komma 9 2 2" xfId="44269"/>
    <cellStyle name="Komma 9 2 3" xfId="45175"/>
    <cellStyle name="Komma 9 3" xfId="44268"/>
    <cellStyle name="Komma 9 4" xfId="45174"/>
    <cellStyle name="Kontroller celle" xfId="5905"/>
    <cellStyle name="Link" xfId="12909" builtinId="8"/>
    <cellStyle name="Link 2" xfId="2385"/>
    <cellStyle name="Link 2 2" xfId="19417"/>
    <cellStyle name="Link 2 3" xfId="19418"/>
    <cellStyle name="Link 2 4" xfId="19419"/>
    <cellStyle name="Link 2 5" xfId="19420"/>
    <cellStyle name="Link 3" xfId="4213"/>
    <cellStyle name="Link 3 2" xfId="19422"/>
    <cellStyle name="Link 4" xfId="19423"/>
    <cellStyle name="Link 5" xfId="19424"/>
    <cellStyle name="Link 6" xfId="19425"/>
    <cellStyle name="Linked Cell 2" xfId="19426"/>
    <cellStyle name="Markeringsfarve1" xfId="5906"/>
    <cellStyle name="Markeringsfarve2" xfId="5907"/>
    <cellStyle name="Markeringsfarve3" xfId="5908"/>
    <cellStyle name="Markeringsfarve4" xfId="5909"/>
    <cellStyle name="Markeringsfarve5" xfId="5910"/>
    <cellStyle name="Markeringsfarve6" xfId="5911"/>
    <cellStyle name="Migliaia [0] 10" xfId="179"/>
    <cellStyle name="Migliaia [0] 10 2" xfId="1170"/>
    <cellStyle name="Migliaia [0] 10 2 2" xfId="3366"/>
    <cellStyle name="Migliaia [0] 10 2 2 2" xfId="7141"/>
    <cellStyle name="Migliaia [0] 10 2 2 2 2" xfId="17154"/>
    <cellStyle name="Migliaia [0] 10 2 2 2 3" xfId="43357"/>
    <cellStyle name="Migliaia [0] 10 2 2 2 4" xfId="46199"/>
    <cellStyle name="Migliaia [0] 10 2 2 2 5" xfId="49215"/>
    <cellStyle name="Migliaia [0] 10 2 2 3" xfId="7788"/>
    <cellStyle name="Migliaia [0] 10 2 2 4" xfId="5912"/>
    <cellStyle name="Migliaia [0] 10 2 2 4 2" xfId="16686"/>
    <cellStyle name="Migliaia [0] 10 2 2 4 3" xfId="41610"/>
    <cellStyle name="Migliaia [0] 10 2 2 4 4" xfId="45718"/>
    <cellStyle name="Migliaia [0] 10 2 2 4 5" xfId="48734"/>
    <cellStyle name="Migliaia [0] 10 2 2 5" xfId="14936"/>
    <cellStyle name="Migliaia [0] 10 2 2 6" xfId="19429"/>
    <cellStyle name="Migliaia [0] 10 2 2 7" xfId="44270"/>
    <cellStyle name="Migliaia [0] 10 2 2 8" xfId="45176"/>
    <cellStyle name="Migliaia [0] 10 2 3" xfId="7142"/>
    <cellStyle name="Migliaia [0] 10 2 3 2" xfId="28182"/>
    <cellStyle name="Migliaia [0] 10 2 3 2 2" xfId="33533"/>
    <cellStyle name="Migliaia [0] 10 2 3 2 3" xfId="38835"/>
    <cellStyle name="Migliaia [0] 10 2 3 3" xfId="31068"/>
    <cellStyle name="Migliaia [0] 10 2 3 4" xfId="36184"/>
    <cellStyle name="Migliaia [0] 10 2 4" xfId="14935"/>
    <cellStyle name="Migliaia [0] 10 2 5" xfId="19428"/>
    <cellStyle name="Migliaia [0] 10 3" xfId="3079"/>
    <cellStyle name="Migliaia [0] 10 3 2" xfId="7143"/>
    <cellStyle name="Migliaia [0] 10 3 2 2" xfId="13734"/>
    <cellStyle name="Migliaia [0] 10 3 2 2 2" xfId="17155"/>
    <cellStyle name="Migliaia [0] 10 3 2 2 2 2" xfId="33534"/>
    <cellStyle name="Migliaia [0] 10 3 2 2 3" xfId="38836"/>
    <cellStyle name="Migliaia [0] 10 3 2 2 4" xfId="28183"/>
    <cellStyle name="Migliaia [0] 10 3 2 3" xfId="31069"/>
    <cellStyle name="Migliaia [0] 10 3 2 4" xfId="36185"/>
    <cellStyle name="Migliaia [0] 10 3 2 5" xfId="20582"/>
    <cellStyle name="Migliaia [0] 10 3 2 6" xfId="46200"/>
    <cellStyle name="Migliaia [0] 10 3 2 7" xfId="49216"/>
    <cellStyle name="Migliaia [0] 10 3 2 8" xfId="13010"/>
    <cellStyle name="Migliaia [0] 10 3 3" xfId="7817"/>
    <cellStyle name="Migliaia [0] 10 3 4" xfId="5913"/>
    <cellStyle name="Migliaia [0] 10 3 4 2" xfId="16687"/>
    <cellStyle name="Migliaia [0] 10 3 4 3" xfId="28543"/>
    <cellStyle name="Migliaia [0] 10 3 4 4" xfId="45719"/>
    <cellStyle name="Migliaia [0] 10 3 4 5" xfId="48735"/>
    <cellStyle name="Migliaia [0] 10 3 5" xfId="14937"/>
    <cellStyle name="Migliaia [0] 10 3 6" xfId="19430"/>
    <cellStyle name="Migliaia [0] 10 4" xfId="2625"/>
    <cellStyle name="Migliaia [0] 10 4 2" xfId="12439"/>
    <cellStyle name="Migliaia [0] 10 4 2 2" xfId="30519"/>
    <cellStyle name="Migliaia [0] 10 4 2 2 2" xfId="35677"/>
    <cellStyle name="Migliaia [0] 10 4 2 2 3" xfId="40979"/>
    <cellStyle name="Migliaia [0] 10 4 2 3" xfId="33026"/>
    <cellStyle name="Migliaia [0] 10 4 2 4" xfId="38328"/>
    <cellStyle name="Migliaia [0] 10 4 3" xfId="14938"/>
    <cellStyle name="Migliaia [0] 10 4 3 2" xfId="33535"/>
    <cellStyle name="Migliaia [0] 10 4 3 3" xfId="38837"/>
    <cellStyle name="Migliaia [0] 10 4 3 4" xfId="28184"/>
    <cellStyle name="Migliaia [0] 10 4 4" xfId="31070"/>
    <cellStyle name="Migliaia [0] 10 4 5" xfId="36186"/>
    <cellStyle name="Migliaia [0] 10 4 6" xfId="11381"/>
    <cellStyle name="Migliaia [0] 10 5" xfId="12508"/>
    <cellStyle name="Migliaia [0] 10 5 2" xfId="28185"/>
    <cellStyle name="Migliaia [0] 10 5 2 2" xfId="33536"/>
    <cellStyle name="Migliaia [0] 10 5 2 3" xfId="38838"/>
    <cellStyle name="Migliaia [0] 10 5 3" xfId="31071"/>
    <cellStyle name="Migliaia [0] 10 5 4" xfId="36187"/>
    <cellStyle name="Migliaia [0] 10 6" xfId="14934"/>
    <cellStyle name="Migliaia [0] 10 6 2" xfId="33532"/>
    <cellStyle name="Migliaia [0] 10 6 3" xfId="38834"/>
    <cellStyle name="Migliaia [0] 10 6 4" xfId="28181"/>
    <cellStyle name="Migliaia [0] 10 7" xfId="31067"/>
    <cellStyle name="Migliaia [0] 10 8" xfId="36183"/>
    <cellStyle name="Migliaia [0] 11" xfId="180"/>
    <cellStyle name="Migliaia [0] 11 2" xfId="1171"/>
    <cellStyle name="Migliaia [0] 11 2 2" xfId="3367"/>
    <cellStyle name="Migliaia [0] 11 2 2 2" xfId="7144"/>
    <cellStyle name="Migliaia [0] 11 2 2 2 2" xfId="17156"/>
    <cellStyle name="Migliaia [0] 11 2 2 2 3" xfId="43261"/>
    <cellStyle name="Migliaia [0] 11 2 2 2 4" xfId="46201"/>
    <cellStyle name="Migliaia [0] 11 2 2 2 5" xfId="49217"/>
    <cellStyle name="Migliaia [0] 11 2 2 3" xfId="7616"/>
    <cellStyle name="Migliaia [0] 11 2 2 4" xfId="5914"/>
    <cellStyle name="Migliaia [0] 11 2 2 4 2" xfId="16688"/>
    <cellStyle name="Migliaia [0] 11 2 2 4 3" xfId="41611"/>
    <cellStyle name="Migliaia [0] 11 2 2 4 4" xfId="45720"/>
    <cellStyle name="Migliaia [0] 11 2 2 4 5" xfId="48736"/>
    <cellStyle name="Migliaia [0] 11 2 2 5" xfId="14941"/>
    <cellStyle name="Migliaia [0] 11 2 2 6" xfId="19434"/>
    <cellStyle name="Migliaia [0] 11 2 2 7" xfId="44271"/>
    <cellStyle name="Migliaia [0] 11 2 2 8" xfId="45177"/>
    <cellStyle name="Migliaia [0] 11 2 3" xfId="7145"/>
    <cellStyle name="Migliaia [0] 11 2 3 2" xfId="28187"/>
    <cellStyle name="Migliaia [0] 11 2 3 2 2" xfId="33538"/>
    <cellStyle name="Migliaia [0] 11 2 3 2 3" xfId="38840"/>
    <cellStyle name="Migliaia [0] 11 2 3 3" xfId="31073"/>
    <cellStyle name="Migliaia [0] 11 2 3 4" xfId="36189"/>
    <cellStyle name="Migliaia [0] 11 2 4" xfId="14940"/>
    <cellStyle name="Migliaia [0] 11 2 5" xfId="19433"/>
    <cellStyle name="Migliaia [0] 11 3" xfId="3080"/>
    <cellStyle name="Migliaia [0] 11 3 2" xfId="7146"/>
    <cellStyle name="Migliaia [0] 11 3 2 2" xfId="13735"/>
    <cellStyle name="Migliaia [0] 11 3 2 2 2" xfId="17157"/>
    <cellStyle name="Migliaia [0] 11 3 2 2 2 2" xfId="33539"/>
    <cellStyle name="Migliaia [0] 11 3 2 2 3" xfId="38841"/>
    <cellStyle name="Migliaia [0] 11 3 2 2 4" xfId="28188"/>
    <cellStyle name="Migliaia [0] 11 3 2 3" xfId="31074"/>
    <cellStyle name="Migliaia [0] 11 3 2 4" xfId="36190"/>
    <cellStyle name="Migliaia [0] 11 3 2 5" xfId="43490"/>
    <cellStyle name="Migliaia [0] 11 3 2 6" xfId="46202"/>
    <cellStyle name="Migliaia [0] 11 3 2 7" xfId="49218"/>
    <cellStyle name="Migliaia [0] 11 3 2 8" xfId="13011"/>
    <cellStyle name="Migliaia [0] 11 3 3" xfId="7816"/>
    <cellStyle name="Migliaia [0] 11 3 4" xfId="5915"/>
    <cellStyle name="Migliaia [0] 11 3 4 2" xfId="16689"/>
    <cellStyle name="Migliaia [0] 11 3 4 3" xfId="42519"/>
    <cellStyle name="Migliaia [0] 11 3 4 4" xfId="45721"/>
    <cellStyle name="Migliaia [0] 11 3 4 5" xfId="48737"/>
    <cellStyle name="Migliaia [0] 11 3 5" xfId="14942"/>
    <cellStyle name="Migliaia [0] 11 3 6" xfId="19435"/>
    <cellStyle name="Migliaia [0] 11 4" xfId="2626"/>
    <cellStyle name="Migliaia [0] 11 4 2" xfId="12440"/>
    <cellStyle name="Migliaia [0] 11 4 2 2" xfId="30520"/>
    <cellStyle name="Migliaia [0] 11 4 2 2 2" xfId="35678"/>
    <cellStyle name="Migliaia [0] 11 4 2 2 3" xfId="40980"/>
    <cellStyle name="Migliaia [0] 11 4 2 3" xfId="33027"/>
    <cellStyle name="Migliaia [0] 11 4 2 4" xfId="38329"/>
    <cellStyle name="Migliaia [0] 11 4 3" xfId="14943"/>
    <cellStyle name="Migliaia [0] 11 4 3 2" xfId="33540"/>
    <cellStyle name="Migliaia [0] 11 4 3 3" xfId="38842"/>
    <cellStyle name="Migliaia [0] 11 4 3 4" xfId="28189"/>
    <cellStyle name="Migliaia [0] 11 4 4" xfId="31075"/>
    <cellStyle name="Migliaia [0] 11 4 5" xfId="36191"/>
    <cellStyle name="Migliaia [0] 11 4 6" xfId="11382"/>
    <cellStyle name="Migliaia [0] 11 5" xfId="12509"/>
    <cellStyle name="Migliaia [0] 11 5 2" xfId="28190"/>
    <cellStyle name="Migliaia [0] 11 5 2 2" xfId="33541"/>
    <cellStyle name="Migliaia [0] 11 5 2 3" xfId="38843"/>
    <cellStyle name="Migliaia [0] 11 5 3" xfId="31076"/>
    <cellStyle name="Migliaia [0] 11 5 4" xfId="36192"/>
    <cellStyle name="Migliaia [0] 11 6" xfId="14939"/>
    <cellStyle name="Migliaia [0] 11 6 2" xfId="33537"/>
    <cellStyle name="Migliaia [0] 11 6 3" xfId="38839"/>
    <cellStyle name="Migliaia [0] 11 6 4" xfId="28186"/>
    <cellStyle name="Migliaia [0] 11 7" xfId="31072"/>
    <cellStyle name="Migliaia [0] 11 8" xfId="36188"/>
    <cellStyle name="Migliaia [0] 12" xfId="181"/>
    <cellStyle name="Migliaia [0] 12 2" xfId="1172"/>
    <cellStyle name="Migliaia [0] 12 2 2" xfId="3368"/>
    <cellStyle name="Migliaia [0] 12 2 2 2" xfId="7147"/>
    <cellStyle name="Migliaia [0] 12 2 2 2 2" xfId="17158"/>
    <cellStyle name="Migliaia [0] 12 2 2 2 3" xfId="43931"/>
    <cellStyle name="Migliaia [0] 12 2 2 2 4" xfId="46203"/>
    <cellStyle name="Migliaia [0] 12 2 2 2 5" xfId="49219"/>
    <cellStyle name="Migliaia [0] 12 2 2 3" xfId="6976"/>
    <cellStyle name="Migliaia [0] 12 2 2 4" xfId="5916"/>
    <cellStyle name="Migliaia [0] 12 2 2 4 2" xfId="16690"/>
    <cellStyle name="Migliaia [0] 12 2 2 4 3" xfId="41612"/>
    <cellStyle name="Migliaia [0] 12 2 2 4 4" xfId="45722"/>
    <cellStyle name="Migliaia [0] 12 2 2 4 5" xfId="48738"/>
    <cellStyle name="Migliaia [0] 12 2 2 5" xfId="14946"/>
    <cellStyle name="Migliaia [0] 12 2 2 6" xfId="19439"/>
    <cellStyle name="Migliaia [0] 12 2 2 7" xfId="44272"/>
    <cellStyle name="Migliaia [0] 12 2 2 8" xfId="45178"/>
    <cellStyle name="Migliaia [0] 12 2 3" xfId="7148"/>
    <cellStyle name="Migliaia [0] 12 2 3 2" xfId="28192"/>
    <cellStyle name="Migliaia [0] 12 2 3 2 2" xfId="33543"/>
    <cellStyle name="Migliaia [0] 12 2 3 2 3" xfId="38845"/>
    <cellStyle name="Migliaia [0] 12 2 3 3" xfId="31078"/>
    <cellStyle name="Migliaia [0] 12 2 3 4" xfId="36194"/>
    <cellStyle name="Migliaia [0] 12 2 4" xfId="14945"/>
    <cellStyle name="Migliaia [0] 12 2 5" xfId="19438"/>
    <cellStyle name="Migliaia [0] 12 3" xfId="3081"/>
    <cellStyle name="Migliaia [0] 12 3 2" xfId="7149"/>
    <cellStyle name="Migliaia [0] 12 3 2 2" xfId="13736"/>
    <cellStyle name="Migliaia [0] 12 3 2 2 2" xfId="17159"/>
    <cellStyle name="Migliaia [0] 12 3 2 2 2 2" xfId="33544"/>
    <cellStyle name="Migliaia [0] 12 3 2 2 3" xfId="38846"/>
    <cellStyle name="Migliaia [0] 12 3 2 2 4" xfId="28193"/>
    <cellStyle name="Migliaia [0] 12 3 2 3" xfId="31079"/>
    <cellStyle name="Migliaia [0] 12 3 2 4" xfId="36195"/>
    <cellStyle name="Migliaia [0] 12 3 2 5" xfId="27888"/>
    <cellStyle name="Migliaia [0] 12 3 2 6" xfId="46204"/>
    <cellStyle name="Migliaia [0] 12 3 2 7" xfId="49220"/>
    <cellStyle name="Migliaia [0] 12 3 2 8" xfId="13012"/>
    <cellStyle name="Migliaia [0] 12 3 3" xfId="7091"/>
    <cellStyle name="Migliaia [0] 12 3 4" xfId="5917"/>
    <cellStyle name="Migliaia [0] 12 3 4 2" xfId="16691"/>
    <cellStyle name="Migliaia [0] 12 3 4 3" xfId="41613"/>
    <cellStyle name="Migliaia [0] 12 3 4 4" xfId="45723"/>
    <cellStyle name="Migliaia [0] 12 3 4 5" xfId="48739"/>
    <cellStyle name="Migliaia [0] 12 3 5" xfId="14947"/>
    <cellStyle name="Migliaia [0] 12 3 6" xfId="19441"/>
    <cellStyle name="Migliaia [0] 12 4" xfId="2627"/>
    <cellStyle name="Migliaia [0] 12 4 2" xfId="12441"/>
    <cellStyle name="Migliaia [0] 12 4 2 2" xfId="30521"/>
    <cellStyle name="Migliaia [0] 12 4 2 2 2" xfId="35679"/>
    <cellStyle name="Migliaia [0] 12 4 2 2 3" xfId="40981"/>
    <cellStyle name="Migliaia [0] 12 4 2 3" xfId="33028"/>
    <cellStyle name="Migliaia [0] 12 4 2 4" xfId="38330"/>
    <cellStyle name="Migliaia [0] 12 4 3" xfId="14948"/>
    <cellStyle name="Migliaia [0] 12 4 3 2" xfId="33545"/>
    <cellStyle name="Migliaia [0] 12 4 3 3" xfId="38847"/>
    <cellStyle name="Migliaia [0] 12 4 3 4" xfId="28194"/>
    <cellStyle name="Migliaia [0] 12 4 4" xfId="31080"/>
    <cellStyle name="Migliaia [0] 12 4 5" xfId="36196"/>
    <cellStyle name="Migliaia [0] 12 4 6" xfId="11383"/>
    <cellStyle name="Migliaia [0] 12 5" xfId="12510"/>
    <cellStyle name="Migliaia [0] 12 5 2" xfId="28195"/>
    <cellStyle name="Migliaia [0] 12 5 2 2" xfId="33546"/>
    <cellStyle name="Migliaia [0] 12 5 2 3" xfId="38848"/>
    <cellStyle name="Migliaia [0] 12 5 3" xfId="31081"/>
    <cellStyle name="Migliaia [0] 12 5 4" xfId="36197"/>
    <cellStyle name="Migliaia [0] 12 6" xfId="14944"/>
    <cellStyle name="Migliaia [0] 12 6 2" xfId="33542"/>
    <cellStyle name="Migliaia [0] 12 6 3" xfId="38844"/>
    <cellStyle name="Migliaia [0] 12 6 4" xfId="28191"/>
    <cellStyle name="Migliaia [0] 12 7" xfId="31077"/>
    <cellStyle name="Migliaia [0] 12 8" xfId="36193"/>
    <cellStyle name="Migliaia [0] 13" xfId="182"/>
    <cellStyle name="Migliaia [0] 13 2" xfId="1173"/>
    <cellStyle name="Migliaia [0] 13 2 2" xfId="3369"/>
    <cellStyle name="Migliaia [0] 13 2 2 2" xfId="7150"/>
    <cellStyle name="Migliaia [0] 13 2 2 2 2" xfId="17160"/>
    <cellStyle name="Migliaia [0] 13 2 2 2 3" xfId="43840"/>
    <cellStyle name="Migliaia [0] 13 2 2 2 4" xfId="46205"/>
    <cellStyle name="Migliaia [0] 13 2 2 2 5" xfId="49221"/>
    <cellStyle name="Migliaia [0] 13 2 2 3" xfId="7787"/>
    <cellStyle name="Migliaia [0] 13 2 2 4" xfId="5918"/>
    <cellStyle name="Migliaia [0] 13 2 2 4 2" xfId="16692"/>
    <cellStyle name="Migliaia [0] 13 2 2 4 3" xfId="43913"/>
    <cellStyle name="Migliaia [0] 13 2 2 4 4" xfId="45724"/>
    <cellStyle name="Migliaia [0] 13 2 2 4 5" xfId="48740"/>
    <cellStyle name="Migliaia [0] 13 2 2 5" xfId="14951"/>
    <cellStyle name="Migliaia [0] 13 2 2 6" xfId="19446"/>
    <cellStyle name="Migliaia [0] 13 2 2 7" xfId="44273"/>
    <cellStyle name="Migliaia [0] 13 2 2 8" xfId="45179"/>
    <cellStyle name="Migliaia [0] 13 2 3" xfId="7151"/>
    <cellStyle name="Migliaia [0] 13 2 3 2" xfId="28197"/>
    <cellStyle name="Migliaia [0] 13 2 3 2 2" xfId="33548"/>
    <cellStyle name="Migliaia [0] 13 2 3 2 3" xfId="38850"/>
    <cellStyle name="Migliaia [0] 13 2 3 3" xfId="31083"/>
    <cellStyle name="Migliaia [0] 13 2 3 4" xfId="36199"/>
    <cellStyle name="Migliaia [0] 13 2 4" xfId="14950"/>
    <cellStyle name="Migliaia [0] 13 2 5" xfId="19445"/>
    <cellStyle name="Migliaia [0] 13 3" xfId="3082"/>
    <cellStyle name="Migliaia [0] 13 3 2" xfId="7152"/>
    <cellStyle name="Migliaia [0] 13 3 2 2" xfId="13737"/>
    <cellStyle name="Migliaia [0] 13 3 2 2 2" xfId="17161"/>
    <cellStyle name="Migliaia [0] 13 3 2 2 2 2" xfId="33549"/>
    <cellStyle name="Migliaia [0] 13 3 2 2 3" xfId="38851"/>
    <cellStyle name="Migliaia [0] 13 3 2 2 4" xfId="28198"/>
    <cellStyle name="Migliaia [0] 13 3 2 3" xfId="31084"/>
    <cellStyle name="Migliaia [0] 13 3 2 4" xfId="36200"/>
    <cellStyle name="Migliaia [0] 13 3 2 5" xfId="20153"/>
    <cellStyle name="Migliaia [0] 13 3 2 6" xfId="46206"/>
    <cellStyle name="Migliaia [0] 13 3 2 7" xfId="49222"/>
    <cellStyle name="Migliaia [0] 13 3 2 8" xfId="13013"/>
    <cellStyle name="Migliaia [0] 13 3 3" xfId="6538"/>
    <cellStyle name="Migliaia [0] 13 3 4" xfId="5919"/>
    <cellStyle name="Migliaia [0] 13 3 4 2" xfId="16693"/>
    <cellStyle name="Migliaia [0] 13 3 4 3" xfId="43451"/>
    <cellStyle name="Migliaia [0] 13 3 4 4" xfId="45725"/>
    <cellStyle name="Migliaia [0] 13 3 4 5" xfId="48741"/>
    <cellStyle name="Migliaia [0] 13 3 5" xfId="14952"/>
    <cellStyle name="Migliaia [0] 13 3 6" xfId="19447"/>
    <cellStyle name="Migliaia [0] 13 4" xfId="2628"/>
    <cellStyle name="Migliaia [0] 13 4 2" xfId="12442"/>
    <cellStyle name="Migliaia [0] 13 4 2 2" xfId="30522"/>
    <cellStyle name="Migliaia [0] 13 4 2 2 2" xfId="35680"/>
    <cellStyle name="Migliaia [0] 13 4 2 2 3" xfId="40982"/>
    <cellStyle name="Migliaia [0] 13 4 2 3" xfId="33029"/>
    <cellStyle name="Migliaia [0] 13 4 2 4" xfId="38331"/>
    <cellStyle name="Migliaia [0] 13 4 3" xfId="14953"/>
    <cellStyle name="Migliaia [0] 13 4 3 2" xfId="33550"/>
    <cellStyle name="Migliaia [0] 13 4 3 3" xfId="38852"/>
    <cellStyle name="Migliaia [0] 13 4 3 4" xfId="28199"/>
    <cellStyle name="Migliaia [0] 13 4 4" xfId="31085"/>
    <cellStyle name="Migliaia [0] 13 4 5" xfId="36201"/>
    <cellStyle name="Migliaia [0] 13 4 6" xfId="11384"/>
    <cellStyle name="Migliaia [0] 13 5" xfId="12511"/>
    <cellStyle name="Migliaia [0] 13 5 2" xfId="28200"/>
    <cellStyle name="Migliaia [0] 13 5 2 2" xfId="33551"/>
    <cellStyle name="Migliaia [0] 13 5 2 3" xfId="38853"/>
    <cellStyle name="Migliaia [0] 13 5 3" xfId="31086"/>
    <cellStyle name="Migliaia [0] 13 5 4" xfId="36202"/>
    <cellStyle name="Migliaia [0] 13 6" xfId="14949"/>
    <cellStyle name="Migliaia [0] 13 6 2" xfId="33547"/>
    <cellStyle name="Migliaia [0] 13 6 3" xfId="38849"/>
    <cellStyle name="Migliaia [0] 13 6 4" xfId="28196"/>
    <cellStyle name="Migliaia [0] 13 7" xfId="31082"/>
    <cellStyle name="Migliaia [0] 13 8" xfId="36198"/>
    <cellStyle name="Migliaia [0] 14" xfId="183"/>
    <cellStyle name="Migliaia [0] 14 2" xfId="1174"/>
    <cellStyle name="Migliaia [0] 14 2 2" xfId="3370"/>
    <cellStyle name="Migliaia [0] 14 2 2 2" xfId="7153"/>
    <cellStyle name="Migliaia [0] 14 2 2 2 2" xfId="17162"/>
    <cellStyle name="Migliaia [0] 14 2 2 2 3" xfId="43056"/>
    <cellStyle name="Migliaia [0] 14 2 2 2 4" xfId="46207"/>
    <cellStyle name="Migliaia [0] 14 2 2 2 5" xfId="49223"/>
    <cellStyle name="Migliaia [0] 14 2 2 3" xfId="7786"/>
    <cellStyle name="Migliaia [0] 14 2 2 4" xfId="5920"/>
    <cellStyle name="Migliaia [0] 14 2 2 4 2" xfId="16694"/>
    <cellStyle name="Migliaia [0] 14 2 2 4 3" xfId="41614"/>
    <cellStyle name="Migliaia [0] 14 2 2 4 4" xfId="45726"/>
    <cellStyle name="Migliaia [0] 14 2 2 4 5" xfId="48742"/>
    <cellStyle name="Migliaia [0] 14 2 2 5" xfId="14956"/>
    <cellStyle name="Migliaia [0] 14 2 2 6" xfId="19450"/>
    <cellStyle name="Migliaia [0] 14 2 2 7" xfId="44274"/>
    <cellStyle name="Migliaia [0] 14 2 2 8" xfId="45180"/>
    <cellStyle name="Migliaia [0] 14 2 3" xfId="7154"/>
    <cellStyle name="Migliaia [0] 14 2 3 2" xfId="28202"/>
    <cellStyle name="Migliaia [0] 14 2 3 2 2" xfId="33553"/>
    <cellStyle name="Migliaia [0] 14 2 3 2 3" xfId="38855"/>
    <cellStyle name="Migliaia [0] 14 2 3 3" xfId="31088"/>
    <cellStyle name="Migliaia [0] 14 2 3 4" xfId="36204"/>
    <cellStyle name="Migliaia [0] 14 2 4" xfId="14955"/>
    <cellStyle name="Migliaia [0] 14 2 5" xfId="19449"/>
    <cellStyle name="Migliaia [0] 14 3" xfId="3083"/>
    <cellStyle name="Migliaia [0] 14 3 2" xfId="7155"/>
    <cellStyle name="Migliaia [0] 14 3 2 2" xfId="13738"/>
    <cellStyle name="Migliaia [0] 14 3 2 2 2" xfId="17163"/>
    <cellStyle name="Migliaia [0] 14 3 2 2 2 2" xfId="33554"/>
    <cellStyle name="Migliaia [0] 14 3 2 2 3" xfId="38856"/>
    <cellStyle name="Migliaia [0] 14 3 2 2 4" xfId="28203"/>
    <cellStyle name="Migliaia [0] 14 3 2 3" xfId="31089"/>
    <cellStyle name="Migliaia [0] 14 3 2 4" xfId="36205"/>
    <cellStyle name="Migliaia [0] 14 3 2 5" xfId="41733"/>
    <cellStyle name="Migliaia [0] 14 3 2 6" xfId="46208"/>
    <cellStyle name="Migliaia [0] 14 3 2 7" xfId="49224"/>
    <cellStyle name="Migliaia [0] 14 3 2 8" xfId="13014"/>
    <cellStyle name="Migliaia [0] 14 3 3" xfId="7815"/>
    <cellStyle name="Migliaia [0] 14 3 4" xfId="5921"/>
    <cellStyle name="Migliaia [0] 14 3 4 2" xfId="16695"/>
    <cellStyle name="Migliaia [0] 14 3 4 3" xfId="44022"/>
    <cellStyle name="Migliaia [0] 14 3 4 4" xfId="45727"/>
    <cellStyle name="Migliaia [0] 14 3 4 5" xfId="48743"/>
    <cellStyle name="Migliaia [0] 14 3 5" xfId="14957"/>
    <cellStyle name="Migliaia [0] 14 3 6" xfId="19451"/>
    <cellStyle name="Migliaia [0] 14 4" xfId="2629"/>
    <cellStyle name="Migliaia [0] 14 4 2" xfId="12443"/>
    <cellStyle name="Migliaia [0] 14 4 2 2" xfId="30523"/>
    <cellStyle name="Migliaia [0] 14 4 2 2 2" xfId="35681"/>
    <cellStyle name="Migliaia [0] 14 4 2 2 3" xfId="40983"/>
    <cellStyle name="Migliaia [0] 14 4 2 3" xfId="33030"/>
    <cellStyle name="Migliaia [0] 14 4 2 4" xfId="38332"/>
    <cellStyle name="Migliaia [0] 14 4 3" xfId="14958"/>
    <cellStyle name="Migliaia [0] 14 4 3 2" xfId="33555"/>
    <cellStyle name="Migliaia [0] 14 4 3 3" xfId="38857"/>
    <cellStyle name="Migliaia [0] 14 4 3 4" xfId="28204"/>
    <cellStyle name="Migliaia [0] 14 4 4" xfId="31090"/>
    <cellStyle name="Migliaia [0] 14 4 5" xfId="36206"/>
    <cellStyle name="Migliaia [0] 14 4 6" xfId="11385"/>
    <cellStyle name="Migliaia [0] 14 5" xfId="12512"/>
    <cellStyle name="Migliaia [0] 14 5 2" xfId="28205"/>
    <cellStyle name="Migliaia [0] 14 5 2 2" xfId="33556"/>
    <cellStyle name="Migliaia [0] 14 5 2 3" xfId="38858"/>
    <cellStyle name="Migliaia [0] 14 5 3" xfId="31091"/>
    <cellStyle name="Migliaia [0] 14 5 4" xfId="36207"/>
    <cellStyle name="Migliaia [0] 14 6" xfId="14954"/>
    <cellStyle name="Migliaia [0] 14 6 2" xfId="33552"/>
    <cellStyle name="Migliaia [0] 14 6 3" xfId="38854"/>
    <cellStyle name="Migliaia [0] 14 6 4" xfId="28201"/>
    <cellStyle name="Migliaia [0] 14 7" xfId="31087"/>
    <cellStyle name="Migliaia [0] 14 8" xfId="36203"/>
    <cellStyle name="Migliaia [0] 15" xfId="184"/>
    <cellStyle name="Migliaia [0] 15 2" xfId="1175"/>
    <cellStyle name="Migliaia [0] 15 2 2" xfId="3371"/>
    <cellStyle name="Migliaia [0] 15 2 2 2" xfId="7156"/>
    <cellStyle name="Migliaia [0] 15 2 2 2 2" xfId="17164"/>
    <cellStyle name="Migliaia [0] 15 2 2 2 3" xfId="41734"/>
    <cellStyle name="Migliaia [0] 15 2 2 2 4" xfId="46209"/>
    <cellStyle name="Migliaia [0] 15 2 2 2 5" xfId="49225"/>
    <cellStyle name="Migliaia [0] 15 2 2 3" xfId="7785"/>
    <cellStyle name="Migliaia [0] 15 2 2 4" xfId="5922"/>
    <cellStyle name="Migliaia [0] 15 2 2 4 2" xfId="16696"/>
    <cellStyle name="Migliaia [0] 15 2 2 4 3" xfId="41615"/>
    <cellStyle name="Migliaia [0] 15 2 2 4 4" xfId="45728"/>
    <cellStyle name="Migliaia [0] 15 2 2 4 5" xfId="48744"/>
    <cellStyle name="Migliaia [0] 15 2 2 5" xfId="14961"/>
    <cellStyle name="Migliaia [0] 15 2 2 6" xfId="19454"/>
    <cellStyle name="Migliaia [0] 15 2 2 7" xfId="44275"/>
    <cellStyle name="Migliaia [0] 15 2 2 8" xfId="45181"/>
    <cellStyle name="Migliaia [0] 15 2 3" xfId="7157"/>
    <cellStyle name="Migliaia [0] 15 2 3 2" xfId="28207"/>
    <cellStyle name="Migliaia [0] 15 2 3 2 2" xfId="33558"/>
    <cellStyle name="Migliaia [0] 15 2 3 2 3" xfId="38860"/>
    <cellStyle name="Migliaia [0] 15 2 3 3" xfId="31093"/>
    <cellStyle name="Migliaia [0] 15 2 3 4" xfId="36209"/>
    <cellStyle name="Migliaia [0] 15 2 4" xfId="14960"/>
    <cellStyle name="Migliaia [0] 15 2 5" xfId="19453"/>
    <cellStyle name="Migliaia [0] 15 3" xfId="3084"/>
    <cellStyle name="Migliaia [0] 15 3 2" xfId="7158"/>
    <cellStyle name="Migliaia [0] 15 3 2 2" xfId="13739"/>
    <cellStyle name="Migliaia [0] 15 3 2 2 2" xfId="17165"/>
    <cellStyle name="Migliaia [0] 15 3 2 2 2 2" xfId="33559"/>
    <cellStyle name="Migliaia [0] 15 3 2 2 3" xfId="38861"/>
    <cellStyle name="Migliaia [0] 15 3 2 2 4" xfId="28208"/>
    <cellStyle name="Migliaia [0] 15 3 2 3" xfId="31094"/>
    <cellStyle name="Migliaia [0] 15 3 2 4" xfId="36210"/>
    <cellStyle name="Migliaia [0] 15 3 2 5" xfId="42967"/>
    <cellStyle name="Migliaia [0] 15 3 2 6" xfId="46210"/>
    <cellStyle name="Migliaia [0] 15 3 2 7" xfId="49226"/>
    <cellStyle name="Migliaia [0] 15 3 2 8" xfId="13015"/>
    <cellStyle name="Migliaia [0] 15 3 3" xfId="7814"/>
    <cellStyle name="Migliaia [0] 15 3 4" xfId="5923"/>
    <cellStyle name="Migliaia [0] 15 3 4 2" xfId="16697"/>
    <cellStyle name="Migliaia [0] 15 3 4 3" xfId="43156"/>
    <cellStyle name="Migliaia [0] 15 3 4 4" xfId="45729"/>
    <cellStyle name="Migliaia [0] 15 3 4 5" xfId="48745"/>
    <cellStyle name="Migliaia [0] 15 3 5" xfId="14962"/>
    <cellStyle name="Migliaia [0] 15 3 6" xfId="19455"/>
    <cellStyle name="Migliaia [0] 15 4" xfId="2630"/>
    <cellStyle name="Migliaia [0] 15 4 2" xfId="12444"/>
    <cellStyle name="Migliaia [0] 15 4 2 2" xfId="30524"/>
    <cellStyle name="Migliaia [0] 15 4 2 2 2" xfId="35682"/>
    <cellStyle name="Migliaia [0] 15 4 2 2 3" xfId="40984"/>
    <cellStyle name="Migliaia [0] 15 4 2 3" xfId="33031"/>
    <cellStyle name="Migliaia [0] 15 4 2 4" xfId="38333"/>
    <cellStyle name="Migliaia [0] 15 4 3" xfId="14963"/>
    <cellStyle name="Migliaia [0] 15 4 3 2" xfId="33560"/>
    <cellStyle name="Migliaia [0] 15 4 3 3" xfId="38862"/>
    <cellStyle name="Migliaia [0] 15 4 3 4" xfId="28209"/>
    <cellStyle name="Migliaia [0] 15 4 4" xfId="31095"/>
    <cellStyle name="Migliaia [0] 15 4 5" xfId="36211"/>
    <cellStyle name="Migliaia [0] 15 4 6" xfId="11386"/>
    <cellStyle name="Migliaia [0] 15 5" xfId="12513"/>
    <cellStyle name="Migliaia [0] 15 5 2" xfId="28210"/>
    <cellStyle name="Migliaia [0] 15 5 2 2" xfId="33561"/>
    <cellStyle name="Migliaia [0] 15 5 2 3" xfId="38863"/>
    <cellStyle name="Migliaia [0] 15 5 3" xfId="31096"/>
    <cellStyle name="Migliaia [0] 15 5 4" xfId="36212"/>
    <cellStyle name="Migliaia [0] 15 6" xfId="14959"/>
    <cellStyle name="Migliaia [0] 15 6 2" xfId="33557"/>
    <cellStyle name="Migliaia [0] 15 6 3" xfId="38859"/>
    <cellStyle name="Migliaia [0] 15 6 4" xfId="28206"/>
    <cellStyle name="Migliaia [0] 15 7" xfId="31092"/>
    <cellStyle name="Migliaia [0] 15 8" xfId="36208"/>
    <cellStyle name="Migliaia [0] 16" xfId="185"/>
    <cellStyle name="Migliaia [0] 16 2" xfId="1176"/>
    <cellStyle name="Migliaia [0] 16 2 2" xfId="3372"/>
    <cellStyle name="Migliaia [0] 16 2 2 2" xfId="7159"/>
    <cellStyle name="Migliaia [0] 16 2 2 2 2" xfId="17166"/>
    <cellStyle name="Migliaia [0] 16 2 2 2 3" xfId="42183"/>
    <cellStyle name="Migliaia [0] 16 2 2 2 4" xfId="46211"/>
    <cellStyle name="Migliaia [0] 16 2 2 2 5" xfId="49227"/>
    <cellStyle name="Migliaia [0] 16 2 2 3" xfId="7784"/>
    <cellStyle name="Migliaia [0] 16 2 2 4" xfId="5924"/>
    <cellStyle name="Migliaia [0] 16 2 2 4 2" xfId="16698"/>
    <cellStyle name="Migliaia [0] 16 2 2 4 3" xfId="41616"/>
    <cellStyle name="Migliaia [0] 16 2 2 4 4" xfId="45730"/>
    <cellStyle name="Migliaia [0] 16 2 2 4 5" xfId="48746"/>
    <cellStyle name="Migliaia [0] 16 2 2 5" xfId="14966"/>
    <cellStyle name="Migliaia [0] 16 2 2 6" xfId="19457"/>
    <cellStyle name="Migliaia [0] 16 2 2 7" xfId="44276"/>
    <cellStyle name="Migliaia [0] 16 2 2 8" xfId="45182"/>
    <cellStyle name="Migliaia [0] 16 2 3" xfId="7160"/>
    <cellStyle name="Migliaia [0] 16 2 3 2" xfId="28212"/>
    <cellStyle name="Migliaia [0] 16 2 3 2 2" xfId="33563"/>
    <cellStyle name="Migliaia [0] 16 2 3 2 3" xfId="38865"/>
    <cellStyle name="Migliaia [0] 16 2 3 3" xfId="31098"/>
    <cellStyle name="Migliaia [0] 16 2 3 4" xfId="36214"/>
    <cellStyle name="Migliaia [0] 16 2 4" xfId="14965"/>
    <cellStyle name="Migliaia [0] 16 2 5" xfId="19456"/>
    <cellStyle name="Migliaia [0] 16 3" xfId="3085"/>
    <cellStyle name="Migliaia [0] 16 3 2" xfId="7161"/>
    <cellStyle name="Migliaia [0] 16 3 2 2" xfId="13740"/>
    <cellStyle name="Migliaia [0] 16 3 2 2 2" xfId="17167"/>
    <cellStyle name="Migliaia [0] 16 3 2 2 2 2" xfId="33564"/>
    <cellStyle name="Migliaia [0] 16 3 2 2 3" xfId="38866"/>
    <cellStyle name="Migliaia [0] 16 3 2 2 4" xfId="28213"/>
    <cellStyle name="Migliaia [0] 16 3 2 3" xfId="31099"/>
    <cellStyle name="Migliaia [0] 16 3 2 4" xfId="36215"/>
    <cellStyle name="Migliaia [0] 16 3 2 5" xfId="43638"/>
    <cellStyle name="Migliaia [0] 16 3 2 6" xfId="46212"/>
    <cellStyle name="Migliaia [0] 16 3 2 7" xfId="49228"/>
    <cellStyle name="Migliaia [0] 16 3 2 8" xfId="13016"/>
    <cellStyle name="Migliaia [0] 16 3 3" xfId="7644"/>
    <cellStyle name="Migliaia [0] 16 3 4" xfId="5925"/>
    <cellStyle name="Migliaia [0] 16 3 4 2" xfId="16699"/>
    <cellStyle name="Migliaia [0] 16 3 4 3" xfId="43735"/>
    <cellStyle name="Migliaia [0] 16 3 4 4" xfId="45731"/>
    <cellStyle name="Migliaia [0] 16 3 4 5" xfId="48747"/>
    <cellStyle name="Migliaia [0] 16 3 5" xfId="14967"/>
    <cellStyle name="Migliaia [0] 16 3 6" xfId="19458"/>
    <cellStyle name="Migliaia [0] 16 4" xfId="2631"/>
    <cellStyle name="Migliaia [0] 16 4 2" xfId="12445"/>
    <cellStyle name="Migliaia [0] 16 4 2 2" xfId="30525"/>
    <cellStyle name="Migliaia [0] 16 4 2 2 2" xfId="35683"/>
    <cellStyle name="Migliaia [0] 16 4 2 2 3" xfId="40985"/>
    <cellStyle name="Migliaia [0] 16 4 2 3" xfId="33032"/>
    <cellStyle name="Migliaia [0] 16 4 2 4" xfId="38334"/>
    <cellStyle name="Migliaia [0] 16 4 3" xfId="14968"/>
    <cellStyle name="Migliaia [0] 16 4 3 2" xfId="33565"/>
    <cellStyle name="Migliaia [0] 16 4 3 3" xfId="38867"/>
    <cellStyle name="Migliaia [0] 16 4 3 4" xfId="28214"/>
    <cellStyle name="Migliaia [0] 16 4 4" xfId="31100"/>
    <cellStyle name="Migliaia [0] 16 4 5" xfId="36216"/>
    <cellStyle name="Migliaia [0] 16 4 6" xfId="11387"/>
    <cellStyle name="Migliaia [0] 16 5" xfId="12514"/>
    <cellStyle name="Migliaia [0] 16 5 2" xfId="28215"/>
    <cellStyle name="Migliaia [0] 16 5 2 2" xfId="33566"/>
    <cellStyle name="Migliaia [0] 16 5 2 3" xfId="38868"/>
    <cellStyle name="Migliaia [0] 16 5 3" xfId="31101"/>
    <cellStyle name="Migliaia [0] 16 5 4" xfId="36217"/>
    <cellStyle name="Migliaia [0] 16 6" xfId="14964"/>
    <cellStyle name="Migliaia [0] 16 6 2" xfId="33562"/>
    <cellStyle name="Migliaia [0] 16 6 3" xfId="38864"/>
    <cellStyle name="Migliaia [0] 16 6 4" xfId="28211"/>
    <cellStyle name="Migliaia [0] 16 7" xfId="31097"/>
    <cellStyle name="Migliaia [0] 16 8" xfId="36213"/>
    <cellStyle name="Migliaia [0] 17" xfId="186"/>
    <cellStyle name="Migliaia [0] 17 2" xfId="1177"/>
    <cellStyle name="Migliaia [0] 17 2 2" xfId="3373"/>
    <cellStyle name="Migliaia [0] 17 2 2 2" xfId="7162"/>
    <cellStyle name="Migliaia [0] 17 2 2 2 2" xfId="17168"/>
    <cellStyle name="Migliaia [0] 17 2 2 2 3" xfId="41735"/>
    <cellStyle name="Migliaia [0] 17 2 2 2 4" xfId="46213"/>
    <cellStyle name="Migliaia [0] 17 2 2 2 5" xfId="49229"/>
    <cellStyle name="Migliaia [0] 17 2 2 3" xfId="7615"/>
    <cellStyle name="Migliaia [0] 17 2 2 4" xfId="5926"/>
    <cellStyle name="Migliaia [0] 17 2 2 4 2" xfId="16700"/>
    <cellStyle name="Migliaia [0] 17 2 2 4 3" xfId="41617"/>
    <cellStyle name="Migliaia [0] 17 2 2 4 4" xfId="45732"/>
    <cellStyle name="Migliaia [0] 17 2 2 4 5" xfId="48748"/>
    <cellStyle name="Migliaia [0] 17 2 2 5" xfId="14971"/>
    <cellStyle name="Migliaia [0] 17 2 2 6" xfId="19460"/>
    <cellStyle name="Migliaia [0] 17 2 2 7" xfId="44277"/>
    <cellStyle name="Migliaia [0] 17 2 2 8" xfId="45183"/>
    <cellStyle name="Migliaia [0] 17 2 3" xfId="7163"/>
    <cellStyle name="Migliaia [0] 17 2 3 2" xfId="28217"/>
    <cellStyle name="Migliaia [0] 17 2 3 2 2" xfId="33568"/>
    <cellStyle name="Migliaia [0] 17 2 3 2 3" xfId="38870"/>
    <cellStyle name="Migliaia [0] 17 2 3 3" xfId="31103"/>
    <cellStyle name="Migliaia [0] 17 2 3 4" xfId="36219"/>
    <cellStyle name="Migliaia [0] 17 2 4" xfId="14970"/>
    <cellStyle name="Migliaia [0] 17 2 5" xfId="19459"/>
    <cellStyle name="Migliaia [0] 17 3" xfId="3086"/>
    <cellStyle name="Migliaia [0] 17 3 2" xfId="7164"/>
    <cellStyle name="Migliaia [0] 17 3 2 2" xfId="13741"/>
    <cellStyle name="Migliaia [0] 17 3 2 2 2" xfId="17169"/>
    <cellStyle name="Migliaia [0] 17 3 2 2 2 2" xfId="33569"/>
    <cellStyle name="Migliaia [0] 17 3 2 2 3" xfId="38871"/>
    <cellStyle name="Migliaia [0] 17 3 2 2 4" xfId="28218"/>
    <cellStyle name="Migliaia [0] 17 3 2 3" xfId="31104"/>
    <cellStyle name="Migliaia [0] 17 3 2 4" xfId="36220"/>
    <cellStyle name="Migliaia [0] 17 3 2 5" xfId="43548"/>
    <cellStyle name="Migliaia [0] 17 3 2 6" xfId="46214"/>
    <cellStyle name="Migliaia [0] 17 3 2 7" xfId="49230"/>
    <cellStyle name="Migliaia [0] 17 3 2 8" xfId="13017"/>
    <cellStyle name="Migliaia [0] 17 3 3" xfId="6591"/>
    <cellStyle name="Migliaia [0] 17 3 4" xfId="5927"/>
    <cellStyle name="Migliaia [0] 17 3 4 2" xfId="16701"/>
    <cellStyle name="Migliaia [0] 17 3 4 3" xfId="43338"/>
    <cellStyle name="Migliaia [0] 17 3 4 4" xfId="45733"/>
    <cellStyle name="Migliaia [0] 17 3 4 5" xfId="48749"/>
    <cellStyle name="Migliaia [0] 17 3 5" xfId="14972"/>
    <cellStyle name="Migliaia [0] 17 3 6" xfId="19461"/>
    <cellStyle name="Migliaia [0] 17 4" xfId="2632"/>
    <cellStyle name="Migliaia [0] 17 4 2" xfId="12446"/>
    <cellStyle name="Migliaia [0] 17 4 2 2" xfId="30526"/>
    <cellStyle name="Migliaia [0] 17 4 2 2 2" xfId="35684"/>
    <cellStyle name="Migliaia [0] 17 4 2 2 3" xfId="40986"/>
    <cellStyle name="Migliaia [0] 17 4 2 3" xfId="33033"/>
    <cellStyle name="Migliaia [0] 17 4 2 4" xfId="38335"/>
    <cellStyle name="Migliaia [0] 17 4 3" xfId="14973"/>
    <cellStyle name="Migliaia [0] 17 4 3 2" xfId="33570"/>
    <cellStyle name="Migliaia [0] 17 4 3 3" xfId="38872"/>
    <cellStyle name="Migliaia [0] 17 4 3 4" xfId="28219"/>
    <cellStyle name="Migliaia [0] 17 4 4" xfId="31105"/>
    <cellStyle name="Migliaia [0] 17 4 5" xfId="36221"/>
    <cellStyle name="Migliaia [0] 17 4 6" xfId="11388"/>
    <cellStyle name="Migliaia [0] 17 5" xfId="12515"/>
    <cellStyle name="Migliaia [0] 17 5 2" xfId="28220"/>
    <cellStyle name="Migliaia [0] 17 5 2 2" xfId="33571"/>
    <cellStyle name="Migliaia [0] 17 5 2 3" xfId="38873"/>
    <cellStyle name="Migliaia [0] 17 5 3" xfId="31106"/>
    <cellStyle name="Migliaia [0] 17 5 4" xfId="36222"/>
    <cellStyle name="Migliaia [0] 17 6" xfId="14969"/>
    <cellStyle name="Migliaia [0] 17 6 2" xfId="33567"/>
    <cellStyle name="Migliaia [0] 17 6 3" xfId="38869"/>
    <cellStyle name="Migliaia [0] 17 6 4" xfId="28216"/>
    <cellStyle name="Migliaia [0] 17 7" xfId="31102"/>
    <cellStyle name="Migliaia [0] 17 8" xfId="36218"/>
    <cellStyle name="Migliaia [0] 18" xfId="187"/>
    <cellStyle name="Migliaia [0] 18 2" xfId="1178"/>
    <cellStyle name="Migliaia [0] 18 2 2" xfId="3374"/>
    <cellStyle name="Migliaia [0] 18 2 2 2" xfId="7165"/>
    <cellStyle name="Migliaia [0] 18 2 2 2 2" xfId="17170"/>
    <cellStyle name="Migliaia [0] 18 2 2 2 3" xfId="42184"/>
    <cellStyle name="Migliaia [0] 18 2 2 2 4" xfId="46215"/>
    <cellStyle name="Migliaia [0] 18 2 2 2 5" xfId="49231"/>
    <cellStyle name="Migliaia [0] 18 2 2 3" xfId="6977"/>
    <cellStyle name="Migliaia [0] 18 2 2 4" xfId="5928"/>
    <cellStyle name="Migliaia [0] 18 2 2 4 2" xfId="16702"/>
    <cellStyle name="Migliaia [0] 18 2 2 4 3" xfId="42745"/>
    <cellStyle name="Migliaia [0] 18 2 2 4 4" xfId="45734"/>
    <cellStyle name="Migliaia [0] 18 2 2 4 5" xfId="48750"/>
    <cellStyle name="Migliaia [0] 18 2 2 5" xfId="14976"/>
    <cellStyle name="Migliaia [0] 18 2 2 6" xfId="19463"/>
    <cellStyle name="Migliaia [0] 18 2 2 7" xfId="44278"/>
    <cellStyle name="Migliaia [0] 18 2 2 8" xfId="45184"/>
    <cellStyle name="Migliaia [0] 18 2 3" xfId="7166"/>
    <cellStyle name="Migliaia [0] 18 2 3 2" xfId="28222"/>
    <cellStyle name="Migliaia [0] 18 2 3 2 2" xfId="33573"/>
    <cellStyle name="Migliaia [0] 18 2 3 2 3" xfId="38875"/>
    <cellStyle name="Migliaia [0] 18 2 3 3" xfId="31108"/>
    <cellStyle name="Migliaia [0] 18 2 3 4" xfId="36224"/>
    <cellStyle name="Migliaia [0] 18 2 4" xfId="14975"/>
    <cellStyle name="Migliaia [0] 18 2 5" xfId="19462"/>
    <cellStyle name="Migliaia [0] 18 3" xfId="3087"/>
    <cellStyle name="Migliaia [0] 18 3 2" xfId="7167"/>
    <cellStyle name="Migliaia [0] 18 3 2 2" xfId="13742"/>
    <cellStyle name="Migliaia [0] 18 3 2 2 2" xfId="17171"/>
    <cellStyle name="Migliaia [0] 18 3 2 2 2 2" xfId="33574"/>
    <cellStyle name="Migliaia [0] 18 3 2 2 3" xfId="38876"/>
    <cellStyle name="Migliaia [0] 18 3 2 2 4" xfId="28223"/>
    <cellStyle name="Migliaia [0] 18 3 2 3" xfId="31109"/>
    <cellStyle name="Migliaia [0] 18 3 2 4" xfId="36225"/>
    <cellStyle name="Migliaia [0] 18 3 2 5" xfId="31400"/>
    <cellStyle name="Migliaia [0] 18 3 2 6" xfId="46216"/>
    <cellStyle name="Migliaia [0] 18 3 2 7" xfId="49232"/>
    <cellStyle name="Migliaia [0] 18 3 2 8" xfId="13018"/>
    <cellStyle name="Migliaia [0] 18 3 3" xfId="6973"/>
    <cellStyle name="Migliaia [0] 18 3 4" xfId="5929"/>
    <cellStyle name="Migliaia [0] 18 3 4 2" xfId="16703"/>
    <cellStyle name="Migliaia [0] 18 3 4 3" xfId="41618"/>
    <cellStyle name="Migliaia [0] 18 3 4 4" xfId="45735"/>
    <cellStyle name="Migliaia [0] 18 3 4 5" xfId="48751"/>
    <cellStyle name="Migliaia [0] 18 3 5" xfId="14977"/>
    <cellStyle name="Migliaia [0] 18 3 6" xfId="19464"/>
    <cellStyle name="Migliaia [0] 18 4" xfId="2633"/>
    <cellStyle name="Migliaia [0] 18 4 2" xfId="12447"/>
    <cellStyle name="Migliaia [0] 18 4 2 2" xfId="30527"/>
    <cellStyle name="Migliaia [0] 18 4 2 2 2" xfId="35685"/>
    <cellStyle name="Migliaia [0] 18 4 2 2 3" xfId="40987"/>
    <cellStyle name="Migliaia [0] 18 4 2 3" xfId="33034"/>
    <cellStyle name="Migliaia [0] 18 4 2 4" xfId="38336"/>
    <cellStyle name="Migliaia [0] 18 4 3" xfId="14978"/>
    <cellStyle name="Migliaia [0] 18 4 3 2" xfId="33575"/>
    <cellStyle name="Migliaia [0] 18 4 3 3" xfId="38877"/>
    <cellStyle name="Migliaia [0] 18 4 3 4" xfId="28224"/>
    <cellStyle name="Migliaia [0] 18 4 4" xfId="31110"/>
    <cellStyle name="Migliaia [0] 18 4 5" xfId="36226"/>
    <cellStyle name="Migliaia [0] 18 4 6" xfId="11389"/>
    <cellStyle name="Migliaia [0] 18 5" xfId="12516"/>
    <cellStyle name="Migliaia [0] 18 5 2" xfId="28225"/>
    <cellStyle name="Migliaia [0] 18 5 2 2" xfId="33576"/>
    <cellStyle name="Migliaia [0] 18 5 2 3" xfId="38878"/>
    <cellStyle name="Migliaia [0] 18 5 3" xfId="31111"/>
    <cellStyle name="Migliaia [0] 18 5 4" xfId="36227"/>
    <cellStyle name="Migliaia [0] 18 6" xfId="14974"/>
    <cellStyle name="Migliaia [0] 18 6 2" xfId="33572"/>
    <cellStyle name="Migliaia [0] 18 6 3" xfId="38874"/>
    <cellStyle name="Migliaia [0] 18 6 4" xfId="28221"/>
    <cellStyle name="Migliaia [0] 18 7" xfId="31107"/>
    <cellStyle name="Migliaia [0] 18 8" xfId="36223"/>
    <cellStyle name="Migliaia [0] 19" xfId="188"/>
    <cellStyle name="Migliaia [0] 19 2" xfId="1179"/>
    <cellStyle name="Migliaia [0] 19 2 2" xfId="3375"/>
    <cellStyle name="Migliaia [0] 19 2 2 2" xfId="7168"/>
    <cellStyle name="Migliaia [0] 19 2 2 2 2" xfId="17172"/>
    <cellStyle name="Migliaia [0] 19 2 2 2 3" xfId="41736"/>
    <cellStyle name="Migliaia [0] 19 2 2 2 4" xfId="46217"/>
    <cellStyle name="Migliaia [0] 19 2 2 2 5" xfId="49233"/>
    <cellStyle name="Migliaia [0] 19 2 2 3" xfId="7783"/>
    <cellStyle name="Migliaia [0] 19 2 2 4" xfId="5930"/>
    <cellStyle name="Migliaia [0] 19 2 2 4 2" xfId="16704"/>
    <cellStyle name="Migliaia [0] 19 2 2 4 3" xfId="41619"/>
    <cellStyle name="Migliaia [0] 19 2 2 4 4" xfId="45736"/>
    <cellStyle name="Migliaia [0] 19 2 2 4 5" xfId="48752"/>
    <cellStyle name="Migliaia [0] 19 2 2 5" xfId="14981"/>
    <cellStyle name="Migliaia [0] 19 2 2 6" xfId="19466"/>
    <cellStyle name="Migliaia [0] 19 2 2 7" xfId="44279"/>
    <cellStyle name="Migliaia [0] 19 2 2 8" xfId="45185"/>
    <cellStyle name="Migliaia [0] 19 2 3" xfId="7169"/>
    <cellStyle name="Migliaia [0] 19 2 3 2" xfId="28227"/>
    <cellStyle name="Migliaia [0] 19 2 3 2 2" xfId="33578"/>
    <cellStyle name="Migliaia [0] 19 2 3 2 3" xfId="38880"/>
    <cellStyle name="Migliaia [0] 19 2 3 3" xfId="31113"/>
    <cellStyle name="Migliaia [0] 19 2 3 4" xfId="36229"/>
    <cellStyle name="Migliaia [0] 19 2 4" xfId="14980"/>
    <cellStyle name="Migliaia [0] 19 2 5" xfId="19465"/>
    <cellStyle name="Migliaia [0] 19 3" xfId="3088"/>
    <cellStyle name="Migliaia [0] 19 3 2" xfId="7170"/>
    <cellStyle name="Migliaia [0] 19 3 2 2" xfId="13743"/>
    <cellStyle name="Migliaia [0] 19 3 2 2 2" xfId="17173"/>
    <cellStyle name="Migliaia [0] 19 3 2 2 2 2" xfId="33579"/>
    <cellStyle name="Migliaia [0] 19 3 2 2 3" xfId="38881"/>
    <cellStyle name="Migliaia [0] 19 3 2 2 4" xfId="28228"/>
    <cellStyle name="Migliaia [0] 19 3 2 3" xfId="31114"/>
    <cellStyle name="Migliaia [0] 19 3 2 4" xfId="36230"/>
    <cellStyle name="Migliaia [0] 19 3 2 5" xfId="19938"/>
    <cellStyle name="Migliaia [0] 19 3 2 6" xfId="46218"/>
    <cellStyle name="Migliaia [0] 19 3 2 7" xfId="49234"/>
    <cellStyle name="Migliaia [0] 19 3 2 8" xfId="13019"/>
    <cellStyle name="Migliaia [0] 19 3 3" xfId="6559"/>
    <cellStyle name="Migliaia [0] 19 3 4" xfId="5931"/>
    <cellStyle name="Migliaia [0] 19 3 4 2" xfId="16705"/>
    <cellStyle name="Migliaia [0] 19 3 4 3" xfId="41620"/>
    <cellStyle name="Migliaia [0] 19 3 4 4" xfId="45737"/>
    <cellStyle name="Migliaia [0] 19 3 4 5" xfId="48753"/>
    <cellStyle name="Migliaia [0] 19 3 5" xfId="14982"/>
    <cellStyle name="Migliaia [0] 19 3 6" xfId="19467"/>
    <cellStyle name="Migliaia [0] 19 4" xfId="2634"/>
    <cellStyle name="Migliaia [0] 19 4 2" xfId="12448"/>
    <cellStyle name="Migliaia [0] 19 4 2 2" xfId="30528"/>
    <cellStyle name="Migliaia [0] 19 4 2 2 2" xfId="35686"/>
    <cellStyle name="Migliaia [0] 19 4 2 2 3" xfId="40988"/>
    <cellStyle name="Migliaia [0] 19 4 2 3" xfId="33035"/>
    <cellStyle name="Migliaia [0] 19 4 2 4" xfId="38337"/>
    <cellStyle name="Migliaia [0] 19 4 3" xfId="14983"/>
    <cellStyle name="Migliaia [0] 19 4 3 2" xfId="33580"/>
    <cellStyle name="Migliaia [0] 19 4 3 3" xfId="38882"/>
    <cellStyle name="Migliaia [0] 19 4 3 4" xfId="28229"/>
    <cellStyle name="Migliaia [0] 19 4 4" xfId="31115"/>
    <cellStyle name="Migliaia [0] 19 4 5" xfId="36231"/>
    <cellStyle name="Migliaia [0] 19 4 6" xfId="11390"/>
    <cellStyle name="Migliaia [0] 19 5" xfId="12517"/>
    <cellStyle name="Migliaia [0] 19 5 2" xfId="28230"/>
    <cellStyle name="Migliaia [0] 19 5 2 2" xfId="33581"/>
    <cellStyle name="Migliaia [0] 19 5 2 3" xfId="38883"/>
    <cellStyle name="Migliaia [0] 19 5 3" xfId="31116"/>
    <cellStyle name="Migliaia [0] 19 5 4" xfId="36232"/>
    <cellStyle name="Migliaia [0] 19 6" xfId="14979"/>
    <cellStyle name="Migliaia [0] 19 6 2" xfId="33577"/>
    <cellStyle name="Migliaia [0] 19 6 3" xfId="38879"/>
    <cellStyle name="Migliaia [0] 19 6 4" xfId="28226"/>
    <cellStyle name="Migliaia [0] 19 7" xfId="31112"/>
    <cellStyle name="Migliaia [0] 19 8" xfId="36228"/>
    <cellStyle name="Migliaia [0] 2" xfId="189"/>
    <cellStyle name="Migliaia [0] 2 2" xfId="1180"/>
    <cellStyle name="Migliaia [0] 2 2 2" xfId="3376"/>
    <cellStyle name="Migliaia [0] 2 2 2 2" xfId="7171"/>
    <cellStyle name="Migliaia [0] 2 2 2 2 2" xfId="17174"/>
    <cellStyle name="Migliaia [0] 2 2 2 2 3" xfId="42185"/>
    <cellStyle name="Migliaia [0] 2 2 2 2 4" xfId="46219"/>
    <cellStyle name="Migliaia [0] 2 2 2 2 5" xfId="49235"/>
    <cellStyle name="Migliaia [0] 2 2 2 3" xfId="7782"/>
    <cellStyle name="Migliaia [0] 2 2 2 4" xfId="5932"/>
    <cellStyle name="Migliaia [0] 2 2 2 4 2" xfId="16706"/>
    <cellStyle name="Migliaia [0] 2 2 2 4 3" xfId="41621"/>
    <cellStyle name="Migliaia [0] 2 2 2 4 4" xfId="45738"/>
    <cellStyle name="Migliaia [0] 2 2 2 4 5" xfId="48754"/>
    <cellStyle name="Migliaia [0] 2 2 2 5" xfId="14986"/>
    <cellStyle name="Migliaia [0] 2 2 2 6" xfId="19469"/>
    <cellStyle name="Migliaia [0] 2 2 2 7" xfId="44280"/>
    <cellStyle name="Migliaia [0] 2 2 2 8" xfId="45186"/>
    <cellStyle name="Migliaia [0] 2 2 3" xfId="7172"/>
    <cellStyle name="Migliaia [0] 2 2 3 2" xfId="28232"/>
    <cellStyle name="Migliaia [0] 2 2 3 2 2" xfId="33583"/>
    <cellStyle name="Migliaia [0] 2 2 3 2 3" xfId="38885"/>
    <cellStyle name="Migliaia [0] 2 2 3 3" xfId="31118"/>
    <cellStyle name="Migliaia [0] 2 2 3 4" xfId="36234"/>
    <cellStyle name="Migliaia [0] 2 2 4" xfId="14985"/>
    <cellStyle name="Migliaia [0] 2 2 5" xfId="19468"/>
    <cellStyle name="Migliaia [0] 2 3" xfId="3089"/>
    <cellStyle name="Migliaia [0] 2 3 2" xfId="7173"/>
    <cellStyle name="Migliaia [0] 2 3 2 2" xfId="13744"/>
    <cellStyle name="Migliaia [0] 2 3 2 2 2" xfId="17175"/>
    <cellStyle name="Migliaia [0] 2 3 2 2 2 2" xfId="33584"/>
    <cellStyle name="Migliaia [0] 2 3 2 2 3" xfId="38886"/>
    <cellStyle name="Migliaia [0] 2 3 2 2 4" xfId="28233"/>
    <cellStyle name="Migliaia [0] 2 3 2 3" xfId="31119"/>
    <cellStyle name="Migliaia [0] 2 3 2 4" xfId="36235"/>
    <cellStyle name="Migliaia [0] 2 3 2 5" xfId="42763"/>
    <cellStyle name="Migliaia [0] 2 3 2 6" xfId="46220"/>
    <cellStyle name="Migliaia [0] 2 3 2 7" xfId="49236"/>
    <cellStyle name="Migliaia [0] 2 3 2 8" xfId="13020"/>
    <cellStyle name="Migliaia [0] 2 3 3" xfId="7813"/>
    <cellStyle name="Migliaia [0] 2 3 4" xfId="5933"/>
    <cellStyle name="Migliaia [0] 2 3 4 2" xfId="16707"/>
    <cellStyle name="Migliaia [0] 2 3 4 3" xfId="43617"/>
    <cellStyle name="Migliaia [0] 2 3 4 4" xfId="45739"/>
    <cellStyle name="Migliaia [0] 2 3 4 5" xfId="48755"/>
    <cellStyle name="Migliaia [0] 2 3 5" xfId="14987"/>
    <cellStyle name="Migliaia [0] 2 3 6" xfId="19470"/>
    <cellStyle name="Migliaia [0] 2 4" xfId="2635"/>
    <cellStyle name="Migliaia [0] 2 4 2" xfId="12449"/>
    <cellStyle name="Migliaia [0] 2 4 2 2" xfId="30529"/>
    <cellStyle name="Migliaia [0] 2 4 2 2 2" xfId="35687"/>
    <cellStyle name="Migliaia [0] 2 4 2 2 3" xfId="40989"/>
    <cellStyle name="Migliaia [0] 2 4 2 3" xfId="33036"/>
    <cellStyle name="Migliaia [0] 2 4 2 4" xfId="38338"/>
    <cellStyle name="Migliaia [0] 2 4 3" xfId="14988"/>
    <cellStyle name="Migliaia [0] 2 4 3 2" xfId="33585"/>
    <cellStyle name="Migliaia [0] 2 4 3 3" xfId="38887"/>
    <cellStyle name="Migliaia [0] 2 4 3 4" xfId="28234"/>
    <cellStyle name="Migliaia [0] 2 4 4" xfId="31120"/>
    <cellStyle name="Migliaia [0] 2 4 5" xfId="36236"/>
    <cellStyle name="Migliaia [0] 2 4 6" xfId="11391"/>
    <cellStyle name="Migliaia [0] 2 5" xfId="12518"/>
    <cellStyle name="Migliaia [0] 2 5 2" xfId="28235"/>
    <cellStyle name="Migliaia [0] 2 5 2 2" xfId="33586"/>
    <cellStyle name="Migliaia [0] 2 5 2 3" xfId="38888"/>
    <cellStyle name="Migliaia [0] 2 5 3" xfId="31121"/>
    <cellStyle name="Migliaia [0] 2 5 4" xfId="36237"/>
    <cellStyle name="Migliaia [0] 2 6" xfId="14984"/>
    <cellStyle name="Migliaia [0] 2 6 2" xfId="33582"/>
    <cellStyle name="Migliaia [0] 2 6 3" xfId="38884"/>
    <cellStyle name="Migliaia [0] 2 6 4" xfId="28231"/>
    <cellStyle name="Migliaia [0] 2 7" xfId="31117"/>
    <cellStyle name="Migliaia [0] 2 8" xfId="36233"/>
    <cellStyle name="Migliaia [0] 20" xfId="190"/>
    <cellStyle name="Migliaia [0] 20 2" xfId="1181"/>
    <cellStyle name="Migliaia [0] 20 2 2" xfId="3377"/>
    <cellStyle name="Migliaia [0] 20 2 2 2" xfId="7174"/>
    <cellStyle name="Migliaia [0] 20 2 2 2 2" xfId="17176"/>
    <cellStyle name="Migliaia [0] 20 2 2 2 3" xfId="41737"/>
    <cellStyle name="Migliaia [0] 20 2 2 2 4" xfId="46221"/>
    <cellStyle name="Migliaia [0] 20 2 2 2 5" xfId="49237"/>
    <cellStyle name="Migliaia [0] 20 2 2 3" xfId="7781"/>
    <cellStyle name="Migliaia [0] 20 2 2 4" xfId="5934"/>
    <cellStyle name="Migliaia [0] 20 2 2 4 2" xfId="16708"/>
    <cellStyle name="Migliaia [0] 20 2 2 4 3" xfId="43616"/>
    <cellStyle name="Migliaia [0] 20 2 2 4 4" xfId="45740"/>
    <cellStyle name="Migliaia [0] 20 2 2 4 5" xfId="48756"/>
    <cellStyle name="Migliaia [0] 20 2 2 5" xfId="14991"/>
    <cellStyle name="Migliaia [0] 20 2 2 6" xfId="19472"/>
    <cellStyle name="Migliaia [0] 20 2 2 7" xfId="44281"/>
    <cellStyle name="Migliaia [0] 20 2 2 8" xfId="45187"/>
    <cellStyle name="Migliaia [0] 20 2 3" xfId="7175"/>
    <cellStyle name="Migliaia [0] 20 2 3 2" xfId="28237"/>
    <cellStyle name="Migliaia [0] 20 2 3 2 2" xfId="33588"/>
    <cellStyle name="Migliaia [0] 20 2 3 2 3" xfId="38890"/>
    <cellStyle name="Migliaia [0] 20 2 3 3" xfId="31123"/>
    <cellStyle name="Migliaia [0] 20 2 3 4" xfId="36239"/>
    <cellStyle name="Migliaia [0] 20 2 4" xfId="14990"/>
    <cellStyle name="Migliaia [0] 20 2 5" xfId="19471"/>
    <cellStyle name="Migliaia [0] 20 3" xfId="3090"/>
    <cellStyle name="Migliaia [0] 20 3 2" xfId="7176"/>
    <cellStyle name="Migliaia [0] 20 3 2 2" xfId="13745"/>
    <cellStyle name="Migliaia [0] 20 3 2 2 2" xfId="17177"/>
    <cellStyle name="Migliaia [0] 20 3 2 2 2 2" xfId="33589"/>
    <cellStyle name="Migliaia [0] 20 3 2 2 3" xfId="38891"/>
    <cellStyle name="Migliaia [0] 20 3 2 2 4" xfId="28238"/>
    <cellStyle name="Migliaia [0] 20 3 2 3" xfId="31124"/>
    <cellStyle name="Migliaia [0] 20 3 2 4" xfId="36240"/>
    <cellStyle name="Migliaia [0] 20 3 2 5" xfId="42496"/>
    <cellStyle name="Migliaia [0] 20 3 2 6" xfId="46222"/>
    <cellStyle name="Migliaia [0] 20 3 2 7" xfId="49238"/>
    <cellStyle name="Migliaia [0] 20 3 2 8" xfId="13021"/>
    <cellStyle name="Migliaia [0] 20 3 3" xfId="7812"/>
    <cellStyle name="Migliaia [0] 20 3 4" xfId="5935"/>
    <cellStyle name="Migliaia [0] 20 3 4 2" xfId="16709"/>
    <cellStyle name="Migliaia [0] 20 3 4 3" xfId="41622"/>
    <cellStyle name="Migliaia [0] 20 3 4 4" xfId="45741"/>
    <cellStyle name="Migliaia [0] 20 3 4 5" xfId="48757"/>
    <cellStyle name="Migliaia [0] 20 3 5" xfId="14992"/>
    <cellStyle name="Migliaia [0] 20 3 6" xfId="19473"/>
    <cellStyle name="Migliaia [0] 20 4" xfId="2636"/>
    <cellStyle name="Migliaia [0] 20 4 2" xfId="12450"/>
    <cellStyle name="Migliaia [0] 20 4 2 2" xfId="30530"/>
    <cellStyle name="Migliaia [0] 20 4 2 2 2" xfId="35688"/>
    <cellStyle name="Migliaia [0] 20 4 2 2 3" xfId="40990"/>
    <cellStyle name="Migliaia [0] 20 4 2 3" xfId="33037"/>
    <cellStyle name="Migliaia [0] 20 4 2 4" xfId="38339"/>
    <cellStyle name="Migliaia [0] 20 4 3" xfId="14993"/>
    <cellStyle name="Migliaia [0] 20 4 3 2" xfId="33590"/>
    <cellStyle name="Migliaia [0] 20 4 3 3" xfId="38892"/>
    <cellStyle name="Migliaia [0] 20 4 3 4" xfId="28239"/>
    <cellStyle name="Migliaia [0] 20 4 4" xfId="31125"/>
    <cellStyle name="Migliaia [0] 20 4 5" xfId="36241"/>
    <cellStyle name="Migliaia [0] 20 4 6" xfId="11392"/>
    <cellStyle name="Migliaia [0] 20 5" xfId="12519"/>
    <cellStyle name="Migliaia [0] 20 5 2" xfId="28240"/>
    <cellStyle name="Migliaia [0] 20 5 2 2" xfId="33591"/>
    <cellStyle name="Migliaia [0] 20 5 2 3" xfId="38893"/>
    <cellStyle name="Migliaia [0] 20 5 3" xfId="31126"/>
    <cellStyle name="Migliaia [0] 20 5 4" xfId="36242"/>
    <cellStyle name="Migliaia [0] 20 6" xfId="14989"/>
    <cellStyle name="Migliaia [0] 20 6 2" xfId="33587"/>
    <cellStyle name="Migliaia [0] 20 6 3" xfId="38889"/>
    <cellStyle name="Migliaia [0] 20 6 4" xfId="28236"/>
    <cellStyle name="Migliaia [0] 20 7" xfId="31122"/>
    <cellStyle name="Migliaia [0] 20 8" xfId="36238"/>
    <cellStyle name="Migliaia [0] 21" xfId="191"/>
    <cellStyle name="Migliaia [0] 21 2" xfId="1182"/>
    <cellStyle name="Migliaia [0] 21 2 2" xfId="3378"/>
    <cellStyle name="Migliaia [0] 21 2 2 2" xfId="7177"/>
    <cellStyle name="Migliaia [0] 21 2 2 2 2" xfId="17178"/>
    <cellStyle name="Migliaia [0] 21 2 2 2 3" xfId="42186"/>
    <cellStyle name="Migliaia [0] 21 2 2 2 4" xfId="46223"/>
    <cellStyle name="Migliaia [0] 21 2 2 2 5" xfId="49239"/>
    <cellStyle name="Migliaia [0] 21 2 2 3" xfId="7780"/>
    <cellStyle name="Migliaia [0] 21 2 2 4" xfId="5936"/>
    <cellStyle name="Migliaia [0] 21 2 2 4 2" xfId="16710"/>
    <cellStyle name="Migliaia [0] 21 2 2 4 3" xfId="19700"/>
    <cellStyle name="Migliaia [0] 21 2 2 4 4" xfId="45742"/>
    <cellStyle name="Migliaia [0] 21 2 2 4 5" xfId="48758"/>
    <cellStyle name="Migliaia [0] 21 2 2 5" xfId="14996"/>
    <cellStyle name="Migliaia [0] 21 2 2 6" xfId="19475"/>
    <cellStyle name="Migliaia [0] 21 2 2 7" xfId="44282"/>
    <cellStyle name="Migliaia [0] 21 2 2 8" xfId="45188"/>
    <cellStyle name="Migliaia [0] 21 2 3" xfId="7178"/>
    <cellStyle name="Migliaia [0] 21 2 3 2" xfId="28242"/>
    <cellStyle name="Migliaia [0] 21 2 3 2 2" xfId="33593"/>
    <cellStyle name="Migliaia [0] 21 2 3 2 3" xfId="38895"/>
    <cellStyle name="Migliaia [0] 21 2 3 3" xfId="31128"/>
    <cellStyle name="Migliaia [0] 21 2 3 4" xfId="36244"/>
    <cellStyle name="Migliaia [0] 21 2 4" xfId="14995"/>
    <cellStyle name="Migliaia [0] 21 2 5" xfId="19474"/>
    <cellStyle name="Migliaia [0] 21 3" xfId="3091"/>
    <cellStyle name="Migliaia [0] 21 3 2" xfId="7179"/>
    <cellStyle name="Migliaia [0] 21 3 2 2" xfId="13746"/>
    <cellStyle name="Migliaia [0] 21 3 2 2 2" xfId="17179"/>
    <cellStyle name="Migliaia [0] 21 3 2 2 2 2" xfId="33594"/>
    <cellStyle name="Migliaia [0] 21 3 2 2 3" xfId="38896"/>
    <cellStyle name="Migliaia [0] 21 3 2 2 4" xfId="28243"/>
    <cellStyle name="Migliaia [0] 21 3 2 3" xfId="31129"/>
    <cellStyle name="Migliaia [0] 21 3 2 4" xfId="36245"/>
    <cellStyle name="Migliaia [0] 21 3 2 5" xfId="43358"/>
    <cellStyle name="Migliaia [0] 21 3 2 6" xfId="46224"/>
    <cellStyle name="Migliaia [0] 21 3 2 7" xfId="49240"/>
    <cellStyle name="Migliaia [0] 21 3 2 8" xfId="13022"/>
    <cellStyle name="Migliaia [0] 21 3 3" xfId="7092"/>
    <cellStyle name="Migliaia [0] 21 3 4" xfId="5937"/>
    <cellStyle name="Migliaia [0] 21 3 4 2" xfId="16711"/>
    <cellStyle name="Migliaia [0] 21 3 4 3" xfId="41623"/>
    <cellStyle name="Migliaia [0] 21 3 4 4" xfId="45743"/>
    <cellStyle name="Migliaia [0] 21 3 4 5" xfId="48759"/>
    <cellStyle name="Migliaia [0] 21 3 5" xfId="14997"/>
    <cellStyle name="Migliaia [0] 21 3 6" xfId="19476"/>
    <cellStyle name="Migliaia [0] 21 4" xfId="2637"/>
    <cellStyle name="Migliaia [0] 21 4 2" xfId="12451"/>
    <cellStyle name="Migliaia [0] 21 4 2 2" xfId="30531"/>
    <cellStyle name="Migliaia [0] 21 4 2 2 2" xfId="35689"/>
    <cellStyle name="Migliaia [0] 21 4 2 2 3" xfId="40991"/>
    <cellStyle name="Migliaia [0] 21 4 2 3" xfId="33038"/>
    <cellStyle name="Migliaia [0] 21 4 2 4" xfId="38340"/>
    <cellStyle name="Migliaia [0] 21 4 3" xfId="14998"/>
    <cellStyle name="Migliaia [0] 21 4 3 2" xfId="33595"/>
    <cellStyle name="Migliaia [0] 21 4 3 3" xfId="38897"/>
    <cellStyle name="Migliaia [0] 21 4 3 4" xfId="28244"/>
    <cellStyle name="Migliaia [0] 21 4 4" xfId="31130"/>
    <cellStyle name="Migliaia [0] 21 4 5" xfId="36246"/>
    <cellStyle name="Migliaia [0] 21 4 6" xfId="11393"/>
    <cellStyle name="Migliaia [0] 21 5" xfId="12520"/>
    <cellStyle name="Migliaia [0] 21 5 2" xfId="28245"/>
    <cellStyle name="Migliaia [0] 21 5 2 2" xfId="33596"/>
    <cellStyle name="Migliaia [0] 21 5 2 3" xfId="38898"/>
    <cellStyle name="Migliaia [0] 21 5 3" xfId="31131"/>
    <cellStyle name="Migliaia [0] 21 5 4" xfId="36247"/>
    <cellStyle name="Migliaia [0] 21 6" xfId="14994"/>
    <cellStyle name="Migliaia [0] 21 6 2" xfId="33592"/>
    <cellStyle name="Migliaia [0] 21 6 3" xfId="38894"/>
    <cellStyle name="Migliaia [0] 21 6 4" xfId="28241"/>
    <cellStyle name="Migliaia [0] 21 7" xfId="31127"/>
    <cellStyle name="Migliaia [0] 21 8" xfId="36243"/>
    <cellStyle name="Migliaia [0] 22" xfId="192"/>
    <cellStyle name="Migliaia [0] 22 2" xfId="1183"/>
    <cellStyle name="Migliaia [0] 22 2 2" xfId="3379"/>
    <cellStyle name="Migliaia [0] 22 2 2 2" xfId="7180"/>
    <cellStyle name="Migliaia [0] 22 2 2 2 2" xfId="17180"/>
    <cellStyle name="Migliaia [0] 22 2 2 2 3" xfId="32958"/>
    <cellStyle name="Migliaia [0] 22 2 2 2 4" xfId="46225"/>
    <cellStyle name="Migliaia [0] 22 2 2 2 5" xfId="49241"/>
    <cellStyle name="Migliaia [0] 22 2 2 3" xfId="7614"/>
    <cellStyle name="Migliaia [0] 22 2 2 4" xfId="5938"/>
    <cellStyle name="Migliaia [0] 22 2 2 4 2" xfId="16712"/>
    <cellStyle name="Migliaia [0] 22 2 2 4 3" xfId="42746"/>
    <cellStyle name="Migliaia [0] 22 2 2 4 4" xfId="45744"/>
    <cellStyle name="Migliaia [0] 22 2 2 4 5" xfId="48760"/>
    <cellStyle name="Migliaia [0] 22 2 2 5" xfId="15001"/>
    <cellStyle name="Migliaia [0] 22 2 2 6" xfId="19478"/>
    <cellStyle name="Migliaia [0] 22 2 2 7" xfId="44283"/>
    <cellStyle name="Migliaia [0] 22 2 2 8" xfId="45189"/>
    <cellStyle name="Migliaia [0] 22 2 3" xfId="7181"/>
    <cellStyle name="Migliaia [0] 22 2 3 2" xfId="28247"/>
    <cellStyle name="Migliaia [0] 22 2 3 2 2" xfId="33598"/>
    <cellStyle name="Migliaia [0] 22 2 3 2 3" xfId="38900"/>
    <cellStyle name="Migliaia [0] 22 2 3 3" xfId="31133"/>
    <cellStyle name="Migliaia [0] 22 2 3 4" xfId="36249"/>
    <cellStyle name="Migliaia [0] 22 2 4" xfId="15000"/>
    <cellStyle name="Migliaia [0] 22 2 5" xfId="19477"/>
    <cellStyle name="Migliaia [0] 22 3" xfId="3092"/>
    <cellStyle name="Migliaia [0] 22 3 2" xfId="7182"/>
    <cellStyle name="Migliaia [0] 22 3 2 2" xfId="13747"/>
    <cellStyle name="Migliaia [0] 22 3 2 2 2" xfId="17181"/>
    <cellStyle name="Migliaia [0] 22 3 2 2 2 2" xfId="33599"/>
    <cellStyle name="Migliaia [0] 22 3 2 2 3" xfId="38901"/>
    <cellStyle name="Migliaia [0] 22 3 2 2 4" xfId="28248"/>
    <cellStyle name="Migliaia [0] 22 3 2 3" xfId="31134"/>
    <cellStyle name="Migliaia [0] 22 3 2 4" xfId="36250"/>
    <cellStyle name="Migliaia [0] 22 3 2 5" xfId="42105"/>
    <cellStyle name="Migliaia [0] 22 3 2 6" xfId="46226"/>
    <cellStyle name="Migliaia [0] 22 3 2 7" xfId="49242"/>
    <cellStyle name="Migliaia [0] 22 3 2 8" xfId="13023"/>
    <cellStyle name="Migliaia [0] 22 3 3" xfId="7811"/>
    <cellStyle name="Migliaia [0] 22 3 4" xfId="5939"/>
    <cellStyle name="Migliaia [0] 22 3 4 2" xfId="16713"/>
    <cellStyle name="Migliaia [0] 22 3 4 3" xfId="41624"/>
    <cellStyle name="Migliaia [0] 22 3 4 4" xfId="45745"/>
    <cellStyle name="Migliaia [0] 22 3 4 5" xfId="48761"/>
    <cellStyle name="Migliaia [0] 22 3 5" xfId="15002"/>
    <cellStyle name="Migliaia [0] 22 3 6" xfId="19479"/>
    <cellStyle name="Migliaia [0] 22 4" xfId="2638"/>
    <cellStyle name="Migliaia [0] 22 4 2" xfId="12452"/>
    <cellStyle name="Migliaia [0] 22 4 2 2" xfId="30532"/>
    <cellStyle name="Migliaia [0] 22 4 2 2 2" xfId="35690"/>
    <cellStyle name="Migliaia [0] 22 4 2 2 3" xfId="40992"/>
    <cellStyle name="Migliaia [0] 22 4 2 3" xfId="33039"/>
    <cellStyle name="Migliaia [0] 22 4 2 4" xfId="38341"/>
    <cellStyle name="Migliaia [0] 22 4 3" xfId="15003"/>
    <cellStyle name="Migliaia [0] 22 4 3 2" xfId="33600"/>
    <cellStyle name="Migliaia [0] 22 4 3 3" xfId="38902"/>
    <cellStyle name="Migliaia [0] 22 4 3 4" xfId="28249"/>
    <cellStyle name="Migliaia [0] 22 4 4" xfId="31135"/>
    <cellStyle name="Migliaia [0] 22 4 5" xfId="36251"/>
    <cellStyle name="Migliaia [0] 22 4 6" xfId="11394"/>
    <cellStyle name="Migliaia [0] 22 5" xfId="12521"/>
    <cellStyle name="Migliaia [0] 22 5 2" xfId="28250"/>
    <cellStyle name="Migliaia [0] 22 5 2 2" xfId="33601"/>
    <cellStyle name="Migliaia [0] 22 5 2 3" xfId="38903"/>
    <cellStyle name="Migliaia [0] 22 5 3" xfId="31136"/>
    <cellStyle name="Migliaia [0] 22 5 4" xfId="36252"/>
    <cellStyle name="Migliaia [0] 22 6" xfId="14999"/>
    <cellStyle name="Migliaia [0] 22 6 2" xfId="33597"/>
    <cellStyle name="Migliaia [0] 22 6 3" xfId="38899"/>
    <cellStyle name="Migliaia [0] 22 6 4" xfId="28246"/>
    <cellStyle name="Migliaia [0] 22 7" xfId="31132"/>
    <cellStyle name="Migliaia [0] 22 8" xfId="36248"/>
    <cellStyle name="Migliaia [0] 23" xfId="193"/>
    <cellStyle name="Migliaia [0] 23 2" xfId="1184"/>
    <cellStyle name="Migliaia [0] 23 2 2" xfId="3380"/>
    <cellStyle name="Migliaia [0] 23 2 2 2" xfId="7183"/>
    <cellStyle name="Migliaia [0] 23 2 2 2 2" xfId="17182"/>
    <cellStyle name="Migliaia [0] 23 2 2 2 3" xfId="32161"/>
    <cellStyle name="Migliaia [0] 23 2 2 2 4" xfId="46227"/>
    <cellStyle name="Migliaia [0] 23 2 2 2 5" xfId="49243"/>
    <cellStyle name="Migliaia [0] 23 2 2 3" xfId="7599"/>
    <cellStyle name="Migliaia [0] 23 2 2 4" xfId="5940"/>
    <cellStyle name="Migliaia [0] 23 2 2 4 2" xfId="16714"/>
    <cellStyle name="Migliaia [0] 23 2 2 4 3" xfId="43339"/>
    <cellStyle name="Migliaia [0] 23 2 2 4 4" xfId="45746"/>
    <cellStyle name="Migliaia [0] 23 2 2 4 5" xfId="48762"/>
    <cellStyle name="Migliaia [0] 23 2 2 5" xfId="15006"/>
    <cellStyle name="Migliaia [0] 23 2 2 6" xfId="19481"/>
    <cellStyle name="Migliaia [0] 23 2 2 7" xfId="44284"/>
    <cellStyle name="Migliaia [0] 23 2 2 8" xfId="45190"/>
    <cellStyle name="Migliaia [0] 23 2 3" xfId="7184"/>
    <cellStyle name="Migliaia [0] 23 2 3 2" xfId="28252"/>
    <cellStyle name="Migliaia [0] 23 2 3 2 2" xfId="33603"/>
    <cellStyle name="Migliaia [0] 23 2 3 2 3" xfId="38905"/>
    <cellStyle name="Migliaia [0] 23 2 3 3" xfId="31138"/>
    <cellStyle name="Migliaia [0] 23 2 3 4" xfId="36254"/>
    <cellStyle name="Migliaia [0] 23 2 4" xfId="15005"/>
    <cellStyle name="Migliaia [0] 23 2 5" xfId="19480"/>
    <cellStyle name="Migliaia [0] 23 3" xfId="3093"/>
    <cellStyle name="Migliaia [0] 23 3 2" xfId="7185"/>
    <cellStyle name="Migliaia [0] 23 3 2 2" xfId="13748"/>
    <cellStyle name="Migliaia [0] 23 3 2 2 2" xfId="17183"/>
    <cellStyle name="Migliaia [0] 23 3 2 2 2 2" xfId="33604"/>
    <cellStyle name="Migliaia [0] 23 3 2 2 3" xfId="38906"/>
    <cellStyle name="Migliaia [0] 23 3 2 2 4" xfId="28253"/>
    <cellStyle name="Migliaia [0] 23 3 2 3" xfId="31139"/>
    <cellStyle name="Migliaia [0] 23 3 2 4" xfId="36255"/>
    <cellStyle name="Migliaia [0] 23 3 2 5" xfId="43460"/>
    <cellStyle name="Migliaia [0] 23 3 2 6" xfId="46228"/>
    <cellStyle name="Migliaia [0] 23 3 2 7" xfId="49244"/>
    <cellStyle name="Migliaia [0] 23 3 2 8" xfId="13024"/>
    <cellStyle name="Migliaia [0] 23 3 3" xfId="7642"/>
    <cellStyle name="Migliaia [0] 23 3 4" xfId="5941"/>
    <cellStyle name="Migliaia [0] 23 3 4 2" xfId="16715"/>
    <cellStyle name="Migliaia [0] 23 3 4 3" xfId="42437"/>
    <cellStyle name="Migliaia [0] 23 3 4 4" xfId="45747"/>
    <cellStyle name="Migliaia [0] 23 3 4 5" xfId="48763"/>
    <cellStyle name="Migliaia [0] 23 3 5" xfId="15007"/>
    <cellStyle name="Migliaia [0] 23 3 6" xfId="19482"/>
    <cellStyle name="Migliaia [0] 23 4" xfId="2639"/>
    <cellStyle name="Migliaia [0] 23 4 2" xfId="12453"/>
    <cellStyle name="Migliaia [0] 23 4 2 2" xfId="30533"/>
    <cellStyle name="Migliaia [0] 23 4 2 2 2" xfId="35691"/>
    <cellStyle name="Migliaia [0] 23 4 2 2 3" xfId="40993"/>
    <cellStyle name="Migliaia [0] 23 4 2 3" xfId="33040"/>
    <cellStyle name="Migliaia [0] 23 4 2 4" xfId="38342"/>
    <cellStyle name="Migliaia [0] 23 4 3" xfId="15008"/>
    <cellStyle name="Migliaia [0] 23 4 3 2" xfId="33605"/>
    <cellStyle name="Migliaia [0] 23 4 3 3" xfId="38907"/>
    <cellStyle name="Migliaia [0] 23 4 3 4" xfId="28254"/>
    <cellStyle name="Migliaia [0] 23 4 4" xfId="31140"/>
    <cellStyle name="Migliaia [0] 23 4 5" xfId="36256"/>
    <cellStyle name="Migliaia [0] 23 4 6" xfId="11395"/>
    <cellStyle name="Migliaia [0] 23 5" xfId="12522"/>
    <cellStyle name="Migliaia [0] 23 5 2" xfId="28255"/>
    <cellStyle name="Migliaia [0] 23 5 2 2" xfId="33606"/>
    <cellStyle name="Migliaia [0] 23 5 2 3" xfId="38908"/>
    <cellStyle name="Migliaia [0] 23 5 3" xfId="31141"/>
    <cellStyle name="Migliaia [0] 23 5 4" xfId="36257"/>
    <cellStyle name="Migliaia [0] 23 6" xfId="15004"/>
    <cellStyle name="Migliaia [0] 23 6 2" xfId="33602"/>
    <cellStyle name="Migliaia [0] 23 6 3" xfId="38904"/>
    <cellStyle name="Migliaia [0] 23 6 4" xfId="28251"/>
    <cellStyle name="Migliaia [0] 23 7" xfId="31137"/>
    <cellStyle name="Migliaia [0] 23 8" xfId="36253"/>
    <cellStyle name="Migliaia [0] 24" xfId="194"/>
    <cellStyle name="Migliaia [0] 24 2" xfId="1185"/>
    <cellStyle name="Migliaia [0] 24 2 2" xfId="3381"/>
    <cellStyle name="Migliaia [0] 24 2 2 2" xfId="7186"/>
    <cellStyle name="Migliaia [0] 24 2 2 2 2" xfId="17184"/>
    <cellStyle name="Migliaia [0] 24 2 2 2 3" xfId="41738"/>
    <cellStyle name="Migliaia [0] 24 2 2 2 4" xfId="46229"/>
    <cellStyle name="Migliaia [0] 24 2 2 2 5" xfId="49245"/>
    <cellStyle name="Migliaia [0] 24 2 2 3" xfId="7779"/>
    <cellStyle name="Migliaia [0] 24 2 2 4" xfId="5942"/>
    <cellStyle name="Migliaia [0] 24 2 2 4 2" xfId="16716"/>
    <cellStyle name="Migliaia [0] 24 2 2 4 3" xfId="43430"/>
    <cellStyle name="Migliaia [0] 24 2 2 4 4" xfId="45748"/>
    <cellStyle name="Migliaia [0] 24 2 2 4 5" xfId="48764"/>
    <cellStyle name="Migliaia [0] 24 2 2 5" xfId="15011"/>
    <cellStyle name="Migliaia [0] 24 2 2 6" xfId="19484"/>
    <cellStyle name="Migliaia [0] 24 2 2 7" xfId="44285"/>
    <cellStyle name="Migliaia [0] 24 2 2 8" xfId="45191"/>
    <cellStyle name="Migliaia [0] 24 2 3" xfId="7187"/>
    <cellStyle name="Migliaia [0] 24 2 3 2" xfId="28257"/>
    <cellStyle name="Migliaia [0] 24 2 3 2 2" xfId="33608"/>
    <cellStyle name="Migliaia [0] 24 2 3 2 3" xfId="38910"/>
    <cellStyle name="Migliaia [0] 24 2 3 3" xfId="31143"/>
    <cellStyle name="Migliaia [0] 24 2 3 4" xfId="36259"/>
    <cellStyle name="Migliaia [0] 24 2 4" xfId="15010"/>
    <cellStyle name="Migliaia [0] 24 2 5" xfId="19483"/>
    <cellStyle name="Migliaia [0] 24 3" xfId="3094"/>
    <cellStyle name="Migliaia [0] 24 3 2" xfId="7188"/>
    <cellStyle name="Migliaia [0] 24 3 2 2" xfId="13749"/>
    <cellStyle name="Migliaia [0] 24 3 2 2 2" xfId="17185"/>
    <cellStyle name="Migliaia [0] 24 3 2 2 2 2" xfId="33609"/>
    <cellStyle name="Migliaia [0] 24 3 2 2 3" xfId="38911"/>
    <cellStyle name="Migliaia [0] 24 3 2 2 4" xfId="28258"/>
    <cellStyle name="Migliaia [0] 24 3 2 3" xfId="31144"/>
    <cellStyle name="Migliaia [0] 24 3 2 4" xfId="36260"/>
    <cellStyle name="Migliaia [0] 24 3 2 5" xfId="42845"/>
    <cellStyle name="Migliaia [0] 24 3 2 6" xfId="46230"/>
    <cellStyle name="Migliaia [0] 24 3 2 7" xfId="49246"/>
    <cellStyle name="Migliaia [0] 24 3 2 8" xfId="13025"/>
    <cellStyle name="Migliaia [0] 24 3 3" xfId="7810"/>
    <cellStyle name="Migliaia [0] 24 3 4" xfId="5943"/>
    <cellStyle name="Migliaia [0] 24 3 4 2" xfId="16717"/>
    <cellStyle name="Migliaia [0] 24 3 4 3" xfId="42083"/>
    <cellStyle name="Migliaia [0] 24 3 4 4" xfId="45749"/>
    <cellStyle name="Migliaia [0] 24 3 4 5" xfId="48765"/>
    <cellStyle name="Migliaia [0] 24 3 5" xfId="15012"/>
    <cellStyle name="Migliaia [0] 24 3 6" xfId="19485"/>
    <cellStyle name="Migliaia [0] 24 4" xfId="2640"/>
    <cellStyle name="Migliaia [0] 24 4 2" xfId="12454"/>
    <cellStyle name="Migliaia [0] 24 4 2 2" xfId="30534"/>
    <cellStyle name="Migliaia [0] 24 4 2 2 2" xfId="35692"/>
    <cellStyle name="Migliaia [0] 24 4 2 2 3" xfId="40994"/>
    <cellStyle name="Migliaia [0] 24 4 2 3" xfId="33041"/>
    <cellStyle name="Migliaia [0] 24 4 2 4" xfId="38343"/>
    <cellStyle name="Migliaia [0] 24 4 3" xfId="15013"/>
    <cellStyle name="Migliaia [0] 24 4 3 2" xfId="33610"/>
    <cellStyle name="Migliaia [0] 24 4 3 3" xfId="38912"/>
    <cellStyle name="Migliaia [0] 24 4 3 4" xfId="28259"/>
    <cellStyle name="Migliaia [0] 24 4 4" xfId="31145"/>
    <cellStyle name="Migliaia [0] 24 4 5" xfId="36261"/>
    <cellStyle name="Migliaia [0] 24 4 6" xfId="11396"/>
    <cellStyle name="Migliaia [0] 24 5" xfId="12523"/>
    <cellStyle name="Migliaia [0] 24 5 2" xfId="28260"/>
    <cellStyle name="Migliaia [0] 24 5 2 2" xfId="33611"/>
    <cellStyle name="Migliaia [0] 24 5 2 3" xfId="38913"/>
    <cellStyle name="Migliaia [0] 24 5 3" xfId="31146"/>
    <cellStyle name="Migliaia [0] 24 5 4" xfId="36262"/>
    <cellStyle name="Migliaia [0] 24 6" xfId="15009"/>
    <cellStyle name="Migliaia [0] 24 6 2" xfId="33607"/>
    <cellStyle name="Migliaia [0] 24 6 3" xfId="38909"/>
    <cellStyle name="Migliaia [0] 24 6 4" xfId="28256"/>
    <cellStyle name="Migliaia [0] 24 7" xfId="31142"/>
    <cellStyle name="Migliaia [0] 24 8" xfId="36258"/>
    <cellStyle name="Migliaia [0] 25" xfId="195"/>
    <cellStyle name="Migliaia [0] 25 2" xfId="1186"/>
    <cellStyle name="Migliaia [0] 25 2 2" xfId="3382"/>
    <cellStyle name="Migliaia [0] 25 2 2 2" xfId="7189"/>
    <cellStyle name="Migliaia [0] 25 2 2 2 2" xfId="17186"/>
    <cellStyle name="Migliaia [0] 25 2 2 2 3" xfId="42187"/>
    <cellStyle name="Migliaia [0] 25 2 2 2 4" xfId="46231"/>
    <cellStyle name="Migliaia [0] 25 2 2 2 5" xfId="49247"/>
    <cellStyle name="Migliaia [0] 25 2 2 3" xfId="7778"/>
    <cellStyle name="Migliaia [0] 25 2 2 4" xfId="5944"/>
    <cellStyle name="Migliaia [0] 25 2 2 4 2" xfId="16718"/>
    <cellStyle name="Migliaia [0] 25 2 2 4 3" xfId="43480"/>
    <cellStyle name="Migliaia [0] 25 2 2 4 4" xfId="45750"/>
    <cellStyle name="Migliaia [0] 25 2 2 4 5" xfId="48766"/>
    <cellStyle name="Migliaia [0] 25 2 2 5" xfId="15016"/>
    <cellStyle name="Migliaia [0] 25 2 2 6" xfId="19487"/>
    <cellStyle name="Migliaia [0] 25 2 2 7" xfId="44286"/>
    <cellStyle name="Migliaia [0] 25 2 2 8" xfId="45192"/>
    <cellStyle name="Migliaia [0] 25 2 3" xfId="7190"/>
    <cellStyle name="Migliaia [0] 25 2 3 2" xfId="28262"/>
    <cellStyle name="Migliaia [0] 25 2 3 2 2" xfId="33613"/>
    <cellStyle name="Migliaia [0] 25 2 3 2 3" xfId="38915"/>
    <cellStyle name="Migliaia [0] 25 2 3 3" xfId="31148"/>
    <cellStyle name="Migliaia [0] 25 2 3 4" xfId="36264"/>
    <cellStyle name="Migliaia [0] 25 2 4" xfId="15015"/>
    <cellStyle name="Migliaia [0] 25 2 5" xfId="19486"/>
    <cellStyle name="Migliaia [0] 25 3" xfId="3095"/>
    <cellStyle name="Migliaia [0] 25 3 2" xfId="7191"/>
    <cellStyle name="Migliaia [0] 25 3 2 2" xfId="13750"/>
    <cellStyle name="Migliaia [0] 25 3 2 2 2" xfId="17187"/>
    <cellStyle name="Migliaia [0] 25 3 2 2 2 2" xfId="33614"/>
    <cellStyle name="Migliaia [0] 25 3 2 2 3" xfId="38916"/>
    <cellStyle name="Migliaia [0] 25 3 2 2 4" xfId="28263"/>
    <cellStyle name="Migliaia [0] 25 3 2 3" xfId="31149"/>
    <cellStyle name="Migliaia [0] 25 3 2 4" xfId="36265"/>
    <cellStyle name="Migliaia [0] 25 3 2 5" xfId="43932"/>
    <cellStyle name="Migliaia [0] 25 3 2 6" xfId="46232"/>
    <cellStyle name="Migliaia [0] 25 3 2 7" xfId="49248"/>
    <cellStyle name="Migliaia [0] 25 3 2 8" xfId="13026"/>
    <cellStyle name="Migliaia [0] 25 3 3" xfId="7643"/>
    <cellStyle name="Migliaia [0] 25 3 4" xfId="5945"/>
    <cellStyle name="Migliaia [0] 25 3 4 2" xfId="16719"/>
    <cellStyle name="Migliaia [0] 25 3 4 3" xfId="43588"/>
    <cellStyle name="Migliaia [0] 25 3 4 4" xfId="45751"/>
    <cellStyle name="Migliaia [0] 25 3 4 5" xfId="48767"/>
    <cellStyle name="Migliaia [0] 25 3 5" xfId="15017"/>
    <cellStyle name="Migliaia [0] 25 3 6" xfId="19488"/>
    <cellStyle name="Migliaia [0] 25 4" xfId="2641"/>
    <cellStyle name="Migliaia [0] 25 4 2" xfId="12455"/>
    <cellStyle name="Migliaia [0] 25 4 2 2" xfId="30535"/>
    <cellStyle name="Migliaia [0] 25 4 2 2 2" xfId="35693"/>
    <cellStyle name="Migliaia [0] 25 4 2 2 3" xfId="40995"/>
    <cellStyle name="Migliaia [0] 25 4 2 3" xfId="33042"/>
    <cellStyle name="Migliaia [0] 25 4 2 4" xfId="38344"/>
    <cellStyle name="Migliaia [0] 25 4 3" xfId="15018"/>
    <cellStyle name="Migliaia [0] 25 4 3 2" xfId="33615"/>
    <cellStyle name="Migliaia [0] 25 4 3 3" xfId="38917"/>
    <cellStyle name="Migliaia [0] 25 4 3 4" xfId="28264"/>
    <cellStyle name="Migliaia [0] 25 4 4" xfId="31150"/>
    <cellStyle name="Migliaia [0] 25 4 5" xfId="36266"/>
    <cellStyle name="Migliaia [0] 25 4 6" xfId="11397"/>
    <cellStyle name="Migliaia [0] 25 5" xfId="12524"/>
    <cellStyle name="Migliaia [0] 25 5 2" xfId="28265"/>
    <cellStyle name="Migliaia [0] 25 5 2 2" xfId="33616"/>
    <cellStyle name="Migliaia [0] 25 5 2 3" xfId="38918"/>
    <cellStyle name="Migliaia [0] 25 5 3" xfId="31151"/>
    <cellStyle name="Migliaia [0] 25 5 4" xfId="36267"/>
    <cellStyle name="Migliaia [0] 25 6" xfId="15014"/>
    <cellStyle name="Migliaia [0] 25 6 2" xfId="33612"/>
    <cellStyle name="Migliaia [0] 25 6 3" xfId="38914"/>
    <cellStyle name="Migliaia [0] 25 6 4" xfId="28261"/>
    <cellStyle name="Migliaia [0] 25 7" xfId="31147"/>
    <cellStyle name="Migliaia [0] 25 8" xfId="36263"/>
    <cellStyle name="Migliaia [0] 26" xfId="196"/>
    <cellStyle name="Migliaia [0] 26 2" xfId="1187"/>
    <cellStyle name="Migliaia [0] 26 2 2" xfId="3383"/>
    <cellStyle name="Migliaia [0] 26 2 2 2" xfId="7192"/>
    <cellStyle name="Migliaia [0] 26 2 2 2 2" xfId="17188"/>
    <cellStyle name="Migliaia [0] 26 2 2 2 3" xfId="29982"/>
    <cellStyle name="Migliaia [0] 26 2 2 2 4" xfId="46233"/>
    <cellStyle name="Migliaia [0] 26 2 2 2 5" xfId="49249"/>
    <cellStyle name="Migliaia [0] 26 2 2 3" xfId="7777"/>
    <cellStyle name="Migliaia [0] 26 2 2 4" xfId="5946"/>
    <cellStyle name="Migliaia [0] 26 2 2 4 2" xfId="16720"/>
    <cellStyle name="Migliaia [0] 26 2 2 4 3" xfId="43405"/>
    <cellStyle name="Migliaia [0] 26 2 2 4 4" xfId="45752"/>
    <cellStyle name="Migliaia [0] 26 2 2 4 5" xfId="48768"/>
    <cellStyle name="Migliaia [0] 26 2 2 5" xfId="15021"/>
    <cellStyle name="Migliaia [0] 26 2 2 6" xfId="19490"/>
    <cellStyle name="Migliaia [0] 26 2 2 7" xfId="44287"/>
    <cellStyle name="Migliaia [0] 26 2 2 8" xfId="45193"/>
    <cellStyle name="Migliaia [0] 26 2 3" xfId="7193"/>
    <cellStyle name="Migliaia [0] 26 2 3 2" xfId="28267"/>
    <cellStyle name="Migliaia [0] 26 2 3 2 2" xfId="33618"/>
    <cellStyle name="Migliaia [0] 26 2 3 2 3" xfId="38920"/>
    <cellStyle name="Migliaia [0] 26 2 3 3" xfId="31153"/>
    <cellStyle name="Migliaia [0] 26 2 3 4" xfId="36269"/>
    <cellStyle name="Migliaia [0] 26 2 4" xfId="15020"/>
    <cellStyle name="Migliaia [0] 26 2 5" xfId="19489"/>
    <cellStyle name="Migliaia [0] 26 3" xfId="3096"/>
    <cellStyle name="Migliaia [0] 26 3 2" xfId="7194"/>
    <cellStyle name="Migliaia [0] 26 3 2 2" xfId="13751"/>
    <cellStyle name="Migliaia [0] 26 3 2 2 2" xfId="17189"/>
    <cellStyle name="Migliaia [0] 26 3 2 2 2 2" xfId="33619"/>
    <cellStyle name="Migliaia [0] 26 3 2 2 3" xfId="38921"/>
    <cellStyle name="Migliaia [0] 26 3 2 2 4" xfId="28268"/>
    <cellStyle name="Migliaia [0] 26 3 2 3" xfId="31154"/>
    <cellStyle name="Migliaia [0] 26 3 2 4" xfId="36270"/>
    <cellStyle name="Migliaia [0] 26 3 2 5" xfId="42106"/>
    <cellStyle name="Migliaia [0] 26 3 2 6" xfId="46234"/>
    <cellStyle name="Migliaia [0] 26 3 2 7" xfId="49250"/>
    <cellStyle name="Migliaia [0] 26 3 2 8" xfId="13027"/>
    <cellStyle name="Migliaia [0] 26 3 3" xfId="6539"/>
    <cellStyle name="Migliaia [0] 26 3 4" xfId="5947"/>
    <cellStyle name="Migliaia [0] 26 3 4 2" xfId="16721"/>
    <cellStyle name="Migliaia [0] 26 3 4 3" xfId="41625"/>
    <cellStyle name="Migliaia [0] 26 3 4 4" xfId="45753"/>
    <cellStyle name="Migliaia [0] 26 3 4 5" xfId="48769"/>
    <cellStyle name="Migliaia [0] 26 3 5" xfId="15022"/>
    <cellStyle name="Migliaia [0] 26 3 6" xfId="19491"/>
    <cellStyle name="Migliaia [0] 26 4" xfId="2642"/>
    <cellStyle name="Migliaia [0] 26 4 2" xfId="12456"/>
    <cellStyle name="Migliaia [0] 26 4 2 2" xfId="30536"/>
    <cellStyle name="Migliaia [0] 26 4 2 2 2" xfId="35694"/>
    <cellStyle name="Migliaia [0] 26 4 2 2 3" xfId="40996"/>
    <cellStyle name="Migliaia [0] 26 4 2 3" xfId="33043"/>
    <cellStyle name="Migliaia [0] 26 4 2 4" xfId="38345"/>
    <cellStyle name="Migliaia [0] 26 4 3" xfId="15023"/>
    <cellStyle name="Migliaia [0] 26 4 3 2" xfId="33620"/>
    <cellStyle name="Migliaia [0] 26 4 3 3" xfId="38922"/>
    <cellStyle name="Migliaia [0] 26 4 3 4" xfId="28269"/>
    <cellStyle name="Migliaia [0] 26 4 4" xfId="31155"/>
    <cellStyle name="Migliaia [0] 26 4 5" xfId="36271"/>
    <cellStyle name="Migliaia [0] 26 4 6" xfId="11398"/>
    <cellStyle name="Migliaia [0] 26 5" xfId="12525"/>
    <cellStyle name="Migliaia [0] 26 5 2" xfId="28270"/>
    <cellStyle name="Migliaia [0] 26 5 2 2" xfId="33621"/>
    <cellStyle name="Migliaia [0] 26 5 2 3" xfId="38923"/>
    <cellStyle name="Migliaia [0] 26 5 3" xfId="31156"/>
    <cellStyle name="Migliaia [0] 26 5 4" xfId="36272"/>
    <cellStyle name="Migliaia [0] 26 6" xfId="15019"/>
    <cellStyle name="Migliaia [0] 26 6 2" xfId="33617"/>
    <cellStyle name="Migliaia [0] 26 6 3" xfId="38919"/>
    <cellStyle name="Migliaia [0] 26 6 4" xfId="28266"/>
    <cellStyle name="Migliaia [0] 26 7" xfId="31152"/>
    <cellStyle name="Migliaia [0] 26 8" xfId="36268"/>
    <cellStyle name="Migliaia [0] 27" xfId="197"/>
    <cellStyle name="Migliaia [0] 27 2" xfId="1188"/>
    <cellStyle name="Migliaia [0] 27 2 2" xfId="3384"/>
    <cellStyle name="Migliaia [0] 27 2 2 2" xfId="7195"/>
    <cellStyle name="Migliaia [0] 27 2 2 2 2" xfId="17190"/>
    <cellStyle name="Migliaia [0] 27 2 2 2 3" xfId="20203"/>
    <cellStyle name="Migliaia [0] 27 2 2 2 4" xfId="46235"/>
    <cellStyle name="Migliaia [0] 27 2 2 2 5" xfId="49251"/>
    <cellStyle name="Migliaia [0] 27 2 2 3" xfId="7776"/>
    <cellStyle name="Migliaia [0] 27 2 2 4" xfId="5948"/>
    <cellStyle name="Migliaia [0] 27 2 2 4 2" xfId="16722"/>
    <cellStyle name="Migliaia [0] 27 2 2 4 3" xfId="43041"/>
    <cellStyle name="Migliaia [0] 27 2 2 4 4" xfId="45754"/>
    <cellStyle name="Migliaia [0] 27 2 2 4 5" xfId="48770"/>
    <cellStyle name="Migliaia [0] 27 2 2 5" xfId="15026"/>
    <cellStyle name="Migliaia [0] 27 2 2 6" xfId="19493"/>
    <cellStyle name="Migliaia [0] 27 2 2 7" xfId="44288"/>
    <cellStyle name="Migliaia [0] 27 2 2 8" xfId="45194"/>
    <cellStyle name="Migliaia [0] 27 2 3" xfId="7196"/>
    <cellStyle name="Migliaia [0] 27 2 3 2" xfId="28272"/>
    <cellStyle name="Migliaia [0] 27 2 3 2 2" xfId="33623"/>
    <cellStyle name="Migliaia [0] 27 2 3 2 3" xfId="38925"/>
    <cellStyle name="Migliaia [0] 27 2 3 3" xfId="31158"/>
    <cellStyle name="Migliaia [0] 27 2 3 4" xfId="36274"/>
    <cellStyle name="Migliaia [0] 27 2 4" xfId="15025"/>
    <cellStyle name="Migliaia [0] 27 2 5" xfId="19492"/>
    <cellStyle name="Migliaia [0] 27 3" xfId="3097"/>
    <cellStyle name="Migliaia [0] 27 3 2" xfId="7197"/>
    <cellStyle name="Migliaia [0] 27 3 2 2" xfId="13752"/>
    <cellStyle name="Migliaia [0] 27 3 2 2 2" xfId="17191"/>
    <cellStyle name="Migliaia [0] 27 3 2 2 2 2" xfId="33624"/>
    <cellStyle name="Migliaia [0] 27 3 2 2 3" xfId="38926"/>
    <cellStyle name="Migliaia [0] 27 3 2 2 4" xfId="28273"/>
    <cellStyle name="Migliaia [0] 27 3 2 3" xfId="31159"/>
    <cellStyle name="Migliaia [0] 27 3 2 4" xfId="36275"/>
    <cellStyle name="Migliaia [0] 27 3 2 5" xfId="44032"/>
    <cellStyle name="Migliaia [0] 27 3 2 6" xfId="46236"/>
    <cellStyle name="Migliaia [0] 27 3 2 7" xfId="49252"/>
    <cellStyle name="Migliaia [0] 27 3 2 8" xfId="13028"/>
    <cellStyle name="Migliaia [0] 27 3 3" xfId="7093"/>
    <cellStyle name="Migliaia [0] 27 3 4" xfId="5949"/>
    <cellStyle name="Migliaia [0] 27 3 4 2" xfId="16723"/>
    <cellStyle name="Migliaia [0] 27 3 4 3" xfId="42438"/>
    <cellStyle name="Migliaia [0] 27 3 4 4" xfId="45755"/>
    <cellStyle name="Migliaia [0] 27 3 4 5" xfId="48771"/>
    <cellStyle name="Migliaia [0] 27 3 5" xfId="15027"/>
    <cellStyle name="Migliaia [0] 27 3 6" xfId="19494"/>
    <cellStyle name="Migliaia [0] 27 4" xfId="2643"/>
    <cellStyle name="Migliaia [0] 27 4 2" xfId="12457"/>
    <cellStyle name="Migliaia [0] 27 4 2 2" xfId="30537"/>
    <cellStyle name="Migliaia [0] 27 4 2 2 2" xfId="35695"/>
    <cellStyle name="Migliaia [0] 27 4 2 2 3" xfId="40997"/>
    <cellStyle name="Migliaia [0] 27 4 2 3" xfId="33044"/>
    <cellStyle name="Migliaia [0] 27 4 2 4" xfId="38346"/>
    <cellStyle name="Migliaia [0] 27 4 3" xfId="15028"/>
    <cellStyle name="Migliaia [0] 27 4 3 2" xfId="33625"/>
    <cellStyle name="Migliaia [0] 27 4 3 3" xfId="38927"/>
    <cellStyle name="Migliaia [0] 27 4 3 4" xfId="28274"/>
    <cellStyle name="Migliaia [0] 27 4 4" xfId="31160"/>
    <cellStyle name="Migliaia [0] 27 4 5" xfId="36276"/>
    <cellStyle name="Migliaia [0] 27 4 6" xfId="11399"/>
    <cellStyle name="Migliaia [0] 27 5" xfId="12526"/>
    <cellStyle name="Migliaia [0] 27 5 2" xfId="28275"/>
    <cellStyle name="Migliaia [0] 27 5 2 2" xfId="33626"/>
    <cellStyle name="Migliaia [0] 27 5 2 3" xfId="38928"/>
    <cellStyle name="Migliaia [0] 27 5 3" xfId="31161"/>
    <cellStyle name="Migliaia [0] 27 5 4" xfId="36277"/>
    <cellStyle name="Migliaia [0] 27 6" xfId="15024"/>
    <cellStyle name="Migliaia [0] 27 6 2" xfId="33622"/>
    <cellStyle name="Migliaia [0] 27 6 3" xfId="38924"/>
    <cellStyle name="Migliaia [0] 27 6 4" xfId="28271"/>
    <cellStyle name="Migliaia [0] 27 7" xfId="31157"/>
    <cellStyle name="Migliaia [0] 27 8" xfId="36273"/>
    <cellStyle name="Migliaia [0] 28" xfId="198"/>
    <cellStyle name="Migliaia [0] 28 2" xfId="1189"/>
    <cellStyle name="Migliaia [0] 28 2 2" xfId="3385"/>
    <cellStyle name="Migliaia [0] 28 2 2 2" xfId="7198"/>
    <cellStyle name="Migliaia [0] 28 2 2 2 2" xfId="17192"/>
    <cellStyle name="Migliaia [0] 28 2 2 2 3" xfId="43164"/>
    <cellStyle name="Migliaia [0] 28 2 2 2 4" xfId="46237"/>
    <cellStyle name="Migliaia [0] 28 2 2 2 5" xfId="49253"/>
    <cellStyle name="Migliaia [0] 28 2 2 3" xfId="7613"/>
    <cellStyle name="Migliaia [0] 28 2 2 4" xfId="5950"/>
    <cellStyle name="Migliaia [0] 28 2 2 4 2" xfId="16724"/>
    <cellStyle name="Migliaia [0] 28 2 2 4 3" xfId="44000"/>
    <cellStyle name="Migliaia [0] 28 2 2 4 4" xfId="45756"/>
    <cellStyle name="Migliaia [0] 28 2 2 4 5" xfId="48772"/>
    <cellStyle name="Migliaia [0] 28 2 2 5" xfId="15031"/>
    <cellStyle name="Migliaia [0] 28 2 2 6" xfId="19496"/>
    <cellStyle name="Migliaia [0] 28 2 2 7" xfId="44289"/>
    <cellStyle name="Migliaia [0] 28 2 2 8" xfId="45195"/>
    <cellStyle name="Migliaia [0] 28 2 3" xfId="7199"/>
    <cellStyle name="Migliaia [0] 28 2 3 2" xfId="28277"/>
    <cellStyle name="Migliaia [0] 28 2 3 2 2" xfId="33628"/>
    <cellStyle name="Migliaia [0] 28 2 3 2 3" xfId="38930"/>
    <cellStyle name="Migliaia [0] 28 2 3 3" xfId="31163"/>
    <cellStyle name="Migliaia [0] 28 2 3 4" xfId="36279"/>
    <cellStyle name="Migliaia [0] 28 2 4" xfId="15030"/>
    <cellStyle name="Migliaia [0] 28 2 5" xfId="19495"/>
    <cellStyle name="Migliaia [0] 28 3" xfId="3098"/>
    <cellStyle name="Migliaia [0] 28 3 2" xfId="7200"/>
    <cellStyle name="Migliaia [0] 28 3 2 2" xfId="13753"/>
    <cellStyle name="Migliaia [0] 28 3 2 2 2" xfId="17193"/>
    <cellStyle name="Migliaia [0] 28 3 2 2 2 2" xfId="33629"/>
    <cellStyle name="Migliaia [0] 28 3 2 2 3" xfId="38931"/>
    <cellStyle name="Migliaia [0] 28 3 2 2 4" xfId="28278"/>
    <cellStyle name="Migliaia [0] 28 3 2 3" xfId="31164"/>
    <cellStyle name="Migliaia [0] 28 3 2 4" xfId="36280"/>
    <cellStyle name="Migliaia [0] 28 3 2 5" xfId="20575"/>
    <cellStyle name="Migliaia [0] 28 3 2 6" xfId="46238"/>
    <cellStyle name="Migliaia [0] 28 3 2 7" xfId="49254"/>
    <cellStyle name="Migliaia [0] 28 3 2 8" xfId="13029"/>
    <cellStyle name="Migliaia [0] 28 3 3" xfId="7809"/>
    <cellStyle name="Migliaia [0] 28 3 4" xfId="5951"/>
    <cellStyle name="Migliaia [0] 28 3 4 2" xfId="16725"/>
    <cellStyle name="Migliaia [0] 28 3 4 3" xfId="42084"/>
    <cellStyle name="Migliaia [0] 28 3 4 4" xfId="45757"/>
    <cellStyle name="Migliaia [0] 28 3 4 5" xfId="48773"/>
    <cellStyle name="Migliaia [0] 28 3 5" xfId="15032"/>
    <cellStyle name="Migliaia [0] 28 3 6" xfId="19497"/>
    <cellStyle name="Migliaia [0] 28 4" xfId="2644"/>
    <cellStyle name="Migliaia [0] 28 4 2" xfId="12458"/>
    <cellStyle name="Migliaia [0] 28 4 2 2" xfId="30538"/>
    <cellStyle name="Migliaia [0] 28 4 2 2 2" xfId="35696"/>
    <cellStyle name="Migliaia [0] 28 4 2 2 3" xfId="40998"/>
    <cellStyle name="Migliaia [0] 28 4 2 3" xfId="33045"/>
    <cellStyle name="Migliaia [0] 28 4 2 4" xfId="38347"/>
    <cellStyle name="Migliaia [0] 28 4 3" xfId="15033"/>
    <cellStyle name="Migliaia [0] 28 4 3 2" xfId="33630"/>
    <cellStyle name="Migliaia [0] 28 4 3 3" xfId="38932"/>
    <cellStyle name="Migliaia [0] 28 4 3 4" xfId="28279"/>
    <cellStyle name="Migliaia [0] 28 4 4" xfId="31165"/>
    <cellStyle name="Migliaia [0] 28 4 5" xfId="36281"/>
    <cellStyle name="Migliaia [0] 28 4 6" xfId="11400"/>
    <cellStyle name="Migliaia [0] 28 5" xfId="12527"/>
    <cellStyle name="Migliaia [0] 28 5 2" xfId="28280"/>
    <cellStyle name="Migliaia [0] 28 5 2 2" xfId="33631"/>
    <cellStyle name="Migliaia [0] 28 5 2 3" xfId="38933"/>
    <cellStyle name="Migliaia [0] 28 5 3" xfId="31166"/>
    <cellStyle name="Migliaia [0] 28 5 4" xfId="36282"/>
    <cellStyle name="Migliaia [0] 28 6" xfId="15029"/>
    <cellStyle name="Migliaia [0] 28 6 2" xfId="33627"/>
    <cellStyle name="Migliaia [0] 28 6 3" xfId="38929"/>
    <cellStyle name="Migliaia [0] 28 6 4" xfId="28276"/>
    <cellStyle name="Migliaia [0] 28 7" xfId="31162"/>
    <cellStyle name="Migliaia [0] 28 8" xfId="36278"/>
    <cellStyle name="Migliaia [0] 29" xfId="199"/>
    <cellStyle name="Migliaia [0] 29 2" xfId="1190"/>
    <cellStyle name="Migliaia [0] 29 2 2" xfId="3386"/>
    <cellStyle name="Migliaia [0] 29 2 2 2" xfId="7201"/>
    <cellStyle name="Migliaia [0] 29 2 2 2 2" xfId="17194"/>
    <cellStyle name="Migliaia [0] 29 2 2 2 3" xfId="42672"/>
    <cellStyle name="Migliaia [0] 29 2 2 2 4" xfId="46239"/>
    <cellStyle name="Migliaia [0] 29 2 2 2 5" xfId="49255"/>
    <cellStyle name="Migliaia [0] 29 2 2 3" xfId="6978"/>
    <cellStyle name="Migliaia [0] 29 2 2 4" xfId="5952"/>
    <cellStyle name="Migliaia [0] 29 2 2 4 2" xfId="16726"/>
    <cellStyle name="Migliaia [0] 29 2 2 4 3" xfId="20206"/>
    <cellStyle name="Migliaia [0] 29 2 2 4 4" xfId="45758"/>
    <cellStyle name="Migliaia [0] 29 2 2 4 5" xfId="48774"/>
    <cellStyle name="Migliaia [0] 29 2 2 5" xfId="15036"/>
    <cellStyle name="Migliaia [0] 29 2 2 6" xfId="19499"/>
    <cellStyle name="Migliaia [0] 29 2 2 7" xfId="44290"/>
    <cellStyle name="Migliaia [0] 29 2 2 8" xfId="45196"/>
    <cellStyle name="Migliaia [0] 29 2 3" xfId="7202"/>
    <cellStyle name="Migliaia [0] 29 2 3 2" xfId="28282"/>
    <cellStyle name="Migliaia [0] 29 2 3 2 2" xfId="33633"/>
    <cellStyle name="Migliaia [0] 29 2 3 2 3" xfId="38935"/>
    <cellStyle name="Migliaia [0] 29 2 3 3" xfId="31168"/>
    <cellStyle name="Migliaia [0] 29 2 3 4" xfId="36284"/>
    <cellStyle name="Migliaia [0] 29 2 4" xfId="15035"/>
    <cellStyle name="Migliaia [0] 29 2 5" xfId="19498"/>
    <cellStyle name="Migliaia [0] 29 3" xfId="3099"/>
    <cellStyle name="Migliaia [0] 29 3 2" xfId="7203"/>
    <cellStyle name="Migliaia [0] 29 3 2 2" xfId="13754"/>
    <cellStyle name="Migliaia [0] 29 3 2 2 2" xfId="17195"/>
    <cellStyle name="Migliaia [0] 29 3 2 2 2 2" xfId="33634"/>
    <cellStyle name="Migliaia [0] 29 3 2 2 3" xfId="38936"/>
    <cellStyle name="Migliaia [0] 29 3 2 2 4" xfId="28283"/>
    <cellStyle name="Migliaia [0] 29 3 2 3" xfId="31169"/>
    <cellStyle name="Migliaia [0] 29 3 2 4" xfId="36285"/>
    <cellStyle name="Migliaia [0] 29 3 2 5" xfId="42911"/>
    <cellStyle name="Migliaia [0] 29 3 2 6" xfId="46240"/>
    <cellStyle name="Migliaia [0] 29 3 2 7" xfId="49256"/>
    <cellStyle name="Migliaia [0] 29 3 2 8" xfId="13030"/>
    <cellStyle name="Migliaia [0] 29 3 3" xfId="7640"/>
    <cellStyle name="Migliaia [0] 29 3 4" xfId="5953"/>
    <cellStyle name="Migliaia [0] 29 3 4 2" xfId="16727"/>
    <cellStyle name="Migliaia [0] 29 3 4 3" xfId="42511"/>
    <cellStyle name="Migliaia [0] 29 3 4 4" xfId="45759"/>
    <cellStyle name="Migliaia [0] 29 3 4 5" xfId="48775"/>
    <cellStyle name="Migliaia [0] 29 3 5" xfId="15037"/>
    <cellStyle name="Migliaia [0] 29 3 6" xfId="19500"/>
    <cellStyle name="Migliaia [0] 29 4" xfId="2645"/>
    <cellStyle name="Migliaia [0] 29 4 2" xfId="12459"/>
    <cellStyle name="Migliaia [0] 29 4 2 2" xfId="30539"/>
    <cellStyle name="Migliaia [0] 29 4 2 2 2" xfId="35697"/>
    <cellStyle name="Migliaia [0] 29 4 2 2 3" xfId="40999"/>
    <cellStyle name="Migliaia [0] 29 4 2 3" xfId="33046"/>
    <cellStyle name="Migliaia [0] 29 4 2 4" xfId="38348"/>
    <cellStyle name="Migliaia [0] 29 4 3" xfId="15038"/>
    <cellStyle name="Migliaia [0] 29 4 3 2" xfId="33635"/>
    <cellStyle name="Migliaia [0] 29 4 3 3" xfId="38937"/>
    <cellStyle name="Migliaia [0] 29 4 3 4" xfId="28284"/>
    <cellStyle name="Migliaia [0] 29 4 4" xfId="31170"/>
    <cellStyle name="Migliaia [0] 29 4 5" xfId="36286"/>
    <cellStyle name="Migliaia [0] 29 4 6" xfId="11401"/>
    <cellStyle name="Migliaia [0] 29 5" xfId="12528"/>
    <cellStyle name="Migliaia [0] 29 5 2" xfId="28285"/>
    <cellStyle name="Migliaia [0] 29 5 2 2" xfId="33636"/>
    <cellStyle name="Migliaia [0] 29 5 2 3" xfId="38938"/>
    <cellStyle name="Migliaia [0] 29 5 3" xfId="31171"/>
    <cellStyle name="Migliaia [0] 29 5 4" xfId="36287"/>
    <cellStyle name="Migliaia [0] 29 6" xfId="15034"/>
    <cellStyle name="Migliaia [0] 29 6 2" xfId="33632"/>
    <cellStyle name="Migliaia [0] 29 6 3" xfId="38934"/>
    <cellStyle name="Migliaia [0] 29 6 4" xfId="28281"/>
    <cellStyle name="Migliaia [0] 29 7" xfId="31167"/>
    <cellStyle name="Migliaia [0] 29 8" xfId="36283"/>
    <cellStyle name="Migliaia [0] 3" xfId="200"/>
    <cellStyle name="Migliaia [0] 3 2" xfId="1191"/>
    <cellStyle name="Migliaia [0] 3 2 2" xfId="3387"/>
    <cellStyle name="Migliaia [0] 3 2 2 2" xfId="7204"/>
    <cellStyle name="Migliaia [0] 3 2 2 2 2" xfId="17196"/>
    <cellStyle name="Migliaia [0] 3 2 2 2 3" xfId="43359"/>
    <cellStyle name="Migliaia [0] 3 2 2 2 4" xfId="46241"/>
    <cellStyle name="Migliaia [0] 3 2 2 2 5" xfId="49257"/>
    <cellStyle name="Migliaia [0] 3 2 2 3" xfId="7775"/>
    <cellStyle name="Migliaia [0] 3 2 2 4" xfId="5954"/>
    <cellStyle name="Migliaia [0] 3 2 2 4 2" xfId="16728"/>
    <cellStyle name="Migliaia [0] 3 2 2 4 3" xfId="43976"/>
    <cellStyle name="Migliaia [0] 3 2 2 4 4" xfId="45760"/>
    <cellStyle name="Migliaia [0] 3 2 2 4 5" xfId="48776"/>
    <cellStyle name="Migliaia [0] 3 2 2 5" xfId="15041"/>
    <cellStyle name="Migliaia [0] 3 2 2 6" xfId="19502"/>
    <cellStyle name="Migliaia [0] 3 2 2 7" xfId="44291"/>
    <cellStyle name="Migliaia [0] 3 2 2 8" xfId="45197"/>
    <cellStyle name="Migliaia [0] 3 2 3" xfId="7205"/>
    <cellStyle name="Migliaia [0] 3 2 3 2" xfId="28287"/>
    <cellStyle name="Migliaia [0] 3 2 3 2 2" xfId="33638"/>
    <cellStyle name="Migliaia [0] 3 2 3 2 3" xfId="38940"/>
    <cellStyle name="Migliaia [0] 3 2 3 3" xfId="31173"/>
    <cellStyle name="Migliaia [0] 3 2 3 4" xfId="36289"/>
    <cellStyle name="Migliaia [0] 3 2 4" xfId="15040"/>
    <cellStyle name="Migliaia [0] 3 2 5" xfId="19501"/>
    <cellStyle name="Migliaia [0] 3 3" xfId="3100"/>
    <cellStyle name="Migliaia [0] 3 3 2" xfId="7206"/>
    <cellStyle name="Migliaia [0] 3 3 2 2" xfId="13755"/>
    <cellStyle name="Migliaia [0] 3 3 2 2 2" xfId="17197"/>
    <cellStyle name="Migliaia [0] 3 3 2 2 2 2" xfId="33639"/>
    <cellStyle name="Migliaia [0] 3 3 2 2 3" xfId="38941"/>
    <cellStyle name="Migliaia [0] 3 3 2 2 4" xfId="28288"/>
    <cellStyle name="Migliaia [0] 3 3 2 3" xfId="31174"/>
    <cellStyle name="Migliaia [0] 3 3 2 4" xfId="36290"/>
    <cellStyle name="Migliaia [0] 3 3 2 5" xfId="43435"/>
    <cellStyle name="Migliaia [0] 3 3 2 6" xfId="46242"/>
    <cellStyle name="Migliaia [0] 3 3 2 7" xfId="49258"/>
    <cellStyle name="Migliaia [0] 3 3 2 8" xfId="13031"/>
    <cellStyle name="Migliaia [0] 3 3 3" xfId="7641"/>
    <cellStyle name="Migliaia [0] 3 3 4" xfId="5955"/>
    <cellStyle name="Migliaia [0] 3 3 4 2" xfId="16729"/>
    <cellStyle name="Migliaia [0] 3 3 4 3" xfId="43914"/>
    <cellStyle name="Migliaia [0] 3 3 4 4" xfId="45761"/>
    <cellStyle name="Migliaia [0] 3 3 4 5" xfId="48777"/>
    <cellStyle name="Migliaia [0] 3 3 5" xfId="15042"/>
    <cellStyle name="Migliaia [0] 3 3 6" xfId="19503"/>
    <cellStyle name="Migliaia [0] 3 4" xfId="2646"/>
    <cellStyle name="Migliaia [0] 3 4 2" xfId="12460"/>
    <cellStyle name="Migliaia [0] 3 4 2 2" xfId="30540"/>
    <cellStyle name="Migliaia [0] 3 4 2 2 2" xfId="35698"/>
    <cellStyle name="Migliaia [0] 3 4 2 2 3" xfId="41000"/>
    <cellStyle name="Migliaia [0] 3 4 2 3" xfId="33047"/>
    <cellStyle name="Migliaia [0] 3 4 2 4" xfId="38349"/>
    <cellStyle name="Migliaia [0] 3 4 3" xfId="15043"/>
    <cellStyle name="Migliaia [0] 3 4 3 2" xfId="33640"/>
    <cellStyle name="Migliaia [0] 3 4 3 3" xfId="38942"/>
    <cellStyle name="Migliaia [0] 3 4 3 4" xfId="28289"/>
    <cellStyle name="Migliaia [0] 3 4 4" xfId="31175"/>
    <cellStyle name="Migliaia [0] 3 4 5" xfId="36291"/>
    <cellStyle name="Migliaia [0] 3 4 6" xfId="11402"/>
    <cellStyle name="Migliaia [0] 3 5" xfId="12529"/>
    <cellStyle name="Migliaia [0] 3 5 2" xfId="28290"/>
    <cellStyle name="Migliaia [0] 3 5 2 2" xfId="33641"/>
    <cellStyle name="Migliaia [0] 3 5 2 3" xfId="38943"/>
    <cellStyle name="Migliaia [0] 3 5 3" xfId="31176"/>
    <cellStyle name="Migliaia [0] 3 5 4" xfId="36292"/>
    <cellStyle name="Migliaia [0] 3 6" xfId="15039"/>
    <cellStyle name="Migliaia [0] 3 6 2" xfId="33637"/>
    <cellStyle name="Migliaia [0] 3 6 3" xfId="38939"/>
    <cellStyle name="Migliaia [0] 3 6 4" xfId="28286"/>
    <cellStyle name="Migliaia [0] 3 7" xfId="31172"/>
    <cellStyle name="Migliaia [0] 3 8" xfId="36288"/>
    <cellStyle name="Migliaia [0] 30" xfId="201"/>
    <cellStyle name="Migliaia [0] 30 2" xfId="1192"/>
    <cellStyle name="Migliaia [0] 30 2 2" xfId="3388"/>
    <cellStyle name="Migliaia [0] 30 2 2 2" xfId="7207"/>
    <cellStyle name="Migliaia [0] 30 2 2 2 2" xfId="17198"/>
    <cellStyle name="Migliaia [0] 30 2 2 2 3" xfId="42188"/>
    <cellStyle name="Migliaia [0] 30 2 2 2 4" xfId="46243"/>
    <cellStyle name="Migliaia [0] 30 2 2 2 5" xfId="49259"/>
    <cellStyle name="Migliaia [0] 30 2 2 3" xfId="7774"/>
    <cellStyle name="Migliaia [0] 30 2 2 4" xfId="5956"/>
    <cellStyle name="Migliaia [0] 30 2 2 4 2" xfId="16730"/>
    <cellStyle name="Migliaia [0] 30 2 2 4 3" xfId="41626"/>
    <cellStyle name="Migliaia [0] 30 2 2 4 4" xfId="45762"/>
    <cellStyle name="Migliaia [0] 30 2 2 4 5" xfId="48778"/>
    <cellStyle name="Migliaia [0] 30 2 2 5" xfId="15046"/>
    <cellStyle name="Migliaia [0] 30 2 2 6" xfId="19505"/>
    <cellStyle name="Migliaia [0] 30 2 2 7" xfId="44292"/>
    <cellStyle name="Migliaia [0] 30 2 2 8" xfId="45198"/>
    <cellStyle name="Migliaia [0] 30 2 3" xfId="7208"/>
    <cellStyle name="Migliaia [0] 30 2 3 2" xfId="28292"/>
    <cellStyle name="Migliaia [0] 30 2 3 2 2" xfId="33643"/>
    <cellStyle name="Migliaia [0] 30 2 3 2 3" xfId="38945"/>
    <cellStyle name="Migliaia [0] 30 2 3 3" xfId="31178"/>
    <cellStyle name="Migliaia [0] 30 2 3 4" xfId="36294"/>
    <cellStyle name="Migliaia [0] 30 2 4" xfId="15045"/>
    <cellStyle name="Migliaia [0] 30 2 5" xfId="19504"/>
    <cellStyle name="Migliaia [0] 30 3" xfId="3101"/>
    <cellStyle name="Migliaia [0] 30 3 2" xfId="7209"/>
    <cellStyle name="Migliaia [0] 30 3 2 2" xfId="13756"/>
    <cellStyle name="Migliaia [0] 30 3 2 2 2" xfId="17199"/>
    <cellStyle name="Migliaia [0] 30 3 2 2 2 2" xfId="33644"/>
    <cellStyle name="Migliaia [0] 30 3 2 2 3" xfId="38946"/>
    <cellStyle name="Migliaia [0] 30 3 2 2 4" xfId="28293"/>
    <cellStyle name="Migliaia [0] 30 3 2 3" xfId="31179"/>
    <cellStyle name="Migliaia [0] 30 3 2 4" xfId="36295"/>
    <cellStyle name="Migliaia [0] 30 3 2 5" xfId="43057"/>
    <cellStyle name="Migliaia [0] 30 3 2 6" xfId="46244"/>
    <cellStyle name="Migliaia [0] 30 3 2 7" xfId="49260"/>
    <cellStyle name="Migliaia [0] 30 3 2 8" xfId="13032"/>
    <cellStyle name="Migliaia [0] 30 3 3" xfId="6540"/>
    <cellStyle name="Migliaia [0] 30 3 4" xfId="5957"/>
    <cellStyle name="Migliaia [0] 30 3 4 2" xfId="16731"/>
    <cellStyle name="Migliaia [0] 30 3 4 3" xfId="41627"/>
    <cellStyle name="Migliaia [0] 30 3 4 4" xfId="45763"/>
    <cellStyle name="Migliaia [0] 30 3 4 5" xfId="48779"/>
    <cellStyle name="Migliaia [0] 30 3 5" xfId="15047"/>
    <cellStyle name="Migliaia [0] 30 3 6" xfId="19506"/>
    <cellStyle name="Migliaia [0] 30 4" xfId="2647"/>
    <cellStyle name="Migliaia [0] 30 4 2" xfId="12461"/>
    <cellStyle name="Migliaia [0] 30 4 2 2" xfId="30541"/>
    <cellStyle name="Migliaia [0] 30 4 2 2 2" xfId="35699"/>
    <cellStyle name="Migliaia [0] 30 4 2 2 3" xfId="41001"/>
    <cellStyle name="Migliaia [0] 30 4 2 3" xfId="33048"/>
    <cellStyle name="Migliaia [0] 30 4 2 4" xfId="38350"/>
    <cellStyle name="Migliaia [0] 30 4 3" xfId="15048"/>
    <cellStyle name="Migliaia [0] 30 4 3 2" xfId="33645"/>
    <cellStyle name="Migliaia [0] 30 4 3 3" xfId="38947"/>
    <cellStyle name="Migliaia [0] 30 4 3 4" xfId="28294"/>
    <cellStyle name="Migliaia [0] 30 4 4" xfId="31180"/>
    <cellStyle name="Migliaia [0] 30 4 5" xfId="36296"/>
    <cellStyle name="Migliaia [0] 30 4 6" xfId="11403"/>
    <cellStyle name="Migliaia [0] 30 5" xfId="12530"/>
    <cellStyle name="Migliaia [0] 30 5 2" xfId="28295"/>
    <cellStyle name="Migliaia [0] 30 5 2 2" xfId="33646"/>
    <cellStyle name="Migliaia [0] 30 5 2 3" xfId="38948"/>
    <cellStyle name="Migliaia [0] 30 5 3" xfId="31181"/>
    <cellStyle name="Migliaia [0] 30 5 4" xfId="36297"/>
    <cellStyle name="Migliaia [0] 30 6" xfId="15044"/>
    <cellStyle name="Migliaia [0] 30 6 2" xfId="33642"/>
    <cellStyle name="Migliaia [0] 30 6 3" xfId="38944"/>
    <cellStyle name="Migliaia [0] 30 6 4" xfId="28291"/>
    <cellStyle name="Migliaia [0] 30 7" xfId="31177"/>
    <cellStyle name="Migliaia [0] 30 8" xfId="36293"/>
    <cellStyle name="Migliaia [0] 31" xfId="202"/>
    <cellStyle name="Migliaia [0] 31 2" xfId="1193"/>
    <cellStyle name="Migliaia [0] 31 2 2" xfId="3389"/>
    <cellStyle name="Migliaia [0] 31 2 2 2" xfId="7210"/>
    <cellStyle name="Migliaia [0] 31 2 2 2 2" xfId="17200"/>
    <cellStyle name="Migliaia [0] 31 2 2 2 3" xfId="41739"/>
    <cellStyle name="Migliaia [0] 31 2 2 2 4" xfId="46245"/>
    <cellStyle name="Migliaia [0] 31 2 2 2 5" xfId="49261"/>
    <cellStyle name="Migliaia [0] 31 2 2 3" xfId="7773"/>
    <cellStyle name="Migliaia [0] 31 2 2 4" xfId="5958"/>
    <cellStyle name="Migliaia [0] 31 2 2 4 2" xfId="16732"/>
    <cellStyle name="Migliaia [0] 31 2 2 4 3" xfId="41628"/>
    <cellStyle name="Migliaia [0] 31 2 2 4 4" xfId="45764"/>
    <cellStyle name="Migliaia [0] 31 2 2 4 5" xfId="48780"/>
    <cellStyle name="Migliaia [0] 31 2 2 5" xfId="15051"/>
    <cellStyle name="Migliaia [0] 31 2 2 6" xfId="19508"/>
    <cellStyle name="Migliaia [0] 31 2 2 7" xfId="44293"/>
    <cellStyle name="Migliaia [0] 31 2 2 8" xfId="45199"/>
    <cellStyle name="Migliaia [0] 31 2 3" xfId="7211"/>
    <cellStyle name="Migliaia [0] 31 2 3 2" xfId="28297"/>
    <cellStyle name="Migliaia [0] 31 2 3 2 2" xfId="33648"/>
    <cellStyle name="Migliaia [0] 31 2 3 2 3" xfId="38950"/>
    <cellStyle name="Migliaia [0] 31 2 3 3" xfId="31183"/>
    <cellStyle name="Migliaia [0] 31 2 3 4" xfId="36299"/>
    <cellStyle name="Migliaia [0] 31 2 4" xfId="15050"/>
    <cellStyle name="Migliaia [0] 31 2 5" xfId="19507"/>
    <cellStyle name="Migliaia [0] 31 3" xfId="3102"/>
    <cellStyle name="Migliaia [0] 31 3 2" xfId="7212"/>
    <cellStyle name="Migliaia [0] 31 3 2 2" xfId="13757"/>
    <cellStyle name="Migliaia [0] 31 3 2 2 2" xfId="17201"/>
    <cellStyle name="Migliaia [0] 31 3 2 2 2 2" xfId="33649"/>
    <cellStyle name="Migliaia [0] 31 3 2 2 3" xfId="38951"/>
    <cellStyle name="Migliaia [0] 31 3 2 2 4" xfId="28298"/>
    <cellStyle name="Migliaia [0] 31 3 2 3" xfId="31184"/>
    <cellStyle name="Migliaia [0] 31 3 2 4" xfId="36300"/>
    <cellStyle name="Migliaia [0] 31 3 2 5" xfId="44006"/>
    <cellStyle name="Migliaia [0] 31 3 2 6" xfId="46246"/>
    <cellStyle name="Migliaia [0] 31 3 2 7" xfId="49262"/>
    <cellStyle name="Migliaia [0] 31 3 2 8" xfId="13033"/>
    <cellStyle name="Migliaia [0] 31 3 3" xfId="7808"/>
    <cellStyle name="Migliaia [0] 31 3 4" xfId="5959"/>
    <cellStyle name="Migliaia [0] 31 3 4 2" xfId="16733"/>
    <cellStyle name="Migliaia [0] 31 3 4 3" xfId="31431"/>
    <cellStyle name="Migliaia [0] 31 3 4 4" xfId="45765"/>
    <cellStyle name="Migliaia [0] 31 3 4 5" xfId="48781"/>
    <cellStyle name="Migliaia [0] 31 3 5" xfId="15052"/>
    <cellStyle name="Migliaia [0] 31 3 6" xfId="19509"/>
    <cellStyle name="Migliaia [0] 31 4" xfId="2648"/>
    <cellStyle name="Migliaia [0] 31 4 2" xfId="12462"/>
    <cellStyle name="Migliaia [0] 31 4 2 2" xfId="30542"/>
    <cellStyle name="Migliaia [0] 31 4 2 2 2" xfId="35700"/>
    <cellStyle name="Migliaia [0] 31 4 2 2 3" xfId="41002"/>
    <cellStyle name="Migliaia [0] 31 4 2 3" xfId="33049"/>
    <cellStyle name="Migliaia [0] 31 4 2 4" xfId="38351"/>
    <cellStyle name="Migliaia [0] 31 4 3" xfId="15053"/>
    <cellStyle name="Migliaia [0] 31 4 3 2" xfId="33650"/>
    <cellStyle name="Migliaia [0] 31 4 3 3" xfId="38952"/>
    <cellStyle name="Migliaia [0] 31 4 3 4" xfId="28299"/>
    <cellStyle name="Migliaia [0] 31 4 4" xfId="31185"/>
    <cellStyle name="Migliaia [0] 31 4 5" xfId="36301"/>
    <cellStyle name="Migliaia [0] 31 4 6" xfId="11404"/>
    <cellStyle name="Migliaia [0] 31 5" xfId="12531"/>
    <cellStyle name="Migliaia [0] 31 5 2" xfId="28300"/>
    <cellStyle name="Migliaia [0] 31 5 2 2" xfId="33651"/>
    <cellStyle name="Migliaia [0] 31 5 2 3" xfId="38953"/>
    <cellStyle name="Migliaia [0] 31 5 3" xfId="31186"/>
    <cellStyle name="Migliaia [0] 31 5 4" xfId="36302"/>
    <cellStyle name="Migliaia [0] 31 6" xfId="15049"/>
    <cellStyle name="Migliaia [0] 31 6 2" xfId="33647"/>
    <cellStyle name="Migliaia [0] 31 6 3" xfId="38949"/>
    <cellStyle name="Migliaia [0] 31 6 4" xfId="28296"/>
    <cellStyle name="Migliaia [0] 31 7" xfId="31182"/>
    <cellStyle name="Migliaia [0] 31 8" xfId="36298"/>
    <cellStyle name="Migliaia [0] 32" xfId="203"/>
    <cellStyle name="Migliaia [0] 32 2" xfId="1194"/>
    <cellStyle name="Migliaia [0] 32 2 2" xfId="3390"/>
    <cellStyle name="Migliaia [0] 32 2 2 2" xfId="7213"/>
    <cellStyle name="Migliaia [0] 32 2 2 2 2" xfId="17202"/>
    <cellStyle name="Migliaia [0] 32 2 2 2 3" xfId="42189"/>
    <cellStyle name="Migliaia [0] 32 2 2 2 4" xfId="46247"/>
    <cellStyle name="Migliaia [0] 32 2 2 2 5" xfId="49263"/>
    <cellStyle name="Migliaia [0] 32 2 2 3" xfId="7772"/>
    <cellStyle name="Migliaia [0] 32 2 2 4" xfId="5960"/>
    <cellStyle name="Migliaia [0] 32 2 2 4 2" xfId="16734"/>
    <cellStyle name="Migliaia [0] 32 2 2 4 3" xfId="41629"/>
    <cellStyle name="Migliaia [0] 32 2 2 4 4" xfId="45766"/>
    <cellStyle name="Migliaia [0] 32 2 2 4 5" xfId="48782"/>
    <cellStyle name="Migliaia [0] 32 2 2 5" xfId="15056"/>
    <cellStyle name="Migliaia [0] 32 2 2 6" xfId="19511"/>
    <cellStyle name="Migliaia [0] 32 2 2 7" xfId="44294"/>
    <cellStyle name="Migliaia [0] 32 2 2 8" xfId="45200"/>
    <cellStyle name="Migliaia [0] 32 2 3" xfId="7214"/>
    <cellStyle name="Migliaia [0] 32 2 3 2" xfId="28302"/>
    <cellStyle name="Migliaia [0] 32 2 3 2 2" xfId="33653"/>
    <cellStyle name="Migliaia [0] 32 2 3 2 3" xfId="38955"/>
    <cellStyle name="Migliaia [0] 32 2 3 3" xfId="31188"/>
    <cellStyle name="Migliaia [0] 32 2 3 4" xfId="36304"/>
    <cellStyle name="Migliaia [0] 32 2 4" xfId="15055"/>
    <cellStyle name="Migliaia [0] 32 2 5" xfId="19510"/>
    <cellStyle name="Migliaia [0] 32 3" xfId="3103"/>
    <cellStyle name="Migliaia [0] 32 3 2" xfId="7215"/>
    <cellStyle name="Migliaia [0] 32 3 2 2" xfId="13758"/>
    <cellStyle name="Migliaia [0] 32 3 2 2 2" xfId="17203"/>
    <cellStyle name="Migliaia [0] 32 3 2 2 2 2" xfId="33654"/>
    <cellStyle name="Migliaia [0] 32 3 2 2 3" xfId="38956"/>
    <cellStyle name="Migliaia [0] 32 3 2 2 4" xfId="28303"/>
    <cellStyle name="Migliaia [0] 32 3 2 3" xfId="31189"/>
    <cellStyle name="Migliaia [0] 32 3 2 4" xfId="36305"/>
    <cellStyle name="Migliaia [0] 32 3 2 5" xfId="43639"/>
    <cellStyle name="Migliaia [0] 32 3 2 6" xfId="46248"/>
    <cellStyle name="Migliaia [0] 32 3 2 7" xfId="49264"/>
    <cellStyle name="Migliaia [0] 32 3 2 8" xfId="13034"/>
    <cellStyle name="Migliaia [0] 32 3 3" xfId="7807"/>
    <cellStyle name="Migliaia [0] 32 3 4" xfId="5961"/>
    <cellStyle name="Migliaia [0] 32 3 4 2" xfId="16735"/>
    <cellStyle name="Migliaia [0] 32 3 4 3" xfId="42747"/>
    <cellStyle name="Migliaia [0] 32 3 4 4" xfId="45767"/>
    <cellStyle name="Migliaia [0] 32 3 4 5" xfId="48783"/>
    <cellStyle name="Migliaia [0] 32 3 5" xfId="15057"/>
    <cellStyle name="Migliaia [0] 32 3 6" xfId="19512"/>
    <cellStyle name="Migliaia [0] 32 4" xfId="2649"/>
    <cellStyle name="Migliaia [0] 32 4 2" xfId="12463"/>
    <cellStyle name="Migliaia [0] 32 4 2 2" xfId="30543"/>
    <cellStyle name="Migliaia [0] 32 4 2 2 2" xfId="35701"/>
    <cellStyle name="Migliaia [0] 32 4 2 2 3" xfId="41003"/>
    <cellStyle name="Migliaia [0] 32 4 2 3" xfId="33050"/>
    <cellStyle name="Migliaia [0] 32 4 2 4" xfId="38352"/>
    <cellStyle name="Migliaia [0] 32 4 3" xfId="15058"/>
    <cellStyle name="Migliaia [0] 32 4 3 2" xfId="33655"/>
    <cellStyle name="Migliaia [0] 32 4 3 3" xfId="38957"/>
    <cellStyle name="Migliaia [0] 32 4 3 4" xfId="28304"/>
    <cellStyle name="Migliaia [0] 32 4 4" xfId="31190"/>
    <cellStyle name="Migliaia [0] 32 4 5" xfId="36306"/>
    <cellStyle name="Migliaia [0] 32 4 6" xfId="11405"/>
    <cellStyle name="Migliaia [0] 32 5" xfId="12532"/>
    <cellStyle name="Migliaia [0] 32 5 2" xfId="28305"/>
    <cellStyle name="Migliaia [0] 32 5 2 2" xfId="33656"/>
    <cellStyle name="Migliaia [0] 32 5 2 3" xfId="38958"/>
    <cellStyle name="Migliaia [0] 32 5 3" xfId="31191"/>
    <cellStyle name="Migliaia [0] 32 5 4" xfId="36307"/>
    <cellStyle name="Migliaia [0] 32 6" xfId="15054"/>
    <cellStyle name="Migliaia [0] 32 6 2" xfId="33652"/>
    <cellStyle name="Migliaia [0] 32 6 3" xfId="38954"/>
    <cellStyle name="Migliaia [0] 32 6 4" xfId="28301"/>
    <cellStyle name="Migliaia [0] 32 7" xfId="31187"/>
    <cellStyle name="Migliaia [0] 32 8" xfId="36303"/>
    <cellStyle name="Migliaia [0] 33" xfId="204"/>
    <cellStyle name="Migliaia [0] 33 2" xfId="1195"/>
    <cellStyle name="Migliaia [0] 33 2 2" xfId="3391"/>
    <cellStyle name="Migliaia [0] 33 2 2 2" xfId="7216"/>
    <cellStyle name="Migliaia [0] 33 2 2 2 2" xfId="17204"/>
    <cellStyle name="Migliaia [0] 33 2 2 2 3" xfId="41740"/>
    <cellStyle name="Migliaia [0] 33 2 2 2 4" xfId="46249"/>
    <cellStyle name="Migliaia [0] 33 2 2 2 5" xfId="49265"/>
    <cellStyle name="Migliaia [0] 33 2 2 3" xfId="7612"/>
    <cellStyle name="Migliaia [0] 33 2 2 4" xfId="5962"/>
    <cellStyle name="Migliaia [0] 33 2 2 4 2" xfId="16736"/>
    <cellStyle name="Migliaia [0] 33 2 2 4 3" xfId="41630"/>
    <cellStyle name="Migliaia [0] 33 2 2 4 4" xfId="45768"/>
    <cellStyle name="Migliaia [0] 33 2 2 4 5" xfId="48784"/>
    <cellStyle name="Migliaia [0] 33 2 2 5" xfId="15061"/>
    <cellStyle name="Migliaia [0] 33 2 2 6" xfId="19514"/>
    <cellStyle name="Migliaia [0] 33 2 2 7" xfId="44295"/>
    <cellStyle name="Migliaia [0] 33 2 2 8" xfId="45201"/>
    <cellStyle name="Migliaia [0] 33 2 3" xfId="7217"/>
    <cellStyle name="Migliaia [0] 33 2 3 2" xfId="28307"/>
    <cellStyle name="Migliaia [0] 33 2 3 2 2" xfId="33658"/>
    <cellStyle name="Migliaia [0] 33 2 3 2 3" xfId="38960"/>
    <cellStyle name="Migliaia [0] 33 2 3 3" xfId="31193"/>
    <cellStyle name="Migliaia [0] 33 2 3 4" xfId="36309"/>
    <cellStyle name="Migliaia [0] 33 2 4" xfId="15060"/>
    <cellStyle name="Migliaia [0] 33 2 5" xfId="19513"/>
    <cellStyle name="Migliaia [0] 33 3" xfId="3104"/>
    <cellStyle name="Migliaia [0] 33 3 2" xfId="7218"/>
    <cellStyle name="Migliaia [0] 33 3 2 2" xfId="13759"/>
    <cellStyle name="Migliaia [0] 33 3 2 2 2" xfId="17205"/>
    <cellStyle name="Migliaia [0] 33 3 2 2 2 2" xfId="33659"/>
    <cellStyle name="Migliaia [0] 33 3 2 2 3" xfId="38961"/>
    <cellStyle name="Migliaia [0] 33 3 2 2 4" xfId="28308"/>
    <cellStyle name="Migliaia [0] 33 3 2 3" xfId="31194"/>
    <cellStyle name="Migliaia [0] 33 3 2 4" xfId="36310"/>
    <cellStyle name="Migliaia [0] 33 3 2 5" xfId="43140"/>
    <cellStyle name="Migliaia [0] 33 3 2 6" xfId="46250"/>
    <cellStyle name="Migliaia [0] 33 3 2 7" xfId="49266"/>
    <cellStyle name="Migliaia [0] 33 3 2 8" xfId="13035"/>
    <cellStyle name="Migliaia [0] 33 3 3" xfId="7094"/>
    <cellStyle name="Migliaia [0] 33 3 4" xfId="5963"/>
    <cellStyle name="Migliaia [0] 33 3 4 2" xfId="16737"/>
    <cellStyle name="Migliaia [0] 33 3 4 3" xfId="43340"/>
    <cellStyle name="Migliaia [0] 33 3 4 4" xfId="45769"/>
    <cellStyle name="Migliaia [0] 33 3 4 5" xfId="48785"/>
    <cellStyle name="Migliaia [0] 33 3 5" xfId="15062"/>
    <cellStyle name="Migliaia [0] 33 3 6" xfId="19515"/>
    <cellStyle name="Migliaia [0] 33 4" xfId="2650"/>
    <cellStyle name="Migliaia [0] 33 4 2" xfId="12464"/>
    <cellStyle name="Migliaia [0] 33 4 2 2" xfId="30544"/>
    <cellStyle name="Migliaia [0] 33 4 2 2 2" xfId="35702"/>
    <cellStyle name="Migliaia [0] 33 4 2 2 3" xfId="41004"/>
    <cellStyle name="Migliaia [0] 33 4 2 3" xfId="33051"/>
    <cellStyle name="Migliaia [0] 33 4 2 4" xfId="38353"/>
    <cellStyle name="Migliaia [0] 33 4 3" xfId="15063"/>
    <cellStyle name="Migliaia [0] 33 4 3 2" xfId="33660"/>
    <cellStyle name="Migliaia [0] 33 4 3 3" xfId="38962"/>
    <cellStyle name="Migliaia [0] 33 4 3 4" xfId="28309"/>
    <cellStyle name="Migliaia [0] 33 4 4" xfId="31195"/>
    <cellStyle name="Migliaia [0] 33 4 5" xfId="36311"/>
    <cellStyle name="Migliaia [0] 33 4 6" xfId="11406"/>
    <cellStyle name="Migliaia [0] 33 5" xfId="12533"/>
    <cellStyle name="Migliaia [0] 33 5 2" xfId="28310"/>
    <cellStyle name="Migliaia [0] 33 5 2 2" xfId="33661"/>
    <cellStyle name="Migliaia [0] 33 5 2 3" xfId="38963"/>
    <cellStyle name="Migliaia [0] 33 5 3" xfId="31196"/>
    <cellStyle name="Migliaia [0] 33 5 4" xfId="36312"/>
    <cellStyle name="Migliaia [0] 33 6" xfId="15059"/>
    <cellStyle name="Migliaia [0] 33 6 2" xfId="33657"/>
    <cellStyle name="Migliaia [0] 33 6 3" xfId="38959"/>
    <cellStyle name="Migliaia [0] 33 6 4" xfId="28306"/>
    <cellStyle name="Migliaia [0] 33 7" xfId="31192"/>
    <cellStyle name="Migliaia [0] 33 8" xfId="36308"/>
    <cellStyle name="Migliaia [0] 34" xfId="205"/>
    <cellStyle name="Migliaia [0] 34 2" xfId="1196"/>
    <cellStyle name="Migliaia [0] 34 2 2" xfId="3392"/>
    <cellStyle name="Migliaia [0] 34 2 2 2" xfId="7219"/>
    <cellStyle name="Migliaia [0] 34 2 2 2 2" xfId="17206"/>
    <cellStyle name="Migliaia [0] 34 2 2 2 3" xfId="42190"/>
    <cellStyle name="Migliaia [0] 34 2 2 2 4" xfId="46251"/>
    <cellStyle name="Migliaia [0] 34 2 2 2 5" xfId="49267"/>
    <cellStyle name="Migliaia [0] 34 2 2 3" xfId="6979"/>
    <cellStyle name="Migliaia [0] 34 2 2 4" xfId="5964"/>
    <cellStyle name="Migliaia [0] 34 2 2 4 2" xfId="16738"/>
    <cellStyle name="Migliaia [0] 34 2 2 4 3" xfId="20804"/>
    <cellStyle name="Migliaia [0] 34 2 2 4 4" xfId="45770"/>
    <cellStyle name="Migliaia [0] 34 2 2 4 5" xfId="48786"/>
    <cellStyle name="Migliaia [0] 34 2 2 5" xfId="15066"/>
    <cellStyle name="Migliaia [0] 34 2 2 6" xfId="19517"/>
    <cellStyle name="Migliaia [0] 34 2 2 7" xfId="44296"/>
    <cellStyle name="Migliaia [0] 34 2 2 8" xfId="45202"/>
    <cellStyle name="Migliaia [0] 34 2 3" xfId="7220"/>
    <cellStyle name="Migliaia [0] 34 2 3 2" xfId="28312"/>
    <cellStyle name="Migliaia [0] 34 2 3 2 2" xfId="33663"/>
    <cellStyle name="Migliaia [0] 34 2 3 2 3" xfId="38965"/>
    <cellStyle name="Migliaia [0] 34 2 3 3" xfId="31198"/>
    <cellStyle name="Migliaia [0] 34 2 3 4" xfId="36314"/>
    <cellStyle name="Migliaia [0] 34 2 4" xfId="15065"/>
    <cellStyle name="Migliaia [0] 34 2 5" xfId="19516"/>
    <cellStyle name="Migliaia [0] 34 3" xfId="3105"/>
    <cellStyle name="Migliaia [0] 34 3 2" xfId="7221"/>
    <cellStyle name="Migliaia [0] 34 3 2 2" xfId="13760"/>
    <cellStyle name="Migliaia [0] 34 3 2 2 2" xfId="17207"/>
    <cellStyle name="Migliaia [0] 34 3 2 2 2 2" xfId="33664"/>
    <cellStyle name="Migliaia [0] 34 3 2 2 3" xfId="38966"/>
    <cellStyle name="Migliaia [0] 34 3 2 2 4" xfId="28313"/>
    <cellStyle name="Migliaia [0] 34 3 2 3" xfId="31199"/>
    <cellStyle name="Migliaia [0] 34 3 2 4" xfId="36315"/>
    <cellStyle name="Migliaia [0] 34 3 2 5" xfId="28512"/>
    <cellStyle name="Migliaia [0] 34 3 2 6" xfId="46252"/>
    <cellStyle name="Migliaia [0] 34 3 2 7" xfId="49268"/>
    <cellStyle name="Migliaia [0] 34 3 2 8" xfId="13036"/>
    <cellStyle name="Migliaia [0] 34 3 3" xfId="6541"/>
    <cellStyle name="Migliaia [0] 34 3 4" xfId="5965"/>
    <cellStyle name="Migliaia [0] 34 3 4 2" xfId="16739"/>
    <cellStyle name="Migliaia [0] 34 3 4 3" xfId="43132"/>
    <cellStyle name="Migliaia [0] 34 3 4 4" xfId="45771"/>
    <cellStyle name="Migliaia [0] 34 3 4 5" xfId="48787"/>
    <cellStyle name="Migliaia [0] 34 3 5" xfId="15067"/>
    <cellStyle name="Migliaia [0] 34 3 6" xfId="19518"/>
    <cellStyle name="Migliaia [0] 34 4" xfId="2651"/>
    <cellStyle name="Migliaia [0] 34 4 2" xfId="12465"/>
    <cellStyle name="Migliaia [0] 34 4 2 2" xfId="30545"/>
    <cellStyle name="Migliaia [0] 34 4 2 2 2" xfId="35703"/>
    <cellStyle name="Migliaia [0] 34 4 2 2 3" xfId="41005"/>
    <cellStyle name="Migliaia [0] 34 4 2 3" xfId="33052"/>
    <cellStyle name="Migliaia [0] 34 4 2 4" xfId="38354"/>
    <cellStyle name="Migliaia [0] 34 4 3" xfId="15068"/>
    <cellStyle name="Migliaia [0] 34 4 3 2" xfId="33665"/>
    <cellStyle name="Migliaia [0] 34 4 3 3" xfId="38967"/>
    <cellStyle name="Migliaia [0] 34 4 3 4" xfId="28314"/>
    <cellStyle name="Migliaia [0] 34 4 4" xfId="31200"/>
    <cellStyle name="Migliaia [0] 34 4 5" xfId="36316"/>
    <cellStyle name="Migliaia [0] 34 4 6" xfId="11407"/>
    <cellStyle name="Migliaia [0] 34 5" xfId="12534"/>
    <cellStyle name="Migliaia [0] 34 5 2" xfId="28315"/>
    <cellStyle name="Migliaia [0] 34 5 2 2" xfId="33666"/>
    <cellStyle name="Migliaia [0] 34 5 2 3" xfId="38968"/>
    <cellStyle name="Migliaia [0] 34 5 3" xfId="31201"/>
    <cellStyle name="Migliaia [0] 34 5 4" xfId="36317"/>
    <cellStyle name="Migliaia [0] 34 6" xfId="15064"/>
    <cellStyle name="Migliaia [0] 34 6 2" xfId="33662"/>
    <cellStyle name="Migliaia [0] 34 6 3" xfId="38964"/>
    <cellStyle name="Migliaia [0] 34 6 4" xfId="28311"/>
    <cellStyle name="Migliaia [0] 34 7" xfId="31197"/>
    <cellStyle name="Migliaia [0] 34 8" xfId="36313"/>
    <cellStyle name="Migliaia [0] 35" xfId="206"/>
    <cellStyle name="Migliaia [0] 35 2" xfId="1197"/>
    <cellStyle name="Migliaia [0] 35 2 2" xfId="3393"/>
    <cellStyle name="Migliaia [0] 35 2 2 2" xfId="7222"/>
    <cellStyle name="Migliaia [0] 35 2 2 2 2" xfId="17208"/>
    <cellStyle name="Migliaia [0] 35 2 2 2 3" xfId="41741"/>
    <cellStyle name="Migliaia [0] 35 2 2 2 4" xfId="46253"/>
    <cellStyle name="Migliaia [0] 35 2 2 2 5" xfId="49269"/>
    <cellStyle name="Migliaia [0] 35 2 2 3" xfId="7771"/>
    <cellStyle name="Migliaia [0] 35 2 2 4" xfId="5966"/>
    <cellStyle name="Migliaia [0] 35 2 2 4 2" xfId="16740"/>
    <cellStyle name="Migliaia [0] 35 2 2 4 3" xfId="42085"/>
    <cellStyle name="Migliaia [0] 35 2 2 4 4" xfId="45772"/>
    <cellStyle name="Migliaia [0] 35 2 2 4 5" xfId="48788"/>
    <cellStyle name="Migliaia [0] 35 2 2 5" xfId="15071"/>
    <cellStyle name="Migliaia [0] 35 2 2 6" xfId="19520"/>
    <cellStyle name="Migliaia [0] 35 2 2 7" xfId="44297"/>
    <cellStyle name="Migliaia [0] 35 2 2 8" xfId="45203"/>
    <cellStyle name="Migliaia [0] 35 2 3" xfId="7223"/>
    <cellStyle name="Migliaia [0] 35 2 3 2" xfId="28317"/>
    <cellStyle name="Migliaia [0] 35 2 3 2 2" xfId="33668"/>
    <cellStyle name="Migliaia [0] 35 2 3 2 3" xfId="38970"/>
    <cellStyle name="Migliaia [0] 35 2 3 3" xfId="31203"/>
    <cellStyle name="Migliaia [0] 35 2 3 4" xfId="36319"/>
    <cellStyle name="Migliaia [0] 35 2 4" xfId="15070"/>
    <cellStyle name="Migliaia [0] 35 2 5" xfId="19519"/>
    <cellStyle name="Migliaia [0] 35 3" xfId="3106"/>
    <cellStyle name="Migliaia [0] 35 3 2" xfId="7224"/>
    <cellStyle name="Migliaia [0] 35 3 2 2" xfId="13761"/>
    <cellStyle name="Migliaia [0] 35 3 2 2 2" xfId="17209"/>
    <cellStyle name="Migliaia [0] 35 3 2 2 2 2" xfId="33669"/>
    <cellStyle name="Migliaia [0] 35 3 2 2 3" xfId="38971"/>
    <cellStyle name="Migliaia [0] 35 3 2 2 4" xfId="28318"/>
    <cellStyle name="Migliaia [0] 35 3 2 3" xfId="31204"/>
    <cellStyle name="Migliaia [0] 35 3 2 4" xfId="36320"/>
    <cellStyle name="Migliaia [0] 35 3 2 5" xfId="43719"/>
    <cellStyle name="Migliaia [0] 35 3 2 6" xfId="46254"/>
    <cellStyle name="Migliaia [0] 35 3 2 7" xfId="49270"/>
    <cellStyle name="Migliaia [0] 35 3 2 8" xfId="13037"/>
    <cellStyle name="Migliaia [0] 35 3 3" xfId="7806"/>
    <cellStyle name="Migliaia [0] 35 3 4" xfId="5967"/>
    <cellStyle name="Migliaia [0] 35 3 4 2" xfId="16741"/>
    <cellStyle name="Migliaia [0] 35 3 4 3" xfId="32166"/>
    <cellStyle name="Migliaia [0] 35 3 4 4" xfId="45773"/>
    <cellStyle name="Migliaia [0] 35 3 4 5" xfId="48789"/>
    <cellStyle name="Migliaia [0] 35 3 5" xfId="15072"/>
    <cellStyle name="Migliaia [0] 35 3 6" xfId="19521"/>
    <cellStyle name="Migliaia [0] 35 4" xfId="2652"/>
    <cellStyle name="Migliaia [0] 35 4 2" xfId="12466"/>
    <cellStyle name="Migliaia [0] 35 4 2 2" xfId="30546"/>
    <cellStyle name="Migliaia [0] 35 4 2 2 2" xfId="35704"/>
    <cellStyle name="Migliaia [0] 35 4 2 2 3" xfId="41006"/>
    <cellStyle name="Migliaia [0] 35 4 2 3" xfId="33053"/>
    <cellStyle name="Migliaia [0] 35 4 2 4" xfId="38355"/>
    <cellStyle name="Migliaia [0] 35 4 3" xfId="15073"/>
    <cellStyle name="Migliaia [0] 35 4 3 2" xfId="33670"/>
    <cellStyle name="Migliaia [0] 35 4 3 3" xfId="38972"/>
    <cellStyle name="Migliaia [0] 35 4 3 4" xfId="28319"/>
    <cellStyle name="Migliaia [0] 35 4 4" xfId="31205"/>
    <cellStyle name="Migliaia [0] 35 4 5" xfId="36321"/>
    <cellStyle name="Migliaia [0] 35 4 6" xfId="11408"/>
    <cellStyle name="Migliaia [0] 35 5" xfId="12535"/>
    <cellStyle name="Migliaia [0] 35 5 2" xfId="28320"/>
    <cellStyle name="Migliaia [0] 35 5 2 2" xfId="33671"/>
    <cellStyle name="Migliaia [0] 35 5 2 3" xfId="38973"/>
    <cellStyle name="Migliaia [0] 35 5 3" xfId="31206"/>
    <cellStyle name="Migliaia [0] 35 5 4" xfId="36322"/>
    <cellStyle name="Migliaia [0] 35 6" xfId="15069"/>
    <cellStyle name="Migliaia [0] 35 6 2" xfId="33667"/>
    <cellStyle name="Migliaia [0] 35 6 3" xfId="38969"/>
    <cellStyle name="Migliaia [0] 35 6 4" xfId="28316"/>
    <cellStyle name="Migliaia [0] 35 7" xfId="31202"/>
    <cellStyle name="Migliaia [0] 35 8" xfId="36318"/>
    <cellStyle name="Migliaia [0] 36" xfId="207"/>
    <cellStyle name="Migliaia [0] 36 2" xfId="1198"/>
    <cellStyle name="Migliaia [0] 36 2 2" xfId="3394"/>
    <cellStyle name="Migliaia [0] 36 2 2 2" xfId="7225"/>
    <cellStyle name="Migliaia [0] 36 2 2 2 2" xfId="17210"/>
    <cellStyle name="Migliaia [0] 36 2 2 2 3" xfId="42191"/>
    <cellStyle name="Migliaia [0] 36 2 2 2 4" xfId="46255"/>
    <cellStyle name="Migliaia [0] 36 2 2 2 5" xfId="49271"/>
    <cellStyle name="Migliaia [0] 36 2 2 3" xfId="7770"/>
    <cellStyle name="Migliaia [0] 36 2 2 4" xfId="5968"/>
    <cellStyle name="Migliaia [0] 36 2 2 4 2" xfId="16742"/>
    <cellStyle name="Migliaia [0] 36 2 2 4 3" xfId="42855"/>
    <cellStyle name="Migliaia [0] 36 2 2 4 4" xfId="45774"/>
    <cellStyle name="Migliaia [0] 36 2 2 4 5" xfId="48790"/>
    <cellStyle name="Migliaia [0] 36 2 2 5" xfId="15076"/>
    <cellStyle name="Migliaia [0] 36 2 2 6" xfId="19523"/>
    <cellStyle name="Migliaia [0] 36 2 2 7" xfId="44298"/>
    <cellStyle name="Migliaia [0] 36 2 2 8" xfId="45204"/>
    <cellStyle name="Migliaia [0] 36 2 3" xfId="7226"/>
    <cellStyle name="Migliaia [0] 36 2 3 2" xfId="28322"/>
    <cellStyle name="Migliaia [0] 36 2 3 2 2" xfId="33673"/>
    <cellStyle name="Migliaia [0] 36 2 3 2 3" xfId="38975"/>
    <cellStyle name="Migliaia [0] 36 2 3 3" xfId="31208"/>
    <cellStyle name="Migliaia [0] 36 2 3 4" xfId="36324"/>
    <cellStyle name="Migliaia [0] 36 2 4" xfId="15075"/>
    <cellStyle name="Migliaia [0] 36 2 5" xfId="19522"/>
    <cellStyle name="Migliaia [0] 36 3" xfId="3107"/>
    <cellStyle name="Migliaia [0] 36 3 2" xfId="7227"/>
    <cellStyle name="Migliaia [0] 36 3 2 2" xfId="13762"/>
    <cellStyle name="Migliaia [0] 36 3 2 2 2" xfId="17211"/>
    <cellStyle name="Migliaia [0] 36 3 2 2 2 2" xfId="33674"/>
    <cellStyle name="Migliaia [0] 36 3 2 2 3" xfId="38976"/>
    <cellStyle name="Migliaia [0] 36 3 2 2 4" xfId="28323"/>
    <cellStyle name="Migliaia [0] 36 3 2 3" xfId="31209"/>
    <cellStyle name="Migliaia [0] 36 3 2 4" xfId="36325"/>
    <cellStyle name="Migliaia [0] 36 3 2 5" xfId="42764"/>
    <cellStyle name="Migliaia [0] 36 3 2 6" xfId="46256"/>
    <cellStyle name="Migliaia [0] 36 3 2 7" xfId="49272"/>
    <cellStyle name="Migliaia [0] 36 3 2 8" xfId="13038"/>
    <cellStyle name="Migliaia [0] 36 3 3" xfId="7805"/>
    <cellStyle name="Migliaia [0] 36 3 4" xfId="5969"/>
    <cellStyle name="Migliaia [0] 36 3 4 2" xfId="16743"/>
    <cellStyle name="Migliaia [0] 36 3 4 3" xfId="43105"/>
    <cellStyle name="Migliaia [0] 36 3 4 4" xfId="45775"/>
    <cellStyle name="Migliaia [0] 36 3 4 5" xfId="48791"/>
    <cellStyle name="Migliaia [0] 36 3 5" xfId="15077"/>
    <cellStyle name="Migliaia [0] 36 3 6" xfId="19524"/>
    <cellStyle name="Migliaia [0] 36 4" xfId="2653"/>
    <cellStyle name="Migliaia [0] 36 4 2" xfId="12467"/>
    <cellStyle name="Migliaia [0] 36 4 2 2" xfId="30547"/>
    <cellStyle name="Migliaia [0] 36 4 2 2 2" xfId="35705"/>
    <cellStyle name="Migliaia [0] 36 4 2 2 3" xfId="41007"/>
    <cellStyle name="Migliaia [0] 36 4 2 3" xfId="33054"/>
    <cellStyle name="Migliaia [0] 36 4 2 4" xfId="38356"/>
    <cellStyle name="Migliaia [0] 36 4 3" xfId="15078"/>
    <cellStyle name="Migliaia [0] 36 4 3 2" xfId="33675"/>
    <cellStyle name="Migliaia [0] 36 4 3 3" xfId="38977"/>
    <cellStyle name="Migliaia [0] 36 4 3 4" xfId="28324"/>
    <cellStyle name="Migliaia [0] 36 4 4" xfId="31210"/>
    <cellStyle name="Migliaia [0] 36 4 5" xfId="36326"/>
    <cellStyle name="Migliaia [0] 36 4 6" xfId="11409"/>
    <cellStyle name="Migliaia [0] 36 5" xfId="12536"/>
    <cellStyle name="Migliaia [0] 36 5 2" xfId="28325"/>
    <cellStyle name="Migliaia [0] 36 5 2 2" xfId="33676"/>
    <cellStyle name="Migliaia [0] 36 5 2 3" xfId="38978"/>
    <cellStyle name="Migliaia [0] 36 5 3" xfId="31211"/>
    <cellStyle name="Migliaia [0] 36 5 4" xfId="36327"/>
    <cellStyle name="Migliaia [0] 36 6" xfId="15074"/>
    <cellStyle name="Migliaia [0] 36 6 2" xfId="33672"/>
    <cellStyle name="Migliaia [0] 36 6 3" xfId="38974"/>
    <cellStyle name="Migliaia [0] 36 6 4" xfId="28321"/>
    <cellStyle name="Migliaia [0] 36 7" xfId="31207"/>
    <cellStyle name="Migliaia [0] 36 8" xfId="36323"/>
    <cellStyle name="Migliaia [0] 37" xfId="208"/>
    <cellStyle name="Migliaia [0] 37 2" xfId="1199"/>
    <cellStyle name="Migliaia [0] 37 2 2" xfId="3395"/>
    <cellStyle name="Migliaia [0] 37 2 2 2" xfId="7228"/>
    <cellStyle name="Migliaia [0] 37 2 2 2 2" xfId="17212"/>
    <cellStyle name="Migliaia [0] 37 2 2 2 3" xfId="41742"/>
    <cellStyle name="Migliaia [0] 37 2 2 2 4" xfId="46257"/>
    <cellStyle name="Migliaia [0] 37 2 2 2 5" xfId="49273"/>
    <cellStyle name="Migliaia [0] 37 2 2 3" xfId="7769"/>
    <cellStyle name="Migliaia [0] 37 2 2 4" xfId="5970"/>
    <cellStyle name="Migliaia [0] 37 2 2 4 2" xfId="16744"/>
    <cellStyle name="Migliaia [0] 37 2 2 4 3" xfId="41631"/>
    <cellStyle name="Migliaia [0] 37 2 2 4 4" xfId="45776"/>
    <cellStyle name="Migliaia [0] 37 2 2 4 5" xfId="48792"/>
    <cellStyle name="Migliaia [0] 37 2 2 5" xfId="15081"/>
    <cellStyle name="Migliaia [0] 37 2 2 6" xfId="19526"/>
    <cellStyle name="Migliaia [0] 37 2 2 7" xfId="44299"/>
    <cellStyle name="Migliaia [0] 37 2 2 8" xfId="45205"/>
    <cellStyle name="Migliaia [0] 37 2 3" xfId="7229"/>
    <cellStyle name="Migliaia [0] 37 2 3 2" xfId="28327"/>
    <cellStyle name="Migliaia [0] 37 2 3 2 2" xfId="33678"/>
    <cellStyle name="Migliaia [0] 37 2 3 2 3" xfId="38980"/>
    <cellStyle name="Migliaia [0] 37 2 3 3" xfId="31213"/>
    <cellStyle name="Migliaia [0] 37 2 3 4" xfId="36329"/>
    <cellStyle name="Migliaia [0] 37 2 4" xfId="15080"/>
    <cellStyle name="Migliaia [0] 37 2 5" xfId="19525"/>
    <cellStyle name="Migliaia [0] 37 3" xfId="3108"/>
    <cellStyle name="Migliaia [0] 37 3 2" xfId="7230"/>
    <cellStyle name="Migliaia [0] 37 3 2 2" xfId="13763"/>
    <cellStyle name="Migliaia [0] 37 3 2 2 2" xfId="17213"/>
    <cellStyle name="Migliaia [0] 37 3 2 2 2 2" xfId="33679"/>
    <cellStyle name="Migliaia [0] 37 3 2 2 3" xfId="38981"/>
    <cellStyle name="Migliaia [0] 37 3 2 2 4" xfId="28328"/>
    <cellStyle name="Migliaia [0] 37 3 2 3" xfId="31214"/>
    <cellStyle name="Migliaia [0] 37 3 2 4" xfId="36330"/>
    <cellStyle name="Migliaia [0] 37 3 2 5" xfId="20574"/>
    <cellStyle name="Migliaia [0] 37 3 2 6" xfId="46258"/>
    <cellStyle name="Migliaia [0] 37 3 2 7" xfId="49274"/>
    <cellStyle name="Migliaia [0] 37 3 2 8" xfId="13039"/>
    <cellStyle name="Migliaia [0] 37 3 3" xfId="7804"/>
    <cellStyle name="Migliaia [0] 37 3 4" xfId="5971"/>
    <cellStyle name="Migliaia [0] 37 3 4 2" xfId="16745"/>
    <cellStyle name="Migliaia [0] 37 3 4 3" xfId="43915"/>
    <cellStyle name="Migliaia [0] 37 3 4 4" xfId="45777"/>
    <cellStyle name="Migliaia [0] 37 3 4 5" xfId="48793"/>
    <cellStyle name="Migliaia [0] 37 3 5" xfId="15082"/>
    <cellStyle name="Migliaia [0] 37 3 6" xfId="19527"/>
    <cellStyle name="Migliaia [0] 37 4" xfId="2654"/>
    <cellStyle name="Migliaia [0] 37 4 2" xfId="12468"/>
    <cellStyle name="Migliaia [0] 37 4 2 2" xfId="30548"/>
    <cellStyle name="Migliaia [0] 37 4 2 2 2" xfId="35706"/>
    <cellStyle name="Migliaia [0] 37 4 2 2 3" xfId="41008"/>
    <cellStyle name="Migliaia [0] 37 4 2 3" xfId="33055"/>
    <cellStyle name="Migliaia [0] 37 4 2 4" xfId="38357"/>
    <cellStyle name="Migliaia [0] 37 4 3" xfId="15083"/>
    <cellStyle name="Migliaia [0] 37 4 3 2" xfId="33680"/>
    <cellStyle name="Migliaia [0] 37 4 3 3" xfId="38982"/>
    <cellStyle name="Migliaia [0] 37 4 3 4" xfId="28329"/>
    <cellStyle name="Migliaia [0] 37 4 4" xfId="31215"/>
    <cellStyle name="Migliaia [0] 37 4 5" xfId="36331"/>
    <cellStyle name="Migliaia [0] 37 4 6" xfId="11410"/>
    <cellStyle name="Migliaia [0] 37 5" xfId="12537"/>
    <cellStyle name="Migliaia [0] 37 5 2" xfId="28330"/>
    <cellStyle name="Migliaia [0] 37 5 2 2" xfId="33681"/>
    <cellStyle name="Migliaia [0] 37 5 2 3" xfId="38983"/>
    <cellStyle name="Migliaia [0] 37 5 3" xfId="31216"/>
    <cellStyle name="Migliaia [0] 37 5 4" xfId="36332"/>
    <cellStyle name="Migliaia [0] 37 6" xfId="15079"/>
    <cellStyle name="Migliaia [0] 37 6 2" xfId="33677"/>
    <cellStyle name="Migliaia [0] 37 6 3" xfId="38979"/>
    <cellStyle name="Migliaia [0] 37 6 4" xfId="28326"/>
    <cellStyle name="Migliaia [0] 37 7" xfId="31212"/>
    <cellStyle name="Migliaia [0] 37 8" xfId="36328"/>
    <cellStyle name="Migliaia [0] 38" xfId="209"/>
    <cellStyle name="Migliaia [0] 38 2" xfId="1200"/>
    <cellStyle name="Migliaia [0] 38 2 2" xfId="3396"/>
    <cellStyle name="Migliaia [0] 38 2 2 2" xfId="7231"/>
    <cellStyle name="Migliaia [0] 38 2 2 2 2" xfId="17214"/>
    <cellStyle name="Migliaia [0] 38 2 2 2 3" xfId="43262"/>
    <cellStyle name="Migliaia [0] 38 2 2 2 4" xfId="46259"/>
    <cellStyle name="Migliaia [0] 38 2 2 2 5" xfId="49275"/>
    <cellStyle name="Migliaia [0] 38 2 2 3" xfId="7768"/>
    <cellStyle name="Migliaia [0] 38 2 2 4" xfId="5972"/>
    <cellStyle name="Migliaia [0] 38 2 2 4 2" xfId="16746"/>
    <cellStyle name="Migliaia [0] 38 2 2 4 3" xfId="20803"/>
    <cellStyle name="Migliaia [0] 38 2 2 4 4" xfId="45778"/>
    <cellStyle name="Migliaia [0] 38 2 2 4 5" xfId="48794"/>
    <cellStyle name="Migliaia [0] 38 2 2 5" xfId="15086"/>
    <cellStyle name="Migliaia [0] 38 2 2 6" xfId="19529"/>
    <cellStyle name="Migliaia [0] 38 2 2 7" xfId="44300"/>
    <cellStyle name="Migliaia [0] 38 2 2 8" xfId="45206"/>
    <cellStyle name="Migliaia [0] 38 2 3" xfId="7232"/>
    <cellStyle name="Migliaia [0] 38 2 3 2" xfId="28332"/>
    <cellStyle name="Migliaia [0] 38 2 3 2 2" xfId="33683"/>
    <cellStyle name="Migliaia [0] 38 2 3 2 3" xfId="38985"/>
    <cellStyle name="Migliaia [0] 38 2 3 3" xfId="31218"/>
    <cellStyle name="Migliaia [0] 38 2 3 4" xfId="36334"/>
    <cellStyle name="Migliaia [0] 38 2 4" xfId="15085"/>
    <cellStyle name="Migliaia [0] 38 2 5" xfId="19528"/>
    <cellStyle name="Migliaia [0] 38 3" xfId="3109"/>
    <cellStyle name="Migliaia [0] 38 3 2" xfId="7233"/>
    <cellStyle name="Migliaia [0] 38 3 2 2" xfId="13764"/>
    <cellStyle name="Migliaia [0] 38 3 2 2 2" xfId="17215"/>
    <cellStyle name="Migliaia [0] 38 3 2 2 2 2" xfId="33684"/>
    <cellStyle name="Migliaia [0] 38 3 2 2 3" xfId="38986"/>
    <cellStyle name="Migliaia [0] 38 3 2 2 4" xfId="28333"/>
    <cellStyle name="Migliaia [0] 38 3 2 3" xfId="31219"/>
    <cellStyle name="Migliaia [0] 38 3 2 4" xfId="36335"/>
    <cellStyle name="Migliaia [0] 38 3 2 5" xfId="43491"/>
    <cellStyle name="Migliaia [0] 38 3 2 6" xfId="46260"/>
    <cellStyle name="Migliaia [0] 38 3 2 7" xfId="49276"/>
    <cellStyle name="Migliaia [0] 38 3 2 8" xfId="13040"/>
    <cellStyle name="Migliaia [0] 38 3 3" xfId="7803"/>
    <cellStyle name="Migliaia [0] 38 3 4" xfId="5973"/>
    <cellStyle name="Migliaia [0] 38 3 4 2" xfId="16747"/>
    <cellStyle name="Migliaia [0] 38 3 4 3" xfId="43713"/>
    <cellStyle name="Migliaia [0] 38 3 4 4" xfId="45779"/>
    <cellStyle name="Migliaia [0] 38 3 4 5" xfId="48795"/>
    <cellStyle name="Migliaia [0] 38 3 5" xfId="15087"/>
    <cellStyle name="Migliaia [0] 38 3 6" xfId="19530"/>
    <cellStyle name="Migliaia [0] 38 4" xfId="2655"/>
    <cellStyle name="Migliaia [0] 38 4 2" xfId="12469"/>
    <cellStyle name="Migliaia [0] 38 4 2 2" xfId="30549"/>
    <cellStyle name="Migliaia [0] 38 4 2 2 2" xfId="35707"/>
    <cellStyle name="Migliaia [0] 38 4 2 2 3" xfId="41009"/>
    <cellStyle name="Migliaia [0] 38 4 2 3" xfId="33056"/>
    <cellStyle name="Migliaia [0] 38 4 2 4" xfId="38358"/>
    <cellStyle name="Migliaia [0] 38 4 3" xfId="15088"/>
    <cellStyle name="Migliaia [0] 38 4 3 2" xfId="33685"/>
    <cellStyle name="Migliaia [0] 38 4 3 3" xfId="38987"/>
    <cellStyle name="Migliaia [0] 38 4 3 4" xfId="28334"/>
    <cellStyle name="Migliaia [0] 38 4 4" xfId="31220"/>
    <cellStyle name="Migliaia [0] 38 4 5" xfId="36336"/>
    <cellStyle name="Migliaia [0] 38 4 6" xfId="11411"/>
    <cellStyle name="Migliaia [0] 38 5" xfId="12538"/>
    <cellStyle name="Migliaia [0] 38 5 2" xfId="28335"/>
    <cellStyle name="Migliaia [0] 38 5 2 2" xfId="33686"/>
    <cellStyle name="Migliaia [0] 38 5 2 3" xfId="38988"/>
    <cellStyle name="Migliaia [0] 38 5 3" xfId="31221"/>
    <cellStyle name="Migliaia [0] 38 5 4" xfId="36337"/>
    <cellStyle name="Migliaia [0] 38 6" xfId="15084"/>
    <cellStyle name="Migliaia [0] 38 6 2" xfId="33682"/>
    <cellStyle name="Migliaia [0] 38 6 3" xfId="38984"/>
    <cellStyle name="Migliaia [0] 38 6 4" xfId="28331"/>
    <cellStyle name="Migliaia [0] 38 7" xfId="31217"/>
    <cellStyle name="Migliaia [0] 38 8" xfId="36333"/>
    <cellStyle name="Migliaia [0] 39" xfId="210"/>
    <cellStyle name="Migliaia [0] 39 2" xfId="1201"/>
    <cellStyle name="Migliaia [0] 39 2 2" xfId="3397"/>
    <cellStyle name="Migliaia [0] 39 2 2 2" xfId="7234"/>
    <cellStyle name="Migliaia [0] 39 2 2 2 2" xfId="17216"/>
    <cellStyle name="Migliaia [0] 39 2 2 2 3" xfId="43933"/>
    <cellStyle name="Migliaia [0] 39 2 2 2 4" xfId="46261"/>
    <cellStyle name="Migliaia [0] 39 2 2 2 5" xfId="49277"/>
    <cellStyle name="Migliaia [0] 39 2 2 3" xfId="7611"/>
    <cellStyle name="Migliaia [0] 39 2 2 4" xfId="5974"/>
    <cellStyle name="Migliaia [0] 39 2 2 4 2" xfId="16748"/>
    <cellStyle name="Migliaia [0] 39 2 2 4 3" xfId="42086"/>
    <cellStyle name="Migliaia [0] 39 2 2 4 4" xfId="45780"/>
    <cellStyle name="Migliaia [0] 39 2 2 4 5" xfId="48796"/>
    <cellStyle name="Migliaia [0] 39 2 2 5" xfId="15091"/>
    <cellStyle name="Migliaia [0] 39 2 2 6" xfId="19532"/>
    <cellStyle name="Migliaia [0] 39 2 2 7" xfId="44301"/>
    <cellStyle name="Migliaia [0] 39 2 2 8" xfId="45207"/>
    <cellStyle name="Migliaia [0] 39 2 3" xfId="7235"/>
    <cellStyle name="Migliaia [0] 39 2 3 2" xfId="28337"/>
    <cellStyle name="Migliaia [0] 39 2 3 2 2" xfId="33688"/>
    <cellStyle name="Migliaia [0] 39 2 3 2 3" xfId="38990"/>
    <cellStyle name="Migliaia [0] 39 2 3 3" xfId="31223"/>
    <cellStyle name="Migliaia [0] 39 2 3 4" xfId="36339"/>
    <cellStyle name="Migliaia [0] 39 2 4" xfId="15090"/>
    <cellStyle name="Migliaia [0] 39 2 5" xfId="19531"/>
    <cellStyle name="Migliaia [0] 39 3" xfId="3110"/>
    <cellStyle name="Migliaia [0] 39 3 2" xfId="7236"/>
    <cellStyle name="Migliaia [0] 39 3 2 2" xfId="13765"/>
    <cellStyle name="Migliaia [0] 39 3 2 2 2" xfId="17217"/>
    <cellStyle name="Migliaia [0] 39 3 2 2 2 2" xfId="33689"/>
    <cellStyle name="Migliaia [0] 39 3 2 2 3" xfId="38991"/>
    <cellStyle name="Migliaia [0] 39 3 2 2 4" xfId="28338"/>
    <cellStyle name="Migliaia [0] 39 3 2 3" xfId="31224"/>
    <cellStyle name="Migliaia [0] 39 3 2 4" xfId="36340"/>
    <cellStyle name="Migliaia [0] 39 3 2 5" xfId="20573"/>
    <cellStyle name="Migliaia [0] 39 3 2 6" xfId="46262"/>
    <cellStyle name="Migliaia [0] 39 3 2 7" xfId="49278"/>
    <cellStyle name="Migliaia [0] 39 3 2 8" xfId="13041"/>
    <cellStyle name="Migliaia [0] 39 3 3" xfId="7618"/>
    <cellStyle name="Migliaia [0] 39 3 4" xfId="5975"/>
    <cellStyle name="Migliaia [0] 39 3 4 2" xfId="16749"/>
    <cellStyle name="Migliaia [0] 39 3 4 3" xfId="42592"/>
    <cellStyle name="Migliaia [0] 39 3 4 4" xfId="45781"/>
    <cellStyle name="Migliaia [0] 39 3 4 5" xfId="48797"/>
    <cellStyle name="Migliaia [0] 39 3 5" xfId="15092"/>
    <cellStyle name="Migliaia [0] 39 3 6" xfId="19533"/>
    <cellStyle name="Migliaia [0] 39 4" xfId="2656"/>
    <cellStyle name="Migliaia [0] 39 4 2" xfId="12470"/>
    <cellStyle name="Migliaia [0] 39 4 2 2" xfId="30550"/>
    <cellStyle name="Migliaia [0] 39 4 2 2 2" xfId="35708"/>
    <cellStyle name="Migliaia [0] 39 4 2 2 3" xfId="41010"/>
    <cellStyle name="Migliaia [0] 39 4 2 3" xfId="33057"/>
    <cellStyle name="Migliaia [0] 39 4 2 4" xfId="38359"/>
    <cellStyle name="Migliaia [0] 39 4 3" xfId="15093"/>
    <cellStyle name="Migliaia [0] 39 4 3 2" xfId="33690"/>
    <cellStyle name="Migliaia [0] 39 4 3 3" xfId="38992"/>
    <cellStyle name="Migliaia [0] 39 4 3 4" xfId="28339"/>
    <cellStyle name="Migliaia [0] 39 4 4" xfId="31225"/>
    <cellStyle name="Migliaia [0] 39 4 5" xfId="36341"/>
    <cellStyle name="Migliaia [0] 39 4 6" xfId="11412"/>
    <cellStyle name="Migliaia [0] 39 5" xfId="12539"/>
    <cellStyle name="Migliaia [0] 39 5 2" xfId="28340"/>
    <cellStyle name="Migliaia [0] 39 5 2 2" xfId="33691"/>
    <cellStyle name="Migliaia [0] 39 5 2 3" xfId="38993"/>
    <cellStyle name="Migliaia [0] 39 5 3" xfId="31226"/>
    <cellStyle name="Migliaia [0] 39 5 4" xfId="36342"/>
    <cellStyle name="Migliaia [0] 39 6" xfId="15089"/>
    <cellStyle name="Migliaia [0] 39 6 2" xfId="33687"/>
    <cellStyle name="Migliaia [0] 39 6 3" xfId="38989"/>
    <cellStyle name="Migliaia [0] 39 6 4" xfId="28336"/>
    <cellStyle name="Migliaia [0] 39 7" xfId="31222"/>
    <cellStyle name="Migliaia [0] 39 8" xfId="36338"/>
    <cellStyle name="Migliaia [0] 4" xfId="211"/>
    <cellStyle name="Migliaia [0] 4 2" xfId="1202"/>
    <cellStyle name="Migliaia [0] 4 2 2" xfId="3398"/>
    <cellStyle name="Migliaia [0] 4 2 2 2" xfId="7237"/>
    <cellStyle name="Migliaia [0] 4 2 2 2 2" xfId="17218"/>
    <cellStyle name="Migliaia [0] 4 2 2 2 3" xfId="43841"/>
    <cellStyle name="Migliaia [0] 4 2 2 2 4" xfId="46263"/>
    <cellStyle name="Migliaia [0] 4 2 2 2 5" xfId="49279"/>
    <cellStyle name="Migliaia [0] 4 2 2 3" xfId="6980"/>
    <cellStyle name="Migliaia [0] 4 2 2 4" xfId="5976"/>
    <cellStyle name="Migliaia [0] 4 2 2 4 2" xfId="16750"/>
    <cellStyle name="Migliaia [0] 4 2 2 4 3" xfId="43446"/>
    <cellStyle name="Migliaia [0] 4 2 2 4 4" xfId="45782"/>
    <cellStyle name="Migliaia [0] 4 2 2 4 5" xfId="48798"/>
    <cellStyle name="Migliaia [0] 4 2 2 5" xfId="15096"/>
    <cellStyle name="Migliaia [0] 4 2 2 6" xfId="19535"/>
    <cellStyle name="Migliaia [0] 4 2 2 7" xfId="44302"/>
    <cellStyle name="Migliaia [0] 4 2 2 8" xfId="45208"/>
    <cellStyle name="Migliaia [0] 4 2 3" xfId="7238"/>
    <cellStyle name="Migliaia [0] 4 2 3 2" xfId="28342"/>
    <cellStyle name="Migliaia [0] 4 2 3 2 2" xfId="33693"/>
    <cellStyle name="Migliaia [0] 4 2 3 2 3" xfId="38995"/>
    <cellStyle name="Migliaia [0] 4 2 3 3" xfId="31228"/>
    <cellStyle name="Migliaia [0] 4 2 3 4" xfId="36344"/>
    <cellStyle name="Migliaia [0] 4 2 4" xfId="15095"/>
    <cellStyle name="Migliaia [0] 4 2 5" xfId="19534"/>
    <cellStyle name="Migliaia [0] 4 3" xfId="3111"/>
    <cellStyle name="Migliaia [0] 4 3 2" xfId="7239"/>
    <cellStyle name="Migliaia [0] 4 3 2 2" xfId="13766"/>
    <cellStyle name="Migliaia [0] 4 3 2 2 2" xfId="17219"/>
    <cellStyle name="Migliaia [0] 4 3 2 2 2 2" xfId="33694"/>
    <cellStyle name="Migliaia [0] 4 3 2 2 3" xfId="38996"/>
    <cellStyle name="Migliaia [0] 4 3 2 2 4" xfId="28343"/>
    <cellStyle name="Migliaia [0] 4 3 2 3" xfId="31229"/>
    <cellStyle name="Migliaia [0] 4 3 2 4" xfId="36345"/>
    <cellStyle name="Migliaia [0] 4 3 2 5" xfId="27819"/>
    <cellStyle name="Migliaia [0] 4 3 2 6" xfId="46264"/>
    <cellStyle name="Migliaia [0] 4 3 2 7" xfId="49280"/>
    <cellStyle name="Migliaia [0] 4 3 2 8" xfId="13042"/>
    <cellStyle name="Migliaia [0] 4 3 3" xfId="6599"/>
    <cellStyle name="Migliaia [0] 4 3 4" xfId="5977"/>
    <cellStyle name="Migliaia [0] 4 3 4 2" xfId="16751"/>
    <cellStyle name="Migliaia [0] 4 3 4 3" xfId="43685"/>
    <cellStyle name="Migliaia [0] 4 3 4 4" xfId="45783"/>
    <cellStyle name="Migliaia [0] 4 3 4 5" xfId="48799"/>
    <cellStyle name="Migliaia [0] 4 3 5" xfId="15097"/>
    <cellStyle name="Migliaia [0] 4 3 6" xfId="19536"/>
    <cellStyle name="Migliaia [0] 4 4" xfId="2657"/>
    <cellStyle name="Migliaia [0] 4 4 2" xfId="12471"/>
    <cellStyle name="Migliaia [0] 4 4 2 2" xfId="30551"/>
    <cellStyle name="Migliaia [0] 4 4 2 2 2" xfId="35709"/>
    <cellStyle name="Migliaia [0] 4 4 2 2 3" xfId="41011"/>
    <cellStyle name="Migliaia [0] 4 4 2 3" xfId="33058"/>
    <cellStyle name="Migliaia [0] 4 4 2 4" xfId="38360"/>
    <cellStyle name="Migliaia [0] 4 4 3" xfId="15098"/>
    <cellStyle name="Migliaia [0] 4 4 3 2" xfId="33695"/>
    <cellStyle name="Migliaia [0] 4 4 3 3" xfId="38997"/>
    <cellStyle name="Migliaia [0] 4 4 3 4" xfId="28344"/>
    <cellStyle name="Migliaia [0] 4 4 4" xfId="31230"/>
    <cellStyle name="Migliaia [0] 4 4 5" xfId="36346"/>
    <cellStyle name="Migliaia [0] 4 4 6" xfId="11413"/>
    <cellStyle name="Migliaia [0] 4 5" xfId="12540"/>
    <cellStyle name="Migliaia [0] 4 5 2" xfId="28345"/>
    <cellStyle name="Migliaia [0] 4 5 2 2" xfId="33696"/>
    <cellStyle name="Migliaia [0] 4 5 2 3" xfId="38998"/>
    <cellStyle name="Migliaia [0] 4 5 3" xfId="31231"/>
    <cellStyle name="Migliaia [0] 4 5 4" xfId="36347"/>
    <cellStyle name="Migliaia [0] 4 6" xfId="15094"/>
    <cellStyle name="Migliaia [0] 4 6 2" xfId="33692"/>
    <cellStyle name="Migliaia [0] 4 6 3" xfId="38994"/>
    <cellStyle name="Migliaia [0] 4 6 4" xfId="28341"/>
    <cellStyle name="Migliaia [0] 4 7" xfId="31227"/>
    <cellStyle name="Migliaia [0] 4 8" xfId="36343"/>
    <cellStyle name="Migliaia [0] 40" xfId="212"/>
    <cellStyle name="Migliaia [0] 40 2" xfId="1203"/>
    <cellStyle name="Migliaia [0] 40 2 2" xfId="3399"/>
    <cellStyle name="Migliaia [0] 40 2 2 2" xfId="7240"/>
    <cellStyle name="Migliaia [0] 40 2 2 2 2" xfId="17220"/>
    <cellStyle name="Migliaia [0] 40 2 2 2 3" xfId="43058"/>
    <cellStyle name="Migliaia [0] 40 2 2 2 4" xfId="46265"/>
    <cellStyle name="Migliaia [0] 40 2 2 2 5" xfId="49281"/>
    <cellStyle name="Migliaia [0] 40 2 2 3" xfId="7767"/>
    <cellStyle name="Migliaia [0] 40 2 2 4" xfId="5978"/>
    <cellStyle name="Migliaia [0] 40 2 2 4 2" xfId="16752"/>
    <cellStyle name="Migliaia [0] 40 2 2 4 3" xfId="41632"/>
    <cellStyle name="Migliaia [0] 40 2 2 4 4" xfId="45784"/>
    <cellStyle name="Migliaia [0] 40 2 2 4 5" xfId="48800"/>
    <cellStyle name="Migliaia [0] 40 2 2 5" xfId="15101"/>
    <cellStyle name="Migliaia [0] 40 2 2 6" xfId="19538"/>
    <cellStyle name="Migliaia [0] 40 2 2 7" xfId="44303"/>
    <cellStyle name="Migliaia [0] 40 2 2 8" xfId="45209"/>
    <cellStyle name="Migliaia [0] 40 2 3" xfId="7241"/>
    <cellStyle name="Migliaia [0] 40 2 3 2" xfId="28347"/>
    <cellStyle name="Migliaia [0] 40 2 3 2 2" xfId="33698"/>
    <cellStyle name="Migliaia [0] 40 2 3 2 3" xfId="39000"/>
    <cellStyle name="Migliaia [0] 40 2 3 3" xfId="31233"/>
    <cellStyle name="Migliaia [0] 40 2 3 4" xfId="36349"/>
    <cellStyle name="Migliaia [0] 40 2 4" xfId="15100"/>
    <cellStyle name="Migliaia [0] 40 2 5" xfId="19537"/>
    <cellStyle name="Migliaia [0] 40 3" xfId="3112"/>
    <cellStyle name="Migliaia [0] 40 3 2" xfId="7242"/>
    <cellStyle name="Migliaia [0] 40 3 2 2" xfId="13767"/>
    <cellStyle name="Migliaia [0] 40 3 2 2 2" xfId="17221"/>
    <cellStyle name="Migliaia [0] 40 3 2 2 2 2" xfId="33699"/>
    <cellStyle name="Migliaia [0] 40 3 2 2 3" xfId="39001"/>
    <cellStyle name="Migliaia [0] 40 3 2 2 4" xfId="28348"/>
    <cellStyle name="Migliaia [0] 40 3 2 3" xfId="31234"/>
    <cellStyle name="Migliaia [0] 40 3 2 4" xfId="36350"/>
    <cellStyle name="Migliaia [0] 40 3 2 5" xfId="20569"/>
    <cellStyle name="Migliaia [0] 40 3 2 6" xfId="46266"/>
    <cellStyle name="Migliaia [0] 40 3 2 7" xfId="49282"/>
    <cellStyle name="Migliaia [0] 40 3 2 8" xfId="13043"/>
    <cellStyle name="Migliaia [0] 40 3 3" xfId="7802"/>
    <cellStyle name="Migliaia [0] 40 3 4" xfId="5979"/>
    <cellStyle name="Migliaia [0] 40 3 4 2" xfId="16753"/>
    <cellStyle name="Migliaia [0] 40 3 4 3" xfId="43042"/>
    <cellStyle name="Migliaia [0] 40 3 4 4" xfId="45785"/>
    <cellStyle name="Migliaia [0] 40 3 4 5" xfId="48801"/>
    <cellStyle name="Migliaia [0] 40 3 5" xfId="15102"/>
    <cellStyle name="Migliaia [0] 40 3 6" xfId="19539"/>
    <cellStyle name="Migliaia [0] 40 4" xfId="2658"/>
    <cellStyle name="Migliaia [0] 40 4 2" xfId="12472"/>
    <cellStyle name="Migliaia [0] 40 4 2 2" xfId="30552"/>
    <cellStyle name="Migliaia [0] 40 4 2 2 2" xfId="35710"/>
    <cellStyle name="Migliaia [0] 40 4 2 2 3" xfId="41012"/>
    <cellStyle name="Migliaia [0] 40 4 2 3" xfId="33059"/>
    <cellStyle name="Migliaia [0] 40 4 2 4" xfId="38361"/>
    <cellStyle name="Migliaia [0] 40 4 3" xfId="15103"/>
    <cellStyle name="Migliaia [0] 40 4 3 2" xfId="33700"/>
    <cellStyle name="Migliaia [0] 40 4 3 3" xfId="39002"/>
    <cellStyle name="Migliaia [0] 40 4 3 4" xfId="28349"/>
    <cellStyle name="Migliaia [0] 40 4 4" xfId="31235"/>
    <cellStyle name="Migliaia [0] 40 4 5" xfId="36351"/>
    <cellStyle name="Migliaia [0] 40 4 6" xfId="11414"/>
    <cellStyle name="Migliaia [0] 40 5" xfId="12541"/>
    <cellStyle name="Migliaia [0] 40 5 2" xfId="28350"/>
    <cellStyle name="Migliaia [0] 40 5 2 2" xfId="33701"/>
    <cellStyle name="Migliaia [0] 40 5 2 3" xfId="39003"/>
    <cellStyle name="Migliaia [0] 40 5 3" xfId="31236"/>
    <cellStyle name="Migliaia [0] 40 5 4" xfId="36352"/>
    <cellStyle name="Migliaia [0] 40 6" xfId="15099"/>
    <cellStyle name="Migliaia [0] 40 6 2" xfId="33697"/>
    <cellStyle name="Migliaia [0] 40 6 3" xfId="38999"/>
    <cellStyle name="Migliaia [0] 40 6 4" xfId="28346"/>
    <cellStyle name="Migliaia [0] 40 7" xfId="31232"/>
    <cellStyle name="Migliaia [0] 40 8" xfId="36348"/>
    <cellStyle name="Migliaia [0] 41" xfId="213"/>
    <cellStyle name="Migliaia [0] 41 2" xfId="1204"/>
    <cellStyle name="Migliaia [0] 41 2 2" xfId="3400"/>
    <cellStyle name="Migliaia [0] 41 2 2 2" xfId="7243"/>
    <cellStyle name="Migliaia [0] 41 2 2 2 2" xfId="17222"/>
    <cellStyle name="Migliaia [0] 41 2 2 2 3" xfId="42968"/>
    <cellStyle name="Migliaia [0] 41 2 2 2 4" xfId="46267"/>
    <cellStyle name="Migliaia [0] 41 2 2 2 5" xfId="49283"/>
    <cellStyle name="Migliaia [0] 41 2 2 3" xfId="7766"/>
    <cellStyle name="Migliaia [0] 41 2 2 4" xfId="5980"/>
    <cellStyle name="Migliaia [0] 41 2 2 4 2" xfId="16754"/>
    <cellStyle name="Migliaia [0] 41 2 2 4 3" xfId="30002"/>
    <cellStyle name="Migliaia [0] 41 2 2 4 4" xfId="45786"/>
    <cellStyle name="Migliaia [0] 41 2 2 4 5" xfId="48802"/>
    <cellStyle name="Migliaia [0] 41 2 2 5" xfId="15106"/>
    <cellStyle name="Migliaia [0] 41 2 2 6" xfId="19541"/>
    <cellStyle name="Migliaia [0] 41 2 2 7" xfId="44304"/>
    <cellStyle name="Migliaia [0] 41 2 2 8" xfId="45210"/>
    <cellStyle name="Migliaia [0] 41 2 3" xfId="7244"/>
    <cellStyle name="Migliaia [0] 41 2 3 2" xfId="28352"/>
    <cellStyle name="Migliaia [0] 41 2 3 2 2" xfId="33703"/>
    <cellStyle name="Migliaia [0] 41 2 3 2 3" xfId="39005"/>
    <cellStyle name="Migliaia [0] 41 2 3 3" xfId="31238"/>
    <cellStyle name="Migliaia [0] 41 2 3 4" xfId="36354"/>
    <cellStyle name="Migliaia [0] 41 2 4" xfId="15105"/>
    <cellStyle name="Migliaia [0] 41 2 5" xfId="19540"/>
    <cellStyle name="Migliaia [0] 41 3" xfId="3113"/>
    <cellStyle name="Migliaia [0] 41 3 2" xfId="7245"/>
    <cellStyle name="Migliaia [0] 41 3 2 2" xfId="13768"/>
    <cellStyle name="Migliaia [0] 41 3 2 2 2" xfId="17223"/>
    <cellStyle name="Migliaia [0] 41 3 2 2 2 2" xfId="33704"/>
    <cellStyle name="Migliaia [0] 41 3 2 2 3" xfId="39006"/>
    <cellStyle name="Migliaia [0] 41 3 2 2 4" xfId="28353"/>
    <cellStyle name="Migliaia [0] 41 3 2 3" xfId="31239"/>
    <cellStyle name="Migliaia [0] 41 3 2 4" xfId="36355"/>
    <cellStyle name="Migliaia [0] 41 3 2 5" xfId="42609"/>
    <cellStyle name="Migliaia [0] 41 3 2 6" xfId="46268"/>
    <cellStyle name="Migliaia [0] 41 3 2 7" xfId="49284"/>
    <cellStyle name="Migliaia [0] 41 3 2 8" xfId="13044"/>
    <cellStyle name="Migliaia [0] 41 3 3" xfId="7801"/>
    <cellStyle name="Migliaia [0] 41 3 4" xfId="5981"/>
    <cellStyle name="Migliaia [0] 41 3 4 2" xfId="16755"/>
    <cellStyle name="Migliaia [0] 41 3 4 3" xfId="42657"/>
    <cellStyle name="Migliaia [0] 41 3 4 4" xfId="45787"/>
    <cellStyle name="Migliaia [0] 41 3 4 5" xfId="48803"/>
    <cellStyle name="Migliaia [0] 41 3 5" xfId="15107"/>
    <cellStyle name="Migliaia [0] 41 3 6" xfId="19542"/>
    <cellStyle name="Migliaia [0] 41 4" xfId="2659"/>
    <cellStyle name="Migliaia [0] 41 4 2" xfId="12473"/>
    <cellStyle name="Migliaia [0] 41 4 2 2" xfId="30553"/>
    <cellStyle name="Migliaia [0] 41 4 2 2 2" xfId="35711"/>
    <cellStyle name="Migliaia [0] 41 4 2 2 3" xfId="41013"/>
    <cellStyle name="Migliaia [0] 41 4 2 3" xfId="33060"/>
    <cellStyle name="Migliaia [0] 41 4 2 4" xfId="38362"/>
    <cellStyle name="Migliaia [0] 41 4 3" xfId="15108"/>
    <cellStyle name="Migliaia [0] 41 4 3 2" xfId="33705"/>
    <cellStyle name="Migliaia [0] 41 4 3 3" xfId="39007"/>
    <cellStyle name="Migliaia [0] 41 4 3 4" xfId="28354"/>
    <cellStyle name="Migliaia [0] 41 4 4" xfId="31240"/>
    <cellStyle name="Migliaia [0] 41 4 5" xfId="36356"/>
    <cellStyle name="Migliaia [0] 41 4 6" xfId="11415"/>
    <cellStyle name="Migliaia [0] 41 5" xfId="12542"/>
    <cellStyle name="Migliaia [0] 41 5 2" xfId="28355"/>
    <cellStyle name="Migliaia [0] 41 5 2 2" xfId="33706"/>
    <cellStyle name="Migliaia [0] 41 5 2 3" xfId="39008"/>
    <cellStyle name="Migliaia [0] 41 5 3" xfId="31241"/>
    <cellStyle name="Migliaia [0] 41 5 4" xfId="36357"/>
    <cellStyle name="Migliaia [0] 41 6" xfId="15104"/>
    <cellStyle name="Migliaia [0] 41 6 2" xfId="33702"/>
    <cellStyle name="Migliaia [0] 41 6 3" xfId="39004"/>
    <cellStyle name="Migliaia [0] 41 6 4" xfId="28351"/>
    <cellStyle name="Migliaia [0] 41 7" xfId="31237"/>
    <cellStyle name="Migliaia [0] 41 8" xfId="36353"/>
    <cellStyle name="Migliaia [0] 42" xfId="214"/>
    <cellStyle name="Migliaia [0] 42 2" xfId="1205"/>
    <cellStyle name="Migliaia [0] 42 2 2" xfId="3401"/>
    <cellStyle name="Migliaia [0] 42 2 2 2" xfId="7246"/>
    <cellStyle name="Migliaia [0] 42 2 2 2 2" xfId="17224"/>
    <cellStyle name="Migliaia [0] 42 2 2 2 3" xfId="43640"/>
    <cellStyle name="Migliaia [0] 42 2 2 2 4" xfId="46269"/>
    <cellStyle name="Migliaia [0] 42 2 2 2 5" xfId="49285"/>
    <cellStyle name="Migliaia [0] 42 2 2 3" xfId="7765"/>
    <cellStyle name="Migliaia [0] 42 2 2 4" xfId="5982"/>
    <cellStyle name="Migliaia [0] 42 2 2 4 2" xfId="16756"/>
    <cellStyle name="Migliaia [0] 42 2 2 4 3" xfId="42087"/>
    <cellStyle name="Migliaia [0] 42 2 2 4 4" xfId="45788"/>
    <cellStyle name="Migliaia [0] 42 2 2 4 5" xfId="48804"/>
    <cellStyle name="Migliaia [0] 42 2 2 5" xfId="15111"/>
    <cellStyle name="Migliaia [0] 42 2 2 6" xfId="19544"/>
    <cellStyle name="Migliaia [0] 42 2 2 7" xfId="44305"/>
    <cellStyle name="Migliaia [0] 42 2 2 8" xfId="45211"/>
    <cellStyle name="Migliaia [0] 42 2 3" xfId="7247"/>
    <cellStyle name="Migliaia [0] 42 2 3 2" xfId="28357"/>
    <cellStyle name="Migliaia [0] 42 2 3 2 2" xfId="33708"/>
    <cellStyle name="Migliaia [0] 42 2 3 2 3" xfId="39010"/>
    <cellStyle name="Migliaia [0] 42 2 3 3" xfId="31243"/>
    <cellStyle name="Migliaia [0] 42 2 3 4" xfId="36359"/>
    <cellStyle name="Migliaia [0] 42 2 4" xfId="15110"/>
    <cellStyle name="Migliaia [0] 42 2 5" xfId="19543"/>
    <cellStyle name="Migliaia [0] 42 3" xfId="3114"/>
    <cellStyle name="Migliaia [0] 42 3 2" xfId="7248"/>
    <cellStyle name="Migliaia [0] 42 3 2 2" xfId="13769"/>
    <cellStyle name="Migliaia [0] 42 3 2 2 2" xfId="17225"/>
    <cellStyle name="Migliaia [0] 42 3 2 2 2 2" xfId="33709"/>
    <cellStyle name="Migliaia [0] 42 3 2 2 3" xfId="39011"/>
    <cellStyle name="Migliaia [0] 42 3 2 2 4" xfId="28358"/>
    <cellStyle name="Migliaia [0] 42 3 2 3" xfId="31244"/>
    <cellStyle name="Migliaia [0] 42 3 2 4" xfId="36360"/>
    <cellStyle name="Migliaia [0] 42 3 2 5" xfId="32642"/>
    <cellStyle name="Migliaia [0] 42 3 2 6" xfId="46270"/>
    <cellStyle name="Migliaia [0] 42 3 2 7" xfId="49286"/>
    <cellStyle name="Migliaia [0] 42 3 2 8" xfId="13045"/>
    <cellStyle name="Migliaia [0] 42 3 3" xfId="7800"/>
    <cellStyle name="Migliaia [0] 42 3 4" xfId="5983"/>
    <cellStyle name="Migliaia [0] 42 3 4 2" xfId="16757"/>
    <cellStyle name="Migliaia [0] 42 3 4 3" xfId="43185"/>
    <cellStyle name="Migliaia [0] 42 3 4 4" xfId="45789"/>
    <cellStyle name="Migliaia [0] 42 3 4 5" xfId="48805"/>
    <cellStyle name="Migliaia [0] 42 3 5" xfId="15112"/>
    <cellStyle name="Migliaia [0] 42 3 6" xfId="19545"/>
    <cellStyle name="Migliaia [0] 42 4" xfId="2660"/>
    <cellStyle name="Migliaia [0] 42 4 2" xfId="12474"/>
    <cellStyle name="Migliaia [0] 42 4 2 2" xfId="30554"/>
    <cellStyle name="Migliaia [0] 42 4 2 2 2" xfId="35712"/>
    <cellStyle name="Migliaia [0] 42 4 2 2 3" xfId="41014"/>
    <cellStyle name="Migliaia [0] 42 4 2 3" xfId="33061"/>
    <cellStyle name="Migliaia [0] 42 4 2 4" xfId="38363"/>
    <cellStyle name="Migliaia [0] 42 4 3" xfId="15113"/>
    <cellStyle name="Migliaia [0] 42 4 3 2" xfId="33710"/>
    <cellStyle name="Migliaia [0] 42 4 3 3" xfId="39012"/>
    <cellStyle name="Migliaia [0] 42 4 3 4" xfId="28359"/>
    <cellStyle name="Migliaia [0] 42 4 4" xfId="31245"/>
    <cellStyle name="Migliaia [0] 42 4 5" xfId="36361"/>
    <cellStyle name="Migliaia [0] 42 4 6" xfId="11416"/>
    <cellStyle name="Migliaia [0] 42 5" xfId="12543"/>
    <cellStyle name="Migliaia [0] 42 5 2" xfId="28360"/>
    <cellStyle name="Migliaia [0] 42 5 2 2" xfId="33711"/>
    <cellStyle name="Migliaia [0] 42 5 2 3" xfId="39013"/>
    <cellStyle name="Migliaia [0] 42 5 3" xfId="31246"/>
    <cellStyle name="Migliaia [0] 42 5 4" xfId="36362"/>
    <cellStyle name="Migliaia [0] 42 6" xfId="15109"/>
    <cellStyle name="Migliaia [0] 42 6 2" xfId="33707"/>
    <cellStyle name="Migliaia [0] 42 6 3" xfId="39009"/>
    <cellStyle name="Migliaia [0] 42 6 4" xfId="28356"/>
    <cellStyle name="Migliaia [0] 42 7" xfId="31242"/>
    <cellStyle name="Migliaia [0] 42 8" xfId="36358"/>
    <cellStyle name="Migliaia [0] 43" xfId="215"/>
    <cellStyle name="Migliaia [0] 43 2" xfId="1206"/>
    <cellStyle name="Migliaia [0] 43 2 2" xfId="3402"/>
    <cellStyle name="Migliaia [0] 43 2 2 2" xfId="7249"/>
    <cellStyle name="Migliaia [0] 43 2 2 2 2" xfId="17226"/>
    <cellStyle name="Migliaia [0] 43 2 2 2 3" xfId="43549"/>
    <cellStyle name="Migliaia [0] 43 2 2 2 4" xfId="46271"/>
    <cellStyle name="Migliaia [0] 43 2 2 2 5" xfId="49287"/>
    <cellStyle name="Migliaia [0] 43 2 2 3" xfId="7764"/>
    <cellStyle name="Migliaia [0] 43 2 2 4" xfId="5984"/>
    <cellStyle name="Migliaia [0] 43 2 2 4 2" xfId="16758"/>
    <cellStyle name="Migliaia [0] 43 2 2 4 3" xfId="44017"/>
    <cellStyle name="Migliaia [0] 43 2 2 4 4" xfId="45790"/>
    <cellStyle name="Migliaia [0] 43 2 2 4 5" xfId="48806"/>
    <cellStyle name="Migliaia [0] 43 2 2 5" xfId="15116"/>
    <cellStyle name="Migliaia [0] 43 2 2 6" xfId="19547"/>
    <cellStyle name="Migliaia [0] 43 2 2 7" xfId="44306"/>
    <cellStyle name="Migliaia [0] 43 2 2 8" xfId="45212"/>
    <cellStyle name="Migliaia [0] 43 2 3" xfId="7250"/>
    <cellStyle name="Migliaia [0] 43 2 3 2" xfId="28362"/>
    <cellStyle name="Migliaia [0] 43 2 3 2 2" xfId="33713"/>
    <cellStyle name="Migliaia [0] 43 2 3 2 3" xfId="39015"/>
    <cellStyle name="Migliaia [0] 43 2 3 3" xfId="31248"/>
    <cellStyle name="Migliaia [0] 43 2 3 4" xfId="36364"/>
    <cellStyle name="Migliaia [0] 43 2 4" xfId="15115"/>
    <cellStyle name="Migliaia [0] 43 2 5" xfId="19546"/>
    <cellStyle name="Migliaia [0] 43 3" xfId="3115"/>
    <cellStyle name="Migliaia [0] 43 3 2" xfId="7251"/>
    <cellStyle name="Migliaia [0] 43 3 2 2" xfId="13770"/>
    <cellStyle name="Migliaia [0] 43 3 2 2 2" xfId="17227"/>
    <cellStyle name="Migliaia [0] 43 3 2 2 2 2" xfId="33714"/>
    <cellStyle name="Migliaia [0] 43 3 2 2 3" xfId="39016"/>
    <cellStyle name="Migliaia [0] 43 3 2 2 4" xfId="28363"/>
    <cellStyle name="Migliaia [0] 43 3 2 3" xfId="31249"/>
    <cellStyle name="Migliaia [0] 43 3 2 4" xfId="36365"/>
    <cellStyle name="Migliaia [0] 43 3 2 5" xfId="43202"/>
    <cellStyle name="Migliaia [0] 43 3 2 6" xfId="46272"/>
    <cellStyle name="Migliaia [0] 43 3 2 7" xfId="49288"/>
    <cellStyle name="Migliaia [0] 43 3 2 8" xfId="13046"/>
    <cellStyle name="Migliaia [0] 43 3 3" xfId="7799"/>
    <cellStyle name="Migliaia [0] 43 3 4" xfId="5985"/>
    <cellStyle name="Migliaia [0] 43 3 4 2" xfId="16759"/>
    <cellStyle name="Migliaia [0] 43 3 4 3" xfId="19443"/>
    <cellStyle name="Migliaia [0] 43 3 4 4" xfId="45791"/>
    <cellStyle name="Migliaia [0] 43 3 4 5" xfId="48807"/>
    <cellStyle name="Migliaia [0] 43 3 5" xfId="15117"/>
    <cellStyle name="Migliaia [0] 43 3 6" xfId="19548"/>
    <cellStyle name="Migliaia [0] 43 4" xfId="2661"/>
    <cellStyle name="Migliaia [0] 43 4 2" xfId="12475"/>
    <cellStyle name="Migliaia [0] 43 4 2 2" xfId="30555"/>
    <cellStyle name="Migliaia [0] 43 4 2 2 2" xfId="35713"/>
    <cellStyle name="Migliaia [0] 43 4 2 2 3" xfId="41015"/>
    <cellStyle name="Migliaia [0] 43 4 2 3" xfId="33062"/>
    <cellStyle name="Migliaia [0] 43 4 2 4" xfId="38364"/>
    <cellStyle name="Migliaia [0] 43 4 3" xfId="15118"/>
    <cellStyle name="Migliaia [0] 43 4 3 2" xfId="33715"/>
    <cellStyle name="Migliaia [0] 43 4 3 3" xfId="39017"/>
    <cellStyle name="Migliaia [0] 43 4 3 4" xfId="28364"/>
    <cellStyle name="Migliaia [0] 43 4 4" xfId="31250"/>
    <cellStyle name="Migliaia [0] 43 4 5" xfId="36366"/>
    <cellStyle name="Migliaia [0] 43 4 6" xfId="11417"/>
    <cellStyle name="Migliaia [0] 43 5" xfId="12544"/>
    <cellStyle name="Migliaia [0] 43 5 2" xfId="28365"/>
    <cellStyle name="Migliaia [0] 43 5 2 2" xfId="33716"/>
    <cellStyle name="Migliaia [0] 43 5 2 3" xfId="39018"/>
    <cellStyle name="Migliaia [0] 43 5 3" xfId="31251"/>
    <cellStyle name="Migliaia [0] 43 5 4" xfId="36367"/>
    <cellStyle name="Migliaia [0] 43 6" xfId="15114"/>
    <cellStyle name="Migliaia [0] 43 6 2" xfId="33712"/>
    <cellStyle name="Migliaia [0] 43 6 3" xfId="39014"/>
    <cellStyle name="Migliaia [0] 43 6 4" xfId="28361"/>
    <cellStyle name="Migliaia [0] 43 7" xfId="31247"/>
    <cellStyle name="Migliaia [0] 43 8" xfId="36363"/>
    <cellStyle name="Migliaia [0] 44" xfId="216"/>
    <cellStyle name="Migliaia [0] 44 2" xfId="1207"/>
    <cellStyle name="Migliaia [0] 44 2 2" xfId="3403"/>
    <cellStyle name="Migliaia [0] 44 2 2 2" xfId="7252"/>
    <cellStyle name="Migliaia [0] 44 2 2 2 2" xfId="17228"/>
    <cellStyle name="Migliaia [0] 44 2 2 2 3" xfId="19670"/>
    <cellStyle name="Migliaia [0] 44 2 2 2 4" xfId="46273"/>
    <cellStyle name="Migliaia [0] 44 2 2 2 5" xfId="49289"/>
    <cellStyle name="Migliaia [0] 44 2 2 3" xfId="7610"/>
    <cellStyle name="Migliaia [0] 44 2 2 4" xfId="5986"/>
    <cellStyle name="Migliaia [0] 44 2 2 4 2" xfId="16760"/>
    <cellStyle name="Migliaia [0] 44 2 2 4 3" xfId="42811"/>
    <cellStyle name="Migliaia [0] 44 2 2 4 4" xfId="45792"/>
    <cellStyle name="Migliaia [0] 44 2 2 4 5" xfId="48808"/>
    <cellStyle name="Migliaia [0] 44 2 2 5" xfId="15121"/>
    <cellStyle name="Migliaia [0] 44 2 2 6" xfId="19550"/>
    <cellStyle name="Migliaia [0] 44 2 2 7" xfId="44307"/>
    <cellStyle name="Migliaia [0] 44 2 2 8" xfId="45213"/>
    <cellStyle name="Migliaia [0] 44 2 3" xfId="7253"/>
    <cellStyle name="Migliaia [0] 44 2 3 2" xfId="28367"/>
    <cellStyle name="Migliaia [0] 44 2 3 2 2" xfId="33718"/>
    <cellStyle name="Migliaia [0] 44 2 3 2 3" xfId="39020"/>
    <cellStyle name="Migliaia [0] 44 2 3 3" xfId="31253"/>
    <cellStyle name="Migliaia [0] 44 2 3 4" xfId="36369"/>
    <cellStyle name="Migliaia [0] 44 2 4" xfId="15120"/>
    <cellStyle name="Migliaia [0] 44 2 5" xfId="19549"/>
    <cellStyle name="Migliaia [0] 44 3" xfId="3116"/>
    <cellStyle name="Migliaia [0] 44 3 2" xfId="7254"/>
    <cellStyle name="Migliaia [0] 44 3 2 2" xfId="13771"/>
    <cellStyle name="Migliaia [0] 44 3 2 2 2" xfId="17229"/>
    <cellStyle name="Migliaia [0] 44 3 2 2 2 2" xfId="33719"/>
    <cellStyle name="Migliaia [0] 44 3 2 2 3" xfId="39021"/>
    <cellStyle name="Migliaia [0] 44 3 2 2 4" xfId="28368"/>
    <cellStyle name="Migliaia [0] 44 3 2 3" xfId="31254"/>
    <cellStyle name="Migliaia [0] 44 3 2 4" xfId="36370"/>
    <cellStyle name="Migliaia [0] 44 3 2 5" xfId="42459"/>
    <cellStyle name="Migliaia [0] 44 3 2 6" xfId="46274"/>
    <cellStyle name="Migliaia [0] 44 3 2 7" xfId="49290"/>
    <cellStyle name="Migliaia [0] 44 3 2 8" xfId="13047"/>
    <cellStyle name="Migliaia [0] 44 3 3" xfId="7617"/>
    <cellStyle name="Migliaia [0] 44 3 4" xfId="5987"/>
    <cellStyle name="Migliaia [0] 44 3 4 2" xfId="16761"/>
    <cellStyle name="Migliaia [0] 44 3 4 3" xfId="41633"/>
    <cellStyle name="Migliaia [0] 44 3 4 4" xfId="45793"/>
    <cellStyle name="Migliaia [0] 44 3 4 5" xfId="48809"/>
    <cellStyle name="Migliaia [0] 44 3 5" xfId="15122"/>
    <cellStyle name="Migliaia [0] 44 3 6" xfId="19551"/>
    <cellStyle name="Migliaia [0] 44 4" xfId="2662"/>
    <cellStyle name="Migliaia [0] 44 4 2" xfId="12476"/>
    <cellStyle name="Migliaia [0] 44 4 2 2" xfId="30556"/>
    <cellStyle name="Migliaia [0] 44 4 2 2 2" xfId="35714"/>
    <cellStyle name="Migliaia [0] 44 4 2 2 3" xfId="41016"/>
    <cellStyle name="Migliaia [0] 44 4 2 3" xfId="33063"/>
    <cellStyle name="Migliaia [0] 44 4 2 4" xfId="38365"/>
    <cellStyle name="Migliaia [0] 44 4 3" xfId="15123"/>
    <cellStyle name="Migliaia [0] 44 4 3 2" xfId="33720"/>
    <cellStyle name="Migliaia [0] 44 4 3 3" xfId="39022"/>
    <cellStyle name="Migliaia [0] 44 4 3 4" xfId="28369"/>
    <cellStyle name="Migliaia [0] 44 4 4" xfId="31255"/>
    <cellStyle name="Migliaia [0] 44 4 5" xfId="36371"/>
    <cellStyle name="Migliaia [0] 44 4 6" xfId="11418"/>
    <cellStyle name="Migliaia [0] 44 5" xfId="12545"/>
    <cellStyle name="Migliaia [0] 44 5 2" xfId="28370"/>
    <cellStyle name="Migliaia [0] 44 5 2 2" xfId="33721"/>
    <cellStyle name="Migliaia [0] 44 5 2 3" xfId="39023"/>
    <cellStyle name="Migliaia [0] 44 5 3" xfId="31256"/>
    <cellStyle name="Migliaia [0] 44 5 4" xfId="36372"/>
    <cellStyle name="Migliaia [0] 44 6" xfId="15119"/>
    <cellStyle name="Migliaia [0] 44 6 2" xfId="33717"/>
    <cellStyle name="Migliaia [0] 44 6 3" xfId="39019"/>
    <cellStyle name="Migliaia [0] 44 6 4" xfId="28366"/>
    <cellStyle name="Migliaia [0] 44 7" xfId="31252"/>
    <cellStyle name="Migliaia [0] 44 8" xfId="36368"/>
    <cellStyle name="Migliaia [0] 45" xfId="217"/>
    <cellStyle name="Migliaia [0] 45 2" xfId="1208"/>
    <cellStyle name="Migliaia [0] 45 2 2" xfId="3404"/>
    <cellStyle name="Migliaia [0] 45 2 2 2" xfId="7255"/>
    <cellStyle name="Migliaia [0] 45 2 2 2 2" xfId="17230"/>
    <cellStyle name="Migliaia [0] 45 2 2 2 3" xfId="19935"/>
    <cellStyle name="Migliaia [0] 45 2 2 2 4" xfId="46275"/>
    <cellStyle name="Migliaia [0] 45 2 2 2 5" xfId="49291"/>
    <cellStyle name="Migliaia [0] 45 2 2 3" xfId="6560"/>
    <cellStyle name="Migliaia [0] 45 2 2 4" xfId="5988"/>
    <cellStyle name="Migliaia [0] 45 2 2 4 2" xfId="16762"/>
    <cellStyle name="Migliaia [0] 45 2 2 4 3" xfId="43341"/>
    <cellStyle name="Migliaia [0] 45 2 2 4 4" xfId="45794"/>
    <cellStyle name="Migliaia [0] 45 2 2 4 5" xfId="48810"/>
    <cellStyle name="Migliaia [0] 45 2 2 5" xfId="15126"/>
    <cellStyle name="Migliaia [0] 45 2 2 6" xfId="19553"/>
    <cellStyle name="Migliaia [0] 45 2 2 7" xfId="44308"/>
    <cellStyle name="Migliaia [0] 45 2 2 8" xfId="45214"/>
    <cellStyle name="Migliaia [0] 45 2 3" xfId="7256"/>
    <cellStyle name="Migliaia [0] 45 2 3 2" xfId="28372"/>
    <cellStyle name="Migliaia [0] 45 2 3 2 2" xfId="33723"/>
    <cellStyle name="Migliaia [0] 45 2 3 2 3" xfId="39025"/>
    <cellStyle name="Migliaia [0] 45 2 3 3" xfId="31258"/>
    <cellStyle name="Migliaia [0] 45 2 3 4" xfId="36374"/>
    <cellStyle name="Migliaia [0] 45 2 4" xfId="15125"/>
    <cellStyle name="Migliaia [0] 45 2 5" xfId="19552"/>
    <cellStyle name="Migliaia [0] 45 3" xfId="3117"/>
    <cellStyle name="Migliaia [0] 45 3 2" xfId="7257"/>
    <cellStyle name="Migliaia [0] 45 3 2 2" xfId="13772"/>
    <cellStyle name="Migliaia [0] 45 3 2 2 2" xfId="17231"/>
    <cellStyle name="Migliaia [0] 45 3 2 2 2 2" xfId="33724"/>
    <cellStyle name="Migliaia [0] 45 3 2 2 3" xfId="39026"/>
    <cellStyle name="Migliaia [0] 45 3 2 2 4" xfId="28373"/>
    <cellStyle name="Migliaia [0] 45 3 2 3" xfId="31259"/>
    <cellStyle name="Migliaia [0] 45 3 2 4" xfId="36375"/>
    <cellStyle name="Migliaia [0] 45 3 2 5" xfId="43781"/>
    <cellStyle name="Migliaia [0] 45 3 2 6" xfId="46276"/>
    <cellStyle name="Migliaia [0] 45 3 2 7" xfId="49292"/>
    <cellStyle name="Migliaia [0] 45 3 2 8" xfId="13048"/>
    <cellStyle name="Migliaia [0] 45 3 3" xfId="6974"/>
    <cellStyle name="Migliaia [0] 45 3 4" xfId="5989"/>
    <cellStyle name="Migliaia [0] 45 3 4 2" xfId="16763"/>
    <cellStyle name="Migliaia [0] 45 3 4 3" xfId="43618"/>
    <cellStyle name="Migliaia [0] 45 3 4 4" xfId="45795"/>
    <cellStyle name="Migliaia [0] 45 3 4 5" xfId="48811"/>
    <cellStyle name="Migliaia [0] 45 3 5" xfId="15127"/>
    <cellStyle name="Migliaia [0] 45 3 6" xfId="19554"/>
    <cellStyle name="Migliaia [0] 45 4" xfId="2663"/>
    <cellStyle name="Migliaia [0] 45 4 2" xfId="12477"/>
    <cellStyle name="Migliaia [0] 45 4 2 2" xfId="30557"/>
    <cellStyle name="Migliaia [0] 45 4 2 2 2" xfId="35715"/>
    <cellStyle name="Migliaia [0] 45 4 2 2 3" xfId="41017"/>
    <cellStyle name="Migliaia [0] 45 4 2 3" xfId="33064"/>
    <cellStyle name="Migliaia [0] 45 4 2 4" xfId="38366"/>
    <cellStyle name="Migliaia [0] 45 4 3" xfId="15128"/>
    <cellStyle name="Migliaia [0] 45 4 3 2" xfId="33725"/>
    <cellStyle name="Migliaia [0] 45 4 3 3" xfId="39027"/>
    <cellStyle name="Migliaia [0] 45 4 3 4" xfId="28374"/>
    <cellStyle name="Migliaia [0] 45 4 4" xfId="31260"/>
    <cellStyle name="Migliaia [0] 45 4 5" xfId="36376"/>
    <cellStyle name="Migliaia [0] 45 4 6" xfId="11419"/>
    <cellStyle name="Migliaia [0] 45 5" xfId="12546"/>
    <cellStyle name="Migliaia [0] 45 5 2" xfId="28375"/>
    <cellStyle name="Migliaia [0] 45 5 2 2" xfId="33726"/>
    <cellStyle name="Migliaia [0] 45 5 2 3" xfId="39028"/>
    <cellStyle name="Migliaia [0] 45 5 3" xfId="31261"/>
    <cellStyle name="Migliaia [0] 45 5 4" xfId="36377"/>
    <cellStyle name="Migliaia [0] 45 6" xfId="15124"/>
    <cellStyle name="Migliaia [0] 45 6 2" xfId="33722"/>
    <cellStyle name="Migliaia [0] 45 6 3" xfId="39024"/>
    <cellStyle name="Migliaia [0] 45 6 4" xfId="28371"/>
    <cellStyle name="Migliaia [0] 45 7" xfId="31257"/>
    <cellStyle name="Migliaia [0] 45 8" xfId="36373"/>
    <cellStyle name="Migliaia [0] 46" xfId="218"/>
    <cellStyle name="Migliaia [0] 46 2" xfId="1209"/>
    <cellStyle name="Migliaia [0] 46 2 2" xfId="3405"/>
    <cellStyle name="Migliaia [0] 46 2 2 2" xfId="7258"/>
    <cellStyle name="Migliaia [0] 46 2 2 2 2" xfId="17232"/>
    <cellStyle name="Migliaia [0] 46 2 2 2 3" xfId="42524"/>
    <cellStyle name="Migliaia [0] 46 2 2 2 4" xfId="46277"/>
    <cellStyle name="Migliaia [0] 46 2 2 2 5" xfId="49293"/>
    <cellStyle name="Migliaia [0] 46 2 2 3" xfId="7763"/>
    <cellStyle name="Migliaia [0] 46 2 2 4" xfId="5990"/>
    <cellStyle name="Migliaia [0] 46 2 2 4 2" xfId="16764"/>
    <cellStyle name="Migliaia [0] 46 2 2 4 3" xfId="41634"/>
    <cellStyle name="Migliaia [0] 46 2 2 4 4" xfId="45796"/>
    <cellStyle name="Migliaia [0] 46 2 2 4 5" xfId="48812"/>
    <cellStyle name="Migliaia [0] 46 2 2 5" xfId="15131"/>
    <cellStyle name="Migliaia [0] 46 2 2 6" xfId="19556"/>
    <cellStyle name="Migliaia [0] 46 2 2 7" xfId="44309"/>
    <cellStyle name="Migliaia [0] 46 2 2 8" xfId="45215"/>
    <cellStyle name="Migliaia [0] 46 2 3" xfId="7259"/>
    <cellStyle name="Migliaia [0] 46 2 3 2" xfId="28377"/>
    <cellStyle name="Migliaia [0] 46 2 3 2 2" xfId="33728"/>
    <cellStyle name="Migliaia [0] 46 2 3 2 3" xfId="39030"/>
    <cellStyle name="Migliaia [0] 46 2 3 3" xfId="31263"/>
    <cellStyle name="Migliaia [0] 46 2 3 4" xfId="36379"/>
    <cellStyle name="Migliaia [0] 46 2 4" xfId="15130"/>
    <cellStyle name="Migliaia [0] 46 2 5" xfId="19555"/>
    <cellStyle name="Migliaia [0] 46 3" xfId="3118"/>
    <cellStyle name="Migliaia [0] 46 3 2" xfId="7260"/>
    <cellStyle name="Migliaia [0] 46 3 2 2" xfId="13773"/>
    <cellStyle name="Migliaia [0] 46 3 2 2 2" xfId="17233"/>
    <cellStyle name="Migliaia [0] 46 3 2 2 2 2" xfId="33729"/>
    <cellStyle name="Migliaia [0] 46 3 2 2 3" xfId="39031"/>
    <cellStyle name="Migliaia [0] 46 3 2 2 4" xfId="28378"/>
    <cellStyle name="Migliaia [0] 46 3 2 3" xfId="31264"/>
    <cellStyle name="Migliaia [0] 46 3 2 4" xfId="36380"/>
    <cellStyle name="Migliaia [0] 46 3 2 5" xfId="41743"/>
    <cellStyle name="Migliaia [0] 46 3 2 6" xfId="46278"/>
    <cellStyle name="Migliaia [0] 46 3 2 7" xfId="49294"/>
    <cellStyle name="Migliaia [0] 46 3 2 8" xfId="13049"/>
    <cellStyle name="Migliaia [0] 46 3 3" xfId="6975"/>
    <cellStyle name="Migliaia [0] 46 3 4" xfId="5991"/>
    <cellStyle name="Migliaia [0] 46 3 4 2" xfId="16765"/>
    <cellStyle name="Migliaia [0] 46 3 4 3" xfId="19699"/>
    <cellStyle name="Migliaia [0] 46 3 4 4" xfId="45797"/>
    <cellStyle name="Migliaia [0] 46 3 4 5" xfId="48813"/>
    <cellStyle name="Migliaia [0] 46 3 5" xfId="15132"/>
    <cellStyle name="Migliaia [0] 46 3 6" xfId="19557"/>
    <cellStyle name="Migliaia [0] 46 4" xfId="2664"/>
    <cellStyle name="Migliaia [0] 46 4 2" xfId="12478"/>
    <cellStyle name="Migliaia [0] 46 4 2 2" xfId="30558"/>
    <cellStyle name="Migliaia [0] 46 4 2 2 2" xfId="35716"/>
    <cellStyle name="Migliaia [0] 46 4 2 2 3" xfId="41018"/>
    <cellStyle name="Migliaia [0] 46 4 2 3" xfId="33065"/>
    <cellStyle name="Migliaia [0] 46 4 2 4" xfId="38367"/>
    <cellStyle name="Migliaia [0] 46 4 3" xfId="15133"/>
    <cellStyle name="Migliaia [0] 46 4 3 2" xfId="33730"/>
    <cellStyle name="Migliaia [0] 46 4 3 3" xfId="39032"/>
    <cellStyle name="Migliaia [0] 46 4 3 4" xfId="28379"/>
    <cellStyle name="Migliaia [0] 46 4 4" xfId="31265"/>
    <cellStyle name="Migliaia [0] 46 4 5" xfId="36381"/>
    <cellStyle name="Migliaia [0] 46 4 6" xfId="11420"/>
    <cellStyle name="Migliaia [0] 46 5" xfId="12547"/>
    <cellStyle name="Migliaia [0] 46 5 2" xfId="28380"/>
    <cellStyle name="Migliaia [0] 46 5 2 2" xfId="33731"/>
    <cellStyle name="Migliaia [0] 46 5 2 3" xfId="39033"/>
    <cellStyle name="Migliaia [0] 46 5 3" xfId="31266"/>
    <cellStyle name="Migliaia [0] 46 5 4" xfId="36382"/>
    <cellStyle name="Migliaia [0] 46 6" xfId="15129"/>
    <cellStyle name="Migliaia [0] 46 6 2" xfId="33727"/>
    <cellStyle name="Migliaia [0] 46 6 3" xfId="39029"/>
    <cellStyle name="Migliaia [0] 46 6 4" xfId="28376"/>
    <cellStyle name="Migliaia [0] 46 7" xfId="31262"/>
    <cellStyle name="Migliaia [0] 46 8" xfId="36378"/>
    <cellStyle name="Migliaia [0] 47" xfId="219"/>
    <cellStyle name="Migliaia [0] 47 2" xfId="1210"/>
    <cellStyle name="Migliaia [0] 47 2 2" xfId="3406"/>
    <cellStyle name="Migliaia [0] 47 2 2 2" xfId="7261"/>
    <cellStyle name="Migliaia [0] 47 2 2 2 2" xfId="17234"/>
    <cellStyle name="Migliaia [0] 47 2 2 2 3" xfId="41744"/>
    <cellStyle name="Migliaia [0] 47 2 2 2 4" xfId="46279"/>
    <cellStyle name="Migliaia [0] 47 2 2 2 5" xfId="49295"/>
    <cellStyle name="Migliaia [0] 47 2 2 3" xfId="7762"/>
    <cellStyle name="Migliaia [0] 47 2 2 4" xfId="5992"/>
    <cellStyle name="Migliaia [0] 47 2 2 4 2" xfId="16766"/>
    <cellStyle name="Migliaia [0] 47 2 2 4 3" xfId="41635"/>
    <cellStyle name="Migliaia [0] 47 2 2 4 4" xfId="45798"/>
    <cellStyle name="Migliaia [0] 47 2 2 4 5" xfId="48814"/>
    <cellStyle name="Migliaia [0] 47 2 2 5" xfId="15136"/>
    <cellStyle name="Migliaia [0] 47 2 2 6" xfId="19559"/>
    <cellStyle name="Migliaia [0] 47 2 2 7" xfId="44310"/>
    <cellStyle name="Migliaia [0] 47 2 2 8" xfId="45216"/>
    <cellStyle name="Migliaia [0] 47 2 3" xfId="7262"/>
    <cellStyle name="Migliaia [0] 47 2 3 2" xfId="28382"/>
    <cellStyle name="Migliaia [0] 47 2 3 2 2" xfId="33733"/>
    <cellStyle name="Migliaia [0] 47 2 3 2 3" xfId="39035"/>
    <cellStyle name="Migliaia [0] 47 2 3 3" xfId="31268"/>
    <cellStyle name="Migliaia [0] 47 2 3 4" xfId="36384"/>
    <cellStyle name="Migliaia [0] 47 2 4" xfId="15135"/>
    <cellStyle name="Migliaia [0] 47 2 5" xfId="19558"/>
    <cellStyle name="Migliaia [0] 47 3" xfId="3119"/>
    <cellStyle name="Migliaia [0] 47 3 2" xfId="7263"/>
    <cellStyle name="Migliaia [0] 47 3 2 2" xfId="13774"/>
    <cellStyle name="Migliaia [0] 47 3 2 2 2" xfId="17235"/>
    <cellStyle name="Migliaia [0] 47 3 2 2 2 2" xfId="33734"/>
    <cellStyle name="Migliaia [0] 47 3 2 2 3" xfId="39036"/>
    <cellStyle name="Migliaia [0] 47 3 2 2 4" xfId="28383"/>
    <cellStyle name="Migliaia [0] 47 3 2 3" xfId="31269"/>
    <cellStyle name="Migliaia [0] 47 3 2 4" xfId="36385"/>
    <cellStyle name="Migliaia [0] 47 3 2 5" xfId="29684"/>
    <cellStyle name="Migliaia [0] 47 3 2 6" xfId="46280"/>
    <cellStyle name="Migliaia [0] 47 3 2 7" xfId="49296"/>
    <cellStyle name="Migliaia [0] 47 3 2 8" xfId="13050"/>
    <cellStyle name="Migliaia [0] 47 3 3" xfId="7798"/>
    <cellStyle name="Migliaia [0] 47 3 4" xfId="5993"/>
    <cellStyle name="Migliaia [0] 47 3 4 2" xfId="16767"/>
    <cellStyle name="Migliaia [0] 47 3 4 3" xfId="19698"/>
    <cellStyle name="Migliaia [0] 47 3 4 4" xfId="45799"/>
    <cellStyle name="Migliaia [0] 47 3 4 5" xfId="48815"/>
    <cellStyle name="Migliaia [0] 47 3 5" xfId="15137"/>
    <cellStyle name="Migliaia [0] 47 3 6" xfId="19560"/>
    <cellStyle name="Migliaia [0] 47 4" xfId="2665"/>
    <cellStyle name="Migliaia [0] 47 4 2" xfId="12479"/>
    <cellStyle name="Migliaia [0] 47 4 2 2" xfId="30559"/>
    <cellStyle name="Migliaia [0] 47 4 2 2 2" xfId="35717"/>
    <cellStyle name="Migliaia [0] 47 4 2 2 3" xfId="41019"/>
    <cellStyle name="Migliaia [0] 47 4 2 3" xfId="33066"/>
    <cellStyle name="Migliaia [0] 47 4 2 4" xfId="38368"/>
    <cellStyle name="Migliaia [0] 47 4 3" xfId="15138"/>
    <cellStyle name="Migliaia [0] 47 4 3 2" xfId="33735"/>
    <cellStyle name="Migliaia [0] 47 4 3 3" xfId="39037"/>
    <cellStyle name="Migliaia [0] 47 4 3 4" xfId="28384"/>
    <cellStyle name="Migliaia [0] 47 4 4" xfId="31270"/>
    <cellStyle name="Migliaia [0] 47 4 5" xfId="36386"/>
    <cellStyle name="Migliaia [0] 47 4 6" xfId="11421"/>
    <cellStyle name="Migliaia [0] 47 5" xfId="12548"/>
    <cellStyle name="Migliaia [0] 47 5 2" xfId="28385"/>
    <cellStyle name="Migliaia [0] 47 5 2 2" xfId="33736"/>
    <cellStyle name="Migliaia [0] 47 5 2 3" xfId="39038"/>
    <cellStyle name="Migliaia [0] 47 5 3" xfId="31271"/>
    <cellStyle name="Migliaia [0] 47 5 4" xfId="36387"/>
    <cellStyle name="Migliaia [0] 47 6" xfId="15134"/>
    <cellStyle name="Migliaia [0] 47 6 2" xfId="33732"/>
    <cellStyle name="Migliaia [0] 47 6 3" xfId="39034"/>
    <cellStyle name="Migliaia [0] 47 6 4" xfId="28381"/>
    <cellStyle name="Migliaia [0] 47 7" xfId="31267"/>
    <cellStyle name="Migliaia [0] 47 8" xfId="36383"/>
    <cellStyle name="Migliaia [0] 48" xfId="220"/>
    <cellStyle name="Migliaia [0] 48 2" xfId="1211"/>
    <cellStyle name="Migliaia [0] 48 2 2" xfId="3407"/>
    <cellStyle name="Migliaia [0] 48 2 2 2" xfId="7264"/>
    <cellStyle name="Migliaia [0] 48 2 2 2 2" xfId="17236"/>
    <cellStyle name="Migliaia [0] 48 2 2 2 3" xfId="42673"/>
    <cellStyle name="Migliaia [0] 48 2 2 2 4" xfId="46281"/>
    <cellStyle name="Migliaia [0] 48 2 2 2 5" xfId="49297"/>
    <cellStyle name="Migliaia [0] 48 2 2 3" xfId="7761"/>
    <cellStyle name="Migliaia [0] 48 2 2 4" xfId="5994"/>
    <cellStyle name="Migliaia [0] 48 2 2 4 2" xfId="16768"/>
    <cellStyle name="Migliaia [0] 48 2 2 4 3" xfId="41636"/>
    <cellStyle name="Migliaia [0] 48 2 2 4 4" xfId="45800"/>
    <cellStyle name="Migliaia [0] 48 2 2 4 5" xfId="48816"/>
    <cellStyle name="Migliaia [0] 48 2 2 5" xfId="15141"/>
    <cellStyle name="Migliaia [0] 48 2 2 6" xfId="19562"/>
    <cellStyle name="Migliaia [0] 48 2 2 7" xfId="44311"/>
    <cellStyle name="Migliaia [0] 48 2 2 8" xfId="45217"/>
    <cellStyle name="Migliaia [0] 48 2 3" xfId="7265"/>
    <cellStyle name="Migliaia [0] 48 2 3 2" xfId="28387"/>
    <cellStyle name="Migliaia [0] 48 2 3 2 2" xfId="33738"/>
    <cellStyle name="Migliaia [0] 48 2 3 2 3" xfId="39040"/>
    <cellStyle name="Migliaia [0] 48 2 3 3" xfId="31273"/>
    <cellStyle name="Migliaia [0] 48 2 3 4" xfId="36389"/>
    <cellStyle name="Migliaia [0] 48 2 4" xfId="15140"/>
    <cellStyle name="Migliaia [0] 48 2 5" xfId="19561"/>
    <cellStyle name="Migliaia [0] 48 3" xfId="3120"/>
    <cellStyle name="Migliaia [0] 48 3 2" xfId="7266"/>
    <cellStyle name="Migliaia [0] 48 3 2 2" xfId="13775"/>
    <cellStyle name="Migliaia [0] 48 3 2 2 2" xfId="17237"/>
    <cellStyle name="Migliaia [0] 48 3 2 2 2 2" xfId="33739"/>
    <cellStyle name="Migliaia [0] 48 3 2 2 3" xfId="39041"/>
    <cellStyle name="Migliaia [0] 48 3 2 2 4" xfId="28388"/>
    <cellStyle name="Migliaia [0] 48 3 2 3" xfId="31274"/>
    <cellStyle name="Migliaia [0] 48 3 2 4" xfId="36390"/>
    <cellStyle name="Migliaia [0] 48 3 2 5" xfId="42912"/>
    <cellStyle name="Migliaia [0] 48 3 2 6" xfId="46282"/>
    <cellStyle name="Migliaia [0] 48 3 2 7" xfId="49298"/>
    <cellStyle name="Migliaia [0] 48 3 2 8" xfId="13051"/>
    <cellStyle name="Migliaia [0] 48 3 3" xfId="7797"/>
    <cellStyle name="Migliaia [0] 48 3 4" xfId="5995"/>
    <cellStyle name="Migliaia [0] 48 3 4 2" xfId="16769"/>
    <cellStyle name="Migliaia [0] 48 3 4 3" xfId="19693"/>
    <cellStyle name="Migliaia [0] 48 3 4 4" xfId="45801"/>
    <cellStyle name="Migliaia [0] 48 3 4 5" xfId="48817"/>
    <cellStyle name="Migliaia [0] 48 3 5" xfId="15142"/>
    <cellStyle name="Migliaia [0] 48 3 6" xfId="19563"/>
    <cellStyle name="Migliaia [0] 48 4" xfId="2666"/>
    <cellStyle name="Migliaia [0] 48 4 2" xfId="12480"/>
    <cellStyle name="Migliaia [0] 48 4 2 2" xfId="30560"/>
    <cellStyle name="Migliaia [0] 48 4 2 2 2" xfId="35718"/>
    <cellStyle name="Migliaia [0] 48 4 2 2 3" xfId="41020"/>
    <cellStyle name="Migliaia [0] 48 4 2 3" xfId="33067"/>
    <cellStyle name="Migliaia [0] 48 4 2 4" xfId="38369"/>
    <cellStyle name="Migliaia [0] 48 4 3" xfId="15143"/>
    <cellStyle name="Migliaia [0] 48 4 3 2" xfId="33740"/>
    <cellStyle name="Migliaia [0] 48 4 3 3" xfId="39042"/>
    <cellStyle name="Migliaia [0] 48 4 3 4" xfId="28389"/>
    <cellStyle name="Migliaia [0] 48 4 4" xfId="31275"/>
    <cellStyle name="Migliaia [0] 48 4 5" xfId="36391"/>
    <cellStyle name="Migliaia [0] 48 4 6" xfId="11422"/>
    <cellStyle name="Migliaia [0] 48 5" xfId="12549"/>
    <cellStyle name="Migliaia [0] 48 5 2" xfId="28390"/>
    <cellStyle name="Migliaia [0] 48 5 2 2" xfId="33741"/>
    <cellStyle name="Migliaia [0] 48 5 2 3" xfId="39043"/>
    <cellStyle name="Migliaia [0] 48 5 3" xfId="31276"/>
    <cellStyle name="Migliaia [0] 48 5 4" xfId="36392"/>
    <cellStyle name="Migliaia [0] 48 6" xfId="15139"/>
    <cellStyle name="Migliaia [0] 48 6 2" xfId="33737"/>
    <cellStyle name="Migliaia [0] 48 6 3" xfId="39039"/>
    <cellStyle name="Migliaia [0] 48 6 4" xfId="28386"/>
    <cellStyle name="Migliaia [0] 48 7" xfId="31272"/>
    <cellStyle name="Migliaia [0] 48 8" xfId="36388"/>
    <cellStyle name="Migliaia [0] 49" xfId="221"/>
    <cellStyle name="Migliaia [0] 49 2" xfId="1212"/>
    <cellStyle name="Migliaia [0] 49 2 2" xfId="3408"/>
    <cellStyle name="Migliaia [0] 49 2 2 2" xfId="7267"/>
    <cellStyle name="Migliaia [0] 49 2 2 2 2" xfId="17238"/>
    <cellStyle name="Migliaia [0] 49 2 2 2 3" xfId="42525"/>
    <cellStyle name="Migliaia [0] 49 2 2 2 4" xfId="46283"/>
    <cellStyle name="Migliaia [0] 49 2 2 2 5" xfId="49299"/>
    <cellStyle name="Migliaia [0] 49 2 2 3" xfId="7760"/>
    <cellStyle name="Migliaia [0] 49 2 2 4" xfId="5996"/>
    <cellStyle name="Migliaia [0] 49 2 2 4 2" xfId="16770"/>
    <cellStyle name="Migliaia [0] 49 2 2 4 3" xfId="41637"/>
    <cellStyle name="Migliaia [0] 49 2 2 4 4" xfId="45802"/>
    <cellStyle name="Migliaia [0] 49 2 2 4 5" xfId="48818"/>
    <cellStyle name="Migliaia [0] 49 2 2 5" xfId="15146"/>
    <cellStyle name="Migliaia [0] 49 2 2 6" xfId="19565"/>
    <cellStyle name="Migliaia [0] 49 2 2 7" xfId="44312"/>
    <cellStyle name="Migliaia [0] 49 2 2 8" xfId="45218"/>
    <cellStyle name="Migliaia [0] 49 2 3" xfId="7268"/>
    <cellStyle name="Migliaia [0] 49 2 3 2" xfId="28392"/>
    <cellStyle name="Migliaia [0] 49 2 3 2 2" xfId="33743"/>
    <cellStyle name="Migliaia [0] 49 2 3 2 3" xfId="39045"/>
    <cellStyle name="Migliaia [0] 49 2 3 3" xfId="31278"/>
    <cellStyle name="Migliaia [0] 49 2 3 4" xfId="36394"/>
    <cellStyle name="Migliaia [0] 49 2 4" xfId="15145"/>
    <cellStyle name="Migliaia [0] 49 2 5" xfId="19564"/>
    <cellStyle name="Migliaia [0] 49 3" xfId="3121"/>
    <cellStyle name="Migliaia [0] 49 3 2" xfId="7269"/>
    <cellStyle name="Migliaia [0] 49 3 2 2" xfId="13776"/>
    <cellStyle name="Migliaia [0] 49 3 2 2 2" xfId="17239"/>
    <cellStyle name="Migliaia [0] 49 3 2 2 2 2" xfId="33744"/>
    <cellStyle name="Migliaia [0] 49 3 2 2 3" xfId="39046"/>
    <cellStyle name="Migliaia [0] 49 3 2 2 4" xfId="28393"/>
    <cellStyle name="Migliaia [0] 49 3 2 3" xfId="31279"/>
    <cellStyle name="Migliaia [0] 49 3 2 4" xfId="36395"/>
    <cellStyle name="Migliaia [0] 49 3 2 5" xfId="20568"/>
    <cellStyle name="Migliaia [0] 49 3 2 6" xfId="46284"/>
    <cellStyle name="Migliaia [0] 49 3 2 7" xfId="49300"/>
    <cellStyle name="Migliaia [0] 49 3 2 8" xfId="13052"/>
    <cellStyle name="Migliaia [0] 49 3 3" xfId="7095"/>
    <cellStyle name="Migliaia [0] 49 3 4" xfId="5997"/>
    <cellStyle name="Migliaia [0] 49 3 4 2" xfId="16771"/>
    <cellStyle name="Migliaia [0] 49 3 4 3" xfId="42748"/>
    <cellStyle name="Migliaia [0] 49 3 4 4" xfId="45803"/>
    <cellStyle name="Migliaia [0] 49 3 4 5" xfId="48819"/>
    <cellStyle name="Migliaia [0] 49 3 5" xfId="15147"/>
    <cellStyle name="Migliaia [0] 49 3 6" xfId="19566"/>
    <cellStyle name="Migliaia [0] 49 4" xfId="2667"/>
    <cellStyle name="Migliaia [0] 49 4 2" xfId="12481"/>
    <cellStyle name="Migliaia [0] 49 4 2 2" xfId="30561"/>
    <cellStyle name="Migliaia [0] 49 4 2 2 2" xfId="35719"/>
    <cellStyle name="Migliaia [0] 49 4 2 2 3" xfId="41021"/>
    <cellStyle name="Migliaia [0] 49 4 2 3" xfId="33068"/>
    <cellStyle name="Migliaia [0] 49 4 2 4" xfId="38370"/>
    <cellStyle name="Migliaia [0] 49 4 3" xfId="15148"/>
    <cellStyle name="Migliaia [0] 49 4 3 2" xfId="33745"/>
    <cellStyle name="Migliaia [0] 49 4 3 3" xfId="39047"/>
    <cellStyle name="Migliaia [0] 49 4 3 4" xfId="28394"/>
    <cellStyle name="Migliaia [0] 49 4 4" xfId="31280"/>
    <cellStyle name="Migliaia [0] 49 4 5" xfId="36396"/>
    <cellStyle name="Migliaia [0] 49 4 6" xfId="11423"/>
    <cellStyle name="Migliaia [0] 49 5" xfId="12550"/>
    <cellStyle name="Migliaia [0] 49 5 2" xfId="28395"/>
    <cellStyle name="Migliaia [0] 49 5 2 2" xfId="33746"/>
    <cellStyle name="Migliaia [0] 49 5 2 3" xfId="39048"/>
    <cellStyle name="Migliaia [0] 49 5 3" xfId="31281"/>
    <cellStyle name="Migliaia [0] 49 5 4" xfId="36397"/>
    <cellStyle name="Migliaia [0] 49 6" xfId="15144"/>
    <cellStyle name="Migliaia [0] 49 6 2" xfId="33742"/>
    <cellStyle name="Migliaia [0] 49 6 3" xfId="39044"/>
    <cellStyle name="Migliaia [0] 49 6 4" xfId="28391"/>
    <cellStyle name="Migliaia [0] 49 7" xfId="31277"/>
    <cellStyle name="Migliaia [0] 49 8" xfId="36393"/>
    <cellStyle name="Migliaia [0] 5" xfId="222"/>
    <cellStyle name="Migliaia [0] 5 2" xfId="1213"/>
    <cellStyle name="Migliaia [0] 5 2 2" xfId="3409"/>
    <cellStyle name="Migliaia [0] 5 2 2 2" xfId="7270"/>
    <cellStyle name="Migliaia [0] 5 2 2 2 2" xfId="17240"/>
    <cellStyle name="Migliaia [0] 5 2 2 2 3" xfId="43263"/>
    <cellStyle name="Migliaia [0] 5 2 2 2 4" xfId="46285"/>
    <cellStyle name="Migliaia [0] 5 2 2 2 5" xfId="49301"/>
    <cellStyle name="Migliaia [0] 5 2 2 3" xfId="7609"/>
    <cellStyle name="Migliaia [0] 5 2 2 4" xfId="5998"/>
    <cellStyle name="Migliaia [0] 5 2 2 4 2" xfId="16772"/>
    <cellStyle name="Migliaia [0] 5 2 2 4 3" xfId="41638"/>
    <cellStyle name="Migliaia [0] 5 2 2 4 4" xfId="45804"/>
    <cellStyle name="Migliaia [0] 5 2 2 4 5" xfId="48820"/>
    <cellStyle name="Migliaia [0] 5 2 2 5" xfId="15151"/>
    <cellStyle name="Migliaia [0] 5 2 2 6" xfId="19568"/>
    <cellStyle name="Migliaia [0] 5 2 2 7" xfId="44313"/>
    <cellStyle name="Migliaia [0] 5 2 2 8" xfId="45219"/>
    <cellStyle name="Migliaia [0] 5 2 3" xfId="7271"/>
    <cellStyle name="Migliaia [0] 5 2 3 2" xfId="28397"/>
    <cellStyle name="Migliaia [0] 5 2 3 2 2" xfId="33748"/>
    <cellStyle name="Migliaia [0] 5 2 3 2 3" xfId="39050"/>
    <cellStyle name="Migliaia [0] 5 2 3 3" xfId="31283"/>
    <cellStyle name="Migliaia [0] 5 2 3 4" xfId="36399"/>
    <cellStyle name="Migliaia [0] 5 2 4" xfId="15150"/>
    <cellStyle name="Migliaia [0] 5 2 5" xfId="19567"/>
    <cellStyle name="Migliaia [0] 5 3" xfId="3122"/>
    <cellStyle name="Migliaia [0] 5 3 2" xfId="7272"/>
    <cellStyle name="Migliaia [0] 5 3 2 2" xfId="13777"/>
    <cellStyle name="Migliaia [0] 5 3 2 2 2" xfId="17241"/>
    <cellStyle name="Migliaia [0] 5 3 2 2 2 2" xfId="33749"/>
    <cellStyle name="Migliaia [0] 5 3 2 2 3" xfId="39051"/>
    <cellStyle name="Migliaia [0] 5 3 2 2 4" xfId="28398"/>
    <cellStyle name="Migliaia [0] 5 3 2 3" xfId="31284"/>
    <cellStyle name="Migliaia [0] 5 3 2 4" xfId="36400"/>
    <cellStyle name="Migliaia [0] 5 3 2 5" xfId="43492"/>
    <cellStyle name="Migliaia [0] 5 3 2 6" xfId="46286"/>
    <cellStyle name="Migliaia [0] 5 3 2 7" xfId="49302"/>
    <cellStyle name="Migliaia [0] 5 3 2 8" xfId="13053"/>
    <cellStyle name="Migliaia [0] 5 3 3" xfId="7796"/>
    <cellStyle name="Migliaia [0] 5 3 4" xfId="5999"/>
    <cellStyle name="Migliaia [0] 5 3 4 2" xfId="16773"/>
    <cellStyle name="Migliaia [0] 5 3 4 3" xfId="41639"/>
    <cellStyle name="Migliaia [0] 5 3 4 4" xfId="45805"/>
    <cellStyle name="Migliaia [0] 5 3 4 5" xfId="48821"/>
    <cellStyle name="Migliaia [0] 5 3 5" xfId="15152"/>
    <cellStyle name="Migliaia [0] 5 3 6" xfId="19569"/>
    <cellStyle name="Migliaia [0] 5 4" xfId="2668"/>
    <cellStyle name="Migliaia [0] 5 4 2" xfId="12482"/>
    <cellStyle name="Migliaia [0] 5 4 2 2" xfId="30562"/>
    <cellStyle name="Migliaia [0] 5 4 2 2 2" xfId="35720"/>
    <cellStyle name="Migliaia [0] 5 4 2 2 3" xfId="41022"/>
    <cellStyle name="Migliaia [0] 5 4 2 3" xfId="33069"/>
    <cellStyle name="Migliaia [0] 5 4 2 4" xfId="38371"/>
    <cellStyle name="Migliaia [0] 5 4 3" xfId="15153"/>
    <cellStyle name="Migliaia [0] 5 4 3 2" xfId="33750"/>
    <cellStyle name="Migliaia [0] 5 4 3 3" xfId="39052"/>
    <cellStyle name="Migliaia [0] 5 4 3 4" xfId="28399"/>
    <cellStyle name="Migliaia [0] 5 4 4" xfId="31285"/>
    <cellStyle name="Migliaia [0] 5 4 5" xfId="36401"/>
    <cellStyle name="Migliaia [0] 5 4 6" xfId="11424"/>
    <cellStyle name="Migliaia [0] 5 5" xfId="12551"/>
    <cellStyle name="Migliaia [0] 5 5 2" xfId="28400"/>
    <cellStyle name="Migliaia [0] 5 5 2 2" xfId="33751"/>
    <cellStyle name="Migliaia [0] 5 5 2 3" xfId="39053"/>
    <cellStyle name="Migliaia [0] 5 5 3" xfId="31286"/>
    <cellStyle name="Migliaia [0] 5 5 4" xfId="36402"/>
    <cellStyle name="Migliaia [0] 5 6" xfId="15149"/>
    <cellStyle name="Migliaia [0] 5 6 2" xfId="33747"/>
    <cellStyle name="Migliaia [0] 5 6 3" xfId="39049"/>
    <cellStyle name="Migliaia [0] 5 6 4" xfId="28396"/>
    <cellStyle name="Migliaia [0] 5 7" xfId="31282"/>
    <cellStyle name="Migliaia [0] 5 8" xfId="36398"/>
    <cellStyle name="Migliaia [0] 50" xfId="223"/>
    <cellStyle name="Migliaia [0] 50 2" xfId="1214"/>
    <cellStyle name="Migliaia [0] 50 2 2" xfId="3410"/>
    <cellStyle name="Migliaia [0] 50 2 2 2" xfId="7273"/>
    <cellStyle name="Migliaia [0] 50 2 2 2 2" xfId="17242"/>
    <cellStyle name="Migliaia [0] 50 2 2 2 3" xfId="42864"/>
    <cellStyle name="Migliaia [0] 50 2 2 2 4" xfId="46287"/>
    <cellStyle name="Migliaia [0] 50 2 2 2 5" xfId="49303"/>
    <cellStyle name="Migliaia [0] 50 2 2 3" xfId="6600"/>
    <cellStyle name="Migliaia [0] 50 2 2 4" xfId="6000"/>
    <cellStyle name="Migliaia [0] 50 2 2 4 2" xfId="16774"/>
    <cellStyle name="Migliaia [0] 50 2 2 4 3" xfId="43736"/>
    <cellStyle name="Migliaia [0] 50 2 2 4 4" xfId="45806"/>
    <cellStyle name="Migliaia [0] 50 2 2 4 5" xfId="48822"/>
    <cellStyle name="Migliaia [0] 50 2 2 5" xfId="15156"/>
    <cellStyle name="Migliaia [0] 50 2 2 6" xfId="19571"/>
    <cellStyle name="Migliaia [0] 50 2 2 7" xfId="44314"/>
    <cellStyle name="Migliaia [0] 50 2 2 8" xfId="45220"/>
    <cellStyle name="Migliaia [0] 50 2 3" xfId="7274"/>
    <cellStyle name="Migliaia [0] 50 2 3 2" xfId="28402"/>
    <cellStyle name="Migliaia [0] 50 2 3 2 2" xfId="33753"/>
    <cellStyle name="Migliaia [0] 50 2 3 2 3" xfId="39055"/>
    <cellStyle name="Migliaia [0] 50 2 3 3" xfId="31288"/>
    <cellStyle name="Migliaia [0] 50 2 3 4" xfId="36404"/>
    <cellStyle name="Migliaia [0] 50 2 4" xfId="15155"/>
    <cellStyle name="Migliaia [0] 50 2 5" xfId="19570"/>
    <cellStyle name="Migliaia [0] 50 3" xfId="3123"/>
    <cellStyle name="Migliaia [0] 50 3 2" xfId="7275"/>
    <cellStyle name="Migliaia [0] 50 3 2 2" xfId="13778"/>
    <cellStyle name="Migliaia [0] 50 3 2 2 2" xfId="17243"/>
    <cellStyle name="Migliaia [0] 50 3 2 2 2 2" xfId="33754"/>
    <cellStyle name="Migliaia [0] 50 3 2 2 3" xfId="39056"/>
    <cellStyle name="Migliaia [0] 50 3 2 2 4" xfId="28403"/>
    <cellStyle name="Migliaia [0] 50 3 2 3" xfId="31289"/>
    <cellStyle name="Migliaia [0] 50 3 2 4" xfId="36405"/>
    <cellStyle name="Migliaia [0] 50 3 2 5" xfId="27886"/>
    <cellStyle name="Migliaia [0] 50 3 2 6" xfId="46288"/>
    <cellStyle name="Migliaia [0] 50 3 2 7" xfId="49304"/>
    <cellStyle name="Migliaia [0] 50 3 2 8" xfId="13054"/>
    <cellStyle name="Migliaia [0] 50 3 3" xfId="7638"/>
    <cellStyle name="Migliaia [0] 50 3 4" xfId="6001"/>
    <cellStyle name="Migliaia [0] 50 3 4 2" xfId="16775"/>
    <cellStyle name="Migliaia [0] 50 3 4 3" xfId="43916"/>
    <cellStyle name="Migliaia [0] 50 3 4 4" xfId="45807"/>
    <cellStyle name="Migliaia [0] 50 3 4 5" xfId="48823"/>
    <cellStyle name="Migliaia [0] 50 3 5" xfId="15157"/>
    <cellStyle name="Migliaia [0] 50 3 6" xfId="19572"/>
    <cellStyle name="Migliaia [0] 50 4" xfId="2669"/>
    <cellStyle name="Migliaia [0] 50 4 2" xfId="12483"/>
    <cellStyle name="Migliaia [0] 50 4 2 2" xfId="30563"/>
    <cellStyle name="Migliaia [0] 50 4 2 2 2" xfId="35721"/>
    <cellStyle name="Migliaia [0] 50 4 2 2 3" xfId="41023"/>
    <cellStyle name="Migliaia [0] 50 4 2 3" xfId="33070"/>
    <cellStyle name="Migliaia [0] 50 4 2 4" xfId="38372"/>
    <cellStyle name="Migliaia [0] 50 4 3" xfId="15158"/>
    <cellStyle name="Migliaia [0] 50 4 3 2" xfId="33755"/>
    <cellStyle name="Migliaia [0] 50 4 3 3" xfId="39057"/>
    <cellStyle name="Migliaia [0] 50 4 3 4" xfId="28404"/>
    <cellStyle name="Migliaia [0] 50 4 4" xfId="31290"/>
    <cellStyle name="Migliaia [0] 50 4 5" xfId="36406"/>
    <cellStyle name="Migliaia [0] 50 4 6" xfId="11425"/>
    <cellStyle name="Migliaia [0] 50 5" xfId="12552"/>
    <cellStyle name="Migliaia [0] 50 5 2" xfId="28405"/>
    <cellStyle name="Migliaia [0] 50 5 2 2" xfId="33756"/>
    <cellStyle name="Migliaia [0] 50 5 2 3" xfId="39058"/>
    <cellStyle name="Migliaia [0] 50 5 3" xfId="31291"/>
    <cellStyle name="Migliaia [0] 50 5 4" xfId="36407"/>
    <cellStyle name="Migliaia [0] 50 6" xfId="15154"/>
    <cellStyle name="Migliaia [0] 50 6 2" xfId="33752"/>
    <cellStyle name="Migliaia [0] 50 6 3" xfId="39054"/>
    <cellStyle name="Migliaia [0] 50 6 4" xfId="28401"/>
    <cellStyle name="Migliaia [0] 50 7" xfId="31287"/>
    <cellStyle name="Migliaia [0] 50 8" xfId="36403"/>
    <cellStyle name="Migliaia [0] 51" xfId="224"/>
    <cellStyle name="Migliaia [0] 51 2" xfId="1215"/>
    <cellStyle name="Migliaia [0] 51 2 2" xfId="3411"/>
    <cellStyle name="Migliaia [0] 51 2 2 2" xfId="7276"/>
    <cellStyle name="Migliaia [0] 51 2 2 2 2" xfId="17244"/>
    <cellStyle name="Migliaia [0] 51 2 2 2 3" xfId="43842"/>
    <cellStyle name="Migliaia [0] 51 2 2 2 4" xfId="46289"/>
    <cellStyle name="Migliaia [0] 51 2 2 2 5" xfId="49305"/>
    <cellStyle name="Migliaia [0] 51 2 2 3" xfId="7759"/>
    <cellStyle name="Migliaia [0] 51 2 2 4" xfId="6002"/>
    <cellStyle name="Migliaia [0] 51 2 2 4 2" xfId="16776"/>
    <cellStyle name="Migliaia [0] 51 2 2 4 3" xfId="41640"/>
    <cellStyle name="Migliaia [0] 51 2 2 4 4" xfId="45808"/>
    <cellStyle name="Migliaia [0] 51 2 2 4 5" xfId="48824"/>
    <cellStyle name="Migliaia [0] 51 2 2 5" xfId="15161"/>
    <cellStyle name="Migliaia [0] 51 2 2 6" xfId="19574"/>
    <cellStyle name="Migliaia [0] 51 2 2 7" xfId="44315"/>
    <cellStyle name="Migliaia [0] 51 2 2 8" xfId="45221"/>
    <cellStyle name="Migliaia [0] 51 2 3" xfId="7277"/>
    <cellStyle name="Migliaia [0] 51 2 3 2" xfId="28407"/>
    <cellStyle name="Migliaia [0] 51 2 3 2 2" xfId="33758"/>
    <cellStyle name="Migliaia [0] 51 2 3 2 3" xfId="39060"/>
    <cellStyle name="Migliaia [0] 51 2 3 3" xfId="31293"/>
    <cellStyle name="Migliaia [0] 51 2 3 4" xfId="36409"/>
    <cellStyle name="Migliaia [0] 51 2 4" xfId="15160"/>
    <cellStyle name="Migliaia [0] 51 2 5" xfId="19573"/>
    <cellStyle name="Migliaia [0] 51 3" xfId="3124"/>
    <cellStyle name="Migliaia [0] 51 3 2" xfId="7278"/>
    <cellStyle name="Migliaia [0] 51 3 2 2" xfId="13779"/>
    <cellStyle name="Migliaia [0] 51 3 2 2 2" xfId="17245"/>
    <cellStyle name="Migliaia [0] 51 3 2 2 2 2" xfId="33759"/>
    <cellStyle name="Migliaia [0] 51 3 2 2 3" xfId="39061"/>
    <cellStyle name="Migliaia [0] 51 3 2 2 4" xfId="28408"/>
    <cellStyle name="Migliaia [0] 51 3 2 3" xfId="31294"/>
    <cellStyle name="Migliaia [0] 51 3 2 4" xfId="36410"/>
    <cellStyle name="Migliaia [0] 51 3 2 5" xfId="42608"/>
    <cellStyle name="Migliaia [0] 51 3 2 6" xfId="46290"/>
    <cellStyle name="Migliaia [0] 51 3 2 7" xfId="49306"/>
    <cellStyle name="Migliaia [0] 51 3 2 8" xfId="13055"/>
    <cellStyle name="Migliaia [0] 51 3 3" xfId="7795"/>
    <cellStyle name="Migliaia [0] 51 3 4" xfId="6003"/>
    <cellStyle name="Migliaia [0] 51 3 4 2" xfId="16777"/>
    <cellStyle name="Migliaia [0] 51 3 4 3" xfId="43043"/>
    <cellStyle name="Migliaia [0] 51 3 4 4" xfId="45809"/>
    <cellStyle name="Migliaia [0] 51 3 4 5" xfId="48825"/>
    <cellStyle name="Migliaia [0] 51 3 5" xfId="15162"/>
    <cellStyle name="Migliaia [0] 51 3 6" xfId="19575"/>
    <cellStyle name="Migliaia [0] 51 4" xfId="2670"/>
    <cellStyle name="Migliaia [0] 51 4 2" xfId="12484"/>
    <cellStyle name="Migliaia [0] 51 4 2 2" xfId="30564"/>
    <cellStyle name="Migliaia [0] 51 4 2 2 2" xfId="35722"/>
    <cellStyle name="Migliaia [0] 51 4 2 2 3" xfId="41024"/>
    <cellStyle name="Migliaia [0] 51 4 2 3" xfId="33071"/>
    <cellStyle name="Migliaia [0] 51 4 2 4" xfId="38373"/>
    <cellStyle name="Migliaia [0] 51 4 3" xfId="15163"/>
    <cellStyle name="Migliaia [0] 51 4 3 2" xfId="33760"/>
    <cellStyle name="Migliaia [0] 51 4 3 3" xfId="39062"/>
    <cellStyle name="Migliaia [0] 51 4 3 4" xfId="28409"/>
    <cellStyle name="Migliaia [0] 51 4 4" xfId="31295"/>
    <cellStyle name="Migliaia [0] 51 4 5" xfId="36411"/>
    <cellStyle name="Migliaia [0] 51 4 6" xfId="11426"/>
    <cellStyle name="Migliaia [0] 51 5" xfId="12553"/>
    <cellStyle name="Migliaia [0] 51 5 2" xfId="28410"/>
    <cellStyle name="Migliaia [0] 51 5 2 2" xfId="33761"/>
    <cellStyle name="Migliaia [0] 51 5 2 3" xfId="39063"/>
    <cellStyle name="Migliaia [0] 51 5 3" xfId="31296"/>
    <cellStyle name="Migliaia [0] 51 5 4" xfId="36412"/>
    <cellStyle name="Migliaia [0] 51 6" xfId="15159"/>
    <cellStyle name="Migliaia [0] 51 6 2" xfId="33757"/>
    <cellStyle name="Migliaia [0] 51 6 3" xfId="39059"/>
    <cellStyle name="Migliaia [0] 51 6 4" xfId="28406"/>
    <cellStyle name="Migliaia [0] 51 7" xfId="31292"/>
    <cellStyle name="Migliaia [0] 51 8" xfId="36408"/>
    <cellStyle name="Migliaia [0] 52" xfId="225"/>
    <cellStyle name="Migliaia [0] 52 2" xfId="1216"/>
    <cellStyle name="Migliaia [0] 52 2 2" xfId="3412"/>
    <cellStyle name="Migliaia [0] 52 2 2 2" xfId="7279"/>
    <cellStyle name="Migliaia [0] 52 2 2 2 2" xfId="17246"/>
    <cellStyle name="Migliaia [0] 52 2 2 2 3" xfId="43455"/>
    <cellStyle name="Migliaia [0] 52 2 2 2 4" xfId="46291"/>
    <cellStyle name="Migliaia [0] 52 2 2 2 5" xfId="49307"/>
    <cellStyle name="Migliaia [0] 52 2 2 3" xfId="7758"/>
    <cellStyle name="Migliaia [0] 52 2 2 4" xfId="6004"/>
    <cellStyle name="Migliaia [0] 52 2 2 4 2" xfId="16778"/>
    <cellStyle name="Migliaia [0] 52 2 2 4 3" xfId="41641"/>
    <cellStyle name="Migliaia [0] 52 2 2 4 4" xfId="45810"/>
    <cellStyle name="Migliaia [0] 52 2 2 4 5" xfId="48826"/>
    <cellStyle name="Migliaia [0] 52 2 2 5" xfId="15166"/>
    <cellStyle name="Migliaia [0] 52 2 2 6" xfId="19577"/>
    <cellStyle name="Migliaia [0] 52 2 2 7" xfId="44316"/>
    <cellStyle name="Migliaia [0] 52 2 2 8" xfId="45222"/>
    <cellStyle name="Migliaia [0] 52 2 3" xfId="7280"/>
    <cellStyle name="Migliaia [0] 52 2 3 2" xfId="28412"/>
    <cellStyle name="Migliaia [0] 52 2 3 2 2" xfId="33763"/>
    <cellStyle name="Migliaia [0] 52 2 3 2 3" xfId="39065"/>
    <cellStyle name="Migliaia [0] 52 2 3 3" xfId="31298"/>
    <cellStyle name="Migliaia [0] 52 2 3 4" xfId="36414"/>
    <cellStyle name="Migliaia [0] 52 2 4" xfId="15165"/>
    <cellStyle name="Migliaia [0] 52 2 5" xfId="19576"/>
    <cellStyle name="Migliaia [0] 52 3" xfId="3125"/>
    <cellStyle name="Migliaia [0] 52 3 2" xfId="7281"/>
    <cellStyle name="Migliaia [0] 52 3 2 2" xfId="13780"/>
    <cellStyle name="Migliaia [0] 52 3 2 2 2" xfId="17247"/>
    <cellStyle name="Migliaia [0] 52 3 2 2 2 2" xfId="33764"/>
    <cellStyle name="Migliaia [0] 52 3 2 2 3" xfId="39066"/>
    <cellStyle name="Migliaia [0] 52 3 2 2 4" xfId="28413"/>
    <cellStyle name="Migliaia [0] 52 3 2 3" xfId="31299"/>
    <cellStyle name="Migliaia [0] 52 3 2 4" xfId="36415"/>
    <cellStyle name="Migliaia [0] 52 3 2 5" xfId="20567"/>
    <cellStyle name="Migliaia [0] 52 3 2 6" xfId="46292"/>
    <cellStyle name="Migliaia [0] 52 3 2 7" xfId="49308"/>
    <cellStyle name="Migliaia [0] 52 3 2 8" xfId="13056"/>
    <cellStyle name="Migliaia [0] 52 3 3" xfId="7639"/>
    <cellStyle name="Migliaia [0] 52 3 4" xfId="6005"/>
    <cellStyle name="Migliaia [0] 52 3 4 2" xfId="16779"/>
    <cellStyle name="Migliaia [0] 52 3 4 3" xfId="43619"/>
    <cellStyle name="Migliaia [0] 52 3 4 4" xfId="45811"/>
    <cellStyle name="Migliaia [0] 52 3 4 5" xfId="48827"/>
    <cellStyle name="Migliaia [0] 52 3 5" xfId="15167"/>
    <cellStyle name="Migliaia [0] 52 3 6" xfId="19578"/>
    <cellStyle name="Migliaia [0] 52 4" xfId="2671"/>
    <cellStyle name="Migliaia [0] 52 4 2" xfId="12485"/>
    <cellStyle name="Migliaia [0] 52 4 2 2" xfId="30565"/>
    <cellStyle name="Migliaia [0] 52 4 2 2 2" xfId="35723"/>
    <cellStyle name="Migliaia [0] 52 4 2 2 3" xfId="41025"/>
    <cellStyle name="Migliaia [0] 52 4 2 3" xfId="33072"/>
    <cellStyle name="Migliaia [0] 52 4 2 4" xfId="38374"/>
    <cellStyle name="Migliaia [0] 52 4 3" xfId="15168"/>
    <cellStyle name="Migliaia [0] 52 4 3 2" xfId="33765"/>
    <cellStyle name="Migliaia [0] 52 4 3 3" xfId="39067"/>
    <cellStyle name="Migliaia [0] 52 4 3 4" xfId="28414"/>
    <cellStyle name="Migliaia [0] 52 4 4" xfId="31300"/>
    <cellStyle name="Migliaia [0] 52 4 5" xfId="36416"/>
    <cellStyle name="Migliaia [0] 52 4 6" xfId="11427"/>
    <cellStyle name="Migliaia [0] 52 5" xfId="12554"/>
    <cellStyle name="Migliaia [0] 52 5 2" xfId="28415"/>
    <cellStyle name="Migliaia [0] 52 5 2 2" xfId="33766"/>
    <cellStyle name="Migliaia [0] 52 5 2 3" xfId="39068"/>
    <cellStyle name="Migliaia [0] 52 5 3" xfId="31301"/>
    <cellStyle name="Migliaia [0] 52 5 4" xfId="36417"/>
    <cellStyle name="Migliaia [0] 52 6" xfId="15164"/>
    <cellStyle name="Migliaia [0] 52 6 2" xfId="33762"/>
    <cellStyle name="Migliaia [0] 52 6 3" xfId="39064"/>
    <cellStyle name="Migliaia [0] 52 6 4" xfId="28411"/>
    <cellStyle name="Migliaia [0] 52 7" xfId="31297"/>
    <cellStyle name="Migliaia [0] 52 8" xfId="36413"/>
    <cellStyle name="Migliaia [0] 53" xfId="226"/>
    <cellStyle name="Migliaia [0] 53 2" xfId="1217"/>
    <cellStyle name="Migliaia [0] 53 2 2" xfId="3413"/>
    <cellStyle name="Migliaia [0] 53 2 2 2" xfId="7282"/>
    <cellStyle name="Migliaia [0] 53 2 2 2 2" xfId="17248"/>
    <cellStyle name="Migliaia [0] 53 2 2 2 3" xfId="42969"/>
    <cellStyle name="Migliaia [0] 53 2 2 2 4" xfId="46293"/>
    <cellStyle name="Migliaia [0] 53 2 2 2 5" xfId="49309"/>
    <cellStyle name="Migliaia [0] 53 2 2 3" xfId="7757"/>
    <cellStyle name="Migliaia [0] 53 2 2 4" xfId="6006"/>
    <cellStyle name="Migliaia [0] 53 2 2 4 2" xfId="16780"/>
    <cellStyle name="Migliaia [0] 53 2 2 4 3" xfId="41642"/>
    <cellStyle name="Migliaia [0] 53 2 2 4 4" xfId="45812"/>
    <cellStyle name="Migliaia [0] 53 2 2 4 5" xfId="48828"/>
    <cellStyle name="Migliaia [0] 53 2 2 5" xfId="15171"/>
    <cellStyle name="Migliaia [0] 53 2 2 6" xfId="19580"/>
    <cellStyle name="Migliaia [0] 53 2 2 7" xfId="44317"/>
    <cellStyle name="Migliaia [0] 53 2 2 8" xfId="45223"/>
    <cellStyle name="Migliaia [0] 53 2 3" xfId="7283"/>
    <cellStyle name="Migliaia [0] 53 2 3 2" xfId="28417"/>
    <cellStyle name="Migliaia [0] 53 2 3 2 2" xfId="33768"/>
    <cellStyle name="Migliaia [0] 53 2 3 2 3" xfId="39070"/>
    <cellStyle name="Migliaia [0] 53 2 3 3" xfId="31303"/>
    <cellStyle name="Migliaia [0] 53 2 3 4" xfId="36419"/>
    <cellStyle name="Migliaia [0] 53 2 4" xfId="15170"/>
    <cellStyle name="Migliaia [0] 53 2 5" xfId="19579"/>
    <cellStyle name="Migliaia [0] 53 3" xfId="3126"/>
    <cellStyle name="Migliaia [0] 53 3 2" xfId="7284"/>
    <cellStyle name="Migliaia [0] 53 3 2 2" xfId="13781"/>
    <cellStyle name="Migliaia [0] 53 3 2 2 2" xfId="17249"/>
    <cellStyle name="Migliaia [0] 53 3 2 2 2 2" xfId="33769"/>
    <cellStyle name="Migliaia [0] 53 3 2 2 3" xfId="39071"/>
    <cellStyle name="Migliaia [0] 53 3 2 2 4" xfId="28418"/>
    <cellStyle name="Migliaia [0] 53 3 2 3" xfId="31304"/>
    <cellStyle name="Migliaia [0] 53 3 2 4" xfId="36420"/>
    <cellStyle name="Migliaia [0] 53 3 2 5" xfId="43200"/>
    <cellStyle name="Migliaia [0] 53 3 2 6" xfId="46294"/>
    <cellStyle name="Migliaia [0] 53 3 2 7" xfId="49310"/>
    <cellStyle name="Migliaia [0] 53 3 2 8" xfId="13057"/>
    <cellStyle name="Migliaia [0] 53 3 3" xfId="6542"/>
    <cellStyle name="Migliaia [0] 53 3 4" xfId="6007"/>
    <cellStyle name="Migliaia [0] 53 3 4 2" xfId="16781"/>
    <cellStyle name="Migliaia [0] 53 3 4 3" xfId="42520"/>
    <cellStyle name="Migliaia [0] 53 3 4 4" xfId="45813"/>
    <cellStyle name="Migliaia [0] 53 3 4 5" xfId="48829"/>
    <cellStyle name="Migliaia [0] 53 3 5" xfId="15172"/>
    <cellStyle name="Migliaia [0] 53 3 6" xfId="19581"/>
    <cellStyle name="Migliaia [0] 53 4" xfId="2672"/>
    <cellStyle name="Migliaia [0] 53 4 2" xfId="12486"/>
    <cellStyle name="Migliaia [0] 53 4 2 2" xfId="30566"/>
    <cellStyle name="Migliaia [0] 53 4 2 2 2" xfId="35724"/>
    <cellStyle name="Migliaia [0] 53 4 2 2 3" xfId="41026"/>
    <cellStyle name="Migliaia [0] 53 4 2 3" xfId="33073"/>
    <cellStyle name="Migliaia [0] 53 4 2 4" xfId="38375"/>
    <cellStyle name="Migliaia [0] 53 4 3" xfId="15173"/>
    <cellStyle name="Migliaia [0] 53 4 3 2" xfId="33770"/>
    <cellStyle name="Migliaia [0] 53 4 3 3" xfId="39072"/>
    <cellStyle name="Migliaia [0] 53 4 3 4" xfId="28419"/>
    <cellStyle name="Migliaia [0] 53 4 4" xfId="31305"/>
    <cellStyle name="Migliaia [0] 53 4 5" xfId="36421"/>
    <cellStyle name="Migliaia [0] 53 4 6" xfId="11428"/>
    <cellStyle name="Migliaia [0] 53 5" xfId="12555"/>
    <cellStyle name="Migliaia [0] 53 5 2" xfId="28420"/>
    <cellStyle name="Migliaia [0] 53 5 2 2" xfId="33771"/>
    <cellStyle name="Migliaia [0] 53 5 2 3" xfId="39073"/>
    <cellStyle name="Migliaia [0] 53 5 3" xfId="31306"/>
    <cellStyle name="Migliaia [0] 53 5 4" xfId="36422"/>
    <cellStyle name="Migliaia [0] 53 6" xfId="15169"/>
    <cellStyle name="Migliaia [0] 53 6 2" xfId="33767"/>
    <cellStyle name="Migliaia [0] 53 6 3" xfId="39069"/>
    <cellStyle name="Migliaia [0] 53 6 4" xfId="28416"/>
    <cellStyle name="Migliaia [0] 53 7" xfId="31302"/>
    <cellStyle name="Migliaia [0] 53 8" xfId="36418"/>
    <cellStyle name="Migliaia [0] 54" xfId="227"/>
    <cellStyle name="Migliaia [0] 54 2" xfId="1218"/>
    <cellStyle name="Migliaia [0] 54 2 2" xfId="3414"/>
    <cellStyle name="Migliaia [0] 54 2 2 2" xfId="7285"/>
    <cellStyle name="Migliaia [0] 54 2 2 2 2" xfId="17250"/>
    <cellStyle name="Migliaia [0] 54 2 2 2 3" xfId="44025"/>
    <cellStyle name="Migliaia [0] 54 2 2 2 4" xfId="46295"/>
    <cellStyle name="Migliaia [0] 54 2 2 2 5" xfId="49311"/>
    <cellStyle name="Migliaia [0] 54 2 2 3" xfId="7756"/>
    <cellStyle name="Migliaia [0] 54 2 2 4" xfId="6008"/>
    <cellStyle name="Migliaia [0] 54 2 2 4 2" xfId="16782"/>
    <cellStyle name="Migliaia [0] 54 2 2 4 3" xfId="41643"/>
    <cellStyle name="Migliaia [0] 54 2 2 4 4" xfId="45814"/>
    <cellStyle name="Migliaia [0] 54 2 2 4 5" xfId="48830"/>
    <cellStyle name="Migliaia [0] 54 2 2 5" xfId="15176"/>
    <cellStyle name="Migliaia [0] 54 2 2 6" xfId="19583"/>
    <cellStyle name="Migliaia [0] 54 2 2 7" xfId="44318"/>
    <cellStyle name="Migliaia [0] 54 2 2 8" xfId="45224"/>
    <cellStyle name="Migliaia [0] 54 2 3" xfId="7286"/>
    <cellStyle name="Migliaia [0] 54 2 3 2" xfId="28422"/>
    <cellStyle name="Migliaia [0] 54 2 3 2 2" xfId="33773"/>
    <cellStyle name="Migliaia [0] 54 2 3 2 3" xfId="39075"/>
    <cellStyle name="Migliaia [0] 54 2 3 3" xfId="31308"/>
    <cellStyle name="Migliaia [0] 54 2 3 4" xfId="36424"/>
    <cellStyle name="Migliaia [0] 54 2 4" xfId="15175"/>
    <cellStyle name="Migliaia [0] 54 2 5" xfId="19582"/>
    <cellStyle name="Migliaia [0] 54 3" xfId="3127"/>
    <cellStyle name="Migliaia [0] 54 3 2" xfId="7287"/>
    <cellStyle name="Migliaia [0] 54 3 2 2" xfId="13782"/>
    <cellStyle name="Migliaia [0] 54 3 2 2 2" xfId="17251"/>
    <cellStyle name="Migliaia [0] 54 3 2 2 2 2" xfId="33774"/>
    <cellStyle name="Migliaia [0] 54 3 2 2 3" xfId="39076"/>
    <cellStyle name="Migliaia [0] 54 3 2 2 4" xfId="28423"/>
    <cellStyle name="Migliaia [0] 54 3 2 3" xfId="31309"/>
    <cellStyle name="Migliaia [0] 54 3 2 4" xfId="36425"/>
    <cellStyle name="Migliaia [0] 54 3 2 5" xfId="42660"/>
    <cellStyle name="Migliaia [0] 54 3 2 6" xfId="46296"/>
    <cellStyle name="Migliaia [0] 54 3 2 7" xfId="49312"/>
    <cellStyle name="Migliaia [0] 54 3 2 8" xfId="13058"/>
    <cellStyle name="Migliaia [0] 54 3 3" xfId="7096"/>
    <cellStyle name="Migliaia [0] 54 3 4" xfId="6009"/>
    <cellStyle name="Migliaia [0] 54 3 4 2" xfId="16783"/>
    <cellStyle name="Migliaia [0] 54 3 4 3" xfId="42860"/>
    <cellStyle name="Migliaia [0] 54 3 4 4" xfId="45815"/>
    <cellStyle name="Migliaia [0] 54 3 4 5" xfId="48831"/>
    <cellStyle name="Migliaia [0] 54 3 5" xfId="15177"/>
    <cellStyle name="Migliaia [0] 54 3 6" xfId="19584"/>
    <cellStyle name="Migliaia [0] 54 4" xfId="2673"/>
    <cellStyle name="Migliaia [0] 54 4 2" xfId="12487"/>
    <cellStyle name="Migliaia [0] 54 4 2 2" xfId="30567"/>
    <cellStyle name="Migliaia [0] 54 4 2 2 2" xfId="35725"/>
    <cellStyle name="Migliaia [0] 54 4 2 2 3" xfId="41027"/>
    <cellStyle name="Migliaia [0] 54 4 2 3" xfId="33074"/>
    <cellStyle name="Migliaia [0] 54 4 2 4" xfId="38376"/>
    <cellStyle name="Migliaia [0] 54 4 3" xfId="15178"/>
    <cellStyle name="Migliaia [0] 54 4 3 2" xfId="33775"/>
    <cellStyle name="Migliaia [0] 54 4 3 3" xfId="39077"/>
    <cellStyle name="Migliaia [0] 54 4 3 4" xfId="28424"/>
    <cellStyle name="Migliaia [0] 54 4 4" xfId="31310"/>
    <cellStyle name="Migliaia [0] 54 4 5" xfId="36426"/>
    <cellStyle name="Migliaia [0] 54 4 6" xfId="11429"/>
    <cellStyle name="Migliaia [0] 54 5" xfId="12556"/>
    <cellStyle name="Migliaia [0] 54 5 2" xfId="28425"/>
    <cellStyle name="Migliaia [0] 54 5 2 2" xfId="33776"/>
    <cellStyle name="Migliaia [0] 54 5 2 3" xfId="39078"/>
    <cellStyle name="Migliaia [0] 54 5 3" xfId="31311"/>
    <cellStyle name="Migliaia [0] 54 5 4" xfId="36427"/>
    <cellStyle name="Migliaia [0] 54 6" xfId="15174"/>
    <cellStyle name="Migliaia [0] 54 6 2" xfId="33772"/>
    <cellStyle name="Migliaia [0] 54 6 3" xfId="39074"/>
    <cellStyle name="Migliaia [0] 54 6 4" xfId="28421"/>
    <cellStyle name="Migliaia [0] 54 7" xfId="31307"/>
    <cellStyle name="Migliaia [0] 54 8" xfId="36423"/>
    <cellStyle name="Migliaia [0] 55" xfId="228"/>
    <cellStyle name="Migliaia [0] 55 2" xfId="1219"/>
    <cellStyle name="Migliaia [0] 55 2 2" xfId="3415"/>
    <cellStyle name="Migliaia [0] 55 2 2 2" xfId="7288"/>
    <cellStyle name="Migliaia [0] 55 2 2 2 2" xfId="17252"/>
    <cellStyle name="Migliaia [0] 55 2 2 2 3" xfId="42107"/>
    <cellStyle name="Migliaia [0] 55 2 2 2 4" xfId="46297"/>
    <cellStyle name="Migliaia [0] 55 2 2 2 5" xfId="49313"/>
    <cellStyle name="Migliaia [0] 55 2 2 3" xfId="7106"/>
    <cellStyle name="Migliaia [0] 55 2 2 4" xfId="6010"/>
    <cellStyle name="Migliaia [0] 55 2 2 4 2" xfId="16784"/>
    <cellStyle name="Migliaia [0] 55 2 2 4 3" xfId="41644"/>
    <cellStyle name="Migliaia [0] 55 2 2 4 4" xfId="45816"/>
    <cellStyle name="Migliaia [0] 55 2 2 4 5" xfId="48832"/>
    <cellStyle name="Migliaia [0] 55 2 2 5" xfId="15181"/>
    <cellStyle name="Migliaia [0] 55 2 2 6" xfId="19586"/>
    <cellStyle name="Migliaia [0] 55 2 2 7" xfId="44319"/>
    <cellStyle name="Migliaia [0] 55 2 2 8" xfId="45225"/>
    <cellStyle name="Migliaia [0] 55 2 3" xfId="7289"/>
    <cellStyle name="Migliaia [0] 55 2 3 2" xfId="28427"/>
    <cellStyle name="Migliaia [0] 55 2 3 2 2" xfId="33778"/>
    <cellStyle name="Migliaia [0] 55 2 3 2 3" xfId="39080"/>
    <cellStyle name="Migliaia [0] 55 2 3 3" xfId="31313"/>
    <cellStyle name="Migliaia [0] 55 2 3 4" xfId="36429"/>
    <cellStyle name="Migliaia [0] 55 2 4" xfId="15180"/>
    <cellStyle name="Migliaia [0] 55 2 5" xfId="19585"/>
    <cellStyle name="Migliaia [0] 55 3" xfId="3128"/>
    <cellStyle name="Migliaia [0] 55 3 2" xfId="7290"/>
    <cellStyle name="Migliaia [0] 55 3 2 2" xfId="13783"/>
    <cellStyle name="Migliaia [0] 55 3 2 2 2" xfId="17253"/>
    <cellStyle name="Migliaia [0] 55 3 2 2 2 2" xfId="33779"/>
    <cellStyle name="Migliaia [0] 55 3 2 2 3" xfId="39081"/>
    <cellStyle name="Migliaia [0] 55 3 2 2 4" xfId="28428"/>
    <cellStyle name="Migliaia [0] 55 3 2 3" xfId="31314"/>
    <cellStyle name="Migliaia [0] 55 3 2 4" xfId="36430"/>
    <cellStyle name="Migliaia [0] 55 3 2 5" xfId="43306"/>
    <cellStyle name="Migliaia [0] 55 3 2 6" xfId="46298"/>
    <cellStyle name="Migliaia [0] 55 3 2 7" xfId="49314"/>
    <cellStyle name="Migliaia [0] 55 3 2 8" xfId="13059"/>
    <cellStyle name="Migliaia [0] 55 3 3" xfId="7794"/>
    <cellStyle name="Migliaia [0] 55 3 4" xfId="6011"/>
    <cellStyle name="Migliaia [0] 55 3 4 2" xfId="16785"/>
    <cellStyle name="Migliaia [0] 55 3 4 3" xfId="43157"/>
    <cellStyle name="Migliaia [0] 55 3 4 4" xfId="45817"/>
    <cellStyle name="Migliaia [0] 55 3 4 5" xfId="48833"/>
    <cellStyle name="Migliaia [0] 55 3 5" xfId="15182"/>
    <cellStyle name="Migliaia [0] 55 3 6" xfId="19587"/>
    <cellStyle name="Migliaia [0] 55 4" xfId="2674"/>
    <cellStyle name="Migliaia [0] 55 4 2" xfId="12488"/>
    <cellStyle name="Migliaia [0] 55 4 2 2" xfId="30568"/>
    <cellStyle name="Migliaia [0] 55 4 2 2 2" xfId="35726"/>
    <cellStyle name="Migliaia [0] 55 4 2 2 3" xfId="41028"/>
    <cellStyle name="Migliaia [0] 55 4 2 3" xfId="33075"/>
    <cellStyle name="Migliaia [0] 55 4 2 4" xfId="38377"/>
    <cellStyle name="Migliaia [0] 55 4 3" xfId="15183"/>
    <cellStyle name="Migliaia [0] 55 4 3 2" xfId="33780"/>
    <cellStyle name="Migliaia [0] 55 4 3 3" xfId="39082"/>
    <cellStyle name="Migliaia [0] 55 4 3 4" xfId="28429"/>
    <cellStyle name="Migliaia [0] 55 4 4" xfId="31315"/>
    <cellStyle name="Migliaia [0] 55 4 5" xfId="36431"/>
    <cellStyle name="Migliaia [0] 55 4 6" xfId="11430"/>
    <cellStyle name="Migliaia [0] 55 5" xfId="12557"/>
    <cellStyle name="Migliaia [0] 55 5 2" xfId="28430"/>
    <cellStyle name="Migliaia [0] 55 5 2 2" xfId="33781"/>
    <cellStyle name="Migliaia [0] 55 5 2 3" xfId="39083"/>
    <cellStyle name="Migliaia [0] 55 5 3" xfId="31316"/>
    <cellStyle name="Migliaia [0] 55 5 4" xfId="36432"/>
    <cellStyle name="Migliaia [0] 55 6" xfId="15179"/>
    <cellStyle name="Migliaia [0] 55 6 2" xfId="33777"/>
    <cellStyle name="Migliaia [0] 55 6 3" xfId="39079"/>
    <cellStyle name="Migliaia [0] 55 6 4" xfId="28426"/>
    <cellStyle name="Migliaia [0] 55 7" xfId="31312"/>
    <cellStyle name="Migliaia [0] 55 8" xfId="36428"/>
    <cellStyle name="Migliaia [0] 56" xfId="229"/>
    <cellStyle name="Migliaia [0] 56 2" xfId="1220"/>
    <cellStyle name="Migliaia [0] 56 2 2" xfId="3416"/>
    <cellStyle name="Migliaia [0] 56 2 2 2" xfId="7291"/>
    <cellStyle name="Migliaia [0] 56 2 2 2 2" xfId="17254"/>
    <cellStyle name="Migliaia [0] 56 2 2 2 3" xfId="43745"/>
    <cellStyle name="Migliaia [0] 56 2 2 2 4" xfId="46299"/>
    <cellStyle name="Migliaia [0] 56 2 2 2 5" xfId="49315"/>
    <cellStyle name="Migliaia [0] 56 2 2 3" xfId="6981"/>
    <cellStyle name="Migliaia [0] 56 2 2 4" xfId="6012"/>
    <cellStyle name="Migliaia [0] 56 2 2 4 2" xfId="16786"/>
    <cellStyle name="Migliaia [0] 56 2 2 4 3" xfId="43452"/>
    <cellStyle name="Migliaia [0] 56 2 2 4 4" xfId="45818"/>
    <cellStyle name="Migliaia [0] 56 2 2 4 5" xfId="48834"/>
    <cellStyle name="Migliaia [0] 56 2 2 5" xfId="15186"/>
    <cellStyle name="Migliaia [0] 56 2 2 6" xfId="19589"/>
    <cellStyle name="Migliaia [0] 56 2 2 7" xfId="44320"/>
    <cellStyle name="Migliaia [0] 56 2 2 8" xfId="45226"/>
    <cellStyle name="Migliaia [0] 56 2 3" xfId="7292"/>
    <cellStyle name="Migliaia [0] 56 2 3 2" xfId="28432"/>
    <cellStyle name="Migliaia [0] 56 2 3 2 2" xfId="33783"/>
    <cellStyle name="Migliaia [0] 56 2 3 2 3" xfId="39085"/>
    <cellStyle name="Migliaia [0] 56 2 3 3" xfId="31318"/>
    <cellStyle name="Migliaia [0] 56 2 3 4" xfId="36434"/>
    <cellStyle name="Migliaia [0] 56 2 4" xfId="15185"/>
    <cellStyle name="Migliaia [0] 56 2 5" xfId="19588"/>
    <cellStyle name="Migliaia [0] 56 3" xfId="3129"/>
    <cellStyle name="Migliaia [0] 56 3 2" xfId="7293"/>
    <cellStyle name="Migliaia [0] 56 3 2 2" xfId="13784"/>
    <cellStyle name="Migliaia [0] 56 3 2 2 2" xfId="17255"/>
    <cellStyle name="Migliaia [0] 56 3 2 2 2 2" xfId="33784"/>
    <cellStyle name="Migliaia [0] 56 3 2 2 3" xfId="39086"/>
    <cellStyle name="Migliaia [0] 56 3 2 2 4" xfId="28433"/>
    <cellStyle name="Migliaia [0] 56 3 2 3" xfId="31319"/>
    <cellStyle name="Migliaia [0] 56 3 2 4" xfId="36435"/>
    <cellStyle name="Migliaia [0] 56 3 2 5" xfId="20784"/>
    <cellStyle name="Migliaia [0] 56 3 2 6" xfId="46300"/>
    <cellStyle name="Migliaia [0] 56 3 2 7" xfId="49316"/>
    <cellStyle name="Migliaia [0] 56 3 2 8" xfId="13060"/>
    <cellStyle name="Migliaia [0] 56 3 3" xfId="7636"/>
    <cellStyle name="Migliaia [0] 56 3 4" xfId="6013"/>
    <cellStyle name="Migliaia [0] 56 3 4 2" xfId="16787"/>
    <cellStyle name="Migliaia [0] 56 3 4 3" xfId="41645"/>
    <cellStyle name="Migliaia [0] 56 3 4 4" xfId="45819"/>
    <cellStyle name="Migliaia [0] 56 3 4 5" xfId="48835"/>
    <cellStyle name="Migliaia [0] 56 3 5" xfId="15187"/>
    <cellStyle name="Migliaia [0] 56 3 6" xfId="19590"/>
    <cellStyle name="Migliaia [0] 56 4" xfId="2675"/>
    <cellStyle name="Migliaia [0] 56 4 2" xfId="12489"/>
    <cellStyle name="Migliaia [0] 56 4 2 2" xfId="30569"/>
    <cellStyle name="Migliaia [0] 56 4 2 2 2" xfId="35727"/>
    <cellStyle name="Migliaia [0] 56 4 2 2 3" xfId="41029"/>
    <cellStyle name="Migliaia [0] 56 4 2 3" xfId="33076"/>
    <cellStyle name="Migliaia [0] 56 4 2 4" xfId="38378"/>
    <cellStyle name="Migliaia [0] 56 4 3" xfId="15188"/>
    <cellStyle name="Migliaia [0] 56 4 3 2" xfId="33785"/>
    <cellStyle name="Migliaia [0] 56 4 3 3" xfId="39087"/>
    <cellStyle name="Migliaia [0] 56 4 3 4" xfId="28434"/>
    <cellStyle name="Migliaia [0] 56 4 4" xfId="31320"/>
    <cellStyle name="Migliaia [0] 56 4 5" xfId="36436"/>
    <cellStyle name="Migliaia [0] 56 4 6" xfId="11431"/>
    <cellStyle name="Migliaia [0] 56 5" xfId="12558"/>
    <cellStyle name="Migliaia [0] 56 5 2" xfId="28435"/>
    <cellStyle name="Migliaia [0] 56 5 2 2" xfId="33786"/>
    <cellStyle name="Migliaia [0] 56 5 2 3" xfId="39088"/>
    <cellStyle name="Migliaia [0] 56 5 3" xfId="31321"/>
    <cellStyle name="Migliaia [0] 56 5 4" xfId="36437"/>
    <cellStyle name="Migliaia [0] 56 6" xfId="15184"/>
    <cellStyle name="Migliaia [0] 56 6 2" xfId="33782"/>
    <cellStyle name="Migliaia [0] 56 6 3" xfId="39084"/>
    <cellStyle name="Migliaia [0] 56 6 4" xfId="28431"/>
    <cellStyle name="Migliaia [0] 56 7" xfId="31317"/>
    <cellStyle name="Migliaia [0] 56 8" xfId="36433"/>
    <cellStyle name="Migliaia [0] 57" xfId="230"/>
    <cellStyle name="Migliaia [0] 57 2" xfId="1221"/>
    <cellStyle name="Migliaia [0] 57 2 2" xfId="3417"/>
    <cellStyle name="Migliaia [0] 57 2 2 2" xfId="7294"/>
    <cellStyle name="Migliaia [0] 57 2 2 2 2" xfId="17256"/>
    <cellStyle name="Migliaia [0] 57 2 2 2 3" xfId="43253"/>
    <cellStyle name="Migliaia [0] 57 2 2 2 4" xfId="46301"/>
    <cellStyle name="Migliaia [0] 57 2 2 2 5" xfId="49317"/>
    <cellStyle name="Migliaia [0] 57 2 2 3" xfId="7755"/>
    <cellStyle name="Migliaia [0] 57 2 2 4" xfId="6014"/>
    <cellStyle name="Migliaia [0] 57 2 2 4 2" xfId="16788"/>
    <cellStyle name="Migliaia [0] 57 2 2 4 3" xfId="44023"/>
    <cellStyle name="Migliaia [0] 57 2 2 4 4" xfId="45820"/>
    <cellStyle name="Migliaia [0] 57 2 2 4 5" xfId="48836"/>
    <cellStyle name="Migliaia [0] 57 2 2 5" xfId="15191"/>
    <cellStyle name="Migliaia [0] 57 2 2 6" xfId="19592"/>
    <cellStyle name="Migliaia [0] 57 2 2 7" xfId="44321"/>
    <cellStyle name="Migliaia [0] 57 2 2 8" xfId="45227"/>
    <cellStyle name="Migliaia [0] 57 2 3" xfId="7295"/>
    <cellStyle name="Migliaia [0] 57 2 3 2" xfId="28437"/>
    <cellStyle name="Migliaia [0] 57 2 3 2 2" xfId="33788"/>
    <cellStyle name="Migliaia [0] 57 2 3 2 3" xfId="39090"/>
    <cellStyle name="Migliaia [0] 57 2 3 3" xfId="31323"/>
    <cellStyle name="Migliaia [0] 57 2 3 4" xfId="36439"/>
    <cellStyle name="Migliaia [0] 57 2 4" xfId="15190"/>
    <cellStyle name="Migliaia [0] 57 2 5" xfId="19591"/>
    <cellStyle name="Migliaia [0] 57 3" xfId="3130"/>
    <cellStyle name="Migliaia [0] 57 3 2" xfId="7296"/>
    <cellStyle name="Migliaia [0] 57 3 2 2" xfId="13785"/>
    <cellStyle name="Migliaia [0] 57 3 2 2 2" xfId="17257"/>
    <cellStyle name="Migliaia [0] 57 3 2 2 2 2" xfId="33789"/>
    <cellStyle name="Migliaia [0] 57 3 2 2 3" xfId="39091"/>
    <cellStyle name="Migliaia [0] 57 3 2 2 4" xfId="28438"/>
    <cellStyle name="Migliaia [0] 57 3 2 3" xfId="31324"/>
    <cellStyle name="Migliaia [0] 57 3 2 4" xfId="36440"/>
    <cellStyle name="Migliaia [0] 57 3 2 5" xfId="43189"/>
    <cellStyle name="Migliaia [0] 57 3 2 6" xfId="46302"/>
    <cellStyle name="Migliaia [0] 57 3 2 7" xfId="49318"/>
    <cellStyle name="Migliaia [0] 57 3 2 8" xfId="13061"/>
    <cellStyle name="Migliaia [0] 57 3 3" xfId="7637"/>
    <cellStyle name="Migliaia [0] 57 3 4" xfId="6015"/>
    <cellStyle name="Migliaia [0] 57 3 4 2" xfId="16789"/>
    <cellStyle name="Migliaia [0] 57 3 4 3" xfId="41646"/>
    <cellStyle name="Migliaia [0] 57 3 4 4" xfId="45821"/>
    <cellStyle name="Migliaia [0] 57 3 4 5" xfId="48837"/>
    <cellStyle name="Migliaia [0] 57 3 5" xfId="15192"/>
    <cellStyle name="Migliaia [0] 57 3 6" xfId="19593"/>
    <cellStyle name="Migliaia [0] 57 4" xfId="2676"/>
    <cellStyle name="Migliaia [0] 57 4 2" xfId="12490"/>
    <cellStyle name="Migliaia [0] 57 4 2 2" xfId="30570"/>
    <cellStyle name="Migliaia [0] 57 4 2 2 2" xfId="35728"/>
    <cellStyle name="Migliaia [0] 57 4 2 2 3" xfId="41030"/>
    <cellStyle name="Migliaia [0] 57 4 2 3" xfId="33077"/>
    <cellStyle name="Migliaia [0] 57 4 2 4" xfId="38379"/>
    <cellStyle name="Migliaia [0] 57 4 3" xfId="15193"/>
    <cellStyle name="Migliaia [0] 57 4 3 2" xfId="33790"/>
    <cellStyle name="Migliaia [0] 57 4 3 3" xfId="39092"/>
    <cellStyle name="Migliaia [0] 57 4 3 4" xfId="28439"/>
    <cellStyle name="Migliaia [0] 57 4 4" xfId="31325"/>
    <cellStyle name="Migliaia [0] 57 4 5" xfId="36441"/>
    <cellStyle name="Migliaia [0] 57 4 6" xfId="11432"/>
    <cellStyle name="Migliaia [0] 57 5" xfId="12559"/>
    <cellStyle name="Migliaia [0] 57 5 2" xfId="28440"/>
    <cellStyle name="Migliaia [0] 57 5 2 2" xfId="33791"/>
    <cellStyle name="Migliaia [0] 57 5 2 3" xfId="39093"/>
    <cellStyle name="Migliaia [0] 57 5 3" xfId="31326"/>
    <cellStyle name="Migliaia [0] 57 5 4" xfId="36442"/>
    <cellStyle name="Migliaia [0] 57 6" xfId="15189"/>
    <cellStyle name="Migliaia [0] 57 6 2" xfId="33787"/>
    <cellStyle name="Migliaia [0] 57 6 3" xfId="39089"/>
    <cellStyle name="Migliaia [0] 57 6 4" xfId="28436"/>
    <cellStyle name="Migliaia [0] 57 7" xfId="31322"/>
    <cellStyle name="Migliaia [0] 57 8" xfId="36438"/>
    <cellStyle name="Migliaia [0] 58" xfId="231"/>
    <cellStyle name="Migliaia [0] 58 2" xfId="1222"/>
    <cellStyle name="Migliaia [0] 58 2 2" xfId="3418"/>
    <cellStyle name="Migliaia [0] 58 2 2 2" xfId="7297"/>
    <cellStyle name="Migliaia [0] 58 2 2 2 2" xfId="17258"/>
    <cellStyle name="Migliaia [0] 58 2 2 2 3" xfId="43884"/>
    <cellStyle name="Migliaia [0] 58 2 2 2 4" xfId="46303"/>
    <cellStyle name="Migliaia [0] 58 2 2 2 5" xfId="49319"/>
    <cellStyle name="Migliaia [0] 58 2 2 3" xfId="7754"/>
    <cellStyle name="Migliaia [0] 58 2 2 4" xfId="6016"/>
    <cellStyle name="Migliaia [0] 58 2 2 4 2" xfId="16790"/>
    <cellStyle name="Migliaia [0] 58 2 2 4 3" xfId="41647"/>
    <cellStyle name="Migliaia [0] 58 2 2 4 4" xfId="45822"/>
    <cellStyle name="Migliaia [0] 58 2 2 4 5" xfId="48838"/>
    <cellStyle name="Migliaia [0] 58 2 2 5" xfId="15196"/>
    <cellStyle name="Migliaia [0] 58 2 2 6" xfId="19595"/>
    <cellStyle name="Migliaia [0] 58 2 2 7" xfId="44322"/>
    <cellStyle name="Migliaia [0] 58 2 2 8" xfId="45228"/>
    <cellStyle name="Migliaia [0] 58 2 3" xfId="7298"/>
    <cellStyle name="Migliaia [0] 58 2 3 2" xfId="28442"/>
    <cellStyle name="Migliaia [0] 58 2 3 2 2" xfId="33793"/>
    <cellStyle name="Migliaia [0] 58 2 3 2 3" xfId="39095"/>
    <cellStyle name="Migliaia [0] 58 2 3 3" xfId="31328"/>
    <cellStyle name="Migliaia [0] 58 2 3 4" xfId="36444"/>
    <cellStyle name="Migliaia [0] 58 2 4" xfId="15195"/>
    <cellStyle name="Migliaia [0] 58 2 5" xfId="19594"/>
    <cellStyle name="Migliaia [0] 58 3" xfId="3131"/>
    <cellStyle name="Migliaia [0] 58 3 2" xfId="7299"/>
    <cellStyle name="Migliaia [0] 58 3 2 2" xfId="13786"/>
    <cellStyle name="Migliaia [0] 58 3 2 2 2" xfId="17259"/>
    <cellStyle name="Migliaia [0] 58 3 2 2 2 2" xfId="33794"/>
    <cellStyle name="Migliaia [0] 58 3 2 2 3" xfId="39096"/>
    <cellStyle name="Migliaia [0] 58 3 2 2 4" xfId="28443"/>
    <cellStyle name="Migliaia [0] 58 3 2 3" xfId="31329"/>
    <cellStyle name="Migliaia [0] 58 3 2 4" xfId="36445"/>
    <cellStyle name="Migliaia [0] 58 3 2 5" xfId="27885"/>
    <cellStyle name="Migliaia [0] 58 3 2 6" xfId="46304"/>
    <cellStyle name="Migliaia [0] 58 3 2 7" xfId="49320"/>
    <cellStyle name="Migliaia [0] 58 3 2 8" xfId="13062"/>
    <cellStyle name="Migliaia [0] 58 3 3" xfId="6543"/>
    <cellStyle name="Migliaia [0] 58 3 4" xfId="6017"/>
    <cellStyle name="Migliaia [0] 58 3 4 2" xfId="16791"/>
    <cellStyle name="Migliaia [0] 58 3 4 3" xfId="41648"/>
    <cellStyle name="Migliaia [0] 58 3 4 4" xfId="45823"/>
    <cellStyle name="Migliaia [0] 58 3 4 5" xfId="48839"/>
    <cellStyle name="Migliaia [0] 58 3 5" xfId="15197"/>
    <cellStyle name="Migliaia [0] 58 3 6" xfId="19596"/>
    <cellStyle name="Migliaia [0] 58 4" xfId="2677"/>
    <cellStyle name="Migliaia [0] 58 4 2" xfId="12491"/>
    <cellStyle name="Migliaia [0] 58 4 2 2" xfId="30571"/>
    <cellStyle name="Migliaia [0] 58 4 2 2 2" xfId="35729"/>
    <cellStyle name="Migliaia [0] 58 4 2 2 3" xfId="41031"/>
    <cellStyle name="Migliaia [0] 58 4 2 3" xfId="33078"/>
    <cellStyle name="Migliaia [0] 58 4 2 4" xfId="38380"/>
    <cellStyle name="Migliaia [0] 58 4 3" xfId="15198"/>
    <cellStyle name="Migliaia [0] 58 4 3 2" xfId="33795"/>
    <cellStyle name="Migliaia [0] 58 4 3 3" xfId="39097"/>
    <cellStyle name="Migliaia [0] 58 4 3 4" xfId="28444"/>
    <cellStyle name="Migliaia [0] 58 4 4" xfId="31330"/>
    <cellStyle name="Migliaia [0] 58 4 5" xfId="36446"/>
    <cellStyle name="Migliaia [0] 58 4 6" xfId="11433"/>
    <cellStyle name="Migliaia [0] 58 5" xfId="12560"/>
    <cellStyle name="Migliaia [0] 58 5 2" xfId="28445"/>
    <cellStyle name="Migliaia [0] 58 5 2 2" xfId="33796"/>
    <cellStyle name="Migliaia [0] 58 5 2 3" xfId="39098"/>
    <cellStyle name="Migliaia [0] 58 5 3" xfId="31331"/>
    <cellStyle name="Migliaia [0] 58 5 4" xfId="36447"/>
    <cellStyle name="Migliaia [0] 58 6" xfId="15194"/>
    <cellStyle name="Migliaia [0] 58 6 2" xfId="33792"/>
    <cellStyle name="Migliaia [0] 58 6 3" xfId="39094"/>
    <cellStyle name="Migliaia [0] 58 6 4" xfId="28441"/>
    <cellStyle name="Migliaia [0] 58 7" xfId="31327"/>
    <cellStyle name="Migliaia [0] 58 8" xfId="36443"/>
    <cellStyle name="Migliaia [0] 59" xfId="232"/>
    <cellStyle name="Migliaia [0] 59 2" xfId="1223"/>
    <cellStyle name="Migliaia [0] 59 2 2" xfId="3419"/>
    <cellStyle name="Migliaia [0] 59 2 2 2" xfId="7300"/>
    <cellStyle name="Migliaia [0] 59 2 2 2 2" xfId="17260"/>
    <cellStyle name="Migliaia [0] 59 2 2 2 3" xfId="43550"/>
    <cellStyle name="Migliaia [0] 59 2 2 2 4" xfId="46305"/>
    <cellStyle name="Migliaia [0] 59 2 2 2 5" xfId="49321"/>
    <cellStyle name="Migliaia [0] 59 2 2 3" xfId="7753"/>
    <cellStyle name="Migliaia [0] 59 2 2 4" xfId="6018"/>
    <cellStyle name="Migliaia [0] 59 2 2 4 2" xfId="16792"/>
    <cellStyle name="Migliaia [0] 59 2 2 4 3" xfId="43621"/>
    <cellStyle name="Migliaia [0] 59 2 2 4 4" xfId="45824"/>
    <cellStyle name="Migliaia [0] 59 2 2 4 5" xfId="48840"/>
    <cellStyle name="Migliaia [0] 59 2 2 5" xfId="15201"/>
    <cellStyle name="Migliaia [0] 59 2 2 6" xfId="19598"/>
    <cellStyle name="Migliaia [0] 59 2 2 7" xfId="44323"/>
    <cellStyle name="Migliaia [0] 59 2 2 8" xfId="45229"/>
    <cellStyle name="Migliaia [0] 59 2 3" xfId="7301"/>
    <cellStyle name="Migliaia [0] 59 2 3 2" xfId="28447"/>
    <cellStyle name="Migliaia [0] 59 2 3 2 2" xfId="33798"/>
    <cellStyle name="Migliaia [0] 59 2 3 2 3" xfId="39100"/>
    <cellStyle name="Migliaia [0] 59 2 3 3" xfId="31333"/>
    <cellStyle name="Migliaia [0] 59 2 3 4" xfId="36449"/>
    <cellStyle name="Migliaia [0] 59 2 4" xfId="15200"/>
    <cellStyle name="Migliaia [0] 59 2 5" xfId="19597"/>
    <cellStyle name="Migliaia [0] 59 3" xfId="3132"/>
    <cellStyle name="Migliaia [0] 59 3 2" xfId="7302"/>
    <cellStyle name="Migliaia [0] 59 3 2 2" xfId="13787"/>
    <cellStyle name="Migliaia [0] 59 3 2 2 2" xfId="17261"/>
    <cellStyle name="Migliaia [0] 59 3 2 2 2 2" xfId="33799"/>
    <cellStyle name="Migliaia [0] 59 3 2 2 3" xfId="39101"/>
    <cellStyle name="Migliaia [0] 59 3 2 2 4" xfId="28448"/>
    <cellStyle name="Migliaia [0] 59 3 2 3" xfId="31334"/>
    <cellStyle name="Migliaia [0] 59 3 2 4" xfId="36450"/>
    <cellStyle name="Migliaia [0] 59 3 2 5" xfId="43780"/>
    <cellStyle name="Migliaia [0] 59 3 2 6" xfId="46306"/>
    <cellStyle name="Migliaia [0] 59 3 2 7" xfId="49322"/>
    <cellStyle name="Migliaia [0] 59 3 2 8" xfId="13063"/>
    <cellStyle name="Migliaia [0] 59 3 3" xfId="7793"/>
    <cellStyle name="Migliaia [0] 59 3 4" xfId="6019"/>
    <cellStyle name="Migliaia [0] 59 3 4 2" xfId="16793"/>
    <cellStyle name="Migliaia [0] 59 3 4 3" xfId="31427"/>
    <cellStyle name="Migliaia [0] 59 3 4 4" xfId="45825"/>
    <cellStyle name="Migliaia [0] 59 3 4 5" xfId="48841"/>
    <cellStyle name="Migliaia [0] 59 3 5" xfId="15202"/>
    <cellStyle name="Migliaia [0] 59 3 6" xfId="19599"/>
    <cellStyle name="Migliaia [0] 59 4" xfId="2678"/>
    <cellStyle name="Migliaia [0] 59 4 2" xfId="12492"/>
    <cellStyle name="Migliaia [0] 59 4 2 2" xfId="30572"/>
    <cellStyle name="Migliaia [0] 59 4 2 2 2" xfId="35730"/>
    <cellStyle name="Migliaia [0] 59 4 2 2 3" xfId="41032"/>
    <cellStyle name="Migliaia [0] 59 4 2 3" xfId="33079"/>
    <cellStyle name="Migliaia [0] 59 4 2 4" xfId="38381"/>
    <cellStyle name="Migliaia [0] 59 4 3" xfId="15203"/>
    <cellStyle name="Migliaia [0] 59 4 3 2" xfId="33800"/>
    <cellStyle name="Migliaia [0] 59 4 3 3" xfId="39102"/>
    <cellStyle name="Migliaia [0] 59 4 3 4" xfId="28449"/>
    <cellStyle name="Migliaia [0] 59 4 4" xfId="31335"/>
    <cellStyle name="Migliaia [0] 59 4 5" xfId="36451"/>
    <cellStyle name="Migliaia [0] 59 4 6" xfId="11434"/>
    <cellStyle name="Migliaia [0] 59 5" xfId="12561"/>
    <cellStyle name="Migliaia [0] 59 5 2" xfId="28450"/>
    <cellStyle name="Migliaia [0] 59 5 2 2" xfId="33801"/>
    <cellStyle name="Migliaia [0] 59 5 2 3" xfId="39103"/>
    <cellStyle name="Migliaia [0] 59 5 3" xfId="31336"/>
    <cellStyle name="Migliaia [0] 59 5 4" xfId="36452"/>
    <cellStyle name="Migliaia [0] 59 6" xfId="15199"/>
    <cellStyle name="Migliaia [0] 59 6 2" xfId="33797"/>
    <cellStyle name="Migliaia [0] 59 6 3" xfId="39099"/>
    <cellStyle name="Migliaia [0] 59 6 4" xfId="28446"/>
    <cellStyle name="Migliaia [0] 59 7" xfId="31332"/>
    <cellStyle name="Migliaia [0] 59 8" xfId="36448"/>
    <cellStyle name="Migliaia [0] 6" xfId="233"/>
    <cellStyle name="Migliaia [0] 6 2" xfId="1224"/>
    <cellStyle name="Migliaia [0] 6 2 2" xfId="3420"/>
    <cellStyle name="Migliaia [0] 6 2 2 2" xfId="7303"/>
    <cellStyle name="Migliaia [0] 6 2 2 2 2" xfId="17262"/>
    <cellStyle name="Migliaia [0] 6 2 2 2 3" xfId="43159"/>
    <cellStyle name="Migliaia [0] 6 2 2 2 4" xfId="46307"/>
    <cellStyle name="Migliaia [0] 6 2 2 2 5" xfId="49323"/>
    <cellStyle name="Migliaia [0] 6 2 2 3" xfId="7752"/>
    <cellStyle name="Migliaia [0] 6 2 2 4" xfId="6020"/>
    <cellStyle name="Migliaia [0] 6 2 2 4 2" xfId="16794"/>
    <cellStyle name="Migliaia [0] 6 2 2 4 3" xfId="41649"/>
    <cellStyle name="Migliaia [0] 6 2 2 4 4" xfId="45826"/>
    <cellStyle name="Migliaia [0] 6 2 2 4 5" xfId="48842"/>
    <cellStyle name="Migliaia [0] 6 2 2 5" xfId="15206"/>
    <cellStyle name="Migliaia [0] 6 2 2 6" xfId="19603"/>
    <cellStyle name="Migliaia [0] 6 2 2 7" xfId="44324"/>
    <cellStyle name="Migliaia [0] 6 2 2 8" xfId="45230"/>
    <cellStyle name="Migliaia [0] 6 2 3" xfId="7304"/>
    <cellStyle name="Migliaia [0] 6 2 3 2" xfId="28452"/>
    <cellStyle name="Migliaia [0] 6 2 3 2 2" xfId="33803"/>
    <cellStyle name="Migliaia [0] 6 2 3 2 3" xfId="39105"/>
    <cellStyle name="Migliaia [0] 6 2 3 3" xfId="31338"/>
    <cellStyle name="Migliaia [0] 6 2 3 4" xfId="36454"/>
    <cellStyle name="Migliaia [0] 6 2 4" xfId="15205"/>
    <cellStyle name="Migliaia [0] 6 2 5" xfId="19602"/>
    <cellStyle name="Migliaia [0] 6 3" xfId="3133"/>
    <cellStyle name="Migliaia [0] 6 3 2" xfId="7305"/>
    <cellStyle name="Migliaia [0] 6 3 2 2" xfId="13788"/>
    <cellStyle name="Migliaia [0] 6 3 2 2 2" xfId="17263"/>
    <cellStyle name="Migliaia [0] 6 3 2 2 2 2" xfId="33804"/>
    <cellStyle name="Migliaia [0] 6 3 2 2 3" xfId="39106"/>
    <cellStyle name="Migliaia [0] 6 3 2 2 4" xfId="28453"/>
    <cellStyle name="Migliaia [0] 6 3 2 3" xfId="31339"/>
    <cellStyle name="Migliaia [0] 6 3 2 4" xfId="36455"/>
    <cellStyle name="Migliaia [0] 6 3 2 5" xfId="41745"/>
    <cellStyle name="Migliaia [0] 6 3 2 6" xfId="46308"/>
    <cellStyle name="Migliaia [0] 6 3 2 7" xfId="49324"/>
    <cellStyle name="Migliaia [0] 6 3 2 8" xfId="13064"/>
    <cellStyle name="Migliaia [0] 6 3 3" xfId="7792"/>
    <cellStyle name="Migliaia [0] 6 3 4" xfId="6021"/>
    <cellStyle name="Migliaia [0] 6 3 4 2" xfId="16795"/>
    <cellStyle name="Migliaia [0] 6 3 4 3" xfId="42521"/>
    <cellStyle name="Migliaia [0] 6 3 4 4" xfId="45827"/>
    <cellStyle name="Migliaia [0] 6 3 4 5" xfId="48843"/>
    <cellStyle name="Migliaia [0] 6 3 5" xfId="15207"/>
    <cellStyle name="Migliaia [0] 6 3 6" xfId="19605"/>
    <cellStyle name="Migliaia [0] 6 4" xfId="2679"/>
    <cellStyle name="Migliaia [0] 6 4 2" xfId="12493"/>
    <cellStyle name="Migliaia [0] 6 4 2 2" xfId="30573"/>
    <cellStyle name="Migliaia [0] 6 4 2 2 2" xfId="35731"/>
    <cellStyle name="Migliaia [0] 6 4 2 2 3" xfId="41033"/>
    <cellStyle name="Migliaia [0] 6 4 2 3" xfId="33080"/>
    <cellStyle name="Migliaia [0] 6 4 2 4" xfId="38382"/>
    <cellStyle name="Migliaia [0] 6 4 3" xfId="15208"/>
    <cellStyle name="Migliaia [0] 6 4 3 2" xfId="33805"/>
    <cellStyle name="Migliaia [0] 6 4 3 3" xfId="39107"/>
    <cellStyle name="Migliaia [0] 6 4 3 4" xfId="28454"/>
    <cellStyle name="Migliaia [0] 6 4 4" xfId="31340"/>
    <cellStyle name="Migliaia [0] 6 4 5" xfId="36456"/>
    <cellStyle name="Migliaia [0] 6 4 6" xfId="11435"/>
    <cellStyle name="Migliaia [0] 6 5" xfId="12562"/>
    <cellStyle name="Migliaia [0] 6 5 2" xfId="28455"/>
    <cellStyle name="Migliaia [0] 6 5 2 2" xfId="33806"/>
    <cellStyle name="Migliaia [0] 6 5 2 3" xfId="39108"/>
    <cellStyle name="Migliaia [0] 6 5 3" xfId="31341"/>
    <cellStyle name="Migliaia [0] 6 5 4" xfId="36457"/>
    <cellStyle name="Migliaia [0] 6 6" xfId="15204"/>
    <cellStyle name="Migliaia [0] 6 6 2" xfId="33802"/>
    <cellStyle name="Migliaia [0] 6 6 3" xfId="39104"/>
    <cellStyle name="Migliaia [0] 6 6 4" xfId="28451"/>
    <cellStyle name="Migliaia [0] 6 7" xfId="31337"/>
    <cellStyle name="Migliaia [0] 6 8" xfId="36453"/>
    <cellStyle name="Migliaia [0] 7" xfId="234"/>
    <cellStyle name="Migliaia [0] 7 2" xfId="1225"/>
    <cellStyle name="Migliaia [0] 7 2 2" xfId="3421"/>
    <cellStyle name="Migliaia [0] 7 2 2 2" xfId="7306"/>
    <cellStyle name="Migliaia [0] 7 2 2 2 2" xfId="17264"/>
    <cellStyle name="Migliaia [0] 7 2 2 2 3" xfId="41746"/>
    <cellStyle name="Migliaia [0] 7 2 2 2 4" xfId="46309"/>
    <cellStyle name="Migliaia [0] 7 2 2 2 5" xfId="49325"/>
    <cellStyle name="Migliaia [0] 7 2 2 3" xfId="7107"/>
    <cellStyle name="Migliaia [0] 7 2 2 4" xfId="6022"/>
    <cellStyle name="Migliaia [0] 7 2 2 4 2" xfId="16796"/>
    <cellStyle name="Migliaia [0] 7 2 2 4 3" xfId="41650"/>
    <cellStyle name="Migliaia [0] 7 2 2 4 4" xfId="45828"/>
    <cellStyle name="Migliaia [0] 7 2 2 4 5" xfId="48844"/>
    <cellStyle name="Migliaia [0] 7 2 2 5" xfId="15211"/>
    <cellStyle name="Migliaia [0] 7 2 2 6" xfId="19611"/>
    <cellStyle name="Migliaia [0] 7 2 2 7" xfId="44325"/>
    <cellStyle name="Migliaia [0] 7 2 2 8" xfId="45231"/>
    <cellStyle name="Migliaia [0] 7 2 3" xfId="7307"/>
    <cellStyle name="Migliaia [0] 7 2 3 2" xfId="28457"/>
    <cellStyle name="Migliaia [0] 7 2 3 2 2" xfId="33808"/>
    <cellStyle name="Migliaia [0] 7 2 3 2 3" xfId="39110"/>
    <cellStyle name="Migliaia [0] 7 2 3 3" xfId="31343"/>
    <cellStyle name="Migliaia [0] 7 2 3 4" xfId="36459"/>
    <cellStyle name="Migliaia [0] 7 2 4" xfId="15210"/>
    <cellStyle name="Migliaia [0] 7 2 5" xfId="19610"/>
    <cellStyle name="Migliaia [0] 7 3" xfId="3134"/>
    <cellStyle name="Migliaia [0] 7 3 2" xfId="7308"/>
    <cellStyle name="Migliaia [0] 7 3 2 2" xfId="13789"/>
    <cellStyle name="Migliaia [0] 7 3 2 2 2" xfId="17265"/>
    <cellStyle name="Migliaia [0] 7 3 2 2 2 2" xfId="33809"/>
    <cellStyle name="Migliaia [0] 7 3 2 2 3" xfId="39111"/>
    <cellStyle name="Migliaia [0] 7 3 2 2 4" xfId="28458"/>
    <cellStyle name="Migliaia [0] 7 3 2 3" xfId="31344"/>
    <cellStyle name="Migliaia [0] 7 3 2 4" xfId="36460"/>
    <cellStyle name="Migliaia [0] 7 3 2 5" xfId="31770"/>
    <cellStyle name="Migliaia [0] 7 3 2 6" xfId="46310"/>
    <cellStyle name="Migliaia [0] 7 3 2 7" xfId="49326"/>
    <cellStyle name="Migliaia [0] 7 3 2 8" xfId="13065"/>
    <cellStyle name="Migliaia [0] 7 3 3" xfId="7097"/>
    <cellStyle name="Migliaia [0] 7 3 4" xfId="6023"/>
    <cellStyle name="Migliaia [0] 7 3 4 2" xfId="16797"/>
    <cellStyle name="Migliaia [0] 7 3 4 3" xfId="42861"/>
    <cellStyle name="Migliaia [0] 7 3 4 4" xfId="45829"/>
    <cellStyle name="Migliaia [0] 7 3 4 5" xfId="48845"/>
    <cellStyle name="Migliaia [0] 7 3 5" xfId="15212"/>
    <cellStyle name="Migliaia [0] 7 3 6" xfId="19613"/>
    <cellStyle name="Migliaia [0] 7 4" xfId="2680"/>
    <cellStyle name="Migliaia [0] 7 4 2" xfId="12494"/>
    <cellStyle name="Migliaia [0] 7 4 2 2" xfId="30574"/>
    <cellStyle name="Migliaia [0] 7 4 2 2 2" xfId="35732"/>
    <cellStyle name="Migliaia [0] 7 4 2 2 3" xfId="41034"/>
    <cellStyle name="Migliaia [0] 7 4 2 3" xfId="33081"/>
    <cellStyle name="Migliaia [0] 7 4 2 4" xfId="38383"/>
    <cellStyle name="Migliaia [0] 7 4 3" xfId="15213"/>
    <cellStyle name="Migliaia [0] 7 4 3 2" xfId="33810"/>
    <cellStyle name="Migliaia [0] 7 4 3 3" xfId="39112"/>
    <cellStyle name="Migliaia [0] 7 4 3 4" xfId="28459"/>
    <cellStyle name="Migliaia [0] 7 4 4" xfId="31345"/>
    <cellStyle name="Migliaia [0] 7 4 5" xfId="36461"/>
    <cellStyle name="Migliaia [0] 7 4 6" xfId="11436"/>
    <cellStyle name="Migliaia [0] 7 5" xfId="12563"/>
    <cellStyle name="Migliaia [0] 7 5 2" xfId="28460"/>
    <cellStyle name="Migliaia [0] 7 5 2 2" xfId="33811"/>
    <cellStyle name="Migliaia [0] 7 5 2 3" xfId="39113"/>
    <cellStyle name="Migliaia [0] 7 5 3" xfId="31346"/>
    <cellStyle name="Migliaia [0] 7 5 4" xfId="36462"/>
    <cellStyle name="Migliaia [0] 7 6" xfId="15209"/>
    <cellStyle name="Migliaia [0] 7 6 2" xfId="33807"/>
    <cellStyle name="Migliaia [0] 7 6 3" xfId="39109"/>
    <cellStyle name="Migliaia [0] 7 6 4" xfId="28456"/>
    <cellStyle name="Migliaia [0] 7 7" xfId="31342"/>
    <cellStyle name="Migliaia [0] 7 8" xfId="36458"/>
    <cellStyle name="Migliaia [0] 8" xfId="235"/>
    <cellStyle name="Migliaia [0] 8 2" xfId="1226"/>
    <cellStyle name="Migliaia [0] 8 2 2" xfId="3422"/>
    <cellStyle name="Migliaia [0] 8 2 2 2" xfId="7309"/>
    <cellStyle name="Migliaia [0] 8 2 2 2 2" xfId="17266"/>
    <cellStyle name="Migliaia [0] 8 2 2 2 3" xfId="42192"/>
    <cellStyle name="Migliaia [0] 8 2 2 2 4" xfId="46311"/>
    <cellStyle name="Migliaia [0] 8 2 2 2 5" xfId="49327"/>
    <cellStyle name="Migliaia [0] 8 2 2 3" xfId="6982"/>
    <cellStyle name="Migliaia [0] 8 2 2 4" xfId="6024"/>
    <cellStyle name="Migliaia [0] 8 2 2 4 2" xfId="16798"/>
    <cellStyle name="Migliaia [0] 8 2 2 4 3" xfId="41651"/>
    <cellStyle name="Migliaia [0] 8 2 2 4 4" xfId="45830"/>
    <cellStyle name="Migliaia [0] 8 2 2 4 5" xfId="48846"/>
    <cellStyle name="Migliaia [0] 8 2 2 5" xfId="15216"/>
    <cellStyle name="Migliaia [0] 8 2 2 6" xfId="19619"/>
    <cellStyle name="Migliaia [0] 8 2 2 7" xfId="44326"/>
    <cellStyle name="Migliaia [0] 8 2 2 8" xfId="45232"/>
    <cellStyle name="Migliaia [0] 8 2 3" xfId="7310"/>
    <cellStyle name="Migliaia [0] 8 2 3 2" xfId="28462"/>
    <cellStyle name="Migliaia [0] 8 2 3 2 2" xfId="33813"/>
    <cellStyle name="Migliaia [0] 8 2 3 2 3" xfId="39115"/>
    <cellStyle name="Migliaia [0] 8 2 3 3" xfId="31348"/>
    <cellStyle name="Migliaia [0] 8 2 3 4" xfId="36464"/>
    <cellStyle name="Migliaia [0] 8 2 4" xfId="15215"/>
    <cellStyle name="Migliaia [0] 8 2 5" xfId="19618"/>
    <cellStyle name="Migliaia [0] 8 3" xfId="3135"/>
    <cellStyle name="Migliaia [0] 8 3 2" xfId="7311"/>
    <cellStyle name="Migliaia [0] 8 3 2 2" xfId="13790"/>
    <cellStyle name="Migliaia [0] 8 3 2 2 2" xfId="17267"/>
    <cellStyle name="Migliaia [0] 8 3 2 2 2 2" xfId="33814"/>
    <cellStyle name="Migliaia [0] 8 3 2 2 3" xfId="39116"/>
    <cellStyle name="Migliaia [0] 8 3 2 2 4" xfId="28463"/>
    <cellStyle name="Migliaia [0] 8 3 2 3" xfId="31349"/>
    <cellStyle name="Migliaia [0] 8 3 2 4" xfId="36465"/>
    <cellStyle name="Migliaia [0] 8 3 2 5" xfId="43738"/>
    <cellStyle name="Migliaia [0] 8 3 2 6" xfId="46312"/>
    <cellStyle name="Migliaia [0] 8 3 2 7" xfId="49328"/>
    <cellStyle name="Migliaia [0] 8 3 2 8" xfId="13066"/>
    <cellStyle name="Migliaia [0] 8 3 3" xfId="6544"/>
    <cellStyle name="Migliaia [0] 8 3 4" xfId="6025"/>
    <cellStyle name="Migliaia [0] 8 3 4 2" xfId="16799"/>
    <cellStyle name="Migliaia [0] 8 3 4 3" xfId="43453"/>
    <cellStyle name="Migliaia [0] 8 3 4 4" xfId="45831"/>
    <cellStyle name="Migliaia [0] 8 3 4 5" xfId="48847"/>
    <cellStyle name="Migliaia [0] 8 3 5" xfId="15217"/>
    <cellStyle name="Migliaia [0] 8 3 6" xfId="19621"/>
    <cellStyle name="Migliaia [0] 8 4" xfId="2681"/>
    <cellStyle name="Migliaia [0] 8 4 2" xfId="12495"/>
    <cellStyle name="Migliaia [0] 8 4 2 2" xfId="30575"/>
    <cellStyle name="Migliaia [0] 8 4 2 2 2" xfId="35733"/>
    <cellStyle name="Migliaia [0] 8 4 2 2 3" xfId="41035"/>
    <cellStyle name="Migliaia [0] 8 4 2 3" xfId="33082"/>
    <cellStyle name="Migliaia [0] 8 4 2 4" xfId="38384"/>
    <cellStyle name="Migliaia [0] 8 4 3" xfId="15218"/>
    <cellStyle name="Migliaia [0] 8 4 3 2" xfId="33815"/>
    <cellStyle name="Migliaia [0] 8 4 3 3" xfId="39117"/>
    <cellStyle name="Migliaia [0] 8 4 3 4" xfId="28464"/>
    <cellStyle name="Migliaia [0] 8 4 4" xfId="31350"/>
    <cellStyle name="Migliaia [0] 8 4 5" xfId="36466"/>
    <cellStyle name="Migliaia [0] 8 4 6" xfId="11437"/>
    <cellStyle name="Migliaia [0] 8 5" xfId="12564"/>
    <cellStyle name="Migliaia [0] 8 5 2" xfId="28465"/>
    <cellStyle name="Migliaia [0] 8 5 2 2" xfId="33816"/>
    <cellStyle name="Migliaia [0] 8 5 2 3" xfId="39118"/>
    <cellStyle name="Migliaia [0] 8 5 3" xfId="31351"/>
    <cellStyle name="Migliaia [0] 8 5 4" xfId="36467"/>
    <cellStyle name="Migliaia [0] 8 6" xfId="15214"/>
    <cellStyle name="Migliaia [0] 8 6 2" xfId="33812"/>
    <cellStyle name="Migliaia [0] 8 6 3" xfId="39114"/>
    <cellStyle name="Migliaia [0] 8 6 4" xfId="28461"/>
    <cellStyle name="Migliaia [0] 8 7" xfId="31347"/>
    <cellStyle name="Migliaia [0] 8 8" xfId="36463"/>
    <cellStyle name="Migliaia [0] 9" xfId="236"/>
    <cellStyle name="Migliaia [0] 9 2" xfId="1227"/>
    <cellStyle name="Migliaia [0] 9 2 2" xfId="3423"/>
    <cellStyle name="Migliaia [0] 9 2 2 2" xfId="7312"/>
    <cellStyle name="Migliaia [0] 9 2 2 2 2" xfId="17268"/>
    <cellStyle name="Migliaia [0] 9 2 2 2 3" xfId="41747"/>
    <cellStyle name="Migliaia [0] 9 2 2 2 4" xfId="46313"/>
    <cellStyle name="Migliaia [0] 9 2 2 2 5" xfId="49329"/>
    <cellStyle name="Migliaia [0] 9 2 2 3" xfId="7751"/>
    <cellStyle name="Migliaia [0] 9 2 2 4" xfId="6026"/>
    <cellStyle name="Migliaia [0] 9 2 2 4 2" xfId="16800"/>
    <cellStyle name="Migliaia [0] 9 2 2 4 3" xfId="20802"/>
    <cellStyle name="Migliaia [0] 9 2 2 4 4" xfId="45832"/>
    <cellStyle name="Migliaia [0] 9 2 2 4 5" xfId="48848"/>
    <cellStyle name="Migliaia [0] 9 2 2 5" xfId="15221"/>
    <cellStyle name="Migliaia [0] 9 2 2 6" xfId="19627"/>
    <cellStyle name="Migliaia [0] 9 2 2 7" xfId="44327"/>
    <cellStyle name="Migliaia [0] 9 2 2 8" xfId="45233"/>
    <cellStyle name="Migliaia [0] 9 2 3" xfId="7313"/>
    <cellStyle name="Migliaia [0] 9 2 3 2" xfId="28467"/>
    <cellStyle name="Migliaia [0] 9 2 3 2 2" xfId="33818"/>
    <cellStyle name="Migliaia [0] 9 2 3 2 3" xfId="39120"/>
    <cellStyle name="Migliaia [0] 9 2 3 3" xfId="31353"/>
    <cellStyle name="Migliaia [0] 9 2 3 4" xfId="36469"/>
    <cellStyle name="Migliaia [0] 9 2 4" xfId="15220"/>
    <cellStyle name="Migliaia [0] 9 2 5" xfId="19626"/>
    <cellStyle name="Migliaia [0] 9 3" xfId="3136"/>
    <cellStyle name="Migliaia [0] 9 3 2" xfId="7314"/>
    <cellStyle name="Migliaia [0] 9 3 2 2" xfId="13791"/>
    <cellStyle name="Migliaia [0] 9 3 2 2 2" xfId="17269"/>
    <cellStyle name="Migliaia [0] 9 3 2 2 2 2" xfId="33819"/>
    <cellStyle name="Migliaia [0] 9 3 2 2 3" xfId="39121"/>
    <cellStyle name="Migliaia [0] 9 3 2 2 4" xfId="28468"/>
    <cellStyle name="Migliaia [0] 9 3 2 3" xfId="31354"/>
    <cellStyle name="Migliaia [0] 9 3 2 4" xfId="36470"/>
    <cellStyle name="Migliaia [0] 9 3 2 5" xfId="42674"/>
    <cellStyle name="Migliaia [0] 9 3 2 6" xfId="46314"/>
    <cellStyle name="Migliaia [0] 9 3 2 7" xfId="49330"/>
    <cellStyle name="Migliaia [0] 9 3 2 8" xfId="13067"/>
    <cellStyle name="Migliaia [0] 9 3 3" xfId="7791"/>
    <cellStyle name="Migliaia [0] 9 3 4" xfId="6027"/>
    <cellStyle name="Migliaia [0] 9 3 4 2" xfId="16801"/>
    <cellStyle name="Migliaia [0] 9 3 4 3" xfId="43249"/>
    <cellStyle name="Migliaia [0] 9 3 4 4" xfId="45833"/>
    <cellStyle name="Migliaia [0] 9 3 4 5" xfId="48849"/>
    <cellStyle name="Migliaia [0] 9 3 5" xfId="15222"/>
    <cellStyle name="Migliaia [0] 9 3 6" xfId="19629"/>
    <cellStyle name="Migliaia [0] 9 4" xfId="2682"/>
    <cellStyle name="Migliaia [0] 9 4 2" xfId="13007"/>
    <cellStyle name="Migliaia [0] 9 4 2 2" xfId="30576"/>
    <cellStyle name="Migliaia [0] 9 4 2 2 2" xfId="35734"/>
    <cellStyle name="Migliaia [0] 9 4 2 2 3" xfId="41036"/>
    <cellStyle name="Migliaia [0] 9 4 2 3" xfId="33083"/>
    <cellStyle name="Migliaia [0] 9 4 2 4" xfId="38385"/>
    <cellStyle name="Migliaia [0] 9 4 3" xfId="15223"/>
    <cellStyle name="Migliaia [0] 9 4 3 2" xfId="33820"/>
    <cellStyle name="Migliaia [0] 9 4 3 3" xfId="39122"/>
    <cellStyle name="Migliaia [0] 9 4 3 4" xfId="28469"/>
    <cellStyle name="Migliaia [0] 9 4 4" xfId="31355"/>
    <cellStyle name="Migliaia [0] 9 4 5" xfId="36471"/>
    <cellStyle name="Migliaia [0] 9 4 6" xfId="11438"/>
    <cellStyle name="Migliaia [0] 9 5" xfId="12565"/>
    <cellStyle name="Migliaia [0] 9 5 2" xfId="28470"/>
    <cellStyle name="Migliaia [0] 9 5 2 2" xfId="33821"/>
    <cellStyle name="Migliaia [0] 9 5 2 3" xfId="39123"/>
    <cellStyle name="Migliaia [0] 9 5 3" xfId="31356"/>
    <cellStyle name="Migliaia [0] 9 5 4" xfId="36472"/>
    <cellStyle name="Migliaia [0] 9 6" xfId="15219"/>
    <cellStyle name="Migliaia [0] 9 6 2" xfId="33817"/>
    <cellStyle name="Migliaia [0] 9 6 3" xfId="39119"/>
    <cellStyle name="Migliaia [0] 9 6 4" xfId="28466"/>
    <cellStyle name="Migliaia [0] 9 7" xfId="31352"/>
    <cellStyle name="Migliaia [0] 9 8" xfId="36468"/>
    <cellStyle name="Migliaia 10" xfId="237"/>
    <cellStyle name="Migliaia 10 10" xfId="15224"/>
    <cellStyle name="Migliaia 10 10 2" xfId="33822"/>
    <cellStyle name="Migliaia 10 10 3" xfId="39124"/>
    <cellStyle name="Migliaia 10 10 4" xfId="28471"/>
    <cellStyle name="Migliaia 10 11" xfId="31357"/>
    <cellStyle name="Migliaia 10 12" xfId="36473"/>
    <cellStyle name="Migliaia 10 2" xfId="238"/>
    <cellStyle name="Migliaia 10 2 2" xfId="1229"/>
    <cellStyle name="Migliaia 10 2 2 2" xfId="3425"/>
    <cellStyle name="Migliaia 10 2 2 2 2" xfId="9792"/>
    <cellStyle name="Migliaia 10 2 2 2 2 2" xfId="33823"/>
    <cellStyle name="Migliaia 10 2 2 2 2 3" xfId="39125"/>
    <cellStyle name="Migliaia 10 2 2 2 3" xfId="13792"/>
    <cellStyle name="Migliaia 10 2 2 2 4" xfId="15227"/>
    <cellStyle name="Migliaia 10 2 2 2 4 2" xfId="36474"/>
    <cellStyle name="Migliaia 10 2 2 2 5" xfId="11439"/>
    <cellStyle name="Migliaia 10 2 2 3" xfId="7019"/>
    <cellStyle name="Migliaia 10 2 2 3 2" xfId="30577"/>
    <cellStyle name="Migliaia 10 2 2 3 2 2" xfId="35735"/>
    <cellStyle name="Migliaia 10 2 2 3 2 3" xfId="41037"/>
    <cellStyle name="Migliaia 10 2 2 3 3" xfId="33084"/>
    <cellStyle name="Migliaia 10 2 2 3 4" xfId="38386"/>
    <cellStyle name="Migliaia 10 2 2 4" xfId="6028"/>
    <cellStyle name="Migliaia 10 2 2 4 2" xfId="16802"/>
    <cellStyle name="Migliaia 10 2 2 4 3" xfId="42088"/>
    <cellStyle name="Migliaia 10 2 2 4 4" xfId="45834"/>
    <cellStyle name="Migliaia 10 2 2 4 5" xfId="48850"/>
    <cellStyle name="Migliaia 10 2 2 5" xfId="15226"/>
    <cellStyle name="Migliaia 10 2 2 6" xfId="19635"/>
    <cellStyle name="Migliaia 10 2 3" xfId="3138"/>
    <cellStyle name="Migliaia 10 2 3 2" xfId="9611"/>
    <cellStyle name="Migliaia 10 2 3 2 2" xfId="30578"/>
    <cellStyle name="Migliaia 10 2 3 2 2 2" xfId="35736"/>
    <cellStyle name="Migliaia 10 2 3 2 2 3" xfId="41038"/>
    <cellStyle name="Migliaia 10 2 3 2 3" xfId="33085"/>
    <cellStyle name="Migliaia 10 2 3 2 4" xfId="38387"/>
    <cellStyle name="Migliaia 10 2 3 3" xfId="15228"/>
    <cellStyle name="Migliaia 10 2 3 3 2" xfId="33824"/>
    <cellStyle name="Migliaia 10 2 3 3 3" xfId="39126"/>
    <cellStyle name="Migliaia 10 2 3 3 4" xfId="28473"/>
    <cellStyle name="Migliaia 10 2 3 4" xfId="31359"/>
    <cellStyle name="Migliaia 10 2 3 5" xfId="36475"/>
    <cellStyle name="Migliaia 10 2 3 6" xfId="11440"/>
    <cellStyle name="Migliaia 10 2 4" xfId="2684"/>
    <cellStyle name="Migliaia 10 2 4 2" xfId="9314"/>
    <cellStyle name="Migliaia 10 2 4 2 2" xfId="33825"/>
    <cellStyle name="Migliaia 10 2 4 2 3" xfId="39127"/>
    <cellStyle name="Migliaia 10 2 4 3" xfId="14161"/>
    <cellStyle name="Migliaia 10 2 4 4" xfId="15229"/>
    <cellStyle name="Migliaia 10 2 4 4 2" xfId="36476"/>
    <cellStyle name="Migliaia 10 2 4 5" xfId="11441"/>
    <cellStyle name="Migliaia 10 2 5" xfId="8532"/>
    <cellStyle name="Migliaia 10 2 5 2" xfId="28475"/>
    <cellStyle name="Migliaia 10 2 5 2 2" xfId="33826"/>
    <cellStyle name="Migliaia 10 2 5 2 3" xfId="39128"/>
    <cellStyle name="Migliaia 10 2 5 3" xfId="31360"/>
    <cellStyle name="Migliaia 10 2 5 4" xfId="36477"/>
    <cellStyle name="Migliaia 10 2 6" xfId="15225"/>
    <cellStyle name="Migliaia 10 2 6 2" xfId="28476"/>
    <cellStyle name="Migliaia 10 2 6 2 2" xfId="33827"/>
    <cellStyle name="Migliaia 10 2 6 2 3" xfId="39129"/>
    <cellStyle name="Migliaia 10 2 6 3" xfId="31361"/>
    <cellStyle name="Migliaia 10 2 6 4" xfId="36478"/>
    <cellStyle name="Migliaia 10 2 6 5" xfId="19639"/>
    <cellStyle name="Migliaia 10 2 7" xfId="19634"/>
    <cellStyle name="Migliaia 10 3" xfId="239"/>
    <cellStyle name="Migliaia 10 3 10" xfId="19640"/>
    <cellStyle name="Migliaia 10 3 11" xfId="11442"/>
    <cellStyle name="Migliaia 10 3 2" xfId="1231"/>
    <cellStyle name="Migliaia 10 3 2 2" xfId="3427"/>
    <cellStyle name="Migliaia 10 3 2 2 2" xfId="7315"/>
    <cellStyle name="Migliaia 10 3 2 2 2 2" xfId="13793"/>
    <cellStyle name="Migliaia 10 3 2 2 2 2 2" xfId="17270"/>
    <cellStyle name="Migliaia 10 3 2 2 2 2 2 2" xfId="33828"/>
    <cellStyle name="Migliaia 10 3 2 2 2 2 3" xfId="39130"/>
    <cellStyle name="Migliaia 10 3 2 2 2 2 4" xfId="28477"/>
    <cellStyle name="Migliaia 10 3 2 2 2 3" xfId="31362"/>
    <cellStyle name="Migliaia 10 3 2 2 2 4" xfId="36479"/>
    <cellStyle name="Migliaia 10 3 2 2 2 5" xfId="42193"/>
    <cellStyle name="Migliaia 10 3 2 2 2 6" xfId="46315"/>
    <cellStyle name="Migliaia 10 3 2 2 2 7" xfId="49331"/>
    <cellStyle name="Migliaia 10 3 2 2 2 8" xfId="13071"/>
    <cellStyle name="Migliaia 10 3 2 2 3" xfId="7108"/>
    <cellStyle name="Migliaia 10 3 2 2 4" xfId="6029"/>
    <cellStyle name="Migliaia 10 3 2 2 4 2" xfId="16803"/>
    <cellStyle name="Migliaia 10 3 2 2 4 3" xfId="43764"/>
    <cellStyle name="Migliaia 10 3 2 2 4 4" xfId="45835"/>
    <cellStyle name="Migliaia 10 3 2 2 4 5" xfId="48851"/>
    <cellStyle name="Migliaia 10 3 2 2 5" xfId="15232"/>
    <cellStyle name="Migliaia 10 3 2 2 6" xfId="19642"/>
    <cellStyle name="Migliaia 10 3 2 3" xfId="2686"/>
    <cellStyle name="Migliaia 10 3 2 3 2" xfId="7082"/>
    <cellStyle name="Migliaia 10 3 2 3 2 2" xfId="33829"/>
    <cellStyle name="Migliaia 10 3 2 3 2 3" xfId="39131"/>
    <cellStyle name="Migliaia 10 3 2 3 2 4" xfId="28478"/>
    <cellStyle name="Migliaia 10 3 2 3 3" xfId="7316"/>
    <cellStyle name="Migliaia 10 3 2 3 4" xfId="15233"/>
    <cellStyle name="Migliaia 10 3 2 3 4 2" xfId="36480"/>
    <cellStyle name="Migliaia 10 3 2 3 5" xfId="11443"/>
    <cellStyle name="Migliaia 10 3 2 4" xfId="6666"/>
    <cellStyle name="Migliaia 10 3 2 4 2" xfId="13490"/>
    <cellStyle name="Migliaia 10 3 2 4 2 2" xfId="33830"/>
    <cellStyle name="Migliaia 10 3 2 4 2 3" xfId="39132"/>
    <cellStyle name="Migliaia 10 3 2 4 3" xfId="31363"/>
    <cellStyle name="Migliaia 10 3 2 4 4" xfId="36481"/>
    <cellStyle name="Migliaia 10 3 2 4 5" xfId="12567"/>
    <cellStyle name="Migliaia 10 3 2 5" xfId="12852"/>
    <cellStyle name="Migliaia 10 3 2 5 2" xfId="28479"/>
    <cellStyle name="Migliaia 10 3 2 5 2 2" xfId="33831"/>
    <cellStyle name="Migliaia 10 3 2 5 2 3" xfId="39133"/>
    <cellStyle name="Migliaia 10 3 2 5 3" xfId="31364"/>
    <cellStyle name="Migliaia 10 3 2 5 4" xfId="36482"/>
    <cellStyle name="Migliaia 10 3 2 6" xfId="15231"/>
    <cellStyle name="Migliaia 10 3 2 6 2" xfId="28480"/>
    <cellStyle name="Migliaia 10 3 2 6 2 2" xfId="33832"/>
    <cellStyle name="Migliaia 10 3 2 6 2 3" xfId="39134"/>
    <cellStyle name="Migliaia 10 3 2 6 3" xfId="31365"/>
    <cellStyle name="Migliaia 10 3 2 6 4" xfId="36483"/>
    <cellStyle name="Migliaia 10 3 2 6 5" xfId="19643"/>
    <cellStyle name="Migliaia 10 3 2 7" xfId="19641"/>
    <cellStyle name="Migliaia 10 3 3" xfId="1230"/>
    <cellStyle name="Migliaia 10 3 3 2" xfId="3426"/>
    <cellStyle name="Migliaia 10 3 3 2 2" xfId="5116"/>
    <cellStyle name="Migliaia 10 3 3 2 2 2" xfId="33834"/>
    <cellStyle name="Migliaia 10 3 3 2 2 3" xfId="39136"/>
    <cellStyle name="Migliaia 10 3 3 2 3" xfId="13596"/>
    <cellStyle name="Migliaia 10 3 3 2 4" xfId="15235"/>
    <cellStyle name="Migliaia 10 3 3 2 4 2" xfId="36485"/>
    <cellStyle name="Migliaia 10 3 3 2 5" xfId="11445"/>
    <cellStyle name="Migliaia 10 3 3 3" xfId="4868"/>
    <cellStyle name="Migliaia 10 3 3 3 2" xfId="28482"/>
    <cellStyle name="Migliaia 10 3 3 3 2 2" xfId="33835"/>
    <cellStyle name="Migliaia 10 3 3 3 2 3" xfId="39137"/>
    <cellStyle name="Migliaia 10 3 3 3 3" xfId="31367"/>
    <cellStyle name="Migliaia 10 3 3 3 4" xfId="36486"/>
    <cellStyle name="Migliaia 10 3 3 4" xfId="15234"/>
    <cellStyle name="Migliaia 10 3 3 4 2" xfId="28483"/>
    <cellStyle name="Migliaia 10 3 3 4 2 2" xfId="33836"/>
    <cellStyle name="Migliaia 10 3 3 4 2 3" xfId="39138"/>
    <cellStyle name="Migliaia 10 3 3 4 3" xfId="31368"/>
    <cellStyle name="Migliaia 10 3 3 4 4" xfId="36487"/>
    <cellStyle name="Migliaia 10 3 3 4 5" xfId="19644"/>
    <cellStyle name="Migliaia 10 3 3 5" xfId="19645"/>
    <cellStyle name="Migliaia 10 3 3 5 2" xfId="28484"/>
    <cellStyle name="Migliaia 10 3 3 5 2 2" xfId="33837"/>
    <cellStyle name="Migliaia 10 3 3 5 2 3" xfId="39139"/>
    <cellStyle name="Migliaia 10 3 3 5 3" xfId="31369"/>
    <cellStyle name="Migliaia 10 3 3 5 4" xfId="36488"/>
    <cellStyle name="Migliaia 10 3 3 6" xfId="28481"/>
    <cellStyle name="Migliaia 10 3 3 6 2" xfId="33833"/>
    <cellStyle name="Migliaia 10 3 3 6 3" xfId="39135"/>
    <cellStyle name="Migliaia 10 3 3 7" xfId="31366"/>
    <cellStyle name="Migliaia 10 3 3 8" xfId="36484"/>
    <cellStyle name="Migliaia 10 3 3 9" xfId="11444"/>
    <cellStyle name="Migliaia 10 3 4" xfId="2386"/>
    <cellStyle name="Migliaia 10 3 4 2" xfId="3898"/>
    <cellStyle name="Migliaia 10 3 4 2 2" xfId="9853"/>
    <cellStyle name="Migliaia 10 3 4 2 3" xfId="14024"/>
    <cellStyle name="Migliaia 10 3 4 2 4" xfId="15237"/>
    <cellStyle name="Migliaia 10 3 4 2 5" xfId="27736"/>
    <cellStyle name="Migliaia 10 3 4 2 6" xfId="11447"/>
    <cellStyle name="Migliaia 10 3 4 3" xfId="9101"/>
    <cellStyle name="Migliaia 10 3 4 3 2" xfId="30579"/>
    <cellStyle name="Migliaia 10 3 4 3 2 2" xfId="35737"/>
    <cellStyle name="Migliaia 10 3 4 3 2 3" xfId="41039"/>
    <cellStyle name="Migliaia 10 3 4 3 3" xfId="33086"/>
    <cellStyle name="Migliaia 10 3 4 3 4" xfId="38388"/>
    <cellStyle name="Migliaia 10 3 4 4" xfId="15236"/>
    <cellStyle name="Migliaia 10 3 4 4 2" xfId="33838"/>
    <cellStyle name="Migliaia 10 3 4 4 3" xfId="39140"/>
    <cellStyle name="Migliaia 10 3 4 4 4" xfId="28485"/>
    <cellStyle name="Migliaia 10 3 4 5" xfId="31370"/>
    <cellStyle name="Migliaia 10 3 4 6" xfId="36489"/>
    <cellStyle name="Migliaia 10 3 4 7" xfId="11446"/>
    <cellStyle name="Migliaia 10 3 5" xfId="3139"/>
    <cellStyle name="Migliaia 10 3 5 2" xfId="9612"/>
    <cellStyle name="Migliaia 10 3 5 2 2" xfId="30580"/>
    <cellStyle name="Migliaia 10 3 5 2 2 2" xfId="35738"/>
    <cellStyle name="Migliaia 10 3 5 2 2 3" xfId="41040"/>
    <cellStyle name="Migliaia 10 3 5 2 3" xfId="33087"/>
    <cellStyle name="Migliaia 10 3 5 2 4" xfId="38389"/>
    <cellStyle name="Migliaia 10 3 5 3" xfId="15238"/>
    <cellStyle name="Migliaia 10 3 5 3 2" xfId="33839"/>
    <cellStyle name="Migliaia 10 3 5 3 3" xfId="39141"/>
    <cellStyle name="Migliaia 10 3 5 3 4" xfId="28486"/>
    <cellStyle name="Migliaia 10 3 5 4" xfId="31371"/>
    <cellStyle name="Migliaia 10 3 5 5" xfId="36490"/>
    <cellStyle name="Migliaia 10 3 5 6" xfId="11448"/>
    <cellStyle name="Migliaia 10 3 6" xfId="2685"/>
    <cellStyle name="Migliaia 10 3 6 2" xfId="9315"/>
    <cellStyle name="Migliaia 10 3 6 2 2" xfId="33840"/>
    <cellStyle name="Migliaia 10 3 6 2 3" xfId="39142"/>
    <cellStyle name="Migliaia 10 3 6 3" xfId="13444"/>
    <cellStyle name="Migliaia 10 3 6 4" xfId="15239"/>
    <cellStyle name="Migliaia 10 3 6 4 2" xfId="36491"/>
    <cellStyle name="Migliaia 10 3 6 5" xfId="11449"/>
    <cellStyle name="Migliaia 10 3 7" xfId="7705"/>
    <cellStyle name="Migliaia 10 3 7 2" xfId="28487"/>
    <cellStyle name="Migliaia 10 3 7 2 2" xfId="33841"/>
    <cellStyle name="Migliaia 10 3 7 2 3" xfId="39143"/>
    <cellStyle name="Migliaia 10 3 7 3" xfId="31372"/>
    <cellStyle name="Migliaia 10 3 7 4" xfId="36492"/>
    <cellStyle name="Migliaia 10 3 8" xfId="12853"/>
    <cellStyle name="Migliaia 10 3 8 2" xfId="28488"/>
    <cellStyle name="Migliaia 10 3 8 2 2" xfId="33842"/>
    <cellStyle name="Migliaia 10 3 8 2 3" xfId="39144"/>
    <cellStyle name="Migliaia 10 3 8 3" xfId="31373"/>
    <cellStyle name="Migliaia 10 3 8 4" xfId="36493"/>
    <cellStyle name="Migliaia 10 3 8 5" xfId="19646"/>
    <cellStyle name="Migliaia 10 3 9" xfId="15230"/>
    <cellStyle name="Migliaia 10 4" xfId="1232"/>
    <cellStyle name="Migliaia 10 4 2" xfId="3428"/>
    <cellStyle name="Migliaia 10 4 2 2" xfId="4214"/>
    <cellStyle name="Migliaia 10 4 2 2 2" xfId="28489"/>
    <cellStyle name="Migliaia 10 4 2 2 2 2" xfId="33843"/>
    <cellStyle name="Migliaia 10 4 2 2 2 3" xfId="39145"/>
    <cellStyle name="Migliaia 10 4 2 2 3" xfId="31374"/>
    <cellStyle name="Migliaia 10 4 2 2 4" xfId="36494"/>
    <cellStyle name="Migliaia 10 4 2 3" xfId="7317"/>
    <cellStyle name="Migliaia 10 4 2 3 2" xfId="28490"/>
    <cellStyle name="Migliaia 10 4 2 3 2 2" xfId="33844"/>
    <cellStyle name="Migliaia 10 4 2 3 2 3" xfId="39146"/>
    <cellStyle name="Migliaia 10 4 2 3 3" xfId="31375"/>
    <cellStyle name="Migliaia 10 4 2 3 4" xfId="36495"/>
    <cellStyle name="Migliaia 10 4 2 4" xfId="6668"/>
    <cellStyle name="Migliaia 10 4 2 5" xfId="6031"/>
    <cellStyle name="Migliaia 10 4 2 5 2" xfId="16805"/>
    <cellStyle name="Migliaia 10 4 2 5 3" xfId="43406"/>
    <cellStyle name="Migliaia 10 4 2 5 4" xfId="45837"/>
    <cellStyle name="Migliaia 10 4 2 5 5" xfId="48853"/>
    <cellStyle name="Migliaia 10 4 2 6" xfId="15241"/>
    <cellStyle name="Migliaia 10 4 2 7" xfId="19648"/>
    <cellStyle name="Migliaia 10 4 3" xfId="4215"/>
    <cellStyle name="Migliaia 10 4 3 2" xfId="13597"/>
    <cellStyle name="Migliaia 10 4 3 2 2" xfId="33845"/>
    <cellStyle name="Migliaia 10 4 3 2 3" xfId="39147"/>
    <cellStyle name="Migliaia 10 4 3 3" xfId="31376"/>
    <cellStyle name="Migliaia 10 4 3 4" xfId="36496"/>
    <cellStyle name="Migliaia 10 4 3 5" xfId="12851"/>
    <cellStyle name="Migliaia 10 4 4" xfId="7318"/>
    <cellStyle name="Migliaia 10 4 4 2" xfId="28491"/>
    <cellStyle name="Migliaia 10 4 4 2 2" xfId="33846"/>
    <cellStyle name="Migliaia 10 4 4 2 3" xfId="39148"/>
    <cellStyle name="Migliaia 10 4 4 3" xfId="31377"/>
    <cellStyle name="Migliaia 10 4 4 4" xfId="36497"/>
    <cellStyle name="Migliaia 10 4 5" xfId="6667"/>
    <cellStyle name="Migliaia 10 4 5 2" xfId="28492"/>
    <cellStyle name="Migliaia 10 4 5 2 2" xfId="33847"/>
    <cellStyle name="Migliaia 10 4 5 2 3" xfId="39149"/>
    <cellStyle name="Migliaia 10 4 5 3" xfId="31378"/>
    <cellStyle name="Migliaia 10 4 5 4" xfId="36498"/>
    <cellStyle name="Migliaia 10 4 6" xfId="6030"/>
    <cellStyle name="Migliaia 10 4 6 2" xfId="16804"/>
    <cellStyle name="Migliaia 10 4 6 2 2" xfId="33848"/>
    <cellStyle name="Migliaia 10 4 6 2 3" xfId="39150"/>
    <cellStyle name="Migliaia 10 4 6 2 4" xfId="28493"/>
    <cellStyle name="Migliaia 10 4 6 3" xfId="31379"/>
    <cellStyle name="Migliaia 10 4 6 4" xfId="36499"/>
    <cellStyle name="Migliaia 10 4 6 5" xfId="19649"/>
    <cellStyle name="Migliaia 10 4 6 6" xfId="43150"/>
    <cellStyle name="Migliaia 10 4 6 7" xfId="45836"/>
    <cellStyle name="Migliaia 10 4 6 8" xfId="48852"/>
    <cellStyle name="Migliaia 10 4 7" xfId="15240"/>
    <cellStyle name="Migliaia 10 4 7 2" xfId="28494"/>
    <cellStyle name="Migliaia 10 4 7 2 2" xfId="33849"/>
    <cellStyle name="Migliaia 10 4 7 2 3" xfId="39151"/>
    <cellStyle name="Migliaia 10 4 7 3" xfId="31380"/>
    <cellStyle name="Migliaia 10 4 7 4" xfId="36500"/>
    <cellStyle name="Migliaia 10 4 7 5" xfId="19650"/>
    <cellStyle name="Migliaia 10 4 8" xfId="19647"/>
    <cellStyle name="Migliaia 10 5" xfId="1233"/>
    <cellStyle name="Migliaia 10 5 2" xfId="3429"/>
    <cellStyle name="Migliaia 10 5 2 2" xfId="13794"/>
    <cellStyle name="Migliaia 10 5 2 2 2" xfId="33850"/>
    <cellStyle name="Migliaia 10 5 2 2 3" xfId="39152"/>
    <cellStyle name="Migliaia 10 5 2 3" xfId="15243"/>
    <cellStyle name="Migliaia 10 5 2 3 2" xfId="31381"/>
    <cellStyle name="Migliaia 10 5 2 4" xfId="36501"/>
    <cellStyle name="Migliaia 10 5 2 5" xfId="11450"/>
    <cellStyle name="Migliaia 10 5 3" xfId="6669"/>
    <cellStyle name="Migliaia 10 5 3 2" xfId="28495"/>
    <cellStyle name="Migliaia 10 5 3 2 2" xfId="33851"/>
    <cellStyle name="Migliaia 10 5 3 2 3" xfId="39153"/>
    <cellStyle name="Migliaia 10 5 3 3" xfId="31382"/>
    <cellStyle name="Migliaia 10 5 3 4" xfId="36502"/>
    <cellStyle name="Migliaia 10 5 4" xfId="6032"/>
    <cellStyle name="Migliaia 10 5 4 2" xfId="16806"/>
    <cellStyle name="Migliaia 10 5 4 2 2" xfId="33852"/>
    <cellStyle name="Migliaia 10 5 4 2 3" xfId="39154"/>
    <cellStyle name="Migliaia 10 5 4 2 4" xfId="28496"/>
    <cellStyle name="Migliaia 10 5 4 3" xfId="31383"/>
    <cellStyle name="Migliaia 10 5 4 4" xfId="36503"/>
    <cellStyle name="Migliaia 10 5 4 5" xfId="19652"/>
    <cellStyle name="Migliaia 10 5 4 6" xfId="41652"/>
    <cellStyle name="Migliaia 10 5 4 7" xfId="45838"/>
    <cellStyle name="Migliaia 10 5 4 8" xfId="48854"/>
    <cellStyle name="Migliaia 10 5 5" xfId="15242"/>
    <cellStyle name="Migliaia 10 5 5 2" xfId="28497"/>
    <cellStyle name="Migliaia 10 5 5 2 2" xfId="33853"/>
    <cellStyle name="Migliaia 10 5 5 2 3" xfId="39155"/>
    <cellStyle name="Migliaia 10 5 5 3" xfId="31384"/>
    <cellStyle name="Migliaia 10 5 5 4" xfId="36504"/>
    <cellStyle name="Migliaia 10 5 5 5" xfId="19653"/>
    <cellStyle name="Migliaia 10 5 6" xfId="19654"/>
    <cellStyle name="Migliaia 10 5 6 2" xfId="28498"/>
    <cellStyle name="Migliaia 10 5 6 2 2" xfId="33854"/>
    <cellStyle name="Migliaia 10 5 6 2 3" xfId="39156"/>
    <cellStyle name="Migliaia 10 5 6 3" xfId="31385"/>
    <cellStyle name="Migliaia 10 5 6 4" xfId="36505"/>
    <cellStyle name="Migliaia 10 5 7" xfId="19651"/>
    <cellStyle name="Migliaia 10 6" xfId="1228"/>
    <cellStyle name="Migliaia 10 6 2" xfId="3424"/>
    <cellStyle name="Migliaia 10 6 2 2" xfId="5115"/>
    <cellStyle name="Migliaia 10 6 2 3" xfId="14111"/>
    <cellStyle name="Migliaia 10 6 2 4" xfId="15245"/>
    <cellStyle name="Migliaia 10 6 2 5" xfId="27737"/>
    <cellStyle name="Migliaia 10 6 2 6" xfId="11452"/>
    <cellStyle name="Migliaia 10 6 3" xfId="4867"/>
    <cellStyle name="Migliaia 10 6 3 2" xfId="30581"/>
    <cellStyle name="Migliaia 10 6 3 2 2" xfId="35739"/>
    <cellStyle name="Migliaia 10 6 3 2 3" xfId="41041"/>
    <cellStyle name="Migliaia 10 6 3 3" xfId="33088"/>
    <cellStyle name="Migliaia 10 6 3 4" xfId="38390"/>
    <cellStyle name="Migliaia 10 6 4" xfId="15244"/>
    <cellStyle name="Migliaia 10 6 4 2" xfId="33855"/>
    <cellStyle name="Migliaia 10 6 4 3" xfId="39157"/>
    <cellStyle name="Migliaia 10 6 4 4" xfId="28499"/>
    <cellStyle name="Migliaia 10 6 5" xfId="31386"/>
    <cellStyle name="Migliaia 10 6 6" xfId="36506"/>
    <cellStyle name="Migliaia 10 6 7" xfId="11451"/>
    <cellStyle name="Migliaia 10 7" xfId="3137"/>
    <cellStyle name="Migliaia 10 7 2" xfId="9610"/>
    <cellStyle name="Migliaia 10 7 2 2" xfId="30582"/>
    <cellStyle name="Migliaia 10 7 2 2 2" xfId="35740"/>
    <cellStyle name="Migliaia 10 7 2 2 3" xfId="41042"/>
    <cellStyle name="Migliaia 10 7 2 3" xfId="33089"/>
    <cellStyle name="Migliaia 10 7 2 4" xfId="38391"/>
    <cellStyle name="Migliaia 10 7 3" xfId="15246"/>
    <cellStyle name="Migliaia 10 7 3 2" xfId="33856"/>
    <cellStyle name="Migliaia 10 7 3 3" xfId="39158"/>
    <cellStyle name="Migliaia 10 7 3 4" xfId="28500"/>
    <cellStyle name="Migliaia 10 7 4" xfId="31387"/>
    <cellStyle name="Migliaia 10 7 5" xfId="36507"/>
    <cellStyle name="Migliaia 10 7 6" xfId="11453"/>
    <cellStyle name="Migliaia 10 8" xfId="2683"/>
    <cellStyle name="Migliaia 10 8 2" xfId="9313"/>
    <cellStyle name="Migliaia 10 8 2 2" xfId="30583"/>
    <cellStyle name="Migliaia 10 8 2 2 2" xfId="35741"/>
    <cellStyle name="Migliaia 10 8 2 2 3" xfId="41043"/>
    <cellStyle name="Migliaia 10 8 2 3" xfId="33090"/>
    <cellStyle name="Migliaia 10 8 2 4" xfId="38392"/>
    <cellStyle name="Migliaia 10 8 3" xfId="15247"/>
    <cellStyle name="Migliaia 10 8 3 2" xfId="33857"/>
    <cellStyle name="Migliaia 10 8 3 3" xfId="39159"/>
    <cellStyle name="Migliaia 10 8 3 4" xfId="28501"/>
    <cellStyle name="Migliaia 10 8 4" xfId="31388"/>
    <cellStyle name="Migliaia 10 8 5" xfId="36508"/>
    <cellStyle name="Migliaia 10 8 6" xfId="11454"/>
    <cellStyle name="Migliaia 10 9" xfId="12566"/>
    <cellStyle name="Migliaia 10 9 2" xfId="28502"/>
    <cellStyle name="Migliaia 10 9 2 2" xfId="33858"/>
    <cellStyle name="Migliaia 10 9 2 3" xfId="39160"/>
    <cellStyle name="Migliaia 10 9 3" xfId="31389"/>
    <cellStyle name="Migliaia 10 9 4" xfId="36509"/>
    <cellStyle name="Migliaia 11" xfId="240"/>
    <cellStyle name="Migliaia 11 10" xfId="15248"/>
    <cellStyle name="Migliaia 11 10 2" xfId="33859"/>
    <cellStyle name="Migliaia 11 10 3" xfId="39161"/>
    <cellStyle name="Migliaia 11 10 4" xfId="28503"/>
    <cellStyle name="Migliaia 11 11" xfId="31390"/>
    <cellStyle name="Migliaia 11 12" xfId="36510"/>
    <cellStyle name="Migliaia 11 2" xfId="241"/>
    <cellStyle name="Migliaia 11 2 2" xfId="1235"/>
    <cellStyle name="Migliaia 11 2 2 2" xfId="3431"/>
    <cellStyle name="Migliaia 11 2 2 2 2" xfId="9793"/>
    <cellStyle name="Migliaia 11 2 2 2 2 2" xfId="33860"/>
    <cellStyle name="Migliaia 11 2 2 2 2 3" xfId="39162"/>
    <cellStyle name="Migliaia 11 2 2 2 3" xfId="13795"/>
    <cellStyle name="Migliaia 11 2 2 2 4" xfId="15251"/>
    <cellStyle name="Migliaia 11 2 2 2 4 2" xfId="36511"/>
    <cellStyle name="Migliaia 11 2 2 2 5" xfId="11455"/>
    <cellStyle name="Migliaia 11 2 2 3" xfId="7020"/>
    <cellStyle name="Migliaia 11 2 2 3 2" xfId="30584"/>
    <cellStyle name="Migliaia 11 2 2 3 2 2" xfId="35742"/>
    <cellStyle name="Migliaia 11 2 2 3 2 3" xfId="41044"/>
    <cellStyle name="Migliaia 11 2 2 3 3" xfId="33091"/>
    <cellStyle name="Migliaia 11 2 2 3 4" xfId="38393"/>
    <cellStyle name="Migliaia 11 2 2 4" xfId="6033"/>
    <cellStyle name="Migliaia 11 2 2 4 2" xfId="16807"/>
    <cellStyle name="Migliaia 11 2 2 4 3" xfId="44024"/>
    <cellStyle name="Migliaia 11 2 2 4 4" xfId="45839"/>
    <cellStyle name="Migliaia 11 2 2 4 5" xfId="48855"/>
    <cellStyle name="Migliaia 11 2 2 5" xfId="15250"/>
    <cellStyle name="Migliaia 11 2 2 6" xfId="19661"/>
    <cellStyle name="Migliaia 11 2 3" xfId="3141"/>
    <cellStyle name="Migliaia 11 2 3 2" xfId="9614"/>
    <cellStyle name="Migliaia 11 2 3 2 2" xfId="30585"/>
    <cellStyle name="Migliaia 11 2 3 2 2 2" xfId="35743"/>
    <cellStyle name="Migliaia 11 2 3 2 2 3" xfId="41045"/>
    <cellStyle name="Migliaia 11 2 3 2 3" xfId="33092"/>
    <cellStyle name="Migliaia 11 2 3 2 4" xfId="38394"/>
    <cellStyle name="Migliaia 11 2 3 3" xfId="15252"/>
    <cellStyle name="Migliaia 11 2 3 3 2" xfId="33861"/>
    <cellStyle name="Migliaia 11 2 3 3 3" xfId="39163"/>
    <cellStyle name="Migliaia 11 2 3 3 4" xfId="28504"/>
    <cellStyle name="Migliaia 11 2 3 4" xfId="31392"/>
    <cellStyle name="Migliaia 11 2 3 5" xfId="36512"/>
    <cellStyle name="Migliaia 11 2 3 6" xfId="11456"/>
    <cellStyle name="Migliaia 11 2 4" xfId="2688"/>
    <cellStyle name="Migliaia 11 2 4 2" xfId="9317"/>
    <cellStyle name="Migliaia 11 2 4 2 2" xfId="33862"/>
    <cellStyle name="Migliaia 11 2 4 2 3" xfId="39164"/>
    <cellStyle name="Migliaia 11 2 4 3" xfId="14160"/>
    <cellStyle name="Migliaia 11 2 4 4" xfId="15253"/>
    <cellStyle name="Migliaia 11 2 4 4 2" xfId="36513"/>
    <cellStyle name="Migliaia 11 2 4 5" xfId="11457"/>
    <cellStyle name="Migliaia 11 2 5" xfId="8533"/>
    <cellStyle name="Migliaia 11 2 5 2" xfId="28505"/>
    <cellStyle name="Migliaia 11 2 5 2 2" xfId="33863"/>
    <cellStyle name="Migliaia 11 2 5 2 3" xfId="39165"/>
    <cellStyle name="Migliaia 11 2 5 3" xfId="31393"/>
    <cellStyle name="Migliaia 11 2 5 4" xfId="36514"/>
    <cellStyle name="Migliaia 11 2 6" xfId="15249"/>
    <cellStyle name="Migliaia 11 2 6 2" xfId="28506"/>
    <cellStyle name="Migliaia 11 2 6 2 2" xfId="33864"/>
    <cellStyle name="Migliaia 11 2 6 2 3" xfId="39166"/>
    <cellStyle name="Migliaia 11 2 6 3" xfId="31394"/>
    <cellStyle name="Migliaia 11 2 6 4" xfId="36515"/>
    <cellStyle name="Migliaia 11 2 6 5" xfId="19665"/>
    <cellStyle name="Migliaia 11 2 7" xfId="19660"/>
    <cellStyle name="Migliaia 11 3" xfId="242"/>
    <cellStyle name="Migliaia 11 3 10" xfId="19666"/>
    <cellStyle name="Migliaia 11 3 11" xfId="11458"/>
    <cellStyle name="Migliaia 11 3 2" xfId="1237"/>
    <cellStyle name="Migliaia 11 3 2 2" xfId="3433"/>
    <cellStyle name="Migliaia 11 3 2 2 2" xfId="7319"/>
    <cellStyle name="Migliaia 11 3 2 2 2 2" xfId="13796"/>
    <cellStyle name="Migliaia 11 3 2 2 2 2 2" xfId="17271"/>
    <cellStyle name="Migliaia 11 3 2 2 2 2 2 2" xfId="33865"/>
    <cellStyle name="Migliaia 11 3 2 2 2 2 3" xfId="39167"/>
    <cellStyle name="Migliaia 11 3 2 2 2 2 4" xfId="28507"/>
    <cellStyle name="Migliaia 11 3 2 2 2 3" xfId="31395"/>
    <cellStyle name="Migliaia 11 3 2 2 2 4" xfId="36516"/>
    <cellStyle name="Migliaia 11 3 2 2 2 5" xfId="32636"/>
    <cellStyle name="Migliaia 11 3 2 2 2 6" xfId="46316"/>
    <cellStyle name="Migliaia 11 3 2 2 2 7" xfId="49332"/>
    <cellStyle name="Migliaia 11 3 2 2 2 8" xfId="13072"/>
    <cellStyle name="Migliaia 11 3 2 2 3" xfId="7109"/>
    <cellStyle name="Migliaia 11 3 2 2 4" xfId="6034"/>
    <cellStyle name="Migliaia 11 3 2 2 4 2" xfId="16808"/>
    <cellStyle name="Migliaia 11 3 2 2 4 3" xfId="20801"/>
    <cellStyle name="Migliaia 11 3 2 2 4 4" xfId="45840"/>
    <cellStyle name="Migliaia 11 3 2 2 4 5" xfId="48856"/>
    <cellStyle name="Migliaia 11 3 2 2 5" xfId="15256"/>
    <cellStyle name="Migliaia 11 3 2 2 6" xfId="19668"/>
    <cellStyle name="Migliaia 11 3 2 3" xfId="2690"/>
    <cellStyle name="Migliaia 11 3 2 3 2" xfId="6939"/>
    <cellStyle name="Migliaia 11 3 2 3 2 2" xfId="33866"/>
    <cellStyle name="Migliaia 11 3 2 3 2 3" xfId="39168"/>
    <cellStyle name="Migliaia 11 3 2 3 2 4" xfId="28508"/>
    <cellStyle name="Migliaia 11 3 2 3 3" xfId="7320"/>
    <cellStyle name="Migliaia 11 3 2 3 4" xfId="15257"/>
    <cellStyle name="Migliaia 11 3 2 3 4 2" xfId="36517"/>
    <cellStyle name="Migliaia 11 3 2 3 5" xfId="11459"/>
    <cellStyle name="Migliaia 11 3 2 4" xfId="6670"/>
    <cellStyle name="Migliaia 11 3 2 4 2" xfId="13491"/>
    <cellStyle name="Migliaia 11 3 2 4 2 2" xfId="33867"/>
    <cellStyle name="Migliaia 11 3 2 4 2 3" xfId="39169"/>
    <cellStyle name="Migliaia 11 3 2 4 3" xfId="31396"/>
    <cellStyle name="Migliaia 11 3 2 4 4" xfId="36518"/>
    <cellStyle name="Migliaia 11 3 2 4 5" xfId="12569"/>
    <cellStyle name="Migliaia 11 3 2 5" xfId="12849"/>
    <cellStyle name="Migliaia 11 3 2 5 2" xfId="28509"/>
    <cellStyle name="Migliaia 11 3 2 5 2 2" xfId="33868"/>
    <cellStyle name="Migliaia 11 3 2 5 2 3" xfId="39170"/>
    <cellStyle name="Migliaia 11 3 2 5 3" xfId="31397"/>
    <cellStyle name="Migliaia 11 3 2 5 4" xfId="36519"/>
    <cellStyle name="Migliaia 11 3 2 6" xfId="15255"/>
    <cellStyle name="Migliaia 11 3 2 6 2" xfId="28510"/>
    <cellStyle name="Migliaia 11 3 2 6 2 2" xfId="33869"/>
    <cellStyle name="Migliaia 11 3 2 6 2 3" xfId="39171"/>
    <cellStyle name="Migliaia 11 3 2 6 3" xfId="31398"/>
    <cellStyle name="Migliaia 11 3 2 6 4" xfId="36520"/>
    <cellStyle name="Migliaia 11 3 2 6 5" xfId="19669"/>
    <cellStyle name="Migliaia 11 3 2 7" xfId="19667"/>
    <cellStyle name="Migliaia 11 3 3" xfId="1236"/>
    <cellStyle name="Migliaia 11 3 3 2" xfId="3432"/>
    <cellStyle name="Migliaia 11 3 3 2 2" xfId="5118"/>
    <cellStyle name="Migliaia 11 3 3 2 2 2" xfId="33871"/>
    <cellStyle name="Migliaia 11 3 3 2 2 3" xfId="39173"/>
    <cellStyle name="Migliaia 11 3 3 2 3" xfId="13598"/>
    <cellStyle name="Migliaia 11 3 3 2 4" xfId="15259"/>
    <cellStyle name="Migliaia 11 3 3 2 4 2" xfId="36522"/>
    <cellStyle name="Migliaia 11 3 3 2 5" xfId="11461"/>
    <cellStyle name="Migliaia 11 3 3 3" xfId="4870"/>
    <cellStyle name="Migliaia 11 3 3 3 2" xfId="28513"/>
    <cellStyle name="Migliaia 11 3 3 3 2 2" xfId="33872"/>
    <cellStyle name="Migliaia 11 3 3 3 2 3" xfId="39174"/>
    <cellStyle name="Migliaia 11 3 3 3 3" xfId="31401"/>
    <cellStyle name="Migliaia 11 3 3 3 4" xfId="36523"/>
    <cellStyle name="Migliaia 11 3 3 4" xfId="15258"/>
    <cellStyle name="Migliaia 11 3 3 4 2" xfId="28514"/>
    <cellStyle name="Migliaia 11 3 3 4 2 2" xfId="33873"/>
    <cellStyle name="Migliaia 11 3 3 4 2 3" xfId="39175"/>
    <cellStyle name="Migliaia 11 3 3 4 3" xfId="31402"/>
    <cellStyle name="Migliaia 11 3 3 4 4" xfId="36524"/>
    <cellStyle name="Migliaia 11 3 3 4 5" xfId="19672"/>
    <cellStyle name="Migliaia 11 3 3 5" xfId="19673"/>
    <cellStyle name="Migliaia 11 3 3 5 2" xfId="28515"/>
    <cellStyle name="Migliaia 11 3 3 5 2 2" xfId="33874"/>
    <cellStyle name="Migliaia 11 3 3 5 2 3" xfId="39176"/>
    <cellStyle name="Migliaia 11 3 3 5 3" xfId="31403"/>
    <cellStyle name="Migliaia 11 3 3 5 4" xfId="36525"/>
    <cellStyle name="Migliaia 11 3 3 6" xfId="28511"/>
    <cellStyle name="Migliaia 11 3 3 6 2" xfId="33870"/>
    <cellStyle name="Migliaia 11 3 3 6 3" xfId="39172"/>
    <cellStyle name="Migliaia 11 3 3 7" xfId="31399"/>
    <cellStyle name="Migliaia 11 3 3 8" xfId="36521"/>
    <cellStyle name="Migliaia 11 3 3 9" xfId="11460"/>
    <cellStyle name="Migliaia 11 3 4" xfId="2387"/>
    <cellStyle name="Migliaia 11 3 4 2" xfId="3899"/>
    <cellStyle name="Migliaia 11 3 4 2 2" xfId="9854"/>
    <cellStyle name="Migliaia 11 3 4 2 3" xfId="14025"/>
    <cellStyle name="Migliaia 11 3 4 2 4" xfId="15261"/>
    <cellStyle name="Migliaia 11 3 4 2 5" xfId="27742"/>
    <cellStyle name="Migliaia 11 3 4 2 6" xfId="11463"/>
    <cellStyle name="Migliaia 11 3 4 3" xfId="9102"/>
    <cellStyle name="Migliaia 11 3 4 3 2" xfId="30586"/>
    <cellStyle name="Migliaia 11 3 4 3 2 2" xfId="35744"/>
    <cellStyle name="Migliaia 11 3 4 3 2 3" xfId="41046"/>
    <cellStyle name="Migliaia 11 3 4 3 3" xfId="33093"/>
    <cellStyle name="Migliaia 11 3 4 3 4" xfId="38395"/>
    <cellStyle name="Migliaia 11 3 4 4" xfId="15260"/>
    <cellStyle name="Migliaia 11 3 4 4 2" xfId="33875"/>
    <cellStyle name="Migliaia 11 3 4 4 3" xfId="39177"/>
    <cellStyle name="Migliaia 11 3 4 4 4" xfId="28516"/>
    <cellStyle name="Migliaia 11 3 4 5" xfId="31404"/>
    <cellStyle name="Migliaia 11 3 4 6" xfId="36526"/>
    <cellStyle name="Migliaia 11 3 4 7" xfId="11462"/>
    <cellStyle name="Migliaia 11 3 5" xfId="3142"/>
    <cellStyle name="Migliaia 11 3 5 2" xfId="9615"/>
    <cellStyle name="Migliaia 11 3 5 2 2" xfId="30587"/>
    <cellStyle name="Migliaia 11 3 5 2 2 2" xfId="35745"/>
    <cellStyle name="Migliaia 11 3 5 2 2 3" xfId="41047"/>
    <cellStyle name="Migliaia 11 3 5 2 3" xfId="33094"/>
    <cellStyle name="Migliaia 11 3 5 2 4" xfId="38396"/>
    <cellStyle name="Migliaia 11 3 5 3" xfId="15262"/>
    <cellStyle name="Migliaia 11 3 5 3 2" xfId="33876"/>
    <cellStyle name="Migliaia 11 3 5 3 3" xfId="39178"/>
    <cellStyle name="Migliaia 11 3 5 3 4" xfId="28517"/>
    <cellStyle name="Migliaia 11 3 5 4" xfId="31405"/>
    <cellStyle name="Migliaia 11 3 5 5" xfId="36527"/>
    <cellStyle name="Migliaia 11 3 5 6" xfId="11464"/>
    <cellStyle name="Migliaia 11 3 6" xfId="2689"/>
    <cellStyle name="Migliaia 11 3 6 2" xfId="9318"/>
    <cellStyle name="Migliaia 11 3 6 2 2" xfId="33877"/>
    <cellStyle name="Migliaia 11 3 6 2 3" xfId="39179"/>
    <cellStyle name="Migliaia 11 3 6 3" xfId="14054"/>
    <cellStyle name="Migliaia 11 3 6 4" xfId="15263"/>
    <cellStyle name="Migliaia 11 3 6 4 2" xfId="36528"/>
    <cellStyle name="Migliaia 11 3 6 5" xfId="11465"/>
    <cellStyle name="Migliaia 11 3 7" xfId="6649"/>
    <cellStyle name="Migliaia 11 3 7 2" xfId="28518"/>
    <cellStyle name="Migliaia 11 3 7 2 2" xfId="33878"/>
    <cellStyle name="Migliaia 11 3 7 2 3" xfId="39180"/>
    <cellStyle name="Migliaia 11 3 7 3" xfId="31406"/>
    <cellStyle name="Migliaia 11 3 7 4" xfId="36529"/>
    <cellStyle name="Migliaia 11 3 8" xfId="12850"/>
    <cellStyle name="Migliaia 11 3 8 2" xfId="28519"/>
    <cellStyle name="Migliaia 11 3 8 2 2" xfId="33879"/>
    <cellStyle name="Migliaia 11 3 8 2 3" xfId="39181"/>
    <cellStyle name="Migliaia 11 3 8 3" xfId="31407"/>
    <cellStyle name="Migliaia 11 3 8 4" xfId="36530"/>
    <cellStyle name="Migliaia 11 3 8 5" xfId="19674"/>
    <cellStyle name="Migliaia 11 3 9" xfId="15254"/>
    <cellStyle name="Migliaia 11 4" xfId="1238"/>
    <cellStyle name="Migliaia 11 4 2" xfId="3434"/>
    <cellStyle name="Migliaia 11 4 2 2" xfId="4216"/>
    <cellStyle name="Migliaia 11 4 2 2 2" xfId="28520"/>
    <cellStyle name="Migliaia 11 4 2 2 2 2" xfId="33880"/>
    <cellStyle name="Migliaia 11 4 2 2 2 3" xfId="39182"/>
    <cellStyle name="Migliaia 11 4 2 2 3" xfId="31408"/>
    <cellStyle name="Migliaia 11 4 2 2 4" xfId="36531"/>
    <cellStyle name="Migliaia 11 4 2 3" xfId="7321"/>
    <cellStyle name="Migliaia 11 4 2 3 2" xfId="28521"/>
    <cellStyle name="Migliaia 11 4 2 3 2 2" xfId="33881"/>
    <cellStyle name="Migliaia 11 4 2 3 2 3" xfId="39183"/>
    <cellStyle name="Migliaia 11 4 2 3 3" xfId="31409"/>
    <cellStyle name="Migliaia 11 4 2 3 4" xfId="36532"/>
    <cellStyle name="Migliaia 11 4 2 4" xfId="6672"/>
    <cellStyle name="Migliaia 11 4 2 5" xfId="6036"/>
    <cellStyle name="Migliaia 11 4 2 5 2" xfId="16810"/>
    <cellStyle name="Migliaia 11 4 2 5 3" xfId="42089"/>
    <cellStyle name="Migliaia 11 4 2 5 4" xfId="45842"/>
    <cellStyle name="Migliaia 11 4 2 5 5" xfId="48858"/>
    <cellStyle name="Migliaia 11 4 2 6" xfId="15265"/>
    <cellStyle name="Migliaia 11 4 2 7" xfId="19676"/>
    <cellStyle name="Migliaia 11 4 3" xfId="4217"/>
    <cellStyle name="Migliaia 11 4 3 2" xfId="13599"/>
    <cellStyle name="Migliaia 11 4 3 2 2" xfId="33882"/>
    <cellStyle name="Migliaia 11 4 3 2 3" xfId="39184"/>
    <cellStyle name="Migliaia 11 4 3 3" xfId="31410"/>
    <cellStyle name="Migliaia 11 4 3 4" xfId="36533"/>
    <cellStyle name="Migliaia 11 4 3 5" xfId="12848"/>
    <cellStyle name="Migliaia 11 4 4" xfId="7322"/>
    <cellStyle name="Migliaia 11 4 4 2" xfId="28522"/>
    <cellStyle name="Migliaia 11 4 4 2 2" xfId="33883"/>
    <cellStyle name="Migliaia 11 4 4 2 3" xfId="39185"/>
    <cellStyle name="Migliaia 11 4 4 3" xfId="31411"/>
    <cellStyle name="Migliaia 11 4 4 4" xfId="36534"/>
    <cellStyle name="Migliaia 11 4 5" xfId="6671"/>
    <cellStyle name="Migliaia 11 4 5 2" xfId="28523"/>
    <cellStyle name="Migliaia 11 4 5 2 2" xfId="33884"/>
    <cellStyle name="Migliaia 11 4 5 2 3" xfId="39186"/>
    <cellStyle name="Migliaia 11 4 5 3" xfId="31412"/>
    <cellStyle name="Migliaia 11 4 5 4" xfId="36535"/>
    <cellStyle name="Migliaia 11 4 6" xfId="6035"/>
    <cellStyle name="Migliaia 11 4 6 2" xfId="16809"/>
    <cellStyle name="Migliaia 11 4 6 2 2" xfId="33885"/>
    <cellStyle name="Migliaia 11 4 6 2 3" xfId="39187"/>
    <cellStyle name="Migliaia 11 4 6 2 4" xfId="28524"/>
    <cellStyle name="Migliaia 11 4 6 3" xfId="31413"/>
    <cellStyle name="Migliaia 11 4 6 4" xfId="36536"/>
    <cellStyle name="Migliaia 11 4 6 5" xfId="19677"/>
    <cellStyle name="Migliaia 11 4 6 6" xfId="43827"/>
    <cellStyle name="Migliaia 11 4 6 7" xfId="45841"/>
    <cellStyle name="Migliaia 11 4 6 8" xfId="48857"/>
    <cellStyle name="Migliaia 11 4 7" xfId="15264"/>
    <cellStyle name="Migliaia 11 4 7 2" xfId="28525"/>
    <cellStyle name="Migliaia 11 4 7 2 2" xfId="33886"/>
    <cellStyle name="Migliaia 11 4 7 2 3" xfId="39188"/>
    <cellStyle name="Migliaia 11 4 7 3" xfId="31414"/>
    <cellStyle name="Migliaia 11 4 7 4" xfId="36537"/>
    <cellStyle name="Migliaia 11 4 7 5" xfId="19678"/>
    <cellStyle name="Migliaia 11 4 8" xfId="19675"/>
    <cellStyle name="Migliaia 11 5" xfId="1239"/>
    <cellStyle name="Migliaia 11 5 2" xfId="3435"/>
    <cellStyle name="Migliaia 11 5 2 2" xfId="13797"/>
    <cellStyle name="Migliaia 11 5 2 2 2" xfId="33887"/>
    <cellStyle name="Migliaia 11 5 2 2 3" xfId="39189"/>
    <cellStyle name="Migliaia 11 5 2 3" xfId="15267"/>
    <cellStyle name="Migliaia 11 5 2 3 2" xfId="31415"/>
    <cellStyle name="Migliaia 11 5 2 4" xfId="36538"/>
    <cellStyle name="Migliaia 11 5 2 5" xfId="11466"/>
    <cellStyle name="Migliaia 11 5 3" xfId="6673"/>
    <cellStyle name="Migliaia 11 5 3 2" xfId="28527"/>
    <cellStyle name="Migliaia 11 5 3 2 2" xfId="33888"/>
    <cellStyle name="Migliaia 11 5 3 2 3" xfId="39190"/>
    <cellStyle name="Migliaia 11 5 3 3" xfId="31416"/>
    <cellStyle name="Migliaia 11 5 3 4" xfId="36539"/>
    <cellStyle name="Migliaia 11 5 4" xfId="6037"/>
    <cellStyle name="Migliaia 11 5 4 2" xfId="16811"/>
    <cellStyle name="Migliaia 11 5 4 2 2" xfId="33889"/>
    <cellStyle name="Migliaia 11 5 4 2 3" xfId="39191"/>
    <cellStyle name="Migliaia 11 5 4 2 4" xfId="28528"/>
    <cellStyle name="Migliaia 11 5 4 3" xfId="31417"/>
    <cellStyle name="Migliaia 11 5 4 4" xfId="36540"/>
    <cellStyle name="Migliaia 11 5 4 5" xfId="19680"/>
    <cellStyle name="Migliaia 11 5 4 6" xfId="42896"/>
    <cellStyle name="Migliaia 11 5 4 7" xfId="45843"/>
    <cellStyle name="Migliaia 11 5 4 8" xfId="48859"/>
    <cellStyle name="Migliaia 11 5 5" xfId="15266"/>
    <cellStyle name="Migliaia 11 5 5 2" xfId="28529"/>
    <cellStyle name="Migliaia 11 5 5 2 2" xfId="33890"/>
    <cellStyle name="Migliaia 11 5 5 2 3" xfId="39192"/>
    <cellStyle name="Migliaia 11 5 5 3" xfId="31418"/>
    <cellStyle name="Migliaia 11 5 5 4" xfId="36541"/>
    <cellStyle name="Migliaia 11 5 5 5" xfId="19681"/>
    <cellStyle name="Migliaia 11 5 6" xfId="19682"/>
    <cellStyle name="Migliaia 11 5 6 2" xfId="28530"/>
    <cellStyle name="Migliaia 11 5 6 2 2" xfId="33891"/>
    <cellStyle name="Migliaia 11 5 6 2 3" xfId="39193"/>
    <cellStyle name="Migliaia 11 5 6 3" xfId="31419"/>
    <cellStyle name="Migliaia 11 5 6 4" xfId="36542"/>
    <cellStyle name="Migliaia 11 5 7" xfId="19679"/>
    <cellStyle name="Migliaia 11 6" xfId="1234"/>
    <cellStyle name="Migliaia 11 6 2" xfId="3430"/>
    <cellStyle name="Migliaia 11 6 2 2" xfId="5117"/>
    <cellStyle name="Migliaia 11 6 2 3" xfId="14110"/>
    <cellStyle name="Migliaia 11 6 2 4" xfId="15269"/>
    <cellStyle name="Migliaia 11 6 2 5" xfId="27743"/>
    <cellStyle name="Migliaia 11 6 2 6" xfId="11468"/>
    <cellStyle name="Migliaia 11 6 3" xfId="4869"/>
    <cellStyle name="Migliaia 11 6 3 2" xfId="30588"/>
    <cellStyle name="Migliaia 11 6 3 2 2" xfId="35746"/>
    <cellStyle name="Migliaia 11 6 3 2 3" xfId="41048"/>
    <cellStyle name="Migliaia 11 6 3 3" xfId="33095"/>
    <cellStyle name="Migliaia 11 6 3 4" xfId="38397"/>
    <cellStyle name="Migliaia 11 6 4" xfId="15268"/>
    <cellStyle name="Migliaia 11 6 4 2" xfId="33892"/>
    <cellStyle name="Migliaia 11 6 4 3" xfId="39194"/>
    <cellStyle name="Migliaia 11 6 4 4" xfId="28531"/>
    <cellStyle name="Migliaia 11 6 5" xfId="31420"/>
    <cellStyle name="Migliaia 11 6 6" xfId="36543"/>
    <cellStyle name="Migliaia 11 6 7" xfId="11467"/>
    <cellStyle name="Migliaia 11 7" xfId="3140"/>
    <cellStyle name="Migliaia 11 7 2" xfId="9613"/>
    <cellStyle name="Migliaia 11 7 2 2" xfId="30589"/>
    <cellStyle name="Migliaia 11 7 2 2 2" xfId="35747"/>
    <cellStyle name="Migliaia 11 7 2 2 3" xfId="41049"/>
    <cellStyle name="Migliaia 11 7 2 3" xfId="33096"/>
    <cellStyle name="Migliaia 11 7 2 4" xfId="38398"/>
    <cellStyle name="Migliaia 11 7 3" xfId="15270"/>
    <cellStyle name="Migliaia 11 7 3 2" xfId="33893"/>
    <cellStyle name="Migliaia 11 7 3 3" xfId="39195"/>
    <cellStyle name="Migliaia 11 7 3 4" xfId="28532"/>
    <cellStyle name="Migliaia 11 7 4" xfId="31421"/>
    <cellStyle name="Migliaia 11 7 5" xfId="36544"/>
    <cellStyle name="Migliaia 11 7 6" xfId="11469"/>
    <cellStyle name="Migliaia 11 8" xfId="2687"/>
    <cellStyle name="Migliaia 11 8 2" xfId="9316"/>
    <cellStyle name="Migliaia 11 8 2 2" xfId="30590"/>
    <cellStyle name="Migliaia 11 8 2 2 2" xfId="35748"/>
    <cellStyle name="Migliaia 11 8 2 2 3" xfId="41050"/>
    <cellStyle name="Migliaia 11 8 2 3" xfId="33097"/>
    <cellStyle name="Migliaia 11 8 2 4" xfId="38399"/>
    <cellStyle name="Migliaia 11 8 3" xfId="15271"/>
    <cellStyle name="Migliaia 11 8 3 2" xfId="33894"/>
    <cellStyle name="Migliaia 11 8 3 3" xfId="39196"/>
    <cellStyle name="Migliaia 11 8 3 4" xfId="28533"/>
    <cellStyle name="Migliaia 11 8 4" xfId="31422"/>
    <cellStyle name="Migliaia 11 8 5" xfId="36545"/>
    <cellStyle name="Migliaia 11 8 6" xfId="11470"/>
    <cellStyle name="Migliaia 11 9" xfId="12568"/>
    <cellStyle name="Migliaia 11 9 2" xfId="28534"/>
    <cellStyle name="Migliaia 11 9 2 2" xfId="33895"/>
    <cellStyle name="Migliaia 11 9 2 3" xfId="39197"/>
    <cellStyle name="Migliaia 11 9 3" xfId="31423"/>
    <cellStyle name="Migliaia 11 9 4" xfId="36546"/>
    <cellStyle name="Migliaia 12" xfId="243"/>
    <cellStyle name="Migliaia 12 10" xfId="15272"/>
    <cellStyle name="Migliaia 12 10 2" xfId="33896"/>
    <cellStyle name="Migliaia 12 10 3" xfId="39198"/>
    <cellStyle name="Migliaia 12 10 4" xfId="28535"/>
    <cellStyle name="Migliaia 12 11" xfId="31424"/>
    <cellStyle name="Migliaia 12 12" xfId="36547"/>
    <cellStyle name="Migliaia 12 2" xfId="244"/>
    <cellStyle name="Migliaia 12 2 2" xfId="1241"/>
    <cellStyle name="Migliaia 12 2 2 2" xfId="3437"/>
    <cellStyle name="Migliaia 12 2 2 2 2" xfId="9794"/>
    <cellStyle name="Migliaia 12 2 2 2 2 2" xfId="33897"/>
    <cellStyle name="Migliaia 12 2 2 2 2 3" xfId="39199"/>
    <cellStyle name="Migliaia 12 2 2 2 3" xfId="13798"/>
    <cellStyle name="Migliaia 12 2 2 2 4" xfId="15275"/>
    <cellStyle name="Migliaia 12 2 2 2 4 2" xfId="36548"/>
    <cellStyle name="Migliaia 12 2 2 2 5" xfId="11471"/>
    <cellStyle name="Migliaia 12 2 2 3" xfId="7021"/>
    <cellStyle name="Migliaia 12 2 2 3 2" xfId="30591"/>
    <cellStyle name="Migliaia 12 2 2 3 2 2" xfId="35749"/>
    <cellStyle name="Migliaia 12 2 2 3 2 3" xfId="41051"/>
    <cellStyle name="Migliaia 12 2 2 3 3" xfId="33098"/>
    <cellStyle name="Migliaia 12 2 2 3 4" xfId="38400"/>
    <cellStyle name="Migliaia 12 2 2 4" xfId="6038"/>
    <cellStyle name="Migliaia 12 2 2 4 2" xfId="16812"/>
    <cellStyle name="Migliaia 12 2 2 4 3" xfId="43730"/>
    <cellStyle name="Migliaia 12 2 2 4 4" xfId="45844"/>
    <cellStyle name="Migliaia 12 2 2 4 5" xfId="48860"/>
    <cellStyle name="Migliaia 12 2 2 5" xfId="15274"/>
    <cellStyle name="Migliaia 12 2 2 6" xfId="19689"/>
    <cellStyle name="Migliaia 12 2 3" xfId="3144"/>
    <cellStyle name="Migliaia 12 2 3 2" xfId="9617"/>
    <cellStyle name="Migliaia 12 2 3 2 2" xfId="30592"/>
    <cellStyle name="Migliaia 12 2 3 2 2 2" xfId="35750"/>
    <cellStyle name="Migliaia 12 2 3 2 2 3" xfId="41052"/>
    <cellStyle name="Migliaia 12 2 3 2 3" xfId="33099"/>
    <cellStyle name="Migliaia 12 2 3 2 4" xfId="38401"/>
    <cellStyle name="Migliaia 12 2 3 3" xfId="15276"/>
    <cellStyle name="Migliaia 12 2 3 3 2" xfId="33898"/>
    <cellStyle name="Migliaia 12 2 3 3 3" xfId="39200"/>
    <cellStyle name="Migliaia 12 2 3 3 4" xfId="28537"/>
    <cellStyle name="Migliaia 12 2 3 4" xfId="31426"/>
    <cellStyle name="Migliaia 12 2 3 5" xfId="36549"/>
    <cellStyle name="Migliaia 12 2 3 6" xfId="11472"/>
    <cellStyle name="Migliaia 12 2 4" xfId="2692"/>
    <cellStyle name="Migliaia 12 2 4 2" xfId="9320"/>
    <cellStyle name="Migliaia 12 2 4 2 2" xfId="33899"/>
    <cellStyle name="Migliaia 12 2 4 2 3" xfId="39201"/>
    <cellStyle name="Migliaia 12 2 4 3" xfId="14159"/>
    <cellStyle name="Migliaia 12 2 4 4" xfId="15277"/>
    <cellStyle name="Migliaia 12 2 4 4 2" xfId="36550"/>
    <cellStyle name="Migliaia 12 2 4 5" xfId="11473"/>
    <cellStyle name="Migliaia 12 2 5" xfId="8534"/>
    <cellStyle name="Migliaia 12 2 5 2" xfId="28539"/>
    <cellStyle name="Migliaia 12 2 5 2 2" xfId="33900"/>
    <cellStyle name="Migliaia 12 2 5 2 3" xfId="39202"/>
    <cellStyle name="Migliaia 12 2 5 3" xfId="31428"/>
    <cellStyle name="Migliaia 12 2 5 4" xfId="36551"/>
    <cellStyle name="Migliaia 12 2 6" xfId="15273"/>
    <cellStyle name="Migliaia 12 2 6 2" xfId="28540"/>
    <cellStyle name="Migliaia 12 2 6 2 2" xfId="33901"/>
    <cellStyle name="Migliaia 12 2 6 2 3" xfId="39203"/>
    <cellStyle name="Migliaia 12 2 6 3" xfId="31429"/>
    <cellStyle name="Migliaia 12 2 6 4" xfId="36552"/>
    <cellStyle name="Migliaia 12 2 6 5" xfId="19694"/>
    <cellStyle name="Migliaia 12 2 7" xfId="19688"/>
    <cellStyle name="Migliaia 12 3" xfId="245"/>
    <cellStyle name="Migliaia 12 3 10" xfId="19695"/>
    <cellStyle name="Migliaia 12 3 11" xfId="11474"/>
    <cellStyle name="Migliaia 12 3 2" xfId="1243"/>
    <cellStyle name="Migliaia 12 3 2 2" xfId="3439"/>
    <cellStyle name="Migliaia 12 3 2 2 2" xfId="7323"/>
    <cellStyle name="Migliaia 12 3 2 2 2 2" xfId="13799"/>
    <cellStyle name="Migliaia 12 3 2 2 2 2 2" xfId="17272"/>
    <cellStyle name="Migliaia 12 3 2 2 2 2 2 2" xfId="33902"/>
    <cellStyle name="Migliaia 12 3 2 2 2 2 3" xfId="39204"/>
    <cellStyle name="Migliaia 12 3 2 2 2 2 4" xfId="28541"/>
    <cellStyle name="Migliaia 12 3 2 2 2 3" xfId="31430"/>
    <cellStyle name="Migliaia 12 3 2 2 2 4" xfId="36553"/>
    <cellStyle name="Migliaia 12 3 2 2 2 5" xfId="43360"/>
    <cellStyle name="Migliaia 12 3 2 2 2 6" xfId="46317"/>
    <cellStyle name="Migliaia 12 3 2 2 2 7" xfId="49333"/>
    <cellStyle name="Migliaia 12 3 2 2 2 8" xfId="13073"/>
    <cellStyle name="Migliaia 12 3 2 2 3" xfId="7110"/>
    <cellStyle name="Migliaia 12 3 2 2 4" xfId="6039"/>
    <cellStyle name="Migliaia 12 3 2 2 4 2" xfId="16813"/>
    <cellStyle name="Migliaia 12 3 2 2 4 3" xfId="43977"/>
    <cellStyle name="Migliaia 12 3 2 2 4 4" xfId="45845"/>
    <cellStyle name="Migliaia 12 3 2 2 4 5" xfId="48861"/>
    <cellStyle name="Migliaia 12 3 2 2 5" xfId="15280"/>
    <cellStyle name="Migliaia 12 3 2 2 6" xfId="19697"/>
    <cellStyle name="Migliaia 12 3 2 3" xfId="2694"/>
    <cellStyle name="Migliaia 12 3 2 3 2" xfId="7081"/>
    <cellStyle name="Migliaia 12 3 2 3 2 2" xfId="33903"/>
    <cellStyle name="Migliaia 12 3 2 3 2 3" xfId="39205"/>
    <cellStyle name="Migliaia 12 3 2 3 2 4" xfId="28542"/>
    <cellStyle name="Migliaia 12 3 2 3 3" xfId="7324"/>
    <cellStyle name="Migliaia 12 3 2 3 4" xfId="15281"/>
    <cellStyle name="Migliaia 12 3 2 3 4 2" xfId="36554"/>
    <cellStyle name="Migliaia 12 3 2 3 5" xfId="11475"/>
    <cellStyle name="Migliaia 12 3 2 4" xfId="6674"/>
    <cellStyle name="Migliaia 12 3 2 4 2" xfId="13492"/>
    <cellStyle name="Migliaia 12 3 2 4 2 2" xfId="33904"/>
    <cellStyle name="Migliaia 12 3 2 4 2 3" xfId="39206"/>
    <cellStyle name="Migliaia 12 3 2 4 3" xfId="31432"/>
    <cellStyle name="Migliaia 12 3 2 4 4" xfId="36555"/>
    <cellStyle name="Migliaia 12 3 2 4 5" xfId="12571"/>
    <cellStyle name="Migliaia 12 3 2 5" xfId="12846"/>
    <cellStyle name="Migliaia 12 3 2 5 2" xfId="28544"/>
    <cellStyle name="Migliaia 12 3 2 5 2 2" xfId="33905"/>
    <cellStyle name="Migliaia 12 3 2 5 2 3" xfId="39207"/>
    <cellStyle name="Migliaia 12 3 2 5 3" xfId="31433"/>
    <cellStyle name="Migliaia 12 3 2 5 4" xfId="36556"/>
    <cellStyle name="Migliaia 12 3 2 6" xfId="15279"/>
    <cellStyle name="Migliaia 12 3 2 6 2" xfId="28545"/>
    <cellStyle name="Migliaia 12 3 2 6 2 2" xfId="33906"/>
    <cellStyle name="Migliaia 12 3 2 6 2 3" xfId="39208"/>
    <cellStyle name="Migliaia 12 3 2 6 3" xfId="31434"/>
    <cellStyle name="Migliaia 12 3 2 6 4" xfId="36557"/>
    <cellStyle name="Migliaia 12 3 2 6 5" xfId="19701"/>
    <cellStyle name="Migliaia 12 3 2 7" xfId="19696"/>
    <cellStyle name="Migliaia 12 3 3" xfId="1242"/>
    <cellStyle name="Migliaia 12 3 3 2" xfId="3438"/>
    <cellStyle name="Migliaia 12 3 3 2 2" xfId="5120"/>
    <cellStyle name="Migliaia 12 3 3 2 2 2" xfId="33908"/>
    <cellStyle name="Migliaia 12 3 3 2 2 3" xfId="39210"/>
    <cellStyle name="Migliaia 12 3 3 2 3" xfId="13600"/>
    <cellStyle name="Migliaia 12 3 3 2 4" xfId="15283"/>
    <cellStyle name="Migliaia 12 3 3 2 4 2" xfId="36559"/>
    <cellStyle name="Migliaia 12 3 3 2 5" xfId="11477"/>
    <cellStyle name="Migliaia 12 3 3 3" xfId="4872"/>
    <cellStyle name="Migliaia 12 3 3 3 2" xfId="28547"/>
    <cellStyle name="Migliaia 12 3 3 3 2 2" xfId="33909"/>
    <cellStyle name="Migliaia 12 3 3 3 2 3" xfId="39211"/>
    <cellStyle name="Migliaia 12 3 3 3 3" xfId="31437"/>
    <cellStyle name="Migliaia 12 3 3 3 4" xfId="36560"/>
    <cellStyle name="Migliaia 12 3 3 4" xfId="15282"/>
    <cellStyle name="Migliaia 12 3 3 4 2" xfId="28548"/>
    <cellStyle name="Migliaia 12 3 3 4 2 2" xfId="33910"/>
    <cellStyle name="Migliaia 12 3 3 4 2 3" xfId="39212"/>
    <cellStyle name="Migliaia 12 3 3 4 3" xfId="31438"/>
    <cellStyle name="Migliaia 12 3 3 4 4" xfId="36561"/>
    <cellStyle name="Migliaia 12 3 3 4 5" xfId="19705"/>
    <cellStyle name="Migliaia 12 3 3 5" xfId="19706"/>
    <cellStyle name="Migliaia 12 3 3 5 2" xfId="28549"/>
    <cellStyle name="Migliaia 12 3 3 5 2 2" xfId="33911"/>
    <cellStyle name="Migliaia 12 3 3 5 2 3" xfId="39213"/>
    <cellStyle name="Migliaia 12 3 3 5 3" xfId="31439"/>
    <cellStyle name="Migliaia 12 3 3 5 4" xfId="36562"/>
    <cellStyle name="Migliaia 12 3 3 6" xfId="28546"/>
    <cellStyle name="Migliaia 12 3 3 6 2" xfId="33907"/>
    <cellStyle name="Migliaia 12 3 3 6 3" xfId="39209"/>
    <cellStyle name="Migliaia 12 3 3 7" xfId="31435"/>
    <cellStyle name="Migliaia 12 3 3 8" xfId="36558"/>
    <cellStyle name="Migliaia 12 3 3 9" xfId="11476"/>
    <cellStyle name="Migliaia 12 3 4" xfId="2388"/>
    <cellStyle name="Migliaia 12 3 4 2" xfId="3900"/>
    <cellStyle name="Migliaia 12 3 4 2 2" xfId="9855"/>
    <cellStyle name="Migliaia 12 3 4 2 3" xfId="13555"/>
    <cellStyle name="Migliaia 12 3 4 2 4" xfId="15285"/>
    <cellStyle name="Migliaia 12 3 4 2 5" xfId="27749"/>
    <cellStyle name="Migliaia 12 3 4 2 6" xfId="11479"/>
    <cellStyle name="Migliaia 12 3 4 3" xfId="9103"/>
    <cellStyle name="Migliaia 12 3 4 3 2" xfId="30593"/>
    <cellStyle name="Migliaia 12 3 4 3 2 2" xfId="35751"/>
    <cellStyle name="Migliaia 12 3 4 3 2 3" xfId="41053"/>
    <cellStyle name="Migliaia 12 3 4 3 3" xfId="33100"/>
    <cellStyle name="Migliaia 12 3 4 3 4" xfId="38402"/>
    <cellStyle name="Migliaia 12 3 4 4" xfId="15284"/>
    <cellStyle name="Migliaia 12 3 4 4 2" xfId="33912"/>
    <cellStyle name="Migliaia 12 3 4 4 3" xfId="39214"/>
    <cellStyle name="Migliaia 12 3 4 4 4" xfId="28550"/>
    <cellStyle name="Migliaia 12 3 4 5" xfId="31440"/>
    <cellStyle name="Migliaia 12 3 4 6" xfId="36563"/>
    <cellStyle name="Migliaia 12 3 4 7" xfId="11478"/>
    <cellStyle name="Migliaia 12 3 5" xfId="3145"/>
    <cellStyle name="Migliaia 12 3 5 2" xfId="9618"/>
    <cellStyle name="Migliaia 12 3 5 2 2" xfId="30594"/>
    <cellStyle name="Migliaia 12 3 5 2 2 2" xfId="35752"/>
    <cellStyle name="Migliaia 12 3 5 2 2 3" xfId="41054"/>
    <cellStyle name="Migliaia 12 3 5 2 3" xfId="33101"/>
    <cellStyle name="Migliaia 12 3 5 2 4" xfId="38403"/>
    <cellStyle name="Migliaia 12 3 5 3" xfId="15286"/>
    <cellStyle name="Migliaia 12 3 5 3 2" xfId="33913"/>
    <cellStyle name="Migliaia 12 3 5 3 3" xfId="39215"/>
    <cellStyle name="Migliaia 12 3 5 3 4" xfId="28551"/>
    <cellStyle name="Migliaia 12 3 5 4" xfId="31441"/>
    <cellStyle name="Migliaia 12 3 5 5" xfId="36564"/>
    <cellStyle name="Migliaia 12 3 5 6" xfId="11480"/>
    <cellStyle name="Migliaia 12 3 6" xfId="2693"/>
    <cellStyle name="Migliaia 12 3 6 2" xfId="9321"/>
    <cellStyle name="Migliaia 12 3 6 2 2" xfId="33914"/>
    <cellStyle name="Migliaia 12 3 6 2 3" xfId="39216"/>
    <cellStyle name="Migliaia 12 3 6 3" xfId="14158"/>
    <cellStyle name="Migliaia 12 3 6 4" xfId="15287"/>
    <cellStyle name="Migliaia 12 3 6 4 2" xfId="36565"/>
    <cellStyle name="Migliaia 12 3 6 5" xfId="11481"/>
    <cellStyle name="Migliaia 12 3 7" xfId="6962"/>
    <cellStyle name="Migliaia 12 3 7 2" xfId="28552"/>
    <cellStyle name="Migliaia 12 3 7 2 2" xfId="33915"/>
    <cellStyle name="Migliaia 12 3 7 2 3" xfId="39217"/>
    <cellStyle name="Migliaia 12 3 7 3" xfId="31443"/>
    <cellStyle name="Migliaia 12 3 7 4" xfId="36566"/>
    <cellStyle name="Migliaia 12 3 8" xfId="12847"/>
    <cellStyle name="Migliaia 12 3 8 2" xfId="28553"/>
    <cellStyle name="Migliaia 12 3 8 2 2" xfId="33916"/>
    <cellStyle name="Migliaia 12 3 8 2 3" xfId="39218"/>
    <cellStyle name="Migliaia 12 3 8 3" xfId="31444"/>
    <cellStyle name="Migliaia 12 3 8 4" xfId="36567"/>
    <cellStyle name="Migliaia 12 3 8 5" xfId="19710"/>
    <cellStyle name="Migliaia 12 3 9" xfId="15278"/>
    <cellStyle name="Migliaia 12 4" xfId="1244"/>
    <cellStyle name="Migliaia 12 4 2" xfId="3440"/>
    <cellStyle name="Migliaia 12 4 2 2" xfId="4218"/>
    <cellStyle name="Migliaia 12 4 2 2 2" xfId="28554"/>
    <cellStyle name="Migliaia 12 4 2 2 2 2" xfId="33917"/>
    <cellStyle name="Migliaia 12 4 2 2 2 3" xfId="39219"/>
    <cellStyle name="Migliaia 12 4 2 2 3" xfId="31445"/>
    <cellStyle name="Migliaia 12 4 2 2 4" xfId="36568"/>
    <cellStyle name="Migliaia 12 4 2 3" xfId="7325"/>
    <cellStyle name="Migliaia 12 4 2 3 2" xfId="28555"/>
    <cellStyle name="Migliaia 12 4 2 3 2 2" xfId="33918"/>
    <cellStyle name="Migliaia 12 4 2 3 2 3" xfId="39220"/>
    <cellStyle name="Migliaia 12 4 2 3 3" xfId="31446"/>
    <cellStyle name="Migliaia 12 4 2 3 4" xfId="36569"/>
    <cellStyle name="Migliaia 12 4 2 4" xfId="6676"/>
    <cellStyle name="Migliaia 12 4 2 5" xfId="6041"/>
    <cellStyle name="Migliaia 12 4 2 5 2" xfId="16815"/>
    <cellStyle name="Migliaia 12 4 2 5 3" xfId="41653"/>
    <cellStyle name="Migliaia 12 4 2 5 4" xfId="45847"/>
    <cellStyle name="Migliaia 12 4 2 5 5" xfId="48863"/>
    <cellStyle name="Migliaia 12 4 2 6" xfId="15289"/>
    <cellStyle name="Migliaia 12 4 2 7" xfId="19712"/>
    <cellStyle name="Migliaia 12 4 3" xfId="4219"/>
    <cellStyle name="Migliaia 12 4 3 2" xfId="13601"/>
    <cellStyle name="Migliaia 12 4 3 2 2" xfId="33919"/>
    <cellStyle name="Migliaia 12 4 3 2 3" xfId="39221"/>
    <cellStyle name="Migliaia 12 4 3 3" xfId="31447"/>
    <cellStyle name="Migliaia 12 4 3 4" xfId="36570"/>
    <cellStyle name="Migliaia 12 4 3 5" xfId="12845"/>
    <cellStyle name="Migliaia 12 4 4" xfId="7326"/>
    <cellStyle name="Migliaia 12 4 4 2" xfId="28557"/>
    <cellStyle name="Migliaia 12 4 4 2 2" xfId="33920"/>
    <cellStyle name="Migliaia 12 4 4 2 3" xfId="39222"/>
    <cellStyle name="Migliaia 12 4 4 3" xfId="31448"/>
    <cellStyle name="Migliaia 12 4 4 4" xfId="36571"/>
    <cellStyle name="Migliaia 12 4 5" xfId="6675"/>
    <cellStyle name="Migliaia 12 4 5 2" xfId="28558"/>
    <cellStyle name="Migliaia 12 4 5 2 2" xfId="33921"/>
    <cellStyle name="Migliaia 12 4 5 2 3" xfId="39223"/>
    <cellStyle name="Migliaia 12 4 5 3" xfId="31449"/>
    <cellStyle name="Migliaia 12 4 5 4" xfId="36572"/>
    <cellStyle name="Migliaia 12 4 6" xfId="6040"/>
    <cellStyle name="Migliaia 12 4 6 2" xfId="16814"/>
    <cellStyle name="Migliaia 12 4 6 2 2" xfId="33922"/>
    <cellStyle name="Migliaia 12 4 6 2 3" xfId="39224"/>
    <cellStyle name="Migliaia 12 4 6 2 4" xfId="28559"/>
    <cellStyle name="Migliaia 12 4 6 3" xfId="31450"/>
    <cellStyle name="Migliaia 12 4 6 4" xfId="36573"/>
    <cellStyle name="Migliaia 12 4 6 5" xfId="19716"/>
    <cellStyle name="Migliaia 12 4 6 6" xfId="43106"/>
    <cellStyle name="Migliaia 12 4 6 7" xfId="45846"/>
    <cellStyle name="Migliaia 12 4 6 8" xfId="48862"/>
    <cellStyle name="Migliaia 12 4 7" xfId="15288"/>
    <cellStyle name="Migliaia 12 4 7 2" xfId="28560"/>
    <cellStyle name="Migliaia 12 4 7 2 2" xfId="33923"/>
    <cellStyle name="Migliaia 12 4 7 2 3" xfId="39225"/>
    <cellStyle name="Migliaia 12 4 7 3" xfId="31451"/>
    <cellStyle name="Migliaia 12 4 7 4" xfId="36574"/>
    <cellStyle name="Migliaia 12 4 7 5" xfId="19717"/>
    <cellStyle name="Migliaia 12 4 8" xfId="19711"/>
    <cellStyle name="Migliaia 12 5" xfId="1245"/>
    <cellStyle name="Migliaia 12 5 2" xfId="3441"/>
    <cellStyle name="Migliaia 12 5 2 2" xfId="13800"/>
    <cellStyle name="Migliaia 12 5 2 2 2" xfId="33924"/>
    <cellStyle name="Migliaia 12 5 2 2 3" xfId="39226"/>
    <cellStyle name="Migliaia 12 5 2 3" xfId="15291"/>
    <cellStyle name="Migliaia 12 5 2 3 2" xfId="31452"/>
    <cellStyle name="Migliaia 12 5 2 4" xfId="36575"/>
    <cellStyle name="Migliaia 12 5 2 5" xfId="11482"/>
    <cellStyle name="Migliaia 12 5 3" xfId="6677"/>
    <cellStyle name="Migliaia 12 5 3 2" xfId="28561"/>
    <cellStyle name="Migliaia 12 5 3 2 2" xfId="33925"/>
    <cellStyle name="Migliaia 12 5 3 2 3" xfId="39227"/>
    <cellStyle name="Migliaia 12 5 3 3" xfId="31453"/>
    <cellStyle name="Migliaia 12 5 3 4" xfId="36576"/>
    <cellStyle name="Migliaia 12 5 4" xfId="6042"/>
    <cellStyle name="Migliaia 12 5 4 2" xfId="16816"/>
    <cellStyle name="Migliaia 12 5 4 2 2" xfId="33926"/>
    <cellStyle name="Migliaia 12 5 4 2 3" xfId="39228"/>
    <cellStyle name="Migliaia 12 5 4 2 4" xfId="28562"/>
    <cellStyle name="Migliaia 12 5 4 3" xfId="31454"/>
    <cellStyle name="Migliaia 12 5 4 4" xfId="36577"/>
    <cellStyle name="Migliaia 12 5 4 5" xfId="19720"/>
    <cellStyle name="Migliaia 12 5 4 6" xfId="43917"/>
    <cellStyle name="Migliaia 12 5 4 7" xfId="45848"/>
    <cellStyle name="Migliaia 12 5 4 8" xfId="48864"/>
    <cellStyle name="Migliaia 12 5 5" xfId="15290"/>
    <cellStyle name="Migliaia 12 5 5 2" xfId="28563"/>
    <cellStyle name="Migliaia 12 5 5 2 2" xfId="33927"/>
    <cellStyle name="Migliaia 12 5 5 2 3" xfId="39229"/>
    <cellStyle name="Migliaia 12 5 5 3" xfId="31455"/>
    <cellStyle name="Migliaia 12 5 5 4" xfId="36578"/>
    <cellStyle name="Migliaia 12 5 5 5" xfId="19721"/>
    <cellStyle name="Migliaia 12 5 6" xfId="19722"/>
    <cellStyle name="Migliaia 12 5 6 2" xfId="28564"/>
    <cellStyle name="Migliaia 12 5 6 2 2" xfId="33928"/>
    <cellStyle name="Migliaia 12 5 6 2 3" xfId="39230"/>
    <cellStyle name="Migliaia 12 5 6 3" xfId="31456"/>
    <cellStyle name="Migliaia 12 5 6 4" xfId="36579"/>
    <cellStyle name="Migliaia 12 5 7" xfId="19718"/>
    <cellStyle name="Migliaia 12 6" xfId="1240"/>
    <cellStyle name="Migliaia 12 6 2" xfId="3436"/>
    <cellStyle name="Migliaia 12 6 2 2" xfId="5119"/>
    <cellStyle name="Migliaia 12 6 2 3" xfId="14109"/>
    <cellStyle name="Migliaia 12 6 2 4" xfId="15293"/>
    <cellStyle name="Migliaia 12 6 2 5" xfId="27751"/>
    <cellStyle name="Migliaia 12 6 2 6" xfId="11484"/>
    <cellStyle name="Migliaia 12 6 3" xfId="4871"/>
    <cellStyle name="Migliaia 12 6 3 2" xfId="30595"/>
    <cellStyle name="Migliaia 12 6 3 2 2" xfId="35753"/>
    <cellStyle name="Migliaia 12 6 3 2 3" xfId="41055"/>
    <cellStyle name="Migliaia 12 6 3 3" xfId="33102"/>
    <cellStyle name="Migliaia 12 6 3 4" xfId="38404"/>
    <cellStyle name="Migliaia 12 6 4" xfId="15292"/>
    <cellStyle name="Migliaia 12 6 4 2" xfId="33929"/>
    <cellStyle name="Migliaia 12 6 4 3" xfId="39231"/>
    <cellStyle name="Migliaia 12 6 4 4" xfId="28565"/>
    <cellStyle name="Migliaia 12 6 5" xfId="31457"/>
    <cellStyle name="Migliaia 12 6 6" xfId="36580"/>
    <cellStyle name="Migliaia 12 6 7" xfId="11483"/>
    <cellStyle name="Migliaia 12 7" xfId="3143"/>
    <cellStyle name="Migliaia 12 7 2" xfId="9616"/>
    <cellStyle name="Migliaia 12 7 2 2" xfId="30596"/>
    <cellStyle name="Migliaia 12 7 2 2 2" xfId="35754"/>
    <cellStyle name="Migliaia 12 7 2 2 3" xfId="41056"/>
    <cellStyle name="Migliaia 12 7 2 3" xfId="33103"/>
    <cellStyle name="Migliaia 12 7 2 4" xfId="38405"/>
    <cellStyle name="Migliaia 12 7 3" xfId="15294"/>
    <cellStyle name="Migliaia 12 7 3 2" xfId="33930"/>
    <cellStyle name="Migliaia 12 7 3 3" xfId="39232"/>
    <cellStyle name="Migliaia 12 7 3 4" xfId="28566"/>
    <cellStyle name="Migliaia 12 7 4" xfId="31458"/>
    <cellStyle name="Migliaia 12 7 5" xfId="36581"/>
    <cellStyle name="Migliaia 12 7 6" xfId="11485"/>
    <cellStyle name="Migliaia 12 8" xfId="2691"/>
    <cellStyle name="Migliaia 12 8 2" xfId="9319"/>
    <cellStyle name="Migliaia 12 8 2 2" xfId="30597"/>
    <cellStyle name="Migliaia 12 8 2 2 2" xfId="35755"/>
    <cellStyle name="Migliaia 12 8 2 2 3" xfId="41057"/>
    <cellStyle name="Migliaia 12 8 2 3" xfId="33104"/>
    <cellStyle name="Migliaia 12 8 2 4" xfId="38406"/>
    <cellStyle name="Migliaia 12 8 3" xfId="15295"/>
    <cellStyle name="Migliaia 12 8 3 2" xfId="33931"/>
    <cellStyle name="Migliaia 12 8 3 3" xfId="39233"/>
    <cellStyle name="Migliaia 12 8 3 4" xfId="28567"/>
    <cellStyle name="Migliaia 12 8 4" xfId="31459"/>
    <cellStyle name="Migliaia 12 8 5" xfId="36582"/>
    <cellStyle name="Migliaia 12 8 6" xfId="11486"/>
    <cellStyle name="Migliaia 12 9" xfId="12570"/>
    <cellStyle name="Migliaia 12 9 2" xfId="28568"/>
    <cellStyle name="Migliaia 12 9 2 2" xfId="33932"/>
    <cellStyle name="Migliaia 12 9 2 3" xfId="39234"/>
    <cellStyle name="Migliaia 12 9 3" xfId="31460"/>
    <cellStyle name="Migliaia 12 9 4" xfId="36583"/>
    <cellStyle name="Migliaia 13" xfId="246"/>
    <cellStyle name="Migliaia 13 10" xfId="15296"/>
    <cellStyle name="Migliaia 13 10 2" xfId="33933"/>
    <cellStyle name="Migliaia 13 10 3" xfId="39235"/>
    <cellStyle name="Migliaia 13 10 4" xfId="28569"/>
    <cellStyle name="Migliaia 13 11" xfId="31461"/>
    <cellStyle name="Migliaia 13 12" xfId="36584"/>
    <cellStyle name="Migliaia 13 2" xfId="247"/>
    <cellStyle name="Migliaia 13 2 2" xfId="1247"/>
    <cellStyle name="Migliaia 13 2 2 2" xfId="3443"/>
    <cellStyle name="Migliaia 13 2 2 2 2" xfId="9795"/>
    <cellStyle name="Migliaia 13 2 2 2 2 2" xfId="33934"/>
    <cellStyle name="Migliaia 13 2 2 2 2 3" xfId="39236"/>
    <cellStyle name="Migliaia 13 2 2 2 3" xfId="13801"/>
    <cellStyle name="Migliaia 13 2 2 2 4" xfId="15299"/>
    <cellStyle name="Migliaia 13 2 2 2 4 2" xfId="36585"/>
    <cellStyle name="Migliaia 13 2 2 2 5" xfId="11487"/>
    <cellStyle name="Migliaia 13 2 2 3" xfId="7022"/>
    <cellStyle name="Migliaia 13 2 2 3 2" xfId="30598"/>
    <cellStyle name="Migliaia 13 2 2 3 2 2" xfId="35756"/>
    <cellStyle name="Migliaia 13 2 2 3 2 3" xfId="41058"/>
    <cellStyle name="Migliaia 13 2 2 3 3" xfId="33105"/>
    <cellStyle name="Migliaia 13 2 2 3 4" xfId="38407"/>
    <cellStyle name="Migliaia 13 2 2 4" xfId="6043"/>
    <cellStyle name="Migliaia 13 2 2 4 2" xfId="16817"/>
    <cellStyle name="Migliaia 13 2 2 4 3" xfId="43158"/>
    <cellStyle name="Migliaia 13 2 2 4 4" xfId="45849"/>
    <cellStyle name="Migliaia 13 2 2 4 5" xfId="48865"/>
    <cellStyle name="Migliaia 13 2 2 5" xfId="15298"/>
    <cellStyle name="Migliaia 13 2 2 6" xfId="19726"/>
    <cellStyle name="Migliaia 13 2 3" xfId="3147"/>
    <cellStyle name="Migliaia 13 2 3 2" xfId="9620"/>
    <cellStyle name="Migliaia 13 2 3 2 2" xfId="30599"/>
    <cellStyle name="Migliaia 13 2 3 2 2 2" xfId="35757"/>
    <cellStyle name="Migliaia 13 2 3 2 2 3" xfId="41059"/>
    <cellStyle name="Migliaia 13 2 3 2 3" xfId="33106"/>
    <cellStyle name="Migliaia 13 2 3 2 4" xfId="38408"/>
    <cellStyle name="Migliaia 13 2 3 3" xfId="15300"/>
    <cellStyle name="Migliaia 13 2 3 3 2" xfId="33935"/>
    <cellStyle name="Migliaia 13 2 3 3 3" xfId="39237"/>
    <cellStyle name="Migliaia 13 2 3 3 4" xfId="28570"/>
    <cellStyle name="Migliaia 13 2 3 4" xfId="31462"/>
    <cellStyle name="Migliaia 13 2 3 5" xfId="36586"/>
    <cellStyle name="Migliaia 13 2 3 6" xfId="11488"/>
    <cellStyle name="Migliaia 13 2 4" xfId="2696"/>
    <cellStyle name="Migliaia 13 2 4 2" xfId="9323"/>
    <cellStyle name="Migliaia 13 2 4 2 2" xfId="33936"/>
    <cellStyle name="Migliaia 13 2 4 2 3" xfId="39238"/>
    <cellStyle name="Migliaia 13 2 4 3" xfId="14053"/>
    <cellStyle name="Migliaia 13 2 4 4" xfId="15301"/>
    <cellStyle name="Migliaia 13 2 4 4 2" xfId="36587"/>
    <cellStyle name="Migliaia 13 2 4 5" xfId="11489"/>
    <cellStyle name="Migliaia 13 2 5" xfId="8535"/>
    <cellStyle name="Migliaia 13 2 5 2" xfId="28571"/>
    <cellStyle name="Migliaia 13 2 5 2 2" xfId="33937"/>
    <cellStyle name="Migliaia 13 2 5 2 3" xfId="39239"/>
    <cellStyle name="Migliaia 13 2 5 3" xfId="31463"/>
    <cellStyle name="Migliaia 13 2 5 4" xfId="36588"/>
    <cellStyle name="Migliaia 13 2 6" xfId="15297"/>
    <cellStyle name="Migliaia 13 2 6 2" xfId="28572"/>
    <cellStyle name="Migliaia 13 2 6 2 2" xfId="33938"/>
    <cellStyle name="Migliaia 13 2 6 2 3" xfId="39240"/>
    <cellStyle name="Migliaia 13 2 6 3" xfId="31464"/>
    <cellStyle name="Migliaia 13 2 6 4" xfId="36589"/>
    <cellStyle name="Migliaia 13 2 6 5" xfId="19728"/>
    <cellStyle name="Migliaia 13 2 7" xfId="19725"/>
    <cellStyle name="Migliaia 13 3" xfId="248"/>
    <cellStyle name="Migliaia 13 3 10" xfId="19729"/>
    <cellStyle name="Migliaia 13 3 11" xfId="11490"/>
    <cellStyle name="Migliaia 13 3 2" xfId="1249"/>
    <cellStyle name="Migliaia 13 3 2 2" xfId="3445"/>
    <cellStyle name="Migliaia 13 3 2 2 2" xfId="7327"/>
    <cellStyle name="Migliaia 13 3 2 2 2 2" xfId="13802"/>
    <cellStyle name="Migliaia 13 3 2 2 2 2 2" xfId="17273"/>
    <cellStyle name="Migliaia 13 3 2 2 2 2 2 2" xfId="33939"/>
    <cellStyle name="Migliaia 13 3 2 2 2 2 3" xfId="39241"/>
    <cellStyle name="Migliaia 13 3 2 2 2 2 4" xfId="28573"/>
    <cellStyle name="Migliaia 13 3 2 2 2 3" xfId="31465"/>
    <cellStyle name="Migliaia 13 3 2 2 2 4" xfId="36590"/>
    <cellStyle name="Migliaia 13 3 2 2 2 5" xfId="43768"/>
    <cellStyle name="Migliaia 13 3 2 2 2 6" xfId="46318"/>
    <cellStyle name="Migliaia 13 3 2 2 2 7" xfId="49334"/>
    <cellStyle name="Migliaia 13 3 2 2 2 8" xfId="13074"/>
    <cellStyle name="Migliaia 13 3 2 2 3" xfId="7111"/>
    <cellStyle name="Migliaia 13 3 2 2 4" xfId="6044"/>
    <cellStyle name="Migliaia 13 3 2 2 4 2" xfId="16818"/>
    <cellStyle name="Migliaia 13 3 2 2 4 3" xfId="41654"/>
    <cellStyle name="Migliaia 13 3 2 2 4 4" xfId="45850"/>
    <cellStyle name="Migliaia 13 3 2 2 4 5" xfId="48866"/>
    <cellStyle name="Migliaia 13 3 2 2 5" xfId="15304"/>
    <cellStyle name="Migliaia 13 3 2 2 6" xfId="19731"/>
    <cellStyle name="Migliaia 13 3 2 3" xfId="2698"/>
    <cellStyle name="Migliaia 13 3 2 3 2" xfId="7659"/>
    <cellStyle name="Migliaia 13 3 2 3 2 2" xfId="33940"/>
    <cellStyle name="Migliaia 13 3 2 3 2 3" xfId="39242"/>
    <cellStyle name="Migliaia 13 3 2 3 2 4" xfId="28574"/>
    <cellStyle name="Migliaia 13 3 2 3 3" xfId="7328"/>
    <cellStyle name="Migliaia 13 3 2 3 4" xfId="15305"/>
    <cellStyle name="Migliaia 13 3 2 3 4 2" xfId="36591"/>
    <cellStyle name="Migliaia 13 3 2 3 5" xfId="11491"/>
    <cellStyle name="Migliaia 13 3 2 4" xfId="6678"/>
    <cellStyle name="Migliaia 13 3 2 4 2" xfId="13493"/>
    <cellStyle name="Migliaia 13 3 2 4 2 2" xfId="33941"/>
    <cellStyle name="Migliaia 13 3 2 4 2 3" xfId="39243"/>
    <cellStyle name="Migliaia 13 3 2 4 3" xfId="31466"/>
    <cellStyle name="Migliaia 13 3 2 4 4" xfId="36592"/>
    <cellStyle name="Migliaia 13 3 2 4 5" xfId="12573"/>
    <cellStyle name="Migliaia 13 3 2 5" xfId="12843"/>
    <cellStyle name="Migliaia 13 3 2 5 2" xfId="28575"/>
    <cellStyle name="Migliaia 13 3 2 5 2 2" xfId="33942"/>
    <cellStyle name="Migliaia 13 3 2 5 2 3" xfId="39244"/>
    <cellStyle name="Migliaia 13 3 2 5 3" xfId="31467"/>
    <cellStyle name="Migliaia 13 3 2 5 4" xfId="36593"/>
    <cellStyle name="Migliaia 13 3 2 6" xfId="15303"/>
    <cellStyle name="Migliaia 13 3 2 6 2" xfId="28576"/>
    <cellStyle name="Migliaia 13 3 2 6 2 2" xfId="33943"/>
    <cellStyle name="Migliaia 13 3 2 6 2 3" xfId="39245"/>
    <cellStyle name="Migliaia 13 3 2 6 3" xfId="31468"/>
    <cellStyle name="Migliaia 13 3 2 6 4" xfId="36594"/>
    <cellStyle name="Migliaia 13 3 2 6 5" xfId="19732"/>
    <cellStyle name="Migliaia 13 3 2 7" xfId="19730"/>
    <cellStyle name="Migliaia 13 3 3" xfId="1248"/>
    <cellStyle name="Migliaia 13 3 3 2" xfId="3444"/>
    <cellStyle name="Migliaia 13 3 3 2 2" xfId="5122"/>
    <cellStyle name="Migliaia 13 3 3 2 2 2" xfId="33945"/>
    <cellStyle name="Migliaia 13 3 3 2 2 3" xfId="39247"/>
    <cellStyle name="Migliaia 13 3 3 2 3" xfId="13602"/>
    <cellStyle name="Migliaia 13 3 3 2 4" xfId="15307"/>
    <cellStyle name="Migliaia 13 3 3 2 4 2" xfId="36596"/>
    <cellStyle name="Migliaia 13 3 3 2 5" xfId="11493"/>
    <cellStyle name="Migliaia 13 3 3 3" xfId="4874"/>
    <cellStyle name="Migliaia 13 3 3 3 2" xfId="28578"/>
    <cellStyle name="Migliaia 13 3 3 3 2 2" xfId="33946"/>
    <cellStyle name="Migliaia 13 3 3 3 2 3" xfId="39248"/>
    <cellStyle name="Migliaia 13 3 3 3 3" xfId="31470"/>
    <cellStyle name="Migliaia 13 3 3 3 4" xfId="36597"/>
    <cellStyle name="Migliaia 13 3 3 4" xfId="15306"/>
    <cellStyle name="Migliaia 13 3 3 4 2" xfId="28579"/>
    <cellStyle name="Migliaia 13 3 3 4 2 2" xfId="33947"/>
    <cellStyle name="Migliaia 13 3 3 4 2 3" xfId="39249"/>
    <cellStyle name="Migliaia 13 3 3 4 3" xfId="31471"/>
    <cellStyle name="Migliaia 13 3 3 4 4" xfId="36598"/>
    <cellStyle name="Migliaia 13 3 3 4 5" xfId="19733"/>
    <cellStyle name="Migliaia 13 3 3 5" xfId="19734"/>
    <cellStyle name="Migliaia 13 3 3 5 2" xfId="28580"/>
    <cellStyle name="Migliaia 13 3 3 5 2 2" xfId="33948"/>
    <cellStyle name="Migliaia 13 3 3 5 2 3" xfId="39250"/>
    <cellStyle name="Migliaia 13 3 3 5 3" xfId="31472"/>
    <cellStyle name="Migliaia 13 3 3 5 4" xfId="36599"/>
    <cellStyle name="Migliaia 13 3 3 6" xfId="28577"/>
    <cellStyle name="Migliaia 13 3 3 6 2" xfId="33944"/>
    <cellStyle name="Migliaia 13 3 3 6 3" xfId="39246"/>
    <cellStyle name="Migliaia 13 3 3 7" xfId="31469"/>
    <cellStyle name="Migliaia 13 3 3 8" xfId="36595"/>
    <cellStyle name="Migliaia 13 3 3 9" xfId="11492"/>
    <cellStyle name="Migliaia 13 3 4" xfId="2389"/>
    <cellStyle name="Migliaia 13 3 4 2" xfId="3901"/>
    <cellStyle name="Migliaia 13 3 4 2 2" xfId="9856"/>
    <cellStyle name="Migliaia 13 3 4 2 3" xfId="13556"/>
    <cellStyle name="Migliaia 13 3 4 2 4" xfId="15309"/>
    <cellStyle name="Migliaia 13 3 4 2 5" xfId="27755"/>
    <cellStyle name="Migliaia 13 3 4 2 6" xfId="11495"/>
    <cellStyle name="Migliaia 13 3 4 3" xfId="9104"/>
    <cellStyle name="Migliaia 13 3 4 3 2" xfId="30600"/>
    <cellStyle name="Migliaia 13 3 4 3 2 2" xfId="35758"/>
    <cellStyle name="Migliaia 13 3 4 3 2 3" xfId="41060"/>
    <cellStyle name="Migliaia 13 3 4 3 3" xfId="33107"/>
    <cellStyle name="Migliaia 13 3 4 3 4" xfId="38409"/>
    <cellStyle name="Migliaia 13 3 4 4" xfId="15308"/>
    <cellStyle name="Migliaia 13 3 4 4 2" xfId="33949"/>
    <cellStyle name="Migliaia 13 3 4 4 3" xfId="39251"/>
    <cellStyle name="Migliaia 13 3 4 4 4" xfId="28581"/>
    <cellStyle name="Migliaia 13 3 4 5" xfId="31473"/>
    <cellStyle name="Migliaia 13 3 4 6" xfId="36600"/>
    <cellStyle name="Migliaia 13 3 4 7" xfId="11494"/>
    <cellStyle name="Migliaia 13 3 5" xfId="3148"/>
    <cellStyle name="Migliaia 13 3 5 2" xfId="9621"/>
    <cellStyle name="Migliaia 13 3 5 2 2" xfId="30601"/>
    <cellStyle name="Migliaia 13 3 5 2 2 2" xfId="35759"/>
    <cellStyle name="Migliaia 13 3 5 2 2 3" xfId="41061"/>
    <cellStyle name="Migliaia 13 3 5 2 3" xfId="33108"/>
    <cellStyle name="Migliaia 13 3 5 2 4" xfId="38410"/>
    <cellStyle name="Migliaia 13 3 5 3" xfId="15310"/>
    <cellStyle name="Migliaia 13 3 5 3 2" xfId="33950"/>
    <cellStyle name="Migliaia 13 3 5 3 3" xfId="39252"/>
    <cellStyle name="Migliaia 13 3 5 3 4" xfId="28582"/>
    <cellStyle name="Migliaia 13 3 5 4" xfId="31474"/>
    <cellStyle name="Migliaia 13 3 5 5" xfId="36601"/>
    <cellStyle name="Migliaia 13 3 5 6" xfId="11496"/>
    <cellStyle name="Migliaia 13 3 6" xfId="2697"/>
    <cellStyle name="Migliaia 13 3 6 2" xfId="9324"/>
    <cellStyle name="Migliaia 13 3 6 2 2" xfId="33951"/>
    <cellStyle name="Migliaia 13 3 6 2 3" xfId="39253"/>
    <cellStyle name="Migliaia 13 3 6 3" xfId="14157"/>
    <cellStyle name="Migliaia 13 3 6 4" xfId="15311"/>
    <cellStyle name="Migliaia 13 3 6 4 2" xfId="36602"/>
    <cellStyle name="Migliaia 13 3 6 5" xfId="11497"/>
    <cellStyle name="Migliaia 13 3 7" xfId="6963"/>
    <cellStyle name="Migliaia 13 3 7 2" xfId="28583"/>
    <cellStyle name="Migliaia 13 3 7 2 2" xfId="33952"/>
    <cellStyle name="Migliaia 13 3 7 2 3" xfId="39254"/>
    <cellStyle name="Migliaia 13 3 7 3" xfId="31475"/>
    <cellStyle name="Migliaia 13 3 7 4" xfId="36603"/>
    <cellStyle name="Migliaia 13 3 8" xfId="12844"/>
    <cellStyle name="Migliaia 13 3 8 2" xfId="28584"/>
    <cellStyle name="Migliaia 13 3 8 2 2" xfId="33953"/>
    <cellStyle name="Migliaia 13 3 8 2 3" xfId="39255"/>
    <cellStyle name="Migliaia 13 3 8 3" xfId="31476"/>
    <cellStyle name="Migliaia 13 3 8 4" xfId="36604"/>
    <cellStyle name="Migliaia 13 3 8 5" xfId="19735"/>
    <cellStyle name="Migliaia 13 3 9" xfId="15302"/>
    <cellStyle name="Migliaia 13 4" xfId="1250"/>
    <cellStyle name="Migliaia 13 4 2" xfId="3446"/>
    <cellStyle name="Migliaia 13 4 2 2" xfId="4220"/>
    <cellStyle name="Migliaia 13 4 2 2 2" xfId="28585"/>
    <cellStyle name="Migliaia 13 4 2 2 2 2" xfId="33954"/>
    <cellStyle name="Migliaia 13 4 2 2 2 3" xfId="39256"/>
    <cellStyle name="Migliaia 13 4 2 2 3" xfId="31477"/>
    <cellStyle name="Migliaia 13 4 2 2 4" xfId="36605"/>
    <cellStyle name="Migliaia 13 4 2 3" xfId="7329"/>
    <cellStyle name="Migliaia 13 4 2 3 2" xfId="28586"/>
    <cellStyle name="Migliaia 13 4 2 3 2 2" xfId="33955"/>
    <cellStyle name="Migliaia 13 4 2 3 2 3" xfId="39257"/>
    <cellStyle name="Migliaia 13 4 2 3 3" xfId="31478"/>
    <cellStyle name="Migliaia 13 4 2 3 4" xfId="36606"/>
    <cellStyle name="Migliaia 13 4 2 4" xfId="6680"/>
    <cellStyle name="Migliaia 13 4 2 5" xfId="6046"/>
    <cellStyle name="Migliaia 13 4 2 5 2" xfId="16820"/>
    <cellStyle name="Migliaia 13 4 2 5 3" xfId="41655"/>
    <cellStyle name="Migliaia 13 4 2 5 4" xfId="45852"/>
    <cellStyle name="Migliaia 13 4 2 5 5" xfId="48868"/>
    <cellStyle name="Migliaia 13 4 2 6" xfId="15313"/>
    <cellStyle name="Migliaia 13 4 2 7" xfId="19737"/>
    <cellStyle name="Migliaia 13 4 3" xfId="4221"/>
    <cellStyle name="Migliaia 13 4 3 2" xfId="13603"/>
    <cellStyle name="Migliaia 13 4 3 2 2" xfId="33956"/>
    <cellStyle name="Migliaia 13 4 3 2 3" xfId="39258"/>
    <cellStyle name="Migliaia 13 4 3 3" xfId="31479"/>
    <cellStyle name="Migliaia 13 4 3 4" xfId="36607"/>
    <cellStyle name="Migliaia 13 4 3 5" xfId="12842"/>
    <cellStyle name="Migliaia 13 4 4" xfId="7330"/>
    <cellStyle name="Migliaia 13 4 4 2" xfId="28587"/>
    <cellStyle name="Migliaia 13 4 4 2 2" xfId="33957"/>
    <cellStyle name="Migliaia 13 4 4 2 3" xfId="39259"/>
    <cellStyle name="Migliaia 13 4 4 3" xfId="31480"/>
    <cellStyle name="Migliaia 13 4 4 4" xfId="36608"/>
    <cellStyle name="Migliaia 13 4 5" xfId="6679"/>
    <cellStyle name="Migliaia 13 4 5 2" xfId="28588"/>
    <cellStyle name="Migliaia 13 4 5 2 2" xfId="33958"/>
    <cellStyle name="Migliaia 13 4 5 2 3" xfId="39260"/>
    <cellStyle name="Migliaia 13 4 5 3" xfId="31481"/>
    <cellStyle name="Migliaia 13 4 5 4" xfId="36609"/>
    <cellStyle name="Migliaia 13 4 6" xfId="6045"/>
    <cellStyle name="Migliaia 13 4 6 2" xfId="16819"/>
    <cellStyle name="Migliaia 13 4 6 2 2" xfId="33959"/>
    <cellStyle name="Migliaia 13 4 6 2 3" xfId="39261"/>
    <cellStyle name="Migliaia 13 4 6 2 4" xfId="28589"/>
    <cellStyle name="Migliaia 13 4 6 3" xfId="31482"/>
    <cellStyle name="Migliaia 13 4 6 4" xfId="36610"/>
    <cellStyle name="Migliaia 13 4 6 5" xfId="19738"/>
    <cellStyle name="Migliaia 13 4 6 6" xfId="43737"/>
    <cellStyle name="Migliaia 13 4 6 7" xfId="45851"/>
    <cellStyle name="Migliaia 13 4 6 8" xfId="48867"/>
    <cellStyle name="Migliaia 13 4 7" xfId="15312"/>
    <cellStyle name="Migliaia 13 4 7 2" xfId="28590"/>
    <cellStyle name="Migliaia 13 4 7 2 2" xfId="33960"/>
    <cellStyle name="Migliaia 13 4 7 2 3" xfId="39262"/>
    <cellStyle name="Migliaia 13 4 7 3" xfId="31483"/>
    <cellStyle name="Migliaia 13 4 7 4" xfId="36611"/>
    <cellStyle name="Migliaia 13 4 7 5" xfId="19739"/>
    <cellStyle name="Migliaia 13 4 8" xfId="19736"/>
    <cellStyle name="Migliaia 13 5" xfId="1251"/>
    <cellStyle name="Migliaia 13 5 2" xfId="3447"/>
    <cellStyle name="Migliaia 13 5 2 2" xfId="13803"/>
    <cellStyle name="Migliaia 13 5 2 2 2" xfId="33961"/>
    <cellStyle name="Migliaia 13 5 2 2 3" xfId="39263"/>
    <cellStyle name="Migliaia 13 5 2 3" xfId="15315"/>
    <cellStyle name="Migliaia 13 5 2 3 2" xfId="31484"/>
    <cellStyle name="Migliaia 13 5 2 4" xfId="36612"/>
    <cellStyle name="Migliaia 13 5 2 5" xfId="11498"/>
    <cellStyle name="Migliaia 13 5 3" xfId="6681"/>
    <cellStyle name="Migliaia 13 5 3 2" xfId="28591"/>
    <cellStyle name="Migliaia 13 5 3 2 2" xfId="33962"/>
    <cellStyle name="Migliaia 13 5 3 2 3" xfId="39264"/>
    <cellStyle name="Migliaia 13 5 3 3" xfId="31485"/>
    <cellStyle name="Migliaia 13 5 3 4" xfId="36613"/>
    <cellStyle name="Migliaia 13 5 4" xfId="6047"/>
    <cellStyle name="Migliaia 13 5 4 2" xfId="16821"/>
    <cellStyle name="Migliaia 13 5 4 2 2" xfId="33963"/>
    <cellStyle name="Migliaia 13 5 4 2 3" xfId="39265"/>
    <cellStyle name="Migliaia 13 5 4 2 4" xfId="28592"/>
    <cellStyle name="Migliaia 13 5 4 3" xfId="31486"/>
    <cellStyle name="Migliaia 13 5 4 4" xfId="36614"/>
    <cellStyle name="Migliaia 13 5 4 5" xfId="19741"/>
    <cellStyle name="Migliaia 13 5 4 6" xfId="42749"/>
    <cellStyle name="Migliaia 13 5 4 7" xfId="45853"/>
    <cellStyle name="Migliaia 13 5 4 8" xfId="48869"/>
    <cellStyle name="Migliaia 13 5 5" xfId="15314"/>
    <cellStyle name="Migliaia 13 5 5 2" xfId="28593"/>
    <cellStyle name="Migliaia 13 5 5 2 2" xfId="33964"/>
    <cellStyle name="Migliaia 13 5 5 2 3" xfId="39266"/>
    <cellStyle name="Migliaia 13 5 5 3" xfId="31487"/>
    <cellStyle name="Migliaia 13 5 5 4" xfId="36615"/>
    <cellStyle name="Migliaia 13 5 5 5" xfId="19742"/>
    <cellStyle name="Migliaia 13 5 6" xfId="19743"/>
    <cellStyle name="Migliaia 13 5 6 2" xfId="28594"/>
    <cellStyle name="Migliaia 13 5 6 2 2" xfId="33965"/>
    <cellStyle name="Migliaia 13 5 6 2 3" xfId="39267"/>
    <cellStyle name="Migliaia 13 5 6 3" xfId="31488"/>
    <cellStyle name="Migliaia 13 5 6 4" xfId="36616"/>
    <cellStyle name="Migliaia 13 5 7" xfId="19740"/>
    <cellStyle name="Migliaia 13 6" xfId="1246"/>
    <cellStyle name="Migliaia 13 6 2" xfId="3442"/>
    <cellStyle name="Migliaia 13 6 2 2" xfId="5121"/>
    <cellStyle name="Migliaia 13 6 2 3" xfId="14108"/>
    <cellStyle name="Migliaia 13 6 2 4" xfId="15317"/>
    <cellStyle name="Migliaia 13 6 2 5" xfId="27756"/>
    <cellStyle name="Migliaia 13 6 2 6" xfId="11500"/>
    <cellStyle name="Migliaia 13 6 3" xfId="4873"/>
    <cellStyle name="Migliaia 13 6 3 2" xfId="30602"/>
    <cellStyle name="Migliaia 13 6 3 2 2" xfId="35760"/>
    <cellStyle name="Migliaia 13 6 3 2 3" xfId="41062"/>
    <cellStyle name="Migliaia 13 6 3 3" xfId="33109"/>
    <cellStyle name="Migliaia 13 6 3 4" xfId="38411"/>
    <cellStyle name="Migliaia 13 6 4" xfId="15316"/>
    <cellStyle name="Migliaia 13 6 4 2" xfId="33966"/>
    <cellStyle name="Migliaia 13 6 4 3" xfId="39268"/>
    <cellStyle name="Migliaia 13 6 4 4" xfId="28595"/>
    <cellStyle name="Migliaia 13 6 5" xfId="31489"/>
    <cellStyle name="Migliaia 13 6 6" xfId="36617"/>
    <cellStyle name="Migliaia 13 6 7" xfId="11499"/>
    <cellStyle name="Migliaia 13 7" xfId="3146"/>
    <cellStyle name="Migliaia 13 7 2" xfId="9619"/>
    <cellStyle name="Migliaia 13 7 2 2" xfId="30603"/>
    <cellStyle name="Migliaia 13 7 2 2 2" xfId="35761"/>
    <cellStyle name="Migliaia 13 7 2 2 3" xfId="41063"/>
    <cellStyle name="Migliaia 13 7 2 3" xfId="33110"/>
    <cellStyle name="Migliaia 13 7 2 4" xfId="38412"/>
    <cellStyle name="Migliaia 13 7 3" xfId="15318"/>
    <cellStyle name="Migliaia 13 7 3 2" xfId="33967"/>
    <cellStyle name="Migliaia 13 7 3 3" xfId="39269"/>
    <cellStyle name="Migliaia 13 7 3 4" xfId="28596"/>
    <cellStyle name="Migliaia 13 7 4" xfId="31490"/>
    <cellStyle name="Migliaia 13 7 5" xfId="36618"/>
    <cellStyle name="Migliaia 13 7 6" xfId="11501"/>
    <cellStyle name="Migliaia 13 8" xfId="2695"/>
    <cellStyle name="Migliaia 13 8 2" xfId="9322"/>
    <cellStyle name="Migliaia 13 8 2 2" xfId="30604"/>
    <cellStyle name="Migliaia 13 8 2 2 2" xfId="35762"/>
    <cellStyle name="Migliaia 13 8 2 2 3" xfId="41064"/>
    <cellStyle name="Migliaia 13 8 2 3" xfId="33111"/>
    <cellStyle name="Migliaia 13 8 2 4" xfId="38413"/>
    <cellStyle name="Migliaia 13 8 3" xfId="15319"/>
    <cellStyle name="Migliaia 13 8 3 2" xfId="33968"/>
    <cellStyle name="Migliaia 13 8 3 3" xfId="39270"/>
    <cellStyle name="Migliaia 13 8 3 4" xfId="28597"/>
    <cellStyle name="Migliaia 13 8 4" xfId="31491"/>
    <cellStyle name="Migliaia 13 8 5" xfId="36619"/>
    <cellStyle name="Migliaia 13 8 6" xfId="11502"/>
    <cellStyle name="Migliaia 13 9" xfId="12572"/>
    <cellStyle name="Migliaia 13 9 2" xfId="28598"/>
    <cellStyle name="Migliaia 13 9 2 2" xfId="33969"/>
    <cellStyle name="Migliaia 13 9 2 3" xfId="39271"/>
    <cellStyle name="Migliaia 13 9 3" xfId="31492"/>
    <cellStyle name="Migliaia 13 9 4" xfId="36620"/>
    <cellStyle name="Migliaia 14" xfId="249"/>
    <cellStyle name="Migliaia 14 10" xfId="15320"/>
    <cellStyle name="Migliaia 14 10 2" xfId="33970"/>
    <cellStyle name="Migliaia 14 10 3" xfId="39272"/>
    <cellStyle name="Migliaia 14 10 4" xfId="28599"/>
    <cellStyle name="Migliaia 14 11" xfId="31493"/>
    <cellStyle name="Migliaia 14 12" xfId="36621"/>
    <cellStyle name="Migliaia 14 2" xfId="250"/>
    <cellStyle name="Migliaia 14 2 2" xfId="1253"/>
    <cellStyle name="Migliaia 14 2 2 2" xfId="3449"/>
    <cellStyle name="Migliaia 14 2 2 2 2" xfId="9796"/>
    <cellStyle name="Migliaia 14 2 2 2 2 2" xfId="33971"/>
    <cellStyle name="Migliaia 14 2 2 2 2 3" xfId="39273"/>
    <cellStyle name="Migliaia 14 2 2 2 3" xfId="13804"/>
    <cellStyle name="Migliaia 14 2 2 2 4" xfId="15323"/>
    <cellStyle name="Migliaia 14 2 2 2 4 2" xfId="36622"/>
    <cellStyle name="Migliaia 14 2 2 2 5" xfId="11503"/>
    <cellStyle name="Migliaia 14 2 2 3" xfId="7023"/>
    <cellStyle name="Migliaia 14 2 2 3 2" xfId="30605"/>
    <cellStyle name="Migliaia 14 2 2 3 2 2" xfId="35763"/>
    <cellStyle name="Migliaia 14 2 2 3 2 3" xfId="41065"/>
    <cellStyle name="Migliaia 14 2 2 3 3" xfId="33112"/>
    <cellStyle name="Migliaia 14 2 2 3 4" xfId="38414"/>
    <cellStyle name="Migliaia 14 2 2 4" xfId="6048"/>
    <cellStyle name="Migliaia 14 2 2 4 2" xfId="16822"/>
    <cellStyle name="Migliaia 14 2 2 4 3" xfId="41656"/>
    <cellStyle name="Migliaia 14 2 2 4 4" xfId="45854"/>
    <cellStyle name="Migliaia 14 2 2 4 5" xfId="48870"/>
    <cellStyle name="Migliaia 14 2 2 5" xfId="15322"/>
    <cellStyle name="Migliaia 14 2 2 6" xfId="19745"/>
    <cellStyle name="Migliaia 14 2 3" xfId="3150"/>
    <cellStyle name="Migliaia 14 2 3 2" xfId="9623"/>
    <cellStyle name="Migliaia 14 2 3 2 2" xfId="30606"/>
    <cellStyle name="Migliaia 14 2 3 2 2 2" xfId="35764"/>
    <cellStyle name="Migliaia 14 2 3 2 2 3" xfId="41066"/>
    <cellStyle name="Migliaia 14 2 3 2 3" xfId="33113"/>
    <cellStyle name="Migliaia 14 2 3 2 4" xfId="38415"/>
    <cellStyle name="Migliaia 14 2 3 3" xfId="15324"/>
    <cellStyle name="Migliaia 14 2 3 3 2" xfId="33972"/>
    <cellStyle name="Migliaia 14 2 3 3 3" xfId="39274"/>
    <cellStyle name="Migliaia 14 2 3 3 4" xfId="28600"/>
    <cellStyle name="Migliaia 14 2 3 4" xfId="31494"/>
    <cellStyle name="Migliaia 14 2 3 5" xfId="36623"/>
    <cellStyle name="Migliaia 14 2 3 6" xfId="11504"/>
    <cellStyle name="Migliaia 14 2 4" xfId="2700"/>
    <cellStyle name="Migliaia 14 2 4 2" xfId="9326"/>
    <cellStyle name="Migliaia 14 2 4 2 2" xfId="33973"/>
    <cellStyle name="Migliaia 14 2 4 2 3" xfId="39275"/>
    <cellStyle name="Migliaia 14 2 4 3" xfId="13445"/>
    <cellStyle name="Migliaia 14 2 4 4" xfId="15325"/>
    <cellStyle name="Migliaia 14 2 4 4 2" xfId="36624"/>
    <cellStyle name="Migliaia 14 2 4 5" xfId="11505"/>
    <cellStyle name="Migliaia 14 2 5" xfId="8536"/>
    <cellStyle name="Migliaia 14 2 5 2" xfId="28601"/>
    <cellStyle name="Migliaia 14 2 5 2 2" xfId="33974"/>
    <cellStyle name="Migliaia 14 2 5 2 3" xfId="39276"/>
    <cellStyle name="Migliaia 14 2 5 3" xfId="31495"/>
    <cellStyle name="Migliaia 14 2 5 4" xfId="36625"/>
    <cellStyle name="Migliaia 14 2 6" xfId="15321"/>
    <cellStyle name="Migliaia 14 2 6 2" xfId="28602"/>
    <cellStyle name="Migliaia 14 2 6 2 2" xfId="33975"/>
    <cellStyle name="Migliaia 14 2 6 2 3" xfId="39277"/>
    <cellStyle name="Migliaia 14 2 6 3" xfId="31496"/>
    <cellStyle name="Migliaia 14 2 6 4" xfId="36626"/>
    <cellStyle name="Migliaia 14 2 6 5" xfId="19746"/>
    <cellStyle name="Migliaia 14 2 7" xfId="19744"/>
    <cellStyle name="Migliaia 14 3" xfId="251"/>
    <cellStyle name="Migliaia 14 3 10" xfId="19747"/>
    <cellStyle name="Migliaia 14 3 11" xfId="11506"/>
    <cellStyle name="Migliaia 14 3 2" xfId="1255"/>
    <cellStyle name="Migliaia 14 3 2 2" xfId="3451"/>
    <cellStyle name="Migliaia 14 3 2 2 2" xfId="7331"/>
    <cellStyle name="Migliaia 14 3 2 2 2 2" xfId="13805"/>
    <cellStyle name="Migliaia 14 3 2 2 2 2 2" xfId="17274"/>
    <cellStyle name="Migliaia 14 3 2 2 2 2 2 2" xfId="33976"/>
    <cellStyle name="Migliaia 14 3 2 2 2 2 3" xfId="39278"/>
    <cellStyle name="Migliaia 14 3 2 2 2 2 4" xfId="28603"/>
    <cellStyle name="Migliaia 14 3 2 2 2 3" xfId="31497"/>
    <cellStyle name="Migliaia 14 3 2 2 2 4" xfId="36627"/>
    <cellStyle name="Migliaia 14 3 2 2 2 5" xfId="42460"/>
    <cellStyle name="Migliaia 14 3 2 2 2 6" xfId="46319"/>
    <cellStyle name="Migliaia 14 3 2 2 2 7" xfId="49335"/>
    <cellStyle name="Migliaia 14 3 2 2 2 8" xfId="13075"/>
    <cellStyle name="Migliaia 14 3 2 2 3" xfId="7112"/>
    <cellStyle name="Migliaia 14 3 2 2 4" xfId="6049"/>
    <cellStyle name="Migliaia 14 3 2 2 4 2" xfId="16823"/>
    <cellStyle name="Migliaia 14 3 2 2 4 3" xfId="43342"/>
    <cellStyle name="Migliaia 14 3 2 2 4 4" xfId="45855"/>
    <cellStyle name="Migliaia 14 3 2 2 4 5" xfId="48871"/>
    <cellStyle name="Migliaia 14 3 2 2 5" xfId="15328"/>
    <cellStyle name="Migliaia 14 3 2 2 6" xfId="19749"/>
    <cellStyle name="Migliaia 14 3 2 3" xfId="2702"/>
    <cellStyle name="Migliaia 14 3 2 3 2" xfId="7658"/>
    <cellStyle name="Migliaia 14 3 2 3 2 2" xfId="33977"/>
    <cellStyle name="Migliaia 14 3 2 3 2 3" xfId="39279"/>
    <cellStyle name="Migliaia 14 3 2 3 2 4" xfId="28604"/>
    <cellStyle name="Migliaia 14 3 2 3 3" xfId="7332"/>
    <cellStyle name="Migliaia 14 3 2 3 4" xfId="15329"/>
    <cellStyle name="Migliaia 14 3 2 3 4 2" xfId="36628"/>
    <cellStyle name="Migliaia 14 3 2 3 5" xfId="11507"/>
    <cellStyle name="Migliaia 14 3 2 4" xfId="6682"/>
    <cellStyle name="Migliaia 14 3 2 4 2" xfId="13494"/>
    <cellStyle name="Migliaia 14 3 2 4 2 2" xfId="33978"/>
    <cellStyle name="Migliaia 14 3 2 4 2 3" xfId="39280"/>
    <cellStyle name="Migliaia 14 3 2 4 3" xfId="31498"/>
    <cellStyle name="Migliaia 14 3 2 4 4" xfId="36629"/>
    <cellStyle name="Migliaia 14 3 2 4 5" xfId="12575"/>
    <cellStyle name="Migliaia 14 3 2 5" xfId="12840"/>
    <cellStyle name="Migliaia 14 3 2 5 2" xfId="28605"/>
    <cellStyle name="Migliaia 14 3 2 5 2 2" xfId="33979"/>
    <cellStyle name="Migliaia 14 3 2 5 2 3" xfId="39281"/>
    <cellStyle name="Migliaia 14 3 2 5 3" xfId="31499"/>
    <cellStyle name="Migliaia 14 3 2 5 4" xfId="36630"/>
    <cellStyle name="Migliaia 14 3 2 6" xfId="15327"/>
    <cellStyle name="Migliaia 14 3 2 6 2" xfId="28606"/>
    <cellStyle name="Migliaia 14 3 2 6 2 2" xfId="33980"/>
    <cellStyle name="Migliaia 14 3 2 6 2 3" xfId="39282"/>
    <cellStyle name="Migliaia 14 3 2 6 3" xfId="31500"/>
    <cellStyle name="Migliaia 14 3 2 6 4" xfId="36631"/>
    <cellStyle name="Migliaia 14 3 2 6 5" xfId="19750"/>
    <cellStyle name="Migliaia 14 3 2 7" xfId="19748"/>
    <cellStyle name="Migliaia 14 3 3" xfId="1254"/>
    <cellStyle name="Migliaia 14 3 3 2" xfId="3450"/>
    <cellStyle name="Migliaia 14 3 3 2 2" xfId="5124"/>
    <cellStyle name="Migliaia 14 3 3 2 2 2" xfId="33982"/>
    <cellStyle name="Migliaia 14 3 3 2 2 3" xfId="39284"/>
    <cellStyle name="Migliaia 14 3 3 2 3" xfId="13604"/>
    <cellStyle name="Migliaia 14 3 3 2 4" xfId="15331"/>
    <cellStyle name="Migliaia 14 3 3 2 4 2" xfId="36633"/>
    <cellStyle name="Migliaia 14 3 3 2 5" xfId="11509"/>
    <cellStyle name="Migliaia 14 3 3 3" xfId="4876"/>
    <cellStyle name="Migliaia 14 3 3 3 2" xfId="28608"/>
    <cellStyle name="Migliaia 14 3 3 3 2 2" xfId="33983"/>
    <cellStyle name="Migliaia 14 3 3 3 2 3" xfId="39285"/>
    <cellStyle name="Migliaia 14 3 3 3 3" xfId="31502"/>
    <cellStyle name="Migliaia 14 3 3 3 4" xfId="36634"/>
    <cellStyle name="Migliaia 14 3 3 4" xfId="15330"/>
    <cellStyle name="Migliaia 14 3 3 4 2" xfId="28609"/>
    <cellStyle name="Migliaia 14 3 3 4 2 2" xfId="33984"/>
    <cellStyle name="Migliaia 14 3 3 4 2 3" xfId="39286"/>
    <cellStyle name="Migliaia 14 3 3 4 3" xfId="31503"/>
    <cellStyle name="Migliaia 14 3 3 4 4" xfId="36635"/>
    <cellStyle name="Migliaia 14 3 3 4 5" xfId="19751"/>
    <cellStyle name="Migliaia 14 3 3 5" xfId="19752"/>
    <cellStyle name="Migliaia 14 3 3 5 2" xfId="28610"/>
    <cellStyle name="Migliaia 14 3 3 5 2 2" xfId="33985"/>
    <cellStyle name="Migliaia 14 3 3 5 2 3" xfId="39287"/>
    <cellStyle name="Migliaia 14 3 3 5 3" xfId="31504"/>
    <cellStyle name="Migliaia 14 3 3 5 4" xfId="36636"/>
    <cellStyle name="Migliaia 14 3 3 6" xfId="28607"/>
    <cellStyle name="Migliaia 14 3 3 6 2" xfId="33981"/>
    <cellStyle name="Migliaia 14 3 3 6 3" xfId="39283"/>
    <cellStyle name="Migliaia 14 3 3 7" xfId="31501"/>
    <cellStyle name="Migliaia 14 3 3 8" xfId="36632"/>
    <cellStyle name="Migliaia 14 3 3 9" xfId="11508"/>
    <cellStyle name="Migliaia 14 3 4" xfId="2390"/>
    <cellStyle name="Migliaia 14 3 4 2" xfId="3902"/>
    <cellStyle name="Migliaia 14 3 4 2 2" xfId="9857"/>
    <cellStyle name="Migliaia 14 3 4 2 3" xfId="14022"/>
    <cellStyle name="Migliaia 14 3 4 2 4" xfId="15333"/>
    <cellStyle name="Migliaia 14 3 4 2 5" xfId="27757"/>
    <cellStyle name="Migliaia 14 3 4 2 6" xfId="11511"/>
    <cellStyle name="Migliaia 14 3 4 3" xfId="9105"/>
    <cellStyle name="Migliaia 14 3 4 3 2" xfId="30607"/>
    <cellStyle name="Migliaia 14 3 4 3 2 2" xfId="35765"/>
    <cellStyle name="Migliaia 14 3 4 3 2 3" xfId="41067"/>
    <cellStyle name="Migliaia 14 3 4 3 3" xfId="33114"/>
    <cellStyle name="Migliaia 14 3 4 3 4" xfId="38416"/>
    <cellStyle name="Migliaia 14 3 4 4" xfId="15332"/>
    <cellStyle name="Migliaia 14 3 4 4 2" xfId="33986"/>
    <cellStyle name="Migliaia 14 3 4 4 3" xfId="39288"/>
    <cellStyle name="Migliaia 14 3 4 4 4" xfId="28611"/>
    <cellStyle name="Migliaia 14 3 4 5" xfId="31505"/>
    <cellStyle name="Migliaia 14 3 4 6" xfId="36637"/>
    <cellStyle name="Migliaia 14 3 4 7" xfId="11510"/>
    <cellStyle name="Migliaia 14 3 5" xfId="3151"/>
    <cellStyle name="Migliaia 14 3 5 2" xfId="9624"/>
    <cellStyle name="Migliaia 14 3 5 2 2" xfId="30608"/>
    <cellStyle name="Migliaia 14 3 5 2 2 2" xfId="35766"/>
    <cellStyle name="Migliaia 14 3 5 2 2 3" xfId="41068"/>
    <cellStyle name="Migliaia 14 3 5 2 3" xfId="33115"/>
    <cellStyle name="Migliaia 14 3 5 2 4" xfId="38417"/>
    <cellStyle name="Migliaia 14 3 5 3" xfId="15334"/>
    <cellStyle name="Migliaia 14 3 5 3 2" xfId="33987"/>
    <cellStyle name="Migliaia 14 3 5 3 3" xfId="39289"/>
    <cellStyle name="Migliaia 14 3 5 3 4" xfId="28612"/>
    <cellStyle name="Migliaia 14 3 5 4" xfId="31506"/>
    <cellStyle name="Migliaia 14 3 5 5" xfId="36638"/>
    <cellStyle name="Migliaia 14 3 5 6" xfId="11512"/>
    <cellStyle name="Migliaia 14 3 6" xfId="2701"/>
    <cellStyle name="Migliaia 14 3 6 2" xfId="9327"/>
    <cellStyle name="Migliaia 14 3 6 2 2" xfId="33988"/>
    <cellStyle name="Migliaia 14 3 6 2 3" xfId="39290"/>
    <cellStyle name="Migliaia 14 3 6 3" xfId="14156"/>
    <cellStyle name="Migliaia 14 3 6 4" xfId="15335"/>
    <cellStyle name="Migliaia 14 3 6 4 2" xfId="36639"/>
    <cellStyle name="Migliaia 14 3 6 5" xfId="11513"/>
    <cellStyle name="Migliaia 14 3 7" xfId="6648"/>
    <cellStyle name="Migliaia 14 3 7 2" xfId="28613"/>
    <cellStyle name="Migliaia 14 3 7 2 2" xfId="33989"/>
    <cellStyle name="Migliaia 14 3 7 2 3" xfId="39291"/>
    <cellStyle name="Migliaia 14 3 7 3" xfId="31508"/>
    <cellStyle name="Migliaia 14 3 7 4" xfId="36640"/>
    <cellStyle name="Migliaia 14 3 8" xfId="12841"/>
    <cellStyle name="Migliaia 14 3 8 2" xfId="28614"/>
    <cellStyle name="Migliaia 14 3 8 2 2" xfId="33990"/>
    <cellStyle name="Migliaia 14 3 8 2 3" xfId="39292"/>
    <cellStyle name="Migliaia 14 3 8 3" xfId="31509"/>
    <cellStyle name="Migliaia 14 3 8 4" xfId="36641"/>
    <cellStyle name="Migliaia 14 3 8 5" xfId="19754"/>
    <cellStyle name="Migliaia 14 3 9" xfId="15326"/>
    <cellStyle name="Migliaia 14 4" xfId="1256"/>
    <cellStyle name="Migliaia 14 4 2" xfId="3452"/>
    <cellStyle name="Migliaia 14 4 2 2" xfId="4222"/>
    <cellStyle name="Migliaia 14 4 2 2 2" xfId="28615"/>
    <cellStyle name="Migliaia 14 4 2 2 2 2" xfId="33991"/>
    <cellStyle name="Migliaia 14 4 2 2 2 3" xfId="39293"/>
    <cellStyle name="Migliaia 14 4 2 2 3" xfId="31510"/>
    <cellStyle name="Migliaia 14 4 2 2 4" xfId="36642"/>
    <cellStyle name="Migliaia 14 4 2 3" xfId="7333"/>
    <cellStyle name="Migliaia 14 4 2 3 2" xfId="28616"/>
    <cellStyle name="Migliaia 14 4 2 3 2 2" xfId="33992"/>
    <cellStyle name="Migliaia 14 4 2 3 2 3" xfId="39294"/>
    <cellStyle name="Migliaia 14 4 2 3 3" xfId="31511"/>
    <cellStyle name="Migliaia 14 4 2 3 4" xfId="36643"/>
    <cellStyle name="Migliaia 14 4 2 4" xfId="6684"/>
    <cellStyle name="Migliaia 14 4 2 5" xfId="6051"/>
    <cellStyle name="Migliaia 14 4 2 5 2" xfId="16825"/>
    <cellStyle name="Migliaia 14 4 2 5 3" xfId="41658"/>
    <cellStyle name="Migliaia 14 4 2 5 4" xfId="45857"/>
    <cellStyle name="Migliaia 14 4 2 5 5" xfId="48873"/>
    <cellStyle name="Migliaia 14 4 2 6" xfId="15337"/>
    <cellStyle name="Migliaia 14 4 2 7" xfId="19756"/>
    <cellStyle name="Migliaia 14 4 3" xfId="4223"/>
    <cellStyle name="Migliaia 14 4 3 2" xfId="13605"/>
    <cellStyle name="Migliaia 14 4 3 2 2" xfId="33993"/>
    <cellStyle name="Migliaia 14 4 3 2 3" xfId="39295"/>
    <cellStyle name="Migliaia 14 4 3 3" xfId="31512"/>
    <cellStyle name="Migliaia 14 4 3 4" xfId="36644"/>
    <cellStyle name="Migliaia 14 4 3 5" xfId="12839"/>
    <cellStyle name="Migliaia 14 4 4" xfId="7334"/>
    <cellStyle name="Migliaia 14 4 4 2" xfId="28618"/>
    <cellStyle name="Migliaia 14 4 4 2 2" xfId="33994"/>
    <cellStyle name="Migliaia 14 4 4 2 3" xfId="39296"/>
    <cellStyle name="Migliaia 14 4 4 3" xfId="31513"/>
    <cellStyle name="Migliaia 14 4 4 4" xfId="36645"/>
    <cellStyle name="Migliaia 14 4 5" xfId="6683"/>
    <cellStyle name="Migliaia 14 4 5 2" xfId="28619"/>
    <cellStyle name="Migliaia 14 4 5 2 2" xfId="33995"/>
    <cellStyle name="Migliaia 14 4 5 2 3" xfId="39297"/>
    <cellStyle name="Migliaia 14 4 5 3" xfId="31514"/>
    <cellStyle name="Migliaia 14 4 5 4" xfId="36646"/>
    <cellStyle name="Migliaia 14 4 6" xfId="6050"/>
    <cellStyle name="Migliaia 14 4 6 2" xfId="16824"/>
    <cellStyle name="Migliaia 14 4 6 2 2" xfId="33996"/>
    <cellStyle name="Migliaia 14 4 6 2 3" xfId="39298"/>
    <cellStyle name="Migliaia 14 4 6 2 4" xfId="28620"/>
    <cellStyle name="Migliaia 14 4 6 3" xfId="31515"/>
    <cellStyle name="Migliaia 14 4 6 4" xfId="36647"/>
    <cellStyle name="Migliaia 14 4 6 5" xfId="19761"/>
    <cellStyle name="Migliaia 14 4 6 6" xfId="41657"/>
    <cellStyle name="Migliaia 14 4 6 7" xfId="45856"/>
    <cellStyle name="Migliaia 14 4 6 8" xfId="48872"/>
    <cellStyle name="Migliaia 14 4 7" xfId="15336"/>
    <cellStyle name="Migliaia 14 4 7 2" xfId="28621"/>
    <cellStyle name="Migliaia 14 4 7 2 2" xfId="33997"/>
    <cellStyle name="Migliaia 14 4 7 2 3" xfId="39299"/>
    <cellStyle name="Migliaia 14 4 7 3" xfId="31516"/>
    <cellStyle name="Migliaia 14 4 7 4" xfId="36648"/>
    <cellStyle name="Migliaia 14 4 7 5" xfId="19762"/>
    <cellStyle name="Migliaia 14 4 8" xfId="19755"/>
    <cellStyle name="Migliaia 14 5" xfId="1257"/>
    <cellStyle name="Migliaia 14 5 2" xfId="3453"/>
    <cellStyle name="Migliaia 14 5 2 2" xfId="13806"/>
    <cellStyle name="Migliaia 14 5 2 2 2" xfId="33998"/>
    <cellStyle name="Migliaia 14 5 2 2 3" xfId="39300"/>
    <cellStyle name="Migliaia 14 5 2 3" xfId="15339"/>
    <cellStyle name="Migliaia 14 5 2 3 2" xfId="31517"/>
    <cellStyle name="Migliaia 14 5 2 4" xfId="36649"/>
    <cellStyle name="Migliaia 14 5 2 5" xfId="11514"/>
    <cellStyle name="Migliaia 14 5 3" xfId="6685"/>
    <cellStyle name="Migliaia 14 5 3 2" xfId="28622"/>
    <cellStyle name="Migliaia 14 5 3 2 2" xfId="33999"/>
    <cellStyle name="Migliaia 14 5 3 2 3" xfId="39301"/>
    <cellStyle name="Migliaia 14 5 3 3" xfId="31518"/>
    <cellStyle name="Migliaia 14 5 3 4" xfId="36650"/>
    <cellStyle name="Migliaia 14 5 4" xfId="6052"/>
    <cellStyle name="Migliaia 14 5 4 2" xfId="16826"/>
    <cellStyle name="Migliaia 14 5 4 2 2" xfId="34000"/>
    <cellStyle name="Migliaia 14 5 4 2 3" xfId="39302"/>
    <cellStyle name="Migliaia 14 5 4 2 4" xfId="28623"/>
    <cellStyle name="Migliaia 14 5 4 3" xfId="31519"/>
    <cellStyle name="Migliaia 14 5 4 4" xfId="36651"/>
    <cellStyle name="Migliaia 14 5 4 5" xfId="19764"/>
    <cellStyle name="Migliaia 14 5 4 6" xfId="43045"/>
    <cellStyle name="Migliaia 14 5 4 7" xfId="45858"/>
    <cellStyle name="Migliaia 14 5 4 8" xfId="48874"/>
    <cellStyle name="Migliaia 14 5 5" xfId="15338"/>
    <cellStyle name="Migliaia 14 5 5 2" xfId="28624"/>
    <cellStyle name="Migliaia 14 5 5 2 2" xfId="34001"/>
    <cellStyle name="Migliaia 14 5 5 2 3" xfId="39303"/>
    <cellStyle name="Migliaia 14 5 5 3" xfId="31520"/>
    <cellStyle name="Migliaia 14 5 5 4" xfId="36652"/>
    <cellStyle name="Migliaia 14 5 5 5" xfId="19765"/>
    <cellStyle name="Migliaia 14 5 6" xfId="19766"/>
    <cellStyle name="Migliaia 14 5 6 2" xfId="28625"/>
    <cellStyle name="Migliaia 14 5 6 2 2" xfId="34002"/>
    <cellStyle name="Migliaia 14 5 6 2 3" xfId="39304"/>
    <cellStyle name="Migliaia 14 5 6 3" xfId="31521"/>
    <cellStyle name="Migliaia 14 5 6 4" xfId="36653"/>
    <cellStyle name="Migliaia 14 5 7" xfId="19763"/>
    <cellStyle name="Migliaia 14 6" xfId="1252"/>
    <cellStyle name="Migliaia 14 6 2" xfId="3448"/>
    <cellStyle name="Migliaia 14 6 2 2" xfId="5123"/>
    <cellStyle name="Migliaia 14 6 2 3" xfId="14107"/>
    <cellStyle name="Migliaia 14 6 2 4" xfId="15341"/>
    <cellStyle name="Migliaia 14 6 2 5" xfId="27758"/>
    <cellStyle name="Migliaia 14 6 2 6" xfId="11516"/>
    <cellStyle name="Migliaia 14 6 3" xfId="4875"/>
    <cellStyle name="Migliaia 14 6 3 2" xfId="30609"/>
    <cellStyle name="Migliaia 14 6 3 2 2" xfId="35767"/>
    <cellStyle name="Migliaia 14 6 3 2 3" xfId="41069"/>
    <cellStyle name="Migliaia 14 6 3 3" xfId="33116"/>
    <cellStyle name="Migliaia 14 6 3 4" xfId="38418"/>
    <cellStyle name="Migliaia 14 6 4" xfId="15340"/>
    <cellStyle name="Migliaia 14 6 4 2" xfId="34003"/>
    <cellStyle name="Migliaia 14 6 4 3" xfId="39305"/>
    <cellStyle name="Migliaia 14 6 4 4" xfId="28626"/>
    <cellStyle name="Migliaia 14 6 5" xfId="31522"/>
    <cellStyle name="Migliaia 14 6 6" xfId="36654"/>
    <cellStyle name="Migliaia 14 6 7" xfId="11515"/>
    <cellStyle name="Migliaia 14 7" xfId="3149"/>
    <cellStyle name="Migliaia 14 7 2" xfId="9622"/>
    <cellStyle name="Migliaia 14 7 2 2" xfId="30610"/>
    <cellStyle name="Migliaia 14 7 2 2 2" xfId="35768"/>
    <cellStyle name="Migliaia 14 7 2 2 3" xfId="41070"/>
    <cellStyle name="Migliaia 14 7 2 3" xfId="33117"/>
    <cellStyle name="Migliaia 14 7 2 4" xfId="38419"/>
    <cellStyle name="Migliaia 14 7 3" xfId="15342"/>
    <cellStyle name="Migliaia 14 7 3 2" xfId="34004"/>
    <cellStyle name="Migliaia 14 7 3 3" xfId="39306"/>
    <cellStyle name="Migliaia 14 7 3 4" xfId="28627"/>
    <cellStyle name="Migliaia 14 7 4" xfId="31523"/>
    <cellStyle name="Migliaia 14 7 5" xfId="36655"/>
    <cellStyle name="Migliaia 14 7 6" xfId="11517"/>
    <cellStyle name="Migliaia 14 8" xfId="2699"/>
    <cellStyle name="Migliaia 14 8 2" xfId="9325"/>
    <cellStyle name="Migliaia 14 8 2 2" xfId="30611"/>
    <cellStyle name="Migliaia 14 8 2 2 2" xfId="35769"/>
    <cellStyle name="Migliaia 14 8 2 2 3" xfId="41071"/>
    <cellStyle name="Migliaia 14 8 2 3" xfId="33118"/>
    <cellStyle name="Migliaia 14 8 2 4" xfId="38420"/>
    <cellStyle name="Migliaia 14 8 3" xfId="15343"/>
    <cellStyle name="Migliaia 14 8 3 2" xfId="34005"/>
    <cellStyle name="Migliaia 14 8 3 3" xfId="39307"/>
    <cellStyle name="Migliaia 14 8 3 4" xfId="28628"/>
    <cellStyle name="Migliaia 14 8 4" xfId="31524"/>
    <cellStyle name="Migliaia 14 8 5" xfId="36656"/>
    <cellStyle name="Migliaia 14 8 6" xfId="11518"/>
    <cellStyle name="Migliaia 14 9" xfId="12574"/>
    <cellStyle name="Migliaia 14 9 2" xfId="28629"/>
    <cellStyle name="Migliaia 14 9 2 2" xfId="34006"/>
    <cellStyle name="Migliaia 14 9 2 3" xfId="39308"/>
    <cellStyle name="Migliaia 14 9 3" xfId="31525"/>
    <cellStyle name="Migliaia 14 9 4" xfId="36657"/>
    <cellStyle name="Migliaia 15" xfId="252"/>
    <cellStyle name="Migliaia 15 10" xfId="15344"/>
    <cellStyle name="Migliaia 15 10 2" xfId="34007"/>
    <cellStyle name="Migliaia 15 10 3" xfId="39309"/>
    <cellStyle name="Migliaia 15 10 4" xfId="28630"/>
    <cellStyle name="Migliaia 15 11" xfId="31526"/>
    <cellStyle name="Migliaia 15 12" xfId="36658"/>
    <cellStyle name="Migliaia 15 2" xfId="253"/>
    <cellStyle name="Migliaia 15 2 2" xfId="1259"/>
    <cellStyle name="Migliaia 15 2 2 2" xfId="3455"/>
    <cellStyle name="Migliaia 15 2 2 2 2" xfId="9797"/>
    <cellStyle name="Migliaia 15 2 2 2 2 2" xfId="34008"/>
    <cellStyle name="Migliaia 15 2 2 2 2 3" xfId="39310"/>
    <cellStyle name="Migliaia 15 2 2 2 3" xfId="13807"/>
    <cellStyle name="Migliaia 15 2 2 2 4" xfId="15347"/>
    <cellStyle name="Migliaia 15 2 2 2 4 2" xfId="36659"/>
    <cellStyle name="Migliaia 15 2 2 2 5" xfId="11519"/>
    <cellStyle name="Migliaia 15 2 2 3" xfId="7024"/>
    <cellStyle name="Migliaia 15 2 2 3 2" xfId="30612"/>
    <cellStyle name="Migliaia 15 2 2 3 2 2" xfId="35770"/>
    <cellStyle name="Migliaia 15 2 2 3 2 3" xfId="41072"/>
    <cellStyle name="Migliaia 15 2 2 3 3" xfId="33119"/>
    <cellStyle name="Migliaia 15 2 2 3 4" xfId="38421"/>
    <cellStyle name="Migliaia 15 2 2 4" xfId="6053"/>
    <cellStyle name="Migliaia 15 2 2 4 2" xfId="16827"/>
    <cellStyle name="Migliaia 15 2 2 4 3" xfId="43044"/>
    <cellStyle name="Migliaia 15 2 2 4 4" xfId="45859"/>
    <cellStyle name="Migliaia 15 2 2 4 5" xfId="48875"/>
    <cellStyle name="Migliaia 15 2 2 5" xfId="15346"/>
    <cellStyle name="Migliaia 15 2 2 6" xfId="19770"/>
    <cellStyle name="Migliaia 15 2 3" xfId="3153"/>
    <cellStyle name="Migliaia 15 2 3 2" xfId="9626"/>
    <cellStyle name="Migliaia 15 2 3 2 2" xfId="30613"/>
    <cellStyle name="Migliaia 15 2 3 2 2 2" xfId="35771"/>
    <cellStyle name="Migliaia 15 2 3 2 2 3" xfId="41073"/>
    <cellStyle name="Migliaia 15 2 3 2 3" xfId="33120"/>
    <cellStyle name="Migliaia 15 2 3 2 4" xfId="38422"/>
    <cellStyle name="Migliaia 15 2 3 3" xfId="15348"/>
    <cellStyle name="Migliaia 15 2 3 3 2" xfId="34009"/>
    <cellStyle name="Migliaia 15 2 3 3 3" xfId="39311"/>
    <cellStyle name="Migliaia 15 2 3 3 4" xfId="28631"/>
    <cellStyle name="Migliaia 15 2 3 4" xfId="31527"/>
    <cellStyle name="Migliaia 15 2 3 5" xfId="36660"/>
    <cellStyle name="Migliaia 15 2 3 6" xfId="11520"/>
    <cellStyle name="Migliaia 15 2 4" xfId="2704"/>
    <cellStyle name="Migliaia 15 2 4 2" xfId="9329"/>
    <cellStyle name="Migliaia 15 2 4 2 2" xfId="34010"/>
    <cellStyle name="Migliaia 15 2 4 2 3" xfId="39312"/>
    <cellStyle name="Migliaia 15 2 4 3" xfId="13446"/>
    <cellStyle name="Migliaia 15 2 4 4" xfId="15349"/>
    <cellStyle name="Migliaia 15 2 4 4 2" xfId="36661"/>
    <cellStyle name="Migliaia 15 2 4 5" xfId="11521"/>
    <cellStyle name="Migliaia 15 2 5" xfId="8537"/>
    <cellStyle name="Migliaia 15 2 5 2" xfId="28633"/>
    <cellStyle name="Migliaia 15 2 5 2 2" xfId="34011"/>
    <cellStyle name="Migliaia 15 2 5 2 3" xfId="39313"/>
    <cellStyle name="Migliaia 15 2 5 3" xfId="31529"/>
    <cellStyle name="Migliaia 15 2 5 4" xfId="36662"/>
    <cellStyle name="Migliaia 15 2 6" xfId="15345"/>
    <cellStyle name="Migliaia 15 2 6 2" xfId="28634"/>
    <cellStyle name="Migliaia 15 2 6 2 2" xfId="34012"/>
    <cellStyle name="Migliaia 15 2 6 2 3" xfId="39314"/>
    <cellStyle name="Migliaia 15 2 6 3" xfId="31530"/>
    <cellStyle name="Migliaia 15 2 6 4" xfId="36663"/>
    <cellStyle name="Migliaia 15 2 6 5" xfId="19773"/>
    <cellStyle name="Migliaia 15 2 7" xfId="19769"/>
    <cellStyle name="Migliaia 15 3" xfId="254"/>
    <cellStyle name="Migliaia 15 3 10" xfId="19774"/>
    <cellStyle name="Migliaia 15 3 11" xfId="11522"/>
    <cellStyle name="Migliaia 15 3 2" xfId="1261"/>
    <cellStyle name="Migliaia 15 3 2 2" xfId="3457"/>
    <cellStyle name="Migliaia 15 3 2 2 2" xfId="7335"/>
    <cellStyle name="Migliaia 15 3 2 2 2 2" xfId="13808"/>
    <cellStyle name="Migliaia 15 3 2 2 2 2 2" xfId="17275"/>
    <cellStyle name="Migliaia 15 3 2 2 2 2 2 2" xfId="34013"/>
    <cellStyle name="Migliaia 15 3 2 2 2 2 3" xfId="39315"/>
    <cellStyle name="Migliaia 15 3 2 2 2 2 4" xfId="28635"/>
    <cellStyle name="Migliaia 15 3 2 2 2 3" xfId="31531"/>
    <cellStyle name="Migliaia 15 3 2 2 2 4" xfId="36664"/>
    <cellStyle name="Migliaia 15 3 2 2 2 5" xfId="43934"/>
    <cellStyle name="Migliaia 15 3 2 2 2 6" xfId="46320"/>
    <cellStyle name="Migliaia 15 3 2 2 2 7" xfId="49336"/>
    <cellStyle name="Migliaia 15 3 2 2 2 8" xfId="13076"/>
    <cellStyle name="Migliaia 15 3 2 2 3" xfId="7113"/>
    <cellStyle name="Migliaia 15 3 2 2 4" xfId="6054"/>
    <cellStyle name="Migliaia 15 3 2 2 4 2" xfId="16828"/>
    <cellStyle name="Migliaia 15 3 2 2 4 3" xfId="41659"/>
    <cellStyle name="Migliaia 15 3 2 2 4 4" xfId="45860"/>
    <cellStyle name="Migliaia 15 3 2 2 4 5" xfId="48876"/>
    <cellStyle name="Migliaia 15 3 2 2 5" xfId="15352"/>
    <cellStyle name="Migliaia 15 3 2 2 6" xfId="19776"/>
    <cellStyle name="Migliaia 15 3 2 3" xfId="2706"/>
    <cellStyle name="Migliaia 15 3 2 3 2" xfId="7851"/>
    <cellStyle name="Migliaia 15 3 2 3 2 2" xfId="34014"/>
    <cellStyle name="Migliaia 15 3 2 3 2 3" xfId="39316"/>
    <cellStyle name="Migliaia 15 3 2 3 2 4" xfId="28636"/>
    <cellStyle name="Migliaia 15 3 2 3 3" xfId="7336"/>
    <cellStyle name="Migliaia 15 3 2 3 4" xfId="15353"/>
    <cellStyle name="Migliaia 15 3 2 3 4 2" xfId="36665"/>
    <cellStyle name="Migliaia 15 3 2 3 5" xfId="11523"/>
    <cellStyle name="Migliaia 15 3 2 4" xfId="6686"/>
    <cellStyle name="Migliaia 15 3 2 4 2" xfId="13495"/>
    <cellStyle name="Migliaia 15 3 2 4 2 2" xfId="34015"/>
    <cellStyle name="Migliaia 15 3 2 4 2 3" xfId="39317"/>
    <cellStyle name="Migliaia 15 3 2 4 3" xfId="31533"/>
    <cellStyle name="Migliaia 15 3 2 4 4" xfId="36666"/>
    <cellStyle name="Migliaia 15 3 2 4 5" xfId="12577"/>
    <cellStyle name="Migliaia 15 3 2 5" xfId="12837"/>
    <cellStyle name="Migliaia 15 3 2 5 2" xfId="28637"/>
    <cellStyle name="Migliaia 15 3 2 5 2 2" xfId="34016"/>
    <cellStyle name="Migliaia 15 3 2 5 2 3" xfId="39318"/>
    <cellStyle name="Migliaia 15 3 2 5 3" xfId="31534"/>
    <cellStyle name="Migliaia 15 3 2 5 4" xfId="36667"/>
    <cellStyle name="Migliaia 15 3 2 6" xfId="15351"/>
    <cellStyle name="Migliaia 15 3 2 6 2" xfId="28638"/>
    <cellStyle name="Migliaia 15 3 2 6 2 2" xfId="34017"/>
    <cellStyle name="Migliaia 15 3 2 6 2 3" xfId="39319"/>
    <cellStyle name="Migliaia 15 3 2 6 3" xfId="31535"/>
    <cellStyle name="Migliaia 15 3 2 6 4" xfId="36668"/>
    <cellStyle name="Migliaia 15 3 2 6 5" xfId="19779"/>
    <cellStyle name="Migliaia 15 3 2 7" xfId="19775"/>
    <cellStyle name="Migliaia 15 3 3" xfId="1260"/>
    <cellStyle name="Migliaia 15 3 3 2" xfId="3456"/>
    <cellStyle name="Migliaia 15 3 3 2 2" xfId="5126"/>
    <cellStyle name="Migliaia 15 3 3 2 2 2" xfId="34019"/>
    <cellStyle name="Migliaia 15 3 3 2 2 3" xfId="39321"/>
    <cellStyle name="Migliaia 15 3 3 2 3" xfId="13606"/>
    <cellStyle name="Migliaia 15 3 3 2 4" xfId="15355"/>
    <cellStyle name="Migliaia 15 3 3 2 4 2" xfId="36670"/>
    <cellStyle name="Migliaia 15 3 3 2 5" xfId="11525"/>
    <cellStyle name="Migliaia 15 3 3 3" xfId="4878"/>
    <cellStyle name="Migliaia 15 3 3 3 2" xfId="28640"/>
    <cellStyle name="Migliaia 15 3 3 3 2 2" xfId="34020"/>
    <cellStyle name="Migliaia 15 3 3 3 2 3" xfId="39322"/>
    <cellStyle name="Migliaia 15 3 3 3 3" xfId="31537"/>
    <cellStyle name="Migliaia 15 3 3 3 4" xfId="36671"/>
    <cellStyle name="Migliaia 15 3 3 4" xfId="15354"/>
    <cellStyle name="Migliaia 15 3 3 4 2" xfId="28641"/>
    <cellStyle name="Migliaia 15 3 3 4 2 2" xfId="34021"/>
    <cellStyle name="Migliaia 15 3 3 4 2 3" xfId="39323"/>
    <cellStyle name="Migliaia 15 3 3 4 3" xfId="31538"/>
    <cellStyle name="Migliaia 15 3 3 4 4" xfId="36672"/>
    <cellStyle name="Migliaia 15 3 3 4 5" xfId="19780"/>
    <cellStyle name="Migliaia 15 3 3 5" xfId="19781"/>
    <cellStyle name="Migliaia 15 3 3 5 2" xfId="28642"/>
    <cellStyle name="Migliaia 15 3 3 5 2 2" xfId="34022"/>
    <cellStyle name="Migliaia 15 3 3 5 2 3" xfId="39324"/>
    <cellStyle name="Migliaia 15 3 3 5 3" xfId="31539"/>
    <cellStyle name="Migliaia 15 3 3 5 4" xfId="36673"/>
    <cellStyle name="Migliaia 15 3 3 6" xfId="28639"/>
    <cellStyle name="Migliaia 15 3 3 6 2" xfId="34018"/>
    <cellStyle name="Migliaia 15 3 3 6 3" xfId="39320"/>
    <cellStyle name="Migliaia 15 3 3 7" xfId="31536"/>
    <cellStyle name="Migliaia 15 3 3 8" xfId="36669"/>
    <cellStyle name="Migliaia 15 3 3 9" xfId="11524"/>
    <cellStyle name="Migliaia 15 3 4" xfId="2391"/>
    <cellStyle name="Migliaia 15 3 4 2" xfId="3903"/>
    <cellStyle name="Migliaia 15 3 4 2 2" xfId="9858"/>
    <cellStyle name="Migliaia 15 3 4 2 3" xfId="14023"/>
    <cellStyle name="Migliaia 15 3 4 2 4" xfId="15357"/>
    <cellStyle name="Migliaia 15 3 4 2 5" xfId="27761"/>
    <cellStyle name="Migliaia 15 3 4 2 6" xfId="11527"/>
    <cellStyle name="Migliaia 15 3 4 3" xfId="9106"/>
    <cellStyle name="Migliaia 15 3 4 3 2" xfId="30614"/>
    <cellStyle name="Migliaia 15 3 4 3 2 2" xfId="35772"/>
    <cellStyle name="Migliaia 15 3 4 3 2 3" xfId="41074"/>
    <cellStyle name="Migliaia 15 3 4 3 3" xfId="33121"/>
    <cellStyle name="Migliaia 15 3 4 3 4" xfId="38423"/>
    <cellStyle name="Migliaia 15 3 4 4" xfId="15356"/>
    <cellStyle name="Migliaia 15 3 4 4 2" xfId="34023"/>
    <cellStyle name="Migliaia 15 3 4 4 3" xfId="39325"/>
    <cellStyle name="Migliaia 15 3 4 4 4" xfId="28643"/>
    <cellStyle name="Migliaia 15 3 4 5" xfId="31540"/>
    <cellStyle name="Migliaia 15 3 4 6" xfId="36674"/>
    <cellStyle name="Migliaia 15 3 4 7" xfId="11526"/>
    <cellStyle name="Migliaia 15 3 5" xfId="3154"/>
    <cellStyle name="Migliaia 15 3 5 2" xfId="9627"/>
    <cellStyle name="Migliaia 15 3 5 2 2" xfId="30615"/>
    <cellStyle name="Migliaia 15 3 5 2 2 2" xfId="35773"/>
    <cellStyle name="Migliaia 15 3 5 2 2 3" xfId="41075"/>
    <cellStyle name="Migliaia 15 3 5 2 3" xfId="33122"/>
    <cellStyle name="Migliaia 15 3 5 2 4" xfId="38424"/>
    <cellStyle name="Migliaia 15 3 5 3" xfId="15358"/>
    <cellStyle name="Migliaia 15 3 5 3 2" xfId="34024"/>
    <cellStyle name="Migliaia 15 3 5 3 3" xfId="39326"/>
    <cellStyle name="Migliaia 15 3 5 3 4" xfId="28644"/>
    <cellStyle name="Migliaia 15 3 5 4" xfId="31541"/>
    <cellStyle name="Migliaia 15 3 5 5" xfId="36675"/>
    <cellStyle name="Migliaia 15 3 5 6" xfId="11528"/>
    <cellStyle name="Migliaia 15 3 6" xfId="2705"/>
    <cellStyle name="Migliaia 15 3 6 2" xfId="9330"/>
    <cellStyle name="Migliaia 15 3 6 2 2" xfId="34025"/>
    <cellStyle name="Migliaia 15 3 6 2 3" xfId="39327"/>
    <cellStyle name="Migliaia 15 3 6 3" xfId="14155"/>
    <cellStyle name="Migliaia 15 3 6 4" xfId="15359"/>
    <cellStyle name="Migliaia 15 3 6 4 2" xfId="36676"/>
    <cellStyle name="Migliaia 15 3 6 5" xfId="11529"/>
    <cellStyle name="Migliaia 15 3 7" xfId="7669"/>
    <cellStyle name="Migliaia 15 3 7 2" xfId="28645"/>
    <cellStyle name="Migliaia 15 3 7 2 2" xfId="34026"/>
    <cellStyle name="Migliaia 15 3 7 2 3" xfId="39328"/>
    <cellStyle name="Migliaia 15 3 7 3" xfId="31542"/>
    <cellStyle name="Migliaia 15 3 7 4" xfId="36677"/>
    <cellStyle name="Migliaia 15 3 8" xfId="12838"/>
    <cellStyle name="Migliaia 15 3 8 2" xfId="28646"/>
    <cellStyle name="Migliaia 15 3 8 2 2" xfId="34027"/>
    <cellStyle name="Migliaia 15 3 8 2 3" xfId="39329"/>
    <cellStyle name="Migliaia 15 3 8 3" xfId="31543"/>
    <cellStyle name="Migliaia 15 3 8 4" xfId="36678"/>
    <cellStyle name="Migliaia 15 3 8 5" xfId="19782"/>
    <cellStyle name="Migliaia 15 3 9" xfId="15350"/>
    <cellStyle name="Migliaia 15 4" xfId="1262"/>
    <cellStyle name="Migliaia 15 4 2" xfId="3458"/>
    <cellStyle name="Migliaia 15 4 2 2" xfId="4224"/>
    <cellStyle name="Migliaia 15 4 2 2 2" xfId="28647"/>
    <cellStyle name="Migliaia 15 4 2 2 2 2" xfId="34028"/>
    <cellStyle name="Migliaia 15 4 2 2 2 3" xfId="39330"/>
    <cellStyle name="Migliaia 15 4 2 2 3" xfId="31544"/>
    <cellStyle name="Migliaia 15 4 2 2 4" xfId="36679"/>
    <cellStyle name="Migliaia 15 4 2 3" xfId="7337"/>
    <cellStyle name="Migliaia 15 4 2 3 2" xfId="28648"/>
    <cellStyle name="Migliaia 15 4 2 3 2 2" xfId="34029"/>
    <cellStyle name="Migliaia 15 4 2 3 2 3" xfId="39331"/>
    <cellStyle name="Migliaia 15 4 2 3 3" xfId="31545"/>
    <cellStyle name="Migliaia 15 4 2 3 4" xfId="36680"/>
    <cellStyle name="Migliaia 15 4 2 4" xfId="6688"/>
    <cellStyle name="Migliaia 15 4 2 5" xfId="6056"/>
    <cellStyle name="Migliaia 15 4 2 5 2" xfId="16830"/>
    <cellStyle name="Migliaia 15 4 2 5 3" xfId="41660"/>
    <cellStyle name="Migliaia 15 4 2 5 4" xfId="45862"/>
    <cellStyle name="Migliaia 15 4 2 5 5" xfId="48878"/>
    <cellStyle name="Migliaia 15 4 2 6" xfId="15361"/>
    <cellStyle name="Migliaia 15 4 2 7" xfId="19784"/>
    <cellStyle name="Migliaia 15 4 3" xfId="4225"/>
    <cellStyle name="Migliaia 15 4 3 2" xfId="13607"/>
    <cellStyle name="Migliaia 15 4 3 2 2" xfId="34030"/>
    <cellStyle name="Migliaia 15 4 3 2 3" xfId="39332"/>
    <cellStyle name="Migliaia 15 4 3 3" xfId="31546"/>
    <cellStyle name="Migliaia 15 4 3 4" xfId="36681"/>
    <cellStyle name="Migliaia 15 4 3 5" xfId="12836"/>
    <cellStyle name="Migliaia 15 4 4" xfId="7338"/>
    <cellStyle name="Migliaia 15 4 4 2" xfId="28649"/>
    <cellStyle name="Migliaia 15 4 4 2 2" xfId="34031"/>
    <cellStyle name="Migliaia 15 4 4 2 3" xfId="39333"/>
    <cellStyle name="Migliaia 15 4 4 3" xfId="31547"/>
    <cellStyle name="Migliaia 15 4 4 4" xfId="36682"/>
    <cellStyle name="Migliaia 15 4 5" xfId="6687"/>
    <cellStyle name="Migliaia 15 4 5 2" xfId="28650"/>
    <cellStyle name="Migliaia 15 4 5 2 2" xfId="34032"/>
    <cellStyle name="Migliaia 15 4 5 2 3" xfId="39334"/>
    <cellStyle name="Migliaia 15 4 5 3" xfId="31548"/>
    <cellStyle name="Migliaia 15 4 5 4" xfId="36683"/>
    <cellStyle name="Migliaia 15 4 6" xfId="6055"/>
    <cellStyle name="Migliaia 15 4 6 2" xfId="16829"/>
    <cellStyle name="Migliaia 15 4 6 2 2" xfId="34033"/>
    <cellStyle name="Migliaia 15 4 6 2 3" xfId="39335"/>
    <cellStyle name="Migliaia 15 4 6 2 4" xfId="28651"/>
    <cellStyle name="Migliaia 15 4 6 3" xfId="31549"/>
    <cellStyle name="Migliaia 15 4 6 4" xfId="36684"/>
    <cellStyle name="Migliaia 15 4 6 5" xfId="19785"/>
    <cellStyle name="Migliaia 15 4 6 6" xfId="43620"/>
    <cellStyle name="Migliaia 15 4 6 7" xfId="45861"/>
    <cellStyle name="Migliaia 15 4 6 8" xfId="48877"/>
    <cellStyle name="Migliaia 15 4 7" xfId="15360"/>
    <cellStyle name="Migliaia 15 4 7 2" xfId="28652"/>
    <cellStyle name="Migliaia 15 4 7 2 2" xfId="34034"/>
    <cellStyle name="Migliaia 15 4 7 2 3" xfId="39336"/>
    <cellStyle name="Migliaia 15 4 7 3" xfId="31550"/>
    <cellStyle name="Migliaia 15 4 7 4" xfId="36685"/>
    <cellStyle name="Migliaia 15 4 7 5" xfId="19786"/>
    <cellStyle name="Migliaia 15 4 8" xfId="19783"/>
    <cellStyle name="Migliaia 15 5" xfId="1263"/>
    <cellStyle name="Migliaia 15 5 2" xfId="3459"/>
    <cellStyle name="Migliaia 15 5 2 2" xfId="13809"/>
    <cellStyle name="Migliaia 15 5 2 2 2" xfId="34035"/>
    <cellStyle name="Migliaia 15 5 2 2 3" xfId="39337"/>
    <cellStyle name="Migliaia 15 5 2 3" xfId="15363"/>
    <cellStyle name="Migliaia 15 5 2 3 2" xfId="31551"/>
    <cellStyle name="Migliaia 15 5 2 4" xfId="36686"/>
    <cellStyle name="Migliaia 15 5 2 5" xfId="11530"/>
    <cellStyle name="Migliaia 15 5 3" xfId="6689"/>
    <cellStyle name="Migliaia 15 5 3 2" xfId="28653"/>
    <cellStyle name="Migliaia 15 5 3 2 2" xfId="34036"/>
    <cellStyle name="Migliaia 15 5 3 2 3" xfId="39338"/>
    <cellStyle name="Migliaia 15 5 3 3" xfId="31552"/>
    <cellStyle name="Migliaia 15 5 3 4" xfId="36687"/>
    <cellStyle name="Migliaia 15 5 4" xfId="6057"/>
    <cellStyle name="Migliaia 15 5 4 2" xfId="16831"/>
    <cellStyle name="Migliaia 15 5 4 2 2" xfId="34037"/>
    <cellStyle name="Migliaia 15 5 4 2 3" xfId="39339"/>
    <cellStyle name="Migliaia 15 5 4 2 4" xfId="28654"/>
    <cellStyle name="Migliaia 15 5 4 3" xfId="31553"/>
    <cellStyle name="Migliaia 15 5 4 4" xfId="36688"/>
    <cellStyle name="Migliaia 15 5 4 5" xfId="19788"/>
    <cellStyle name="Migliaia 15 5 4 6" xfId="28538"/>
    <cellStyle name="Migliaia 15 5 4 7" xfId="45863"/>
    <cellStyle name="Migliaia 15 5 4 8" xfId="48879"/>
    <cellStyle name="Migliaia 15 5 5" xfId="15362"/>
    <cellStyle name="Migliaia 15 5 5 2" xfId="28655"/>
    <cellStyle name="Migliaia 15 5 5 2 2" xfId="34038"/>
    <cellStyle name="Migliaia 15 5 5 2 3" xfId="39340"/>
    <cellStyle name="Migliaia 15 5 5 3" xfId="31554"/>
    <cellStyle name="Migliaia 15 5 5 4" xfId="36689"/>
    <cellStyle name="Migliaia 15 5 5 5" xfId="19789"/>
    <cellStyle name="Migliaia 15 5 6" xfId="19790"/>
    <cellStyle name="Migliaia 15 5 6 2" xfId="28656"/>
    <cellStyle name="Migliaia 15 5 6 2 2" xfId="34039"/>
    <cellStyle name="Migliaia 15 5 6 2 3" xfId="39341"/>
    <cellStyle name="Migliaia 15 5 6 3" xfId="31555"/>
    <cellStyle name="Migliaia 15 5 6 4" xfId="36690"/>
    <cellStyle name="Migliaia 15 5 7" xfId="19787"/>
    <cellStyle name="Migliaia 15 6" xfId="1258"/>
    <cellStyle name="Migliaia 15 6 2" xfId="3454"/>
    <cellStyle name="Migliaia 15 6 2 2" xfId="5125"/>
    <cellStyle name="Migliaia 15 6 2 3" xfId="14106"/>
    <cellStyle name="Migliaia 15 6 2 4" xfId="15365"/>
    <cellStyle name="Migliaia 15 6 2 5" xfId="27762"/>
    <cellStyle name="Migliaia 15 6 2 6" xfId="11532"/>
    <cellStyle name="Migliaia 15 6 3" xfId="4877"/>
    <cellStyle name="Migliaia 15 6 3 2" xfId="30616"/>
    <cellStyle name="Migliaia 15 6 3 2 2" xfId="35774"/>
    <cellStyle name="Migliaia 15 6 3 2 3" xfId="41076"/>
    <cellStyle name="Migliaia 15 6 3 3" xfId="33123"/>
    <cellStyle name="Migliaia 15 6 3 4" xfId="38425"/>
    <cellStyle name="Migliaia 15 6 4" xfId="15364"/>
    <cellStyle name="Migliaia 15 6 4 2" xfId="34040"/>
    <cellStyle name="Migliaia 15 6 4 3" xfId="39342"/>
    <cellStyle name="Migliaia 15 6 4 4" xfId="28657"/>
    <cellStyle name="Migliaia 15 6 5" xfId="31556"/>
    <cellStyle name="Migliaia 15 6 6" xfId="36691"/>
    <cellStyle name="Migliaia 15 6 7" xfId="11531"/>
    <cellStyle name="Migliaia 15 7" xfId="3152"/>
    <cellStyle name="Migliaia 15 7 2" xfId="9625"/>
    <cellStyle name="Migliaia 15 7 2 2" xfId="30617"/>
    <cellStyle name="Migliaia 15 7 2 2 2" xfId="35775"/>
    <cellStyle name="Migliaia 15 7 2 2 3" xfId="41077"/>
    <cellStyle name="Migliaia 15 7 2 3" xfId="33124"/>
    <cellStyle name="Migliaia 15 7 2 4" xfId="38426"/>
    <cellStyle name="Migliaia 15 7 3" xfId="15366"/>
    <cellStyle name="Migliaia 15 7 3 2" xfId="34041"/>
    <cellStyle name="Migliaia 15 7 3 3" xfId="39343"/>
    <cellStyle name="Migliaia 15 7 3 4" xfId="28658"/>
    <cellStyle name="Migliaia 15 7 4" xfId="31557"/>
    <cellStyle name="Migliaia 15 7 5" xfId="36692"/>
    <cellStyle name="Migliaia 15 7 6" xfId="11533"/>
    <cellStyle name="Migliaia 15 8" xfId="2703"/>
    <cellStyle name="Migliaia 15 8 2" xfId="9328"/>
    <cellStyle name="Migliaia 15 8 2 2" xfId="30618"/>
    <cellStyle name="Migliaia 15 8 2 2 2" xfId="35776"/>
    <cellStyle name="Migliaia 15 8 2 2 3" xfId="41078"/>
    <cellStyle name="Migliaia 15 8 2 3" xfId="33125"/>
    <cellStyle name="Migliaia 15 8 2 4" xfId="38427"/>
    <cellStyle name="Migliaia 15 8 3" xfId="15367"/>
    <cellStyle name="Migliaia 15 8 3 2" xfId="34042"/>
    <cellStyle name="Migliaia 15 8 3 3" xfId="39344"/>
    <cellStyle name="Migliaia 15 8 3 4" xfId="28659"/>
    <cellStyle name="Migliaia 15 8 4" xfId="31558"/>
    <cellStyle name="Migliaia 15 8 5" xfId="36693"/>
    <cellStyle name="Migliaia 15 8 6" xfId="11534"/>
    <cellStyle name="Migliaia 15 9" xfId="12576"/>
    <cellStyle name="Migliaia 15 9 2" xfId="28660"/>
    <cellStyle name="Migliaia 15 9 2 2" xfId="34043"/>
    <cellStyle name="Migliaia 15 9 2 3" xfId="39345"/>
    <cellStyle name="Migliaia 15 9 3" xfId="31559"/>
    <cellStyle name="Migliaia 15 9 4" xfId="36694"/>
    <cellStyle name="Migliaia 16" xfId="255"/>
    <cellStyle name="Migliaia 16 10" xfId="15368"/>
    <cellStyle name="Migliaia 16 10 2" xfId="34044"/>
    <cellStyle name="Migliaia 16 10 3" xfId="39346"/>
    <cellStyle name="Migliaia 16 10 4" xfId="28661"/>
    <cellStyle name="Migliaia 16 11" xfId="31560"/>
    <cellStyle name="Migliaia 16 12" xfId="36695"/>
    <cellStyle name="Migliaia 16 2" xfId="256"/>
    <cellStyle name="Migliaia 16 2 2" xfId="1265"/>
    <cellStyle name="Migliaia 16 2 2 2" xfId="3461"/>
    <cellStyle name="Migliaia 16 2 2 2 2" xfId="9798"/>
    <cellStyle name="Migliaia 16 2 2 2 2 2" xfId="34045"/>
    <cellStyle name="Migliaia 16 2 2 2 2 3" xfId="39347"/>
    <cellStyle name="Migliaia 16 2 2 2 3" xfId="13810"/>
    <cellStyle name="Migliaia 16 2 2 2 4" xfId="15371"/>
    <cellStyle name="Migliaia 16 2 2 2 4 2" xfId="36696"/>
    <cellStyle name="Migliaia 16 2 2 2 5" xfId="11535"/>
    <cellStyle name="Migliaia 16 2 2 3" xfId="7025"/>
    <cellStyle name="Migliaia 16 2 2 3 2" xfId="30619"/>
    <cellStyle name="Migliaia 16 2 2 3 2 2" xfId="35777"/>
    <cellStyle name="Migliaia 16 2 2 3 2 3" xfId="41079"/>
    <cellStyle name="Migliaia 16 2 2 3 3" xfId="33126"/>
    <cellStyle name="Migliaia 16 2 2 3 4" xfId="38428"/>
    <cellStyle name="Migliaia 16 2 2 4" xfId="6058"/>
    <cellStyle name="Migliaia 16 2 2 4 2" xfId="16832"/>
    <cellStyle name="Migliaia 16 2 2 4 3" xfId="42564"/>
    <cellStyle name="Migliaia 16 2 2 4 4" xfId="45864"/>
    <cellStyle name="Migliaia 16 2 2 4 5" xfId="48880"/>
    <cellStyle name="Migliaia 16 2 2 5" xfId="15370"/>
    <cellStyle name="Migliaia 16 2 2 6" xfId="19792"/>
    <cellStyle name="Migliaia 16 2 3" xfId="3156"/>
    <cellStyle name="Migliaia 16 2 3 2" xfId="9629"/>
    <cellStyle name="Migliaia 16 2 3 2 2" xfId="30620"/>
    <cellStyle name="Migliaia 16 2 3 2 2 2" xfId="35778"/>
    <cellStyle name="Migliaia 16 2 3 2 2 3" xfId="41080"/>
    <cellStyle name="Migliaia 16 2 3 2 3" xfId="33127"/>
    <cellStyle name="Migliaia 16 2 3 2 4" xfId="38429"/>
    <cellStyle name="Migliaia 16 2 3 3" xfId="15372"/>
    <cellStyle name="Migliaia 16 2 3 3 2" xfId="34046"/>
    <cellStyle name="Migliaia 16 2 3 3 3" xfId="39348"/>
    <cellStyle name="Migliaia 16 2 3 3 4" xfId="28662"/>
    <cellStyle name="Migliaia 16 2 3 4" xfId="31561"/>
    <cellStyle name="Migliaia 16 2 3 5" xfId="36697"/>
    <cellStyle name="Migliaia 16 2 3 6" xfId="11536"/>
    <cellStyle name="Migliaia 16 2 4" xfId="2708"/>
    <cellStyle name="Migliaia 16 2 4 2" xfId="9332"/>
    <cellStyle name="Migliaia 16 2 4 2 2" xfId="34047"/>
    <cellStyle name="Migliaia 16 2 4 2 3" xfId="39349"/>
    <cellStyle name="Migliaia 16 2 4 3" xfId="13447"/>
    <cellStyle name="Migliaia 16 2 4 4" xfId="15373"/>
    <cellStyle name="Migliaia 16 2 4 4 2" xfId="36698"/>
    <cellStyle name="Migliaia 16 2 4 5" xfId="11537"/>
    <cellStyle name="Migliaia 16 2 5" xfId="8538"/>
    <cellStyle name="Migliaia 16 2 5 2" xfId="28663"/>
    <cellStyle name="Migliaia 16 2 5 2 2" xfId="34048"/>
    <cellStyle name="Migliaia 16 2 5 2 3" xfId="39350"/>
    <cellStyle name="Migliaia 16 2 5 3" xfId="31562"/>
    <cellStyle name="Migliaia 16 2 5 4" xfId="36699"/>
    <cellStyle name="Migliaia 16 2 6" xfId="15369"/>
    <cellStyle name="Migliaia 16 2 6 2" xfId="28664"/>
    <cellStyle name="Migliaia 16 2 6 2 2" xfId="34049"/>
    <cellStyle name="Migliaia 16 2 6 2 3" xfId="39351"/>
    <cellStyle name="Migliaia 16 2 6 3" xfId="31563"/>
    <cellStyle name="Migliaia 16 2 6 4" xfId="36700"/>
    <cellStyle name="Migliaia 16 2 6 5" xfId="19793"/>
    <cellStyle name="Migliaia 16 2 7" xfId="19791"/>
    <cellStyle name="Migliaia 16 3" xfId="257"/>
    <cellStyle name="Migliaia 16 3 10" xfId="19794"/>
    <cellStyle name="Migliaia 16 3 11" xfId="11538"/>
    <cellStyle name="Migliaia 16 3 2" xfId="1267"/>
    <cellStyle name="Migliaia 16 3 2 2" xfId="3463"/>
    <cellStyle name="Migliaia 16 3 2 2 2" xfId="7339"/>
    <cellStyle name="Migliaia 16 3 2 2 2 2" xfId="13811"/>
    <cellStyle name="Migliaia 16 3 2 2 2 2 2" xfId="17276"/>
    <cellStyle name="Migliaia 16 3 2 2 2 2 2 2" xfId="34050"/>
    <cellStyle name="Migliaia 16 3 2 2 2 2 3" xfId="39352"/>
    <cellStyle name="Migliaia 16 3 2 2 2 2 4" xfId="28665"/>
    <cellStyle name="Migliaia 16 3 2 2 2 3" xfId="31564"/>
    <cellStyle name="Migliaia 16 3 2 2 2 4" xfId="36701"/>
    <cellStyle name="Migliaia 16 3 2 2 2 5" xfId="42899"/>
    <cellStyle name="Migliaia 16 3 2 2 2 6" xfId="46321"/>
    <cellStyle name="Migliaia 16 3 2 2 2 7" xfId="49337"/>
    <cellStyle name="Migliaia 16 3 2 2 2 8" xfId="13077"/>
    <cellStyle name="Migliaia 16 3 2 2 3" xfId="7114"/>
    <cellStyle name="Migliaia 16 3 2 2 4" xfId="6059"/>
    <cellStyle name="Migliaia 16 3 2 2 4 2" xfId="16833"/>
    <cellStyle name="Migliaia 16 3 2 2 4 3" xfId="42750"/>
    <cellStyle name="Migliaia 16 3 2 2 4 4" xfId="45865"/>
    <cellStyle name="Migliaia 16 3 2 2 4 5" xfId="48881"/>
    <cellStyle name="Migliaia 16 3 2 2 5" xfId="15376"/>
    <cellStyle name="Migliaia 16 3 2 2 6" xfId="19796"/>
    <cellStyle name="Migliaia 16 3 2 3" xfId="2710"/>
    <cellStyle name="Migliaia 16 3 2 3 2" xfId="7850"/>
    <cellStyle name="Migliaia 16 3 2 3 2 2" xfId="34051"/>
    <cellStyle name="Migliaia 16 3 2 3 2 3" xfId="39353"/>
    <cellStyle name="Migliaia 16 3 2 3 2 4" xfId="28666"/>
    <cellStyle name="Migliaia 16 3 2 3 3" xfId="7340"/>
    <cellStyle name="Migliaia 16 3 2 3 4" xfId="15377"/>
    <cellStyle name="Migliaia 16 3 2 3 4 2" xfId="36702"/>
    <cellStyle name="Migliaia 16 3 2 3 5" xfId="11539"/>
    <cellStyle name="Migliaia 16 3 2 4" xfId="6690"/>
    <cellStyle name="Migliaia 16 3 2 4 2" xfId="13496"/>
    <cellStyle name="Migliaia 16 3 2 4 2 2" xfId="34052"/>
    <cellStyle name="Migliaia 16 3 2 4 2 3" xfId="39354"/>
    <cellStyle name="Migliaia 16 3 2 4 3" xfId="31565"/>
    <cellStyle name="Migliaia 16 3 2 4 4" xfId="36703"/>
    <cellStyle name="Migliaia 16 3 2 4 5" xfId="12579"/>
    <cellStyle name="Migliaia 16 3 2 5" xfId="12834"/>
    <cellStyle name="Migliaia 16 3 2 5 2" xfId="28667"/>
    <cellStyle name="Migliaia 16 3 2 5 2 2" xfId="34053"/>
    <cellStyle name="Migliaia 16 3 2 5 2 3" xfId="39355"/>
    <cellStyle name="Migliaia 16 3 2 5 3" xfId="31566"/>
    <cellStyle name="Migliaia 16 3 2 5 4" xfId="36704"/>
    <cellStyle name="Migliaia 16 3 2 6" xfId="15375"/>
    <cellStyle name="Migliaia 16 3 2 6 2" xfId="28668"/>
    <cellStyle name="Migliaia 16 3 2 6 2 2" xfId="34054"/>
    <cellStyle name="Migliaia 16 3 2 6 2 3" xfId="39356"/>
    <cellStyle name="Migliaia 16 3 2 6 3" xfId="31567"/>
    <cellStyle name="Migliaia 16 3 2 6 4" xfId="36705"/>
    <cellStyle name="Migliaia 16 3 2 6 5" xfId="19797"/>
    <cellStyle name="Migliaia 16 3 2 7" xfId="19795"/>
    <cellStyle name="Migliaia 16 3 3" xfId="1266"/>
    <cellStyle name="Migliaia 16 3 3 2" xfId="3462"/>
    <cellStyle name="Migliaia 16 3 3 2 2" xfId="5128"/>
    <cellStyle name="Migliaia 16 3 3 2 2 2" xfId="34056"/>
    <cellStyle name="Migliaia 16 3 3 2 2 3" xfId="39358"/>
    <cellStyle name="Migliaia 16 3 3 2 3" xfId="13608"/>
    <cellStyle name="Migliaia 16 3 3 2 4" xfId="15379"/>
    <cellStyle name="Migliaia 16 3 3 2 4 2" xfId="36707"/>
    <cellStyle name="Migliaia 16 3 3 2 5" xfId="11541"/>
    <cellStyle name="Migliaia 16 3 3 3" xfId="4880"/>
    <cellStyle name="Migliaia 16 3 3 3 2" xfId="28670"/>
    <cellStyle name="Migliaia 16 3 3 3 2 2" xfId="34057"/>
    <cellStyle name="Migliaia 16 3 3 3 2 3" xfId="39359"/>
    <cellStyle name="Migliaia 16 3 3 3 3" xfId="31569"/>
    <cellStyle name="Migliaia 16 3 3 3 4" xfId="36708"/>
    <cellStyle name="Migliaia 16 3 3 4" xfId="15378"/>
    <cellStyle name="Migliaia 16 3 3 4 2" xfId="28671"/>
    <cellStyle name="Migliaia 16 3 3 4 2 2" xfId="34058"/>
    <cellStyle name="Migliaia 16 3 3 4 2 3" xfId="39360"/>
    <cellStyle name="Migliaia 16 3 3 4 3" xfId="31570"/>
    <cellStyle name="Migliaia 16 3 3 4 4" xfId="36709"/>
    <cellStyle name="Migliaia 16 3 3 4 5" xfId="19798"/>
    <cellStyle name="Migliaia 16 3 3 5" xfId="19799"/>
    <cellStyle name="Migliaia 16 3 3 5 2" xfId="28672"/>
    <cellStyle name="Migliaia 16 3 3 5 2 2" xfId="34059"/>
    <cellStyle name="Migliaia 16 3 3 5 2 3" xfId="39361"/>
    <cellStyle name="Migliaia 16 3 3 5 3" xfId="31571"/>
    <cellStyle name="Migliaia 16 3 3 5 4" xfId="36710"/>
    <cellStyle name="Migliaia 16 3 3 6" xfId="28669"/>
    <cellStyle name="Migliaia 16 3 3 6 2" xfId="34055"/>
    <cellStyle name="Migliaia 16 3 3 6 3" xfId="39357"/>
    <cellStyle name="Migliaia 16 3 3 7" xfId="31568"/>
    <cellStyle name="Migliaia 16 3 3 8" xfId="36706"/>
    <cellStyle name="Migliaia 16 3 3 9" xfId="11540"/>
    <cellStyle name="Migliaia 16 3 4" xfId="2392"/>
    <cellStyle name="Migliaia 16 3 4 2" xfId="3904"/>
    <cellStyle name="Migliaia 16 3 4 2 2" xfId="9859"/>
    <cellStyle name="Migliaia 16 3 4 2 3" xfId="13465"/>
    <cellStyle name="Migliaia 16 3 4 2 4" xfId="15381"/>
    <cellStyle name="Migliaia 16 3 4 2 5" xfId="27763"/>
    <cellStyle name="Migliaia 16 3 4 2 6" xfId="11543"/>
    <cellStyle name="Migliaia 16 3 4 3" xfId="9107"/>
    <cellStyle name="Migliaia 16 3 4 3 2" xfId="30621"/>
    <cellStyle name="Migliaia 16 3 4 3 2 2" xfId="35779"/>
    <cellStyle name="Migliaia 16 3 4 3 2 3" xfId="41081"/>
    <cellStyle name="Migliaia 16 3 4 3 3" xfId="33128"/>
    <cellStyle name="Migliaia 16 3 4 3 4" xfId="38430"/>
    <cellStyle name="Migliaia 16 3 4 4" xfId="15380"/>
    <cellStyle name="Migliaia 16 3 4 4 2" xfId="34060"/>
    <cellStyle name="Migliaia 16 3 4 4 3" xfId="39362"/>
    <cellStyle name="Migliaia 16 3 4 4 4" xfId="28673"/>
    <cellStyle name="Migliaia 16 3 4 5" xfId="31572"/>
    <cellStyle name="Migliaia 16 3 4 6" xfId="36711"/>
    <cellStyle name="Migliaia 16 3 4 7" xfId="11542"/>
    <cellStyle name="Migliaia 16 3 5" xfId="3157"/>
    <cellStyle name="Migliaia 16 3 5 2" xfId="9630"/>
    <cellStyle name="Migliaia 16 3 5 2 2" xfId="30622"/>
    <cellStyle name="Migliaia 16 3 5 2 2 2" xfId="35780"/>
    <cellStyle name="Migliaia 16 3 5 2 2 3" xfId="41082"/>
    <cellStyle name="Migliaia 16 3 5 2 3" xfId="33129"/>
    <cellStyle name="Migliaia 16 3 5 2 4" xfId="38431"/>
    <cellStyle name="Migliaia 16 3 5 3" xfId="15382"/>
    <cellStyle name="Migliaia 16 3 5 3 2" xfId="34061"/>
    <cellStyle name="Migliaia 16 3 5 3 3" xfId="39363"/>
    <cellStyle name="Migliaia 16 3 5 3 4" xfId="28674"/>
    <cellStyle name="Migliaia 16 3 5 4" xfId="31573"/>
    <cellStyle name="Migliaia 16 3 5 5" xfId="36712"/>
    <cellStyle name="Migliaia 16 3 5 6" xfId="11544"/>
    <cellStyle name="Migliaia 16 3 6" xfId="2709"/>
    <cellStyle name="Migliaia 16 3 6 2" xfId="9333"/>
    <cellStyle name="Migliaia 16 3 6 2 2" xfId="34062"/>
    <cellStyle name="Migliaia 16 3 6 2 3" xfId="39364"/>
    <cellStyle name="Migliaia 16 3 6 3" xfId="14154"/>
    <cellStyle name="Migliaia 16 3 6 4" xfId="15383"/>
    <cellStyle name="Migliaia 16 3 6 4 2" xfId="36713"/>
    <cellStyle name="Migliaia 16 3 6 5" xfId="11545"/>
    <cellStyle name="Migliaia 16 3 7" xfId="7708"/>
    <cellStyle name="Migliaia 16 3 7 2" xfId="28675"/>
    <cellStyle name="Migliaia 16 3 7 2 2" xfId="34063"/>
    <cellStyle name="Migliaia 16 3 7 2 3" xfId="39365"/>
    <cellStyle name="Migliaia 16 3 7 3" xfId="31574"/>
    <cellStyle name="Migliaia 16 3 7 4" xfId="36714"/>
    <cellStyle name="Migliaia 16 3 8" xfId="12835"/>
    <cellStyle name="Migliaia 16 3 8 2" xfId="28676"/>
    <cellStyle name="Migliaia 16 3 8 2 2" xfId="34064"/>
    <cellStyle name="Migliaia 16 3 8 2 3" xfId="39366"/>
    <cellStyle name="Migliaia 16 3 8 3" xfId="31575"/>
    <cellStyle name="Migliaia 16 3 8 4" xfId="36715"/>
    <cellStyle name="Migliaia 16 3 8 5" xfId="19800"/>
    <cellStyle name="Migliaia 16 3 9" xfId="15374"/>
    <cellStyle name="Migliaia 16 4" xfId="1268"/>
    <cellStyle name="Migliaia 16 4 2" xfId="3464"/>
    <cellStyle name="Migliaia 16 4 2 2" xfId="4226"/>
    <cellStyle name="Migliaia 16 4 2 2 2" xfId="28677"/>
    <cellStyle name="Migliaia 16 4 2 2 2 2" xfId="34065"/>
    <cellStyle name="Migliaia 16 4 2 2 2 3" xfId="39367"/>
    <cellStyle name="Migliaia 16 4 2 2 3" xfId="31576"/>
    <cellStyle name="Migliaia 16 4 2 2 4" xfId="36716"/>
    <cellStyle name="Migliaia 16 4 2 3" xfId="7341"/>
    <cellStyle name="Migliaia 16 4 2 3 2" xfId="28678"/>
    <cellStyle name="Migliaia 16 4 2 3 2 2" xfId="34066"/>
    <cellStyle name="Migliaia 16 4 2 3 2 3" xfId="39368"/>
    <cellStyle name="Migliaia 16 4 2 3 3" xfId="31577"/>
    <cellStyle name="Migliaia 16 4 2 3 4" xfId="36717"/>
    <cellStyle name="Migliaia 16 4 2 4" xfId="6692"/>
    <cellStyle name="Migliaia 16 4 2 5" xfId="6061"/>
    <cellStyle name="Migliaia 16 4 2 5 2" xfId="16835"/>
    <cellStyle name="Migliaia 16 4 2 5 3" xfId="43918"/>
    <cellStyle name="Migliaia 16 4 2 5 4" xfId="45867"/>
    <cellStyle name="Migliaia 16 4 2 5 5" xfId="48883"/>
    <cellStyle name="Migliaia 16 4 2 6" xfId="15385"/>
    <cellStyle name="Migliaia 16 4 2 7" xfId="19802"/>
    <cellStyle name="Migliaia 16 4 3" xfId="4227"/>
    <cellStyle name="Migliaia 16 4 3 2" xfId="13609"/>
    <cellStyle name="Migliaia 16 4 3 2 2" xfId="34067"/>
    <cellStyle name="Migliaia 16 4 3 2 3" xfId="39369"/>
    <cellStyle name="Migliaia 16 4 3 3" xfId="31578"/>
    <cellStyle name="Migliaia 16 4 3 4" xfId="36718"/>
    <cellStyle name="Migliaia 16 4 3 5" xfId="12833"/>
    <cellStyle name="Migliaia 16 4 4" xfId="7342"/>
    <cellStyle name="Migliaia 16 4 4 2" xfId="28679"/>
    <cellStyle name="Migliaia 16 4 4 2 2" xfId="34068"/>
    <cellStyle name="Migliaia 16 4 4 2 3" xfId="39370"/>
    <cellStyle name="Migliaia 16 4 4 3" xfId="31579"/>
    <cellStyle name="Migliaia 16 4 4 4" xfId="36719"/>
    <cellStyle name="Migliaia 16 4 5" xfId="6691"/>
    <cellStyle name="Migliaia 16 4 5 2" xfId="28680"/>
    <cellStyle name="Migliaia 16 4 5 2 2" xfId="34069"/>
    <cellStyle name="Migliaia 16 4 5 2 3" xfId="39371"/>
    <cellStyle name="Migliaia 16 4 5 3" xfId="31580"/>
    <cellStyle name="Migliaia 16 4 5 4" xfId="36720"/>
    <cellStyle name="Migliaia 16 4 6" xfId="6060"/>
    <cellStyle name="Migliaia 16 4 6 2" xfId="16834"/>
    <cellStyle name="Migliaia 16 4 6 2 2" xfId="34070"/>
    <cellStyle name="Migliaia 16 4 6 2 3" xfId="39372"/>
    <cellStyle name="Migliaia 16 4 6 2 4" xfId="28681"/>
    <cellStyle name="Migliaia 16 4 6 3" xfId="31581"/>
    <cellStyle name="Migliaia 16 4 6 4" xfId="36721"/>
    <cellStyle name="Migliaia 16 4 6 5" xfId="19803"/>
    <cellStyle name="Migliaia 16 4 6 6" xfId="41661"/>
    <cellStyle name="Migliaia 16 4 6 7" xfId="45866"/>
    <cellStyle name="Migliaia 16 4 6 8" xfId="48882"/>
    <cellStyle name="Migliaia 16 4 7" xfId="15384"/>
    <cellStyle name="Migliaia 16 4 7 2" xfId="28682"/>
    <cellStyle name="Migliaia 16 4 7 2 2" xfId="34071"/>
    <cellStyle name="Migliaia 16 4 7 2 3" xfId="39373"/>
    <cellStyle name="Migliaia 16 4 7 3" xfId="31582"/>
    <cellStyle name="Migliaia 16 4 7 4" xfId="36722"/>
    <cellStyle name="Migliaia 16 4 7 5" xfId="19804"/>
    <cellStyle name="Migliaia 16 4 8" xfId="19801"/>
    <cellStyle name="Migliaia 16 5" xfId="1269"/>
    <cellStyle name="Migliaia 16 5 2" xfId="3465"/>
    <cellStyle name="Migliaia 16 5 2 2" xfId="13812"/>
    <cellStyle name="Migliaia 16 5 2 2 2" xfId="34072"/>
    <cellStyle name="Migliaia 16 5 2 2 3" xfId="39374"/>
    <cellStyle name="Migliaia 16 5 2 3" xfId="15387"/>
    <cellStyle name="Migliaia 16 5 2 3 2" xfId="31583"/>
    <cellStyle name="Migliaia 16 5 2 4" xfId="36723"/>
    <cellStyle name="Migliaia 16 5 2 5" xfId="11546"/>
    <cellStyle name="Migliaia 16 5 3" xfId="6693"/>
    <cellStyle name="Migliaia 16 5 3 2" xfId="28683"/>
    <cellStyle name="Migliaia 16 5 3 2 2" xfId="34073"/>
    <cellStyle name="Migliaia 16 5 3 2 3" xfId="39375"/>
    <cellStyle name="Migliaia 16 5 3 3" xfId="31584"/>
    <cellStyle name="Migliaia 16 5 3 4" xfId="36724"/>
    <cellStyle name="Migliaia 16 5 4" xfId="6062"/>
    <cellStyle name="Migliaia 16 5 4 2" xfId="16836"/>
    <cellStyle name="Migliaia 16 5 4 2 2" xfId="34074"/>
    <cellStyle name="Migliaia 16 5 4 2 3" xfId="39376"/>
    <cellStyle name="Migliaia 16 5 4 2 4" xfId="28684"/>
    <cellStyle name="Migliaia 16 5 4 3" xfId="31585"/>
    <cellStyle name="Migliaia 16 5 4 4" xfId="36725"/>
    <cellStyle name="Migliaia 16 5 4 5" xfId="19806"/>
    <cellStyle name="Migliaia 16 5 4 6" xfId="43343"/>
    <cellStyle name="Migliaia 16 5 4 7" xfId="45868"/>
    <cellStyle name="Migliaia 16 5 4 8" xfId="48884"/>
    <cellStyle name="Migliaia 16 5 5" xfId="15386"/>
    <cellStyle name="Migliaia 16 5 5 2" xfId="28685"/>
    <cellStyle name="Migliaia 16 5 5 2 2" xfId="34075"/>
    <cellStyle name="Migliaia 16 5 5 2 3" xfId="39377"/>
    <cellStyle name="Migliaia 16 5 5 3" xfId="31586"/>
    <cellStyle name="Migliaia 16 5 5 4" xfId="36726"/>
    <cellStyle name="Migliaia 16 5 5 5" xfId="19807"/>
    <cellStyle name="Migliaia 16 5 6" xfId="19808"/>
    <cellStyle name="Migliaia 16 5 6 2" xfId="28686"/>
    <cellStyle name="Migliaia 16 5 6 2 2" xfId="34076"/>
    <cellStyle name="Migliaia 16 5 6 2 3" xfId="39378"/>
    <cellStyle name="Migliaia 16 5 6 3" xfId="31587"/>
    <cellStyle name="Migliaia 16 5 6 4" xfId="36727"/>
    <cellStyle name="Migliaia 16 5 7" xfId="19805"/>
    <cellStyle name="Migliaia 16 6" xfId="1264"/>
    <cellStyle name="Migliaia 16 6 2" xfId="3460"/>
    <cellStyle name="Migliaia 16 6 2 2" xfId="5127"/>
    <cellStyle name="Migliaia 16 6 2 3" xfId="14105"/>
    <cellStyle name="Migliaia 16 6 2 4" xfId="15389"/>
    <cellStyle name="Migliaia 16 6 2 5" xfId="27764"/>
    <cellStyle name="Migliaia 16 6 2 6" xfId="11548"/>
    <cellStyle name="Migliaia 16 6 3" xfId="4879"/>
    <cellStyle name="Migliaia 16 6 3 2" xfId="30623"/>
    <cellStyle name="Migliaia 16 6 3 2 2" xfId="35781"/>
    <cellStyle name="Migliaia 16 6 3 2 3" xfId="41083"/>
    <cellStyle name="Migliaia 16 6 3 3" xfId="33130"/>
    <cellStyle name="Migliaia 16 6 3 4" xfId="38432"/>
    <cellStyle name="Migliaia 16 6 4" xfId="15388"/>
    <cellStyle name="Migliaia 16 6 4 2" xfId="34077"/>
    <cellStyle name="Migliaia 16 6 4 3" xfId="39379"/>
    <cellStyle name="Migliaia 16 6 4 4" xfId="28687"/>
    <cellStyle name="Migliaia 16 6 5" xfId="31588"/>
    <cellStyle name="Migliaia 16 6 6" xfId="36728"/>
    <cellStyle name="Migliaia 16 6 7" xfId="11547"/>
    <cellStyle name="Migliaia 16 7" xfId="3155"/>
    <cellStyle name="Migliaia 16 7 2" xfId="9628"/>
    <cellStyle name="Migliaia 16 7 2 2" xfId="30624"/>
    <cellStyle name="Migliaia 16 7 2 2 2" xfId="35782"/>
    <cellStyle name="Migliaia 16 7 2 2 3" xfId="41084"/>
    <cellStyle name="Migliaia 16 7 2 3" xfId="33131"/>
    <cellStyle name="Migliaia 16 7 2 4" xfId="38433"/>
    <cellStyle name="Migliaia 16 7 3" xfId="15390"/>
    <cellStyle name="Migliaia 16 7 3 2" xfId="34078"/>
    <cellStyle name="Migliaia 16 7 3 3" xfId="39380"/>
    <cellStyle name="Migliaia 16 7 3 4" xfId="28688"/>
    <cellStyle name="Migliaia 16 7 4" xfId="31589"/>
    <cellStyle name="Migliaia 16 7 5" xfId="36729"/>
    <cellStyle name="Migliaia 16 7 6" xfId="11549"/>
    <cellStyle name="Migliaia 16 8" xfId="2707"/>
    <cellStyle name="Migliaia 16 8 2" xfId="9331"/>
    <cellStyle name="Migliaia 16 8 2 2" xfId="30625"/>
    <cellStyle name="Migliaia 16 8 2 2 2" xfId="35783"/>
    <cellStyle name="Migliaia 16 8 2 2 3" xfId="41085"/>
    <cellStyle name="Migliaia 16 8 2 3" xfId="33132"/>
    <cellStyle name="Migliaia 16 8 2 4" xfId="38434"/>
    <cellStyle name="Migliaia 16 8 3" xfId="15391"/>
    <cellStyle name="Migliaia 16 8 3 2" xfId="34079"/>
    <cellStyle name="Migliaia 16 8 3 3" xfId="39381"/>
    <cellStyle name="Migliaia 16 8 3 4" xfId="28689"/>
    <cellStyle name="Migliaia 16 8 4" xfId="31590"/>
    <cellStyle name="Migliaia 16 8 5" xfId="36730"/>
    <cellStyle name="Migliaia 16 8 6" xfId="11550"/>
    <cellStyle name="Migliaia 16 9" xfId="12578"/>
    <cellStyle name="Migliaia 16 9 2" xfId="28690"/>
    <cellStyle name="Migliaia 16 9 2 2" xfId="34080"/>
    <cellStyle name="Migliaia 16 9 2 3" xfId="39382"/>
    <cellStyle name="Migliaia 16 9 3" xfId="31591"/>
    <cellStyle name="Migliaia 16 9 4" xfId="36731"/>
    <cellStyle name="Migliaia 17" xfId="258"/>
    <cellStyle name="Migliaia 17 10" xfId="15392"/>
    <cellStyle name="Migliaia 17 10 2" xfId="34081"/>
    <cellStyle name="Migliaia 17 10 3" xfId="39383"/>
    <cellStyle name="Migliaia 17 10 4" xfId="28691"/>
    <cellStyle name="Migliaia 17 11" xfId="31592"/>
    <cellStyle name="Migliaia 17 12" xfId="36732"/>
    <cellStyle name="Migliaia 17 2" xfId="259"/>
    <cellStyle name="Migliaia 17 2 2" xfId="1271"/>
    <cellStyle name="Migliaia 17 2 2 2" xfId="3467"/>
    <cellStyle name="Migliaia 17 2 2 2 2" xfId="9799"/>
    <cellStyle name="Migliaia 17 2 2 2 2 2" xfId="34082"/>
    <cellStyle name="Migliaia 17 2 2 2 2 3" xfId="39384"/>
    <cellStyle name="Migliaia 17 2 2 2 3" xfId="13813"/>
    <cellStyle name="Migliaia 17 2 2 2 4" xfId="15395"/>
    <cellStyle name="Migliaia 17 2 2 2 4 2" xfId="36733"/>
    <cellStyle name="Migliaia 17 2 2 2 5" xfId="11551"/>
    <cellStyle name="Migliaia 17 2 2 3" xfId="7026"/>
    <cellStyle name="Migliaia 17 2 2 3 2" xfId="30626"/>
    <cellStyle name="Migliaia 17 2 2 3 2 2" xfId="35784"/>
    <cellStyle name="Migliaia 17 2 2 3 2 3" xfId="41086"/>
    <cellStyle name="Migliaia 17 2 2 3 3" xfId="33133"/>
    <cellStyle name="Migliaia 17 2 2 3 4" xfId="38435"/>
    <cellStyle name="Migliaia 17 2 2 4" xfId="6063"/>
    <cellStyle name="Migliaia 17 2 2 4 2" xfId="16837"/>
    <cellStyle name="Migliaia 17 2 2 4 3" xfId="41662"/>
    <cellStyle name="Migliaia 17 2 2 4 4" xfId="45869"/>
    <cellStyle name="Migliaia 17 2 2 4 5" xfId="48885"/>
    <cellStyle name="Migliaia 17 2 2 5" xfId="15394"/>
    <cellStyle name="Migliaia 17 2 2 6" xfId="19810"/>
    <cellStyle name="Migliaia 17 2 3" xfId="3159"/>
    <cellStyle name="Migliaia 17 2 3 2" xfId="9632"/>
    <cellStyle name="Migliaia 17 2 3 2 2" xfId="30627"/>
    <cellStyle name="Migliaia 17 2 3 2 2 2" xfId="35785"/>
    <cellStyle name="Migliaia 17 2 3 2 2 3" xfId="41087"/>
    <cellStyle name="Migliaia 17 2 3 2 3" xfId="33134"/>
    <cellStyle name="Migliaia 17 2 3 2 4" xfId="38436"/>
    <cellStyle name="Migliaia 17 2 3 3" xfId="15396"/>
    <cellStyle name="Migliaia 17 2 3 3 2" xfId="34083"/>
    <cellStyle name="Migliaia 17 2 3 3 3" xfId="39385"/>
    <cellStyle name="Migliaia 17 2 3 3 4" xfId="28692"/>
    <cellStyle name="Migliaia 17 2 3 4" xfId="31593"/>
    <cellStyle name="Migliaia 17 2 3 5" xfId="36734"/>
    <cellStyle name="Migliaia 17 2 3 6" xfId="11552"/>
    <cellStyle name="Migliaia 17 2 4" xfId="2712"/>
    <cellStyle name="Migliaia 17 2 4 2" xfId="9335"/>
    <cellStyle name="Migliaia 17 2 4 2 2" xfId="34084"/>
    <cellStyle name="Migliaia 17 2 4 2 3" xfId="39386"/>
    <cellStyle name="Migliaia 17 2 4 3" xfId="13469"/>
    <cellStyle name="Migliaia 17 2 4 4" xfId="15397"/>
    <cellStyle name="Migliaia 17 2 4 4 2" xfId="36735"/>
    <cellStyle name="Migliaia 17 2 4 5" xfId="11553"/>
    <cellStyle name="Migliaia 17 2 5" xfId="8539"/>
    <cellStyle name="Migliaia 17 2 5 2" xfId="28693"/>
    <cellStyle name="Migliaia 17 2 5 2 2" xfId="34085"/>
    <cellStyle name="Migliaia 17 2 5 2 3" xfId="39387"/>
    <cellStyle name="Migliaia 17 2 5 3" xfId="31594"/>
    <cellStyle name="Migliaia 17 2 5 4" xfId="36736"/>
    <cellStyle name="Migliaia 17 2 6" xfId="15393"/>
    <cellStyle name="Migliaia 17 2 6 2" xfId="28694"/>
    <cellStyle name="Migliaia 17 2 6 2 2" xfId="34086"/>
    <cellStyle name="Migliaia 17 2 6 2 3" xfId="39388"/>
    <cellStyle name="Migliaia 17 2 6 3" xfId="31595"/>
    <cellStyle name="Migliaia 17 2 6 4" xfId="36737"/>
    <cellStyle name="Migliaia 17 2 6 5" xfId="19811"/>
    <cellStyle name="Migliaia 17 2 7" xfId="19809"/>
    <cellStyle name="Migliaia 17 3" xfId="260"/>
    <cellStyle name="Migliaia 17 3 10" xfId="19812"/>
    <cellStyle name="Migliaia 17 3 11" xfId="11554"/>
    <cellStyle name="Migliaia 17 3 2" xfId="1273"/>
    <cellStyle name="Migliaia 17 3 2 2" xfId="3469"/>
    <cellStyle name="Migliaia 17 3 2 2 2" xfId="7343"/>
    <cellStyle name="Migliaia 17 3 2 2 2 2" xfId="13814"/>
    <cellStyle name="Migliaia 17 3 2 2 2 2 2" xfId="17277"/>
    <cellStyle name="Migliaia 17 3 2 2 2 2 2 2" xfId="34087"/>
    <cellStyle name="Migliaia 17 3 2 2 2 2 3" xfId="39389"/>
    <cellStyle name="Migliaia 17 3 2 2 2 2 4" xfId="28695"/>
    <cellStyle name="Migliaia 17 3 2 2 2 3" xfId="31596"/>
    <cellStyle name="Migliaia 17 3 2 2 2 4" xfId="36738"/>
    <cellStyle name="Migliaia 17 3 2 2 2 5" xfId="42461"/>
    <cellStyle name="Migliaia 17 3 2 2 2 6" xfId="46322"/>
    <cellStyle name="Migliaia 17 3 2 2 2 7" xfId="49338"/>
    <cellStyle name="Migliaia 17 3 2 2 2 8" xfId="13078"/>
    <cellStyle name="Migliaia 17 3 2 2 3" xfId="7115"/>
    <cellStyle name="Migliaia 17 3 2 2 4" xfId="6064"/>
    <cellStyle name="Migliaia 17 3 2 2 4 2" xfId="16838"/>
    <cellStyle name="Migliaia 17 3 2 2 4 3" xfId="41663"/>
    <cellStyle name="Migliaia 17 3 2 2 4 4" xfId="45870"/>
    <cellStyle name="Migliaia 17 3 2 2 4 5" xfId="48886"/>
    <cellStyle name="Migliaia 17 3 2 2 5" xfId="15400"/>
    <cellStyle name="Migliaia 17 3 2 2 6" xfId="19814"/>
    <cellStyle name="Migliaia 17 3 2 3" xfId="2714"/>
    <cellStyle name="Migliaia 17 3 2 3 2" xfId="7849"/>
    <cellStyle name="Migliaia 17 3 2 3 2 2" xfId="34088"/>
    <cellStyle name="Migliaia 17 3 2 3 2 3" xfId="39390"/>
    <cellStyle name="Migliaia 17 3 2 3 2 4" xfId="28696"/>
    <cellStyle name="Migliaia 17 3 2 3 3" xfId="7344"/>
    <cellStyle name="Migliaia 17 3 2 3 4" xfId="15401"/>
    <cellStyle name="Migliaia 17 3 2 3 4 2" xfId="36739"/>
    <cellStyle name="Migliaia 17 3 2 3 5" xfId="11555"/>
    <cellStyle name="Migliaia 17 3 2 4" xfId="6694"/>
    <cellStyle name="Migliaia 17 3 2 4 2" xfId="13497"/>
    <cellStyle name="Migliaia 17 3 2 4 2 2" xfId="34089"/>
    <cellStyle name="Migliaia 17 3 2 4 2 3" xfId="39391"/>
    <cellStyle name="Migliaia 17 3 2 4 3" xfId="31597"/>
    <cellStyle name="Migliaia 17 3 2 4 4" xfId="36740"/>
    <cellStyle name="Migliaia 17 3 2 4 5" xfId="12581"/>
    <cellStyle name="Migliaia 17 3 2 5" xfId="12831"/>
    <cellStyle name="Migliaia 17 3 2 5 2" xfId="28697"/>
    <cellStyle name="Migliaia 17 3 2 5 2 2" xfId="34090"/>
    <cellStyle name="Migliaia 17 3 2 5 2 3" xfId="39392"/>
    <cellStyle name="Migliaia 17 3 2 5 3" xfId="31598"/>
    <cellStyle name="Migliaia 17 3 2 5 4" xfId="36741"/>
    <cellStyle name="Migliaia 17 3 2 6" xfId="15399"/>
    <cellStyle name="Migliaia 17 3 2 6 2" xfId="28698"/>
    <cellStyle name="Migliaia 17 3 2 6 2 2" xfId="34091"/>
    <cellStyle name="Migliaia 17 3 2 6 2 3" xfId="39393"/>
    <cellStyle name="Migliaia 17 3 2 6 3" xfId="31599"/>
    <cellStyle name="Migliaia 17 3 2 6 4" xfId="36742"/>
    <cellStyle name="Migliaia 17 3 2 6 5" xfId="19815"/>
    <cellStyle name="Migliaia 17 3 2 7" xfId="19813"/>
    <cellStyle name="Migliaia 17 3 3" xfId="1272"/>
    <cellStyle name="Migliaia 17 3 3 2" xfId="3468"/>
    <cellStyle name="Migliaia 17 3 3 2 2" xfId="5130"/>
    <cellStyle name="Migliaia 17 3 3 2 2 2" xfId="34093"/>
    <cellStyle name="Migliaia 17 3 3 2 2 3" xfId="39395"/>
    <cellStyle name="Migliaia 17 3 3 2 3" xfId="13610"/>
    <cellStyle name="Migliaia 17 3 3 2 4" xfId="15403"/>
    <cellStyle name="Migliaia 17 3 3 2 4 2" xfId="36744"/>
    <cellStyle name="Migliaia 17 3 3 2 5" xfId="11557"/>
    <cellStyle name="Migliaia 17 3 3 3" xfId="4882"/>
    <cellStyle name="Migliaia 17 3 3 3 2" xfId="28700"/>
    <cellStyle name="Migliaia 17 3 3 3 2 2" xfId="34094"/>
    <cellStyle name="Migliaia 17 3 3 3 2 3" xfId="39396"/>
    <cellStyle name="Migliaia 17 3 3 3 3" xfId="31601"/>
    <cellStyle name="Migliaia 17 3 3 3 4" xfId="36745"/>
    <cellStyle name="Migliaia 17 3 3 4" xfId="15402"/>
    <cellStyle name="Migliaia 17 3 3 4 2" xfId="28701"/>
    <cellStyle name="Migliaia 17 3 3 4 2 2" xfId="34095"/>
    <cellStyle name="Migliaia 17 3 3 4 2 3" xfId="39397"/>
    <cellStyle name="Migliaia 17 3 3 4 3" xfId="31602"/>
    <cellStyle name="Migliaia 17 3 3 4 4" xfId="36746"/>
    <cellStyle name="Migliaia 17 3 3 4 5" xfId="19816"/>
    <cellStyle name="Migliaia 17 3 3 5" xfId="19817"/>
    <cellStyle name="Migliaia 17 3 3 5 2" xfId="28702"/>
    <cellStyle name="Migliaia 17 3 3 5 2 2" xfId="34096"/>
    <cellStyle name="Migliaia 17 3 3 5 2 3" xfId="39398"/>
    <cellStyle name="Migliaia 17 3 3 5 3" xfId="31603"/>
    <cellStyle name="Migliaia 17 3 3 5 4" xfId="36747"/>
    <cellStyle name="Migliaia 17 3 3 6" xfId="28699"/>
    <cellStyle name="Migliaia 17 3 3 6 2" xfId="34092"/>
    <cellStyle name="Migliaia 17 3 3 6 3" xfId="39394"/>
    <cellStyle name="Migliaia 17 3 3 7" xfId="31600"/>
    <cellStyle name="Migliaia 17 3 3 8" xfId="36743"/>
    <cellStyle name="Migliaia 17 3 3 9" xfId="11556"/>
    <cellStyle name="Migliaia 17 3 4" xfId="2393"/>
    <cellStyle name="Migliaia 17 3 4 2" xfId="3905"/>
    <cellStyle name="Migliaia 17 3 4 2 2" xfId="9860"/>
    <cellStyle name="Migliaia 17 3 4 2 3" xfId="14062"/>
    <cellStyle name="Migliaia 17 3 4 2 4" xfId="15405"/>
    <cellStyle name="Migliaia 17 3 4 2 5" xfId="27765"/>
    <cellStyle name="Migliaia 17 3 4 2 6" xfId="11559"/>
    <cellStyle name="Migliaia 17 3 4 3" xfId="9108"/>
    <cellStyle name="Migliaia 17 3 4 3 2" xfId="30628"/>
    <cellStyle name="Migliaia 17 3 4 3 2 2" xfId="35786"/>
    <cellStyle name="Migliaia 17 3 4 3 2 3" xfId="41088"/>
    <cellStyle name="Migliaia 17 3 4 3 3" xfId="33135"/>
    <cellStyle name="Migliaia 17 3 4 3 4" xfId="38437"/>
    <cellStyle name="Migliaia 17 3 4 4" xfId="15404"/>
    <cellStyle name="Migliaia 17 3 4 4 2" xfId="34097"/>
    <cellStyle name="Migliaia 17 3 4 4 3" xfId="39399"/>
    <cellStyle name="Migliaia 17 3 4 4 4" xfId="28703"/>
    <cellStyle name="Migliaia 17 3 4 5" xfId="31604"/>
    <cellStyle name="Migliaia 17 3 4 6" xfId="36748"/>
    <cellStyle name="Migliaia 17 3 4 7" xfId="11558"/>
    <cellStyle name="Migliaia 17 3 5" xfId="3160"/>
    <cellStyle name="Migliaia 17 3 5 2" xfId="9633"/>
    <cellStyle name="Migliaia 17 3 5 2 2" xfId="30629"/>
    <cellStyle name="Migliaia 17 3 5 2 2 2" xfId="35787"/>
    <cellStyle name="Migliaia 17 3 5 2 2 3" xfId="41089"/>
    <cellStyle name="Migliaia 17 3 5 2 3" xfId="33136"/>
    <cellStyle name="Migliaia 17 3 5 2 4" xfId="38438"/>
    <cellStyle name="Migliaia 17 3 5 3" xfId="15406"/>
    <cellStyle name="Migliaia 17 3 5 3 2" xfId="34098"/>
    <cellStyle name="Migliaia 17 3 5 3 3" xfId="39400"/>
    <cellStyle name="Migliaia 17 3 5 3 4" xfId="28704"/>
    <cellStyle name="Migliaia 17 3 5 4" xfId="31605"/>
    <cellStyle name="Migliaia 17 3 5 5" xfId="36749"/>
    <cellStyle name="Migliaia 17 3 5 6" xfId="11560"/>
    <cellStyle name="Migliaia 17 3 6" xfId="2713"/>
    <cellStyle name="Migliaia 17 3 6 2" xfId="9336"/>
    <cellStyle name="Migliaia 17 3 6 2 2" xfId="34099"/>
    <cellStyle name="Migliaia 17 3 6 2 3" xfId="39401"/>
    <cellStyle name="Migliaia 17 3 6 3" xfId="13583"/>
    <cellStyle name="Migliaia 17 3 6 4" xfId="15407"/>
    <cellStyle name="Migliaia 17 3 6 4 2" xfId="36750"/>
    <cellStyle name="Migliaia 17 3 6 5" xfId="11561"/>
    <cellStyle name="Migliaia 17 3 7" xfId="7707"/>
    <cellStyle name="Migliaia 17 3 7 2" xfId="28705"/>
    <cellStyle name="Migliaia 17 3 7 2 2" xfId="34100"/>
    <cellStyle name="Migliaia 17 3 7 2 3" xfId="39402"/>
    <cellStyle name="Migliaia 17 3 7 3" xfId="31606"/>
    <cellStyle name="Migliaia 17 3 7 4" xfId="36751"/>
    <cellStyle name="Migliaia 17 3 8" xfId="12832"/>
    <cellStyle name="Migliaia 17 3 8 2" xfId="28706"/>
    <cellStyle name="Migliaia 17 3 8 2 2" xfId="34101"/>
    <cellStyle name="Migliaia 17 3 8 2 3" xfId="39403"/>
    <cellStyle name="Migliaia 17 3 8 3" xfId="31607"/>
    <cellStyle name="Migliaia 17 3 8 4" xfId="36752"/>
    <cellStyle name="Migliaia 17 3 8 5" xfId="19818"/>
    <cellStyle name="Migliaia 17 3 9" xfId="15398"/>
    <cellStyle name="Migliaia 17 4" xfId="1274"/>
    <cellStyle name="Migliaia 17 4 2" xfId="3470"/>
    <cellStyle name="Migliaia 17 4 2 2" xfId="4228"/>
    <cellStyle name="Migliaia 17 4 2 2 2" xfId="28707"/>
    <cellStyle name="Migliaia 17 4 2 2 2 2" xfId="34102"/>
    <cellStyle name="Migliaia 17 4 2 2 2 3" xfId="39404"/>
    <cellStyle name="Migliaia 17 4 2 2 3" xfId="31608"/>
    <cellStyle name="Migliaia 17 4 2 2 4" xfId="36753"/>
    <cellStyle name="Migliaia 17 4 2 3" xfId="7345"/>
    <cellStyle name="Migliaia 17 4 2 3 2" xfId="28708"/>
    <cellStyle name="Migliaia 17 4 2 3 2 2" xfId="34103"/>
    <cellStyle name="Migliaia 17 4 2 3 2 3" xfId="39405"/>
    <cellStyle name="Migliaia 17 4 2 3 3" xfId="31609"/>
    <cellStyle name="Migliaia 17 4 2 3 4" xfId="36754"/>
    <cellStyle name="Migliaia 17 4 2 4" xfId="6696"/>
    <cellStyle name="Migliaia 17 4 2 5" xfId="6066"/>
    <cellStyle name="Migliaia 17 4 2 5 2" xfId="16840"/>
    <cellStyle name="Migliaia 17 4 2 5 3" xfId="41665"/>
    <cellStyle name="Migliaia 17 4 2 5 4" xfId="45872"/>
    <cellStyle name="Migliaia 17 4 2 5 5" xfId="48888"/>
    <cellStyle name="Migliaia 17 4 2 6" xfId="15409"/>
    <cellStyle name="Migliaia 17 4 2 7" xfId="19820"/>
    <cellStyle name="Migliaia 17 4 3" xfId="4229"/>
    <cellStyle name="Migliaia 17 4 3 2" xfId="13611"/>
    <cellStyle name="Migliaia 17 4 3 2 2" xfId="34104"/>
    <cellStyle name="Migliaia 17 4 3 2 3" xfId="39406"/>
    <cellStyle name="Migliaia 17 4 3 3" xfId="31610"/>
    <cellStyle name="Migliaia 17 4 3 4" xfId="36755"/>
    <cellStyle name="Migliaia 17 4 3 5" xfId="12830"/>
    <cellStyle name="Migliaia 17 4 4" xfId="7346"/>
    <cellStyle name="Migliaia 17 4 4 2" xfId="28709"/>
    <cellStyle name="Migliaia 17 4 4 2 2" xfId="34105"/>
    <cellStyle name="Migliaia 17 4 4 2 3" xfId="39407"/>
    <cellStyle name="Migliaia 17 4 4 3" xfId="31611"/>
    <cellStyle name="Migliaia 17 4 4 4" xfId="36756"/>
    <cellStyle name="Migliaia 17 4 5" xfId="6695"/>
    <cellStyle name="Migliaia 17 4 5 2" xfId="28710"/>
    <cellStyle name="Migliaia 17 4 5 2 2" xfId="34106"/>
    <cellStyle name="Migliaia 17 4 5 2 3" xfId="39408"/>
    <cellStyle name="Migliaia 17 4 5 3" xfId="31612"/>
    <cellStyle name="Migliaia 17 4 5 4" xfId="36757"/>
    <cellStyle name="Migliaia 17 4 6" xfId="6065"/>
    <cellStyle name="Migliaia 17 4 6 2" xfId="16839"/>
    <cellStyle name="Migliaia 17 4 6 2 2" xfId="34107"/>
    <cellStyle name="Migliaia 17 4 6 2 3" xfId="39409"/>
    <cellStyle name="Migliaia 17 4 6 2 4" xfId="28711"/>
    <cellStyle name="Migliaia 17 4 6 3" xfId="31613"/>
    <cellStyle name="Migliaia 17 4 6 4" xfId="36758"/>
    <cellStyle name="Migliaia 17 4 6 5" xfId="19821"/>
    <cellStyle name="Migliaia 17 4 6 6" xfId="41664"/>
    <cellStyle name="Migliaia 17 4 6 7" xfId="45871"/>
    <cellStyle name="Migliaia 17 4 6 8" xfId="48887"/>
    <cellStyle name="Migliaia 17 4 7" xfId="15408"/>
    <cellStyle name="Migliaia 17 4 7 2" xfId="28712"/>
    <cellStyle name="Migliaia 17 4 7 2 2" xfId="34108"/>
    <cellStyle name="Migliaia 17 4 7 2 3" xfId="39410"/>
    <cellStyle name="Migliaia 17 4 7 3" xfId="31614"/>
    <cellStyle name="Migliaia 17 4 7 4" xfId="36759"/>
    <cellStyle name="Migliaia 17 4 7 5" xfId="19822"/>
    <cellStyle name="Migliaia 17 4 8" xfId="19819"/>
    <cellStyle name="Migliaia 17 5" xfId="1275"/>
    <cellStyle name="Migliaia 17 5 2" xfId="3471"/>
    <cellStyle name="Migliaia 17 5 2 2" xfId="13815"/>
    <cellStyle name="Migliaia 17 5 2 2 2" xfId="34109"/>
    <cellStyle name="Migliaia 17 5 2 2 3" xfId="39411"/>
    <cellStyle name="Migliaia 17 5 2 3" xfId="15411"/>
    <cellStyle name="Migliaia 17 5 2 3 2" xfId="31615"/>
    <cellStyle name="Migliaia 17 5 2 4" xfId="36760"/>
    <cellStyle name="Migliaia 17 5 2 5" xfId="11562"/>
    <cellStyle name="Migliaia 17 5 3" xfId="6697"/>
    <cellStyle name="Migliaia 17 5 3 2" xfId="28713"/>
    <cellStyle name="Migliaia 17 5 3 2 2" xfId="34110"/>
    <cellStyle name="Migliaia 17 5 3 2 3" xfId="39412"/>
    <cellStyle name="Migliaia 17 5 3 3" xfId="31616"/>
    <cellStyle name="Migliaia 17 5 3 4" xfId="36761"/>
    <cellStyle name="Migliaia 17 5 4" xfId="6067"/>
    <cellStyle name="Migliaia 17 5 4 2" xfId="16841"/>
    <cellStyle name="Migliaia 17 5 4 2 2" xfId="34111"/>
    <cellStyle name="Migliaia 17 5 4 2 3" xfId="39413"/>
    <cellStyle name="Migliaia 17 5 4 2 4" xfId="28714"/>
    <cellStyle name="Migliaia 17 5 4 3" xfId="31617"/>
    <cellStyle name="Migliaia 17 5 4 4" xfId="36762"/>
    <cellStyle name="Migliaia 17 5 4 5" xfId="19824"/>
    <cellStyle name="Migliaia 17 5 4 6" xfId="27748"/>
    <cellStyle name="Migliaia 17 5 4 7" xfId="45873"/>
    <cellStyle name="Migliaia 17 5 4 8" xfId="48889"/>
    <cellStyle name="Migliaia 17 5 5" xfId="15410"/>
    <cellStyle name="Migliaia 17 5 5 2" xfId="28715"/>
    <cellStyle name="Migliaia 17 5 5 2 2" xfId="34112"/>
    <cellStyle name="Migliaia 17 5 5 2 3" xfId="39414"/>
    <cellStyle name="Migliaia 17 5 5 3" xfId="31618"/>
    <cellStyle name="Migliaia 17 5 5 4" xfId="36763"/>
    <cellStyle name="Migliaia 17 5 5 5" xfId="19825"/>
    <cellStyle name="Migliaia 17 5 6" xfId="19826"/>
    <cellStyle name="Migliaia 17 5 6 2" xfId="28716"/>
    <cellStyle name="Migliaia 17 5 6 2 2" xfId="34113"/>
    <cellStyle name="Migliaia 17 5 6 2 3" xfId="39415"/>
    <cellStyle name="Migliaia 17 5 6 3" xfId="31619"/>
    <cellStyle name="Migliaia 17 5 6 4" xfId="36764"/>
    <cellStyle name="Migliaia 17 5 7" xfId="19823"/>
    <cellStyle name="Migliaia 17 6" xfId="1270"/>
    <cellStyle name="Migliaia 17 6 2" xfId="3466"/>
    <cellStyle name="Migliaia 17 6 2 2" xfId="5129"/>
    <cellStyle name="Migliaia 17 6 2 3" xfId="14104"/>
    <cellStyle name="Migliaia 17 6 2 4" xfId="15413"/>
    <cellStyle name="Migliaia 17 6 2 5" xfId="27766"/>
    <cellStyle name="Migliaia 17 6 2 6" xfId="11564"/>
    <cellStyle name="Migliaia 17 6 3" xfId="4881"/>
    <cellStyle name="Migliaia 17 6 3 2" xfId="30630"/>
    <cellStyle name="Migliaia 17 6 3 2 2" xfId="35788"/>
    <cellStyle name="Migliaia 17 6 3 2 3" xfId="41090"/>
    <cellStyle name="Migliaia 17 6 3 3" xfId="33137"/>
    <cellStyle name="Migliaia 17 6 3 4" xfId="38439"/>
    <cellStyle name="Migliaia 17 6 4" xfId="15412"/>
    <cellStyle name="Migliaia 17 6 4 2" xfId="34114"/>
    <cellStyle name="Migliaia 17 6 4 3" xfId="39416"/>
    <cellStyle name="Migliaia 17 6 4 4" xfId="28717"/>
    <cellStyle name="Migliaia 17 6 5" xfId="31620"/>
    <cellStyle name="Migliaia 17 6 6" xfId="36765"/>
    <cellStyle name="Migliaia 17 6 7" xfId="11563"/>
    <cellStyle name="Migliaia 17 7" xfId="3158"/>
    <cellStyle name="Migliaia 17 7 2" xfId="9631"/>
    <cellStyle name="Migliaia 17 7 2 2" xfId="30631"/>
    <cellStyle name="Migliaia 17 7 2 2 2" xfId="35789"/>
    <cellStyle name="Migliaia 17 7 2 2 3" xfId="41091"/>
    <cellStyle name="Migliaia 17 7 2 3" xfId="33138"/>
    <cellStyle name="Migliaia 17 7 2 4" xfId="38440"/>
    <cellStyle name="Migliaia 17 7 3" xfId="15414"/>
    <cellStyle name="Migliaia 17 7 3 2" xfId="34115"/>
    <cellStyle name="Migliaia 17 7 3 3" xfId="39417"/>
    <cellStyle name="Migliaia 17 7 3 4" xfId="28718"/>
    <cellStyle name="Migliaia 17 7 4" xfId="31621"/>
    <cellStyle name="Migliaia 17 7 5" xfId="36766"/>
    <cellStyle name="Migliaia 17 7 6" xfId="11565"/>
    <cellStyle name="Migliaia 17 8" xfId="2711"/>
    <cellStyle name="Migliaia 17 8 2" xfId="9334"/>
    <cellStyle name="Migliaia 17 8 2 2" xfId="30632"/>
    <cellStyle name="Migliaia 17 8 2 2 2" xfId="35790"/>
    <cellStyle name="Migliaia 17 8 2 2 3" xfId="41092"/>
    <cellStyle name="Migliaia 17 8 2 3" xfId="33139"/>
    <cellStyle name="Migliaia 17 8 2 4" xfId="38441"/>
    <cellStyle name="Migliaia 17 8 3" xfId="15415"/>
    <cellStyle name="Migliaia 17 8 3 2" xfId="34116"/>
    <cellStyle name="Migliaia 17 8 3 3" xfId="39418"/>
    <cellStyle name="Migliaia 17 8 3 4" xfId="28719"/>
    <cellStyle name="Migliaia 17 8 4" xfId="31622"/>
    <cellStyle name="Migliaia 17 8 5" xfId="36767"/>
    <cellStyle name="Migliaia 17 8 6" xfId="11566"/>
    <cellStyle name="Migliaia 17 9" xfId="12580"/>
    <cellStyle name="Migliaia 17 9 2" xfId="28720"/>
    <cellStyle name="Migliaia 17 9 2 2" xfId="34117"/>
    <cellStyle name="Migliaia 17 9 2 3" xfId="39419"/>
    <cellStyle name="Migliaia 17 9 3" xfId="31623"/>
    <cellStyle name="Migliaia 17 9 4" xfId="36768"/>
    <cellStyle name="Migliaia 18" xfId="261"/>
    <cellStyle name="Migliaia 18 10" xfId="15416"/>
    <cellStyle name="Migliaia 18 10 2" xfId="34118"/>
    <cellStyle name="Migliaia 18 10 3" xfId="39420"/>
    <cellStyle name="Migliaia 18 10 4" xfId="28721"/>
    <cellStyle name="Migliaia 18 11" xfId="31624"/>
    <cellStyle name="Migliaia 18 12" xfId="36769"/>
    <cellStyle name="Migliaia 18 2" xfId="262"/>
    <cellStyle name="Migliaia 18 2 2" xfId="1277"/>
    <cellStyle name="Migliaia 18 2 2 2" xfId="3473"/>
    <cellStyle name="Migliaia 18 2 2 2 2" xfId="9800"/>
    <cellStyle name="Migliaia 18 2 2 2 2 2" xfId="34119"/>
    <cellStyle name="Migliaia 18 2 2 2 2 3" xfId="39421"/>
    <cellStyle name="Migliaia 18 2 2 2 3" xfId="13816"/>
    <cellStyle name="Migliaia 18 2 2 2 4" xfId="15419"/>
    <cellStyle name="Migliaia 18 2 2 2 4 2" xfId="36770"/>
    <cellStyle name="Migliaia 18 2 2 2 5" xfId="11567"/>
    <cellStyle name="Migliaia 18 2 2 3" xfId="7027"/>
    <cellStyle name="Migliaia 18 2 2 3 2" xfId="30633"/>
    <cellStyle name="Migliaia 18 2 2 3 2 2" xfId="35791"/>
    <cellStyle name="Migliaia 18 2 2 3 2 3" xfId="41093"/>
    <cellStyle name="Migliaia 18 2 2 3 3" xfId="33140"/>
    <cellStyle name="Migliaia 18 2 2 3 4" xfId="38442"/>
    <cellStyle name="Migliaia 18 2 2 4" xfId="6068"/>
    <cellStyle name="Migliaia 18 2 2 4 2" xfId="16842"/>
    <cellStyle name="Migliaia 18 2 2 4 3" xfId="19692"/>
    <cellStyle name="Migliaia 18 2 2 4 4" xfId="45874"/>
    <cellStyle name="Migliaia 18 2 2 4 5" xfId="48890"/>
    <cellStyle name="Migliaia 18 2 2 5" xfId="15418"/>
    <cellStyle name="Migliaia 18 2 2 6" xfId="19828"/>
    <cellStyle name="Migliaia 18 2 3" xfId="3162"/>
    <cellStyle name="Migliaia 18 2 3 2" xfId="9635"/>
    <cellStyle name="Migliaia 18 2 3 2 2" xfId="30634"/>
    <cellStyle name="Migliaia 18 2 3 2 2 2" xfId="35792"/>
    <cellStyle name="Migliaia 18 2 3 2 2 3" xfId="41094"/>
    <cellStyle name="Migliaia 18 2 3 2 3" xfId="33141"/>
    <cellStyle name="Migliaia 18 2 3 2 4" xfId="38443"/>
    <cellStyle name="Migliaia 18 2 3 3" xfId="15420"/>
    <cellStyle name="Migliaia 18 2 3 3 2" xfId="34120"/>
    <cellStyle name="Migliaia 18 2 3 3 3" xfId="39422"/>
    <cellStyle name="Migliaia 18 2 3 3 4" xfId="28722"/>
    <cellStyle name="Migliaia 18 2 3 4" xfId="31625"/>
    <cellStyle name="Migliaia 18 2 3 5" xfId="36771"/>
    <cellStyle name="Migliaia 18 2 3 6" xfId="11568"/>
    <cellStyle name="Migliaia 18 2 4" xfId="2716"/>
    <cellStyle name="Migliaia 18 2 4 2" xfId="9338"/>
    <cellStyle name="Migliaia 18 2 4 2 2" xfId="34121"/>
    <cellStyle name="Migliaia 18 2 4 2 3" xfId="39423"/>
    <cellStyle name="Migliaia 18 2 4 3" xfId="13717"/>
    <cellStyle name="Migliaia 18 2 4 4" xfId="15421"/>
    <cellStyle name="Migliaia 18 2 4 4 2" xfId="36772"/>
    <cellStyle name="Migliaia 18 2 4 5" xfId="11569"/>
    <cellStyle name="Migliaia 18 2 5" xfId="8540"/>
    <cellStyle name="Migliaia 18 2 5 2" xfId="28723"/>
    <cellStyle name="Migliaia 18 2 5 2 2" xfId="34122"/>
    <cellStyle name="Migliaia 18 2 5 2 3" xfId="39424"/>
    <cellStyle name="Migliaia 18 2 5 3" xfId="31626"/>
    <cellStyle name="Migliaia 18 2 5 4" xfId="36773"/>
    <cellStyle name="Migliaia 18 2 6" xfId="15417"/>
    <cellStyle name="Migliaia 18 2 6 2" xfId="28724"/>
    <cellStyle name="Migliaia 18 2 6 2 2" xfId="34123"/>
    <cellStyle name="Migliaia 18 2 6 2 3" xfId="39425"/>
    <cellStyle name="Migliaia 18 2 6 3" xfId="31627"/>
    <cellStyle name="Migliaia 18 2 6 4" xfId="36774"/>
    <cellStyle name="Migliaia 18 2 6 5" xfId="19829"/>
    <cellStyle name="Migliaia 18 2 7" xfId="19827"/>
    <cellStyle name="Migliaia 18 3" xfId="263"/>
    <cellStyle name="Migliaia 18 3 10" xfId="19830"/>
    <cellStyle name="Migliaia 18 3 11" xfId="11570"/>
    <cellStyle name="Migliaia 18 3 2" xfId="1279"/>
    <cellStyle name="Migliaia 18 3 2 2" xfId="3475"/>
    <cellStyle name="Migliaia 18 3 2 2 2" xfId="7347"/>
    <cellStyle name="Migliaia 18 3 2 2 2 2" xfId="13817"/>
    <cellStyle name="Migliaia 18 3 2 2 2 2 2" xfId="17278"/>
    <cellStyle name="Migliaia 18 3 2 2 2 2 2 2" xfId="34124"/>
    <cellStyle name="Migliaia 18 3 2 2 2 2 3" xfId="39426"/>
    <cellStyle name="Migliaia 18 3 2 2 2 2 4" xfId="28725"/>
    <cellStyle name="Migliaia 18 3 2 2 2 3" xfId="31628"/>
    <cellStyle name="Migliaia 18 3 2 2 2 4" xfId="36775"/>
    <cellStyle name="Migliaia 18 3 2 2 2 5" xfId="43059"/>
    <cellStyle name="Migliaia 18 3 2 2 2 6" xfId="46323"/>
    <cellStyle name="Migliaia 18 3 2 2 2 7" xfId="49339"/>
    <cellStyle name="Migliaia 18 3 2 2 2 8" xfId="13079"/>
    <cellStyle name="Migliaia 18 3 2 2 3" xfId="7116"/>
    <cellStyle name="Migliaia 18 3 2 2 4" xfId="6069"/>
    <cellStyle name="Migliaia 18 3 2 2 4 2" xfId="16843"/>
    <cellStyle name="Migliaia 18 3 2 2 4 3" xfId="41666"/>
    <cellStyle name="Migliaia 18 3 2 2 4 4" xfId="45875"/>
    <cellStyle name="Migliaia 18 3 2 2 4 5" xfId="48891"/>
    <cellStyle name="Migliaia 18 3 2 2 5" xfId="15424"/>
    <cellStyle name="Migliaia 18 3 2 2 6" xfId="19832"/>
    <cellStyle name="Migliaia 18 3 2 3" xfId="2718"/>
    <cellStyle name="Migliaia 18 3 2 3 2" xfId="7657"/>
    <cellStyle name="Migliaia 18 3 2 3 2 2" xfId="34125"/>
    <cellStyle name="Migliaia 18 3 2 3 2 3" xfId="39427"/>
    <cellStyle name="Migliaia 18 3 2 3 2 4" xfId="28726"/>
    <cellStyle name="Migliaia 18 3 2 3 3" xfId="7348"/>
    <cellStyle name="Migliaia 18 3 2 3 4" xfId="15425"/>
    <cellStyle name="Migliaia 18 3 2 3 4 2" xfId="36776"/>
    <cellStyle name="Migliaia 18 3 2 3 5" xfId="11571"/>
    <cellStyle name="Migliaia 18 3 2 4" xfId="6698"/>
    <cellStyle name="Migliaia 18 3 2 4 2" xfId="13498"/>
    <cellStyle name="Migliaia 18 3 2 4 2 2" xfId="34126"/>
    <cellStyle name="Migliaia 18 3 2 4 2 3" xfId="39428"/>
    <cellStyle name="Migliaia 18 3 2 4 3" xfId="31629"/>
    <cellStyle name="Migliaia 18 3 2 4 4" xfId="36777"/>
    <cellStyle name="Migliaia 18 3 2 4 5" xfId="12583"/>
    <cellStyle name="Migliaia 18 3 2 5" xfId="12828"/>
    <cellStyle name="Migliaia 18 3 2 5 2" xfId="28727"/>
    <cellStyle name="Migliaia 18 3 2 5 2 2" xfId="34127"/>
    <cellStyle name="Migliaia 18 3 2 5 2 3" xfId="39429"/>
    <cellStyle name="Migliaia 18 3 2 5 3" xfId="31630"/>
    <cellStyle name="Migliaia 18 3 2 5 4" xfId="36778"/>
    <cellStyle name="Migliaia 18 3 2 6" xfId="15423"/>
    <cellStyle name="Migliaia 18 3 2 6 2" xfId="28728"/>
    <cellStyle name="Migliaia 18 3 2 6 2 2" xfId="34128"/>
    <cellStyle name="Migliaia 18 3 2 6 2 3" xfId="39430"/>
    <cellStyle name="Migliaia 18 3 2 6 3" xfId="31631"/>
    <cellStyle name="Migliaia 18 3 2 6 4" xfId="36779"/>
    <cellStyle name="Migliaia 18 3 2 6 5" xfId="19833"/>
    <cellStyle name="Migliaia 18 3 2 7" xfId="19831"/>
    <cellStyle name="Migliaia 18 3 3" xfId="1278"/>
    <cellStyle name="Migliaia 18 3 3 2" xfId="3474"/>
    <cellStyle name="Migliaia 18 3 3 2 2" xfId="5132"/>
    <cellStyle name="Migliaia 18 3 3 2 2 2" xfId="34130"/>
    <cellStyle name="Migliaia 18 3 3 2 2 3" xfId="39432"/>
    <cellStyle name="Migliaia 18 3 3 2 3" xfId="13612"/>
    <cellStyle name="Migliaia 18 3 3 2 4" xfId="15427"/>
    <cellStyle name="Migliaia 18 3 3 2 4 2" xfId="36781"/>
    <cellStyle name="Migliaia 18 3 3 2 5" xfId="11573"/>
    <cellStyle name="Migliaia 18 3 3 3" xfId="4884"/>
    <cellStyle name="Migliaia 18 3 3 3 2" xfId="28730"/>
    <cellStyle name="Migliaia 18 3 3 3 2 2" xfId="34131"/>
    <cellStyle name="Migliaia 18 3 3 3 2 3" xfId="39433"/>
    <cellStyle name="Migliaia 18 3 3 3 3" xfId="31633"/>
    <cellStyle name="Migliaia 18 3 3 3 4" xfId="36782"/>
    <cellStyle name="Migliaia 18 3 3 4" xfId="15426"/>
    <cellStyle name="Migliaia 18 3 3 4 2" xfId="28731"/>
    <cellStyle name="Migliaia 18 3 3 4 2 2" xfId="34132"/>
    <cellStyle name="Migliaia 18 3 3 4 2 3" xfId="39434"/>
    <cellStyle name="Migliaia 18 3 3 4 3" xfId="31634"/>
    <cellStyle name="Migliaia 18 3 3 4 4" xfId="36783"/>
    <cellStyle name="Migliaia 18 3 3 4 5" xfId="19834"/>
    <cellStyle name="Migliaia 18 3 3 5" xfId="19835"/>
    <cellStyle name="Migliaia 18 3 3 5 2" xfId="28732"/>
    <cellStyle name="Migliaia 18 3 3 5 2 2" xfId="34133"/>
    <cellStyle name="Migliaia 18 3 3 5 2 3" xfId="39435"/>
    <cellStyle name="Migliaia 18 3 3 5 3" xfId="31635"/>
    <cellStyle name="Migliaia 18 3 3 5 4" xfId="36784"/>
    <cellStyle name="Migliaia 18 3 3 6" xfId="28729"/>
    <cellStyle name="Migliaia 18 3 3 6 2" xfId="34129"/>
    <cellStyle name="Migliaia 18 3 3 6 3" xfId="39431"/>
    <cellStyle name="Migliaia 18 3 3 7" xfId="31632"/>
    <cellStyle name="Migliaia 18 3 3 8" xfId="36780"/>
    <cellStyle name="Migliaia 18 3 3 9" xfId="11572"/>
    <cellStyle name="Migliaia 18 3 4" xfId="2394"/>
    <cellStyle name="Migliaia 18 3 4 2" xfId="3906"/>
    <cellStyle name="Migliaia 18 3 4 2 2" xfId="9861"/>
    <cellStyle name="Migliaia 18 3 4 2 3" xfId="13476"/>
    <cellStyle name="Migliaia 18 3 4 2 4" xfId="15429"/>
    <cellStyle name="Migliaia 18 3 4 2 5" xfId="27767"/>
    <cellStyle name="Migliaia 18 3 4 2 6" xfId="11575"/>
    <cellStyle name="Migliaia 18 3 4 3" xfId="9109"/>
    <cellStyle name="Migliaia 18 3 4 3 2" xfId="30635"/>
    <cellStyle name="Migliaia 18 3 4 3 2 2" xfId="35793"/>
    <cellStyle name="Migliaia 18 3 4 3 2 3" xfId="41095"/>
    <cellStyle name="Migliaia 18 3 4 3 3" xfId="33142"/>
    <cellStyle name="Migliaia 18 3 4 3 4" xfId="38444"/>
    <cellStyle name="Migliaia 18 3 4 4" xfId="15428"/>
    <cellStyle name="Migliaia 18 3 4 4 2" xfId="34134"/>
    <cellStyle name="Migliaia 18 3 4 4 3" xfId="39436"/>
    <cellStyle name="Migliaia 18 3 4 4 4" xfId="28733"/>
    <cellStyle name="Migliaia 18 3 4 5" xfId="31636"/>
    <cellStyle name="Migliaia 18 3 4 6" xfId="36785"/>
    <cellStyle name="Migliaia 18 3 4 7" xfId="11574"/>
    <cellStyle name="Migliaia 18 3 5" xfId="3163"/>
    <cellStyle name="Migliaia 18 3 5 2" xfId="9636"/>
    <cellStyle name="Migliaia 18 3 5 2 2" xfId="30636"/>
    <cellStyle name="Migliaia 18 3 5 2 2 2" xfId="35794"/>
    <cellStyle name="Migliaia 18 3 5 2 2 3" xfId="41096"/>
    <cellStyle name="Migliaia 18 3 5 2 3" xfId="33143"/>
    <cellStyle name="Migliaia 18 3 5 2 4" xfId="38445"/>
    <cellStyle name="Migliaia 18 3 5 3" xfId="15430"/>
    <cellStyle name="Migliaia 18 3 5 3 2" xfId="34135"/>
    <cellStyle name="Migliaia 18 3 5 3 3" xfId="39437"/>
    <cellStyle name="Migliaia 18 3 5 3 4" xfId="28734"/>
    <cellStyle name="Migliaia 18 3 5 4" xfId="31637"/>
    <cellStyle name="Migliaia 18 3 5 5" xfId="36786"/>
    <cellStyle name="Migliaia 18 3 5 6" xfId="11576"/>
    <cellStyle name="Migliaia 18 3 6" xfId="2717"/>
    <cellStyle name="Migliaia 18 3 6 2" xfId="9339"/>
    <cellStyle name="Migliaia 18 3 6 2 2" xfId="34136"/>
    <cellStyle name="Migliaia 18 3 6 2 3" xfId="39438"/>
    <cellStyle name="Migliaia 18 3 6 3" xfId="14153"/>
    <cellStyle name="Migliaia 18 3 6 4" xfId="15431"/>
    <cellStyle name="Migliaia 18 3 6 4 2" xfId="36787"/>
    <cellStyle name="Migliaia 18 3 6 5" xfId="11577"/>
    <cellStyle name="Migliaia 18 3 7" xfId="6596"/>
    <cellStyle name="Migliaia 18 3 7 2" xfId="28735"/>
    <cellStyle name="Migliaia 18 3 7 2 2" xfId="34137"/>
    <cellStyle name="Migliaia 18 3 7 2 3" xfId="39439"/>
    <cellStyle name="Migliaia 18 3 7 3" xfId="31638"/>
    <cellStyle name="Migliaia 18 3 7 4" xfId="36788"/>
    <cellStyle name="Migliaia 18 3 8" xfId="12829"/>
    <cellStyle name="Migliaia 18 3 8 2" xfId="28736"/>
    <cellStyle name="Migliaia 18 3 8 2 2" xfId="34138"/>
    <cellStyle name="Migliaia 18 3 8 2 3" xfId="39440"/>
    <cellStyle name="Migliaia 18 3 8 3" xfId="31639"/>
    <cellStyle name="Migliaia 18 3 8 4" xfId="36789"/>
    <cellStyle name="Migliaia 18 3 8 5" xfId="19836"/>
    <cellStyle name="Migliaia 18 3 9" xfId="15422"/>
    <cellStyle name="Migliaia 18 4" xfId="1280"/>
    <cellStyle name="Migliaia 18 4 2" xfId="3476"/>
    <cellStyle name="Migliaia 18 4 2 2" xfId="4230"/>
    <cellStyle name="Migliaia 18 4 2 2 2" xfId="28737"/>
    <cellStyle name="Migliaia 18 4 2 2 2 2" xfId="34139"/>
    <cellStyle name="Migliaia 18 4 2 2 2 3" xfId="39441"/>
    <cellStyle name="Migliaia 18 4 2 2 3" xfId="31640"/>
    <cellStyle name="Migliaia 18 4 2 2 4" xfId="36790"/>
    <cellStyle name="Migliaia 18 4 2 3" xfId="7349"/>
    <cellStyle name="Migliaia 18 4 2 3 2" xfId="28738"/>
    <cellStyle name="Migliaia 18 4 2 3 2 2" xfId="34140"/>
    <cellStyle name="Migliaia 18 4 2 3 2 3" xfId="39442"/>
    <cellStyle name="Migliaia 18 4 2 3 3" xfId="31641"/>
    <cellStyle name="Migliaia 18 4 2 3 4" xfId="36791"/>
    <cellStyle name="Migliaia 18 4 2 4" xfId="6700"/>
    <cellStyle name="Migliaia 18 4 2 5" xfId="6071"/>
    <cellStyle name="Migliaia 18 4 2 5 2" xfId="16845"/>
    <cellStyle name="Migliaia 18 4 2 5 3" xfId="41667"/>
    <cellStyle name="Migliaia 18 4 2 5 4" xfId="45877"/>
    <cellStyle name="Migliaia 18 4 2 5 5" xfId="48893"/>
    <cellStyle name="Migliaia 18 4 2 6" xfId="15433"/>
    <cellStyle name="Migliaia 18 4 2 7" xfId="19838"/>
    <cellStyle name="Migliaia 18 4 3" xfId="4231"/>
    <cellStyle name="Migliaia 18 4 3 2" xfId="13613"/>
    <cellStyle name="Migliaia 18 4 3 2 2" xfId="34141"/>
    <cellStyle name="Migliaia 18 4 3 2 3" xfId="39443"/>
    <cellStyle name="Migliaia 18 4 3 3" xfId="31642"/>
    <cellStyle name="Migliaia 18 4 3 4" xfId="36792"/>
    <cellStyle name="Migliaia 18 4 3 5" xfId="12827"/>
    <cellStyle name="Migliaia 18 4 4" xfId="7350"/>
    <cellStyle name="Migliaia 18 4 4 2" xfId="28739"/>
    <cellStyle name="Migliaia 18 4 4 2 2" xfId="34142"/>
    <cellStyle name="Migliaia 18 4 4 2 3" xfId="39444"/>
    <cellStyle name="Migliaia 18 4 4 3" xfId="31643"/>
    <cellStyle name="Migliaia 18 4 4 4" xfId="36793"/>
    <cellStyle name="Migliaia 18 4 5" xfId="6699"/>
    <cellStyle name="Migliaia 18 4 5 2" xfId="28740"/>
    <cellStyle name="Migliaia 18 4 5 2 2" xfId="34143"/>
    <cellStyle name="Migliaia 18 4 5 2 3" xfId="39445"/>
    <cellStyle name="Migliaia 18 4 5 3" xfId="31644"/>
    <cellStyle name="Migliaia 18 4 5 4" xfId="36794"/>
    <cellStyle name="Migliaia 18 4 6" xfId="6070"/>
    <cellStyle name="Migliaia 18 4 6 2" xfId="16844"/>
    <cellStyle name="Migliaia 18 4 6 2 2" xfId="34144"/>
    <cellStyle name="Migliaia 18 4 6 2 3" xfId="39446"/>
    <cellStyle name="Migliaia 18 4 6 2 4" xfId="28741"/>
    <cellStyle name="Migliaia 18 4 6 3" xfId="31645"/>
    <cellStyle name="Migliaia 18 4 6 4" xfId="36795"/>
    <cellStyle name="Migliaia 18 4 6 5" xfId="19839"/>
    <cellStyle name="Migliaia 18 4 6 6" xfId="42751"/>
    <cellStyle name="Migliaia 18 4 6 7" xfId="45876"/>
    <cellStyle name="Migliaia 18 4 6 8" xfId="48892"/>
    <cellStyle name="Migliaia 18 4 7" xfId="15432"/>
    <cellStyle name="Migliaia 18 4 7 2" xfId="28742"/>
    <cellStyle name="Migliaia 18 4 7 2 2" xfId="34145"/>
    <cellStyle name="Migliaia 18 4 7 2 3" xfId="39447"/>
    <cellStyle name="Migliaia 18 4 7 3" xfId="31646"/>
    <cellStyle name="Migliaia 18 4 7 4" xfId="36796"/>
    <cellStyle name="Migliaia 18 4 7 5" xfId="19840"/>
    <cellStyle name="Migliaia 18 4 8" xfId="19837"/>
    <cellStyle name="Migliaia 18 5" xfId="1281"/>
    <cellStyle name="Migliaia 18 5 2" xfId="3477"/>
    <cellStyle name="Migliaia 18 5 2 2" xfId="13818"/>
    <cellStyle name="Migliaia 18 5 2 2 2" xfId="34146"/>
    <cellStyle name="Migliaia 18 5 2 2 3" xfId="39448"/>
    <cellStyle name="Migliaia 18 5 2 3" xfId="15435"/>
    <cellStyle name="Migliaia 18 5 2 3 2" xfId="31647"/>
    <cellStyle name="Migliaia 18 5 2 4" xfId="36797"/>
    <cellStyle name="Migliaia 18 5 2 5" xfId="11578"/>
    <cellStyle name="Migliaia 18 5 3" xfId="6701"/>
    <cellStyle name="Migliaia 18 5 3 2" xfId="28743"/>
    <cellStyle name="Migliaia 18 5 3 2 2" xfId="34147"/>
    <cellStyle name="Migliaia 18 5 3 2 3" xfId="39449"/>
    <cellStyle name="Migliaia 18 5 3 3" xfId="31648"/>
    <cellStyle name="Migliaia 18 5 3 4" xfId="36798"/>
    <cellStyle name="Migliaia 18 5 4" xfId="6072"/>
    <cellStyle name="Migliaia 18 5 4 2" xfId="16846"/>
    <cellStyle name="Migliaia 18 5 4 2 2" xfId="34148"/>
    <cellStyle name="Migliaia 18 5 4 2 3" xfId="39450"/>
    <cellStyle name="Migliaia 18 5 4 2 4" xfId="28744"/>
    <cellStyle name="Migliaia 18 5 4 3" xfId="31649"/>
    <cellStyle name="Migliaia 18 5 4 4" xfId="36799"/>
    <cellStyle name="Migliaia 18 5 4 5" xfId="19842"/>
    <cellStyle name="Migliaia 18 5 4 6" xfId="43344"/>
    <cellStyle name="Migliaia 18 5 4 7" xfId="45878"/>
    <cellStyle name="Migliaia 18 5 4 8" xfId="48894"/>
    <cellStyle name="Migliaia 18 5 5" xfId="15434"/>
    <cellStyle name="Migliaia 18 5 5 2" xfId="28745"/>
    <cellStyle name="Migliaia 18 5 5 2 2" xfId="34149"/>
    <cellStyle name="Migliaia 18 5 5 2 3" xfId="39451"/>
    <cellStyle name="Migliaia 18 5 5 3" xfId="31650"/>
    <cellStyle name="Migliaia 18 5 5 4" xfId="36800"/>
    <cellStyle name="Migliaia 18 5 5 5" xfId="19843"/>
    <cellStyle name="Migliaia 18 5 6" xfId="19844"/>
    <cellStyle name="Migliaia 18 5 6 2" xfId="28746"/>
    <cellStyle name="Migliaia 18 5 6 2 2" xfId="34150"/>
    <cellStyle name="Migliaia 18 5 6 2 3" xfId="39452"/>
    <cellStyle name="Migliaia 18 5 6 3" xfId="31651"/>
    <cellStyle name="Migliaia 18 5 6 4" xfId="36801"/>
    <cellStyle name="Migliaia 18 5 7" xfId="19841"/>
    <cellStyle name="Migliaia 18 6" xfId="1276"/>
    <cellStyle name="Migliaia 18 6 2" xfId="3472"/>
    <cellStyle name="Migliaia 18 6 2 2" xfId="5131"/>
    <cellStyle name="Migliaia 18 6 2 3" xfId="14103"/>
    <cellStyle name="Migliaia 18 6 2 4" xfId="15437"/>
    <cellStyle name="Migliaia 18 6 2 5" xfId="27768"/>
    <cellStyle name="Migliaia 18 6 2 6" xfId="11580"/>
    <cellStyle name="Migliaia 18 6 3" xfId="4883"/>
    <cellStyle name="Migliaia 18 6 3 2" xfId="30637"/>
    <cellStyle name="Migliaia 18 6 3 2 2" xfId="35795"/>
    <cellStyle name="Migliaia 18 6 3 2 3" xfId="41097"/>
    <cellStyle name="Migliaia 18 6 3 3" xfId="33144"/>
    <cellStyle name="Migliaia 18 6 3 4" xfId="38446"/>
    <cellStyle name="Migliaia 18 6 4" xfId="15436"/>
    <cellStyle name="Migliaia 18 6 4 2" xfId="34151"/>
    <cellStyle name="Migliaia 18 6 4 3" xfId="39453"/>
    <cellStyle name="Migliaia 18 6 4 4" xfId="28747"/>
    <cellStyle name="Migliaia 18 6 5" xfId="31652"/>
    <cellStyle name="Migliaia 18 6 6" xfId="36802"/>
    <cellStyle name="Migliaia 18 6 7" xfId="11579"/>
    <cellStyle name="Migliaia 18 7" xfId="3161"/>
    <cellStyle name="Migliaia 18 7 2" xfId="9634"/>
    <cellStyle name="Migliaia 18 7 2 2" xfId="30638"/>
    <cellStyle name="Migliaia 18 7 2 2 2" xfId="35796"/>
    <cellStyle name="Migliaia 18 7 2 2 3" xfId="41098"/>
    <cellStyle name="Migliaia 18 7 2 3" xfId="33145"/>
    <cellStyle name="Migliaia 18 7 2 4" xfId="38447"/>
    <cellStyle name="Migliaia 18 7 3" xfId="15438"/>
    <cellStyle name="Migliaia 18 7 3 2" xfId="34152"/>
    <cellStyle name="Migliaia 18 7 3 3" xfId="39454"/>
    <cellStyle name="Migliaia 18 7 3 4" xfId="28748"/>
    <cellStyle name="Migliaia 18 7 4" xfId="31653"/>
    <cellStyle name="Migliaia 18 7 5" xfId="36803"/>
    <cellStyle name="Migliaia 18 7 6" xfId="11581"/>
    <cellStyle name="Migliaia 18 8" xfId="2715"/>
    <cellStyle name="Migliaia 18 8 2" xfId="9337"/>
    <cellStyle name="Migliaia 18 8 2 2" xfId="30639"/>
    <cellStyle name="Migliaia 18 8 2 2 2" xfId="35797"/>
    <cellStyle name="Migliaia 18 8 2 2 3" xfId="41099"/>
    <cellStyle name="Migliaia 18 8 2 3" xfId="33146"/>
    <cellStyle name="Migliaia 18 8 2 4" xfId="38448"/>
    <cellStyle name="Migliaia 18 8 3" xfId="15439"/>
    <cellStyle name="Migliaia 18 8 3 2" xfId="34153"/>
    <cellStyle name="Migliaia 18 8 3 3" xfId="39455"/>
    <cellStyle name="Migliaia 18 8 3 4" xfId="28749"/>
    <cellStyle name="Migliaia 18 8 4" xfId="31654"/>
    <cellStyle name="Migliaia 18 8 5" xfId="36804"/>
    <cellStyle name="Migliaia 18 8 6" xfId="11582"/>
    <cellStyle name="Migliaia 18 9" xfId="12582"/>
    <cellStyle name="Migliaia 18 9 2" xfId="28750"/>
    <cellStyle name="Migliaia 18 9 2 2" xfId="34154"/>
    <cellStyle name="Migliaia 18 9 2 3" xfId="39456"/>
    <cellStyle name="Migliaia 18 9 3" xfId="31655"/>
    <cellStyle name="Migliaia 18 9 4" xfId="36805"/>
    <cellStyle name="Migliaia 19" xfId="264"/>
    <cellStyle name="Migliaia 19 10" xfId="15440"/>
    <cellStyle name="Migliaia 19 10 2" xfId="34155"/>
    <cellStyle name="Migliaia 19 10 3" xfId="39457"/>
    <cellStyle name="Migliaia 19 10 4" xfId="28751"/>
    <cellStyle name="Migliaia 19 11" xfId="31656"/>
    <cellStyle name="Migliaia 19 12" xfId="36806"/>
    <cellStyle name="Migliaia 19 2" xfId="265"/>
    <cellStyle name="Migliaia 19 2 2" xfId="1283"/>
    <cellStyle name="Migliaia 19 2 2 2" xfId="3479"/>
    <cellStyle name="Migliaia 19 2 2 2 2" xfId="9801"/>
    <cellStyle name="Migliaia 19 2 2 2 2 2" xfId="34156"/>
    <cellStyle name="Migliaia 19 2 2 2 2 3" xfId="39458"/>
    <cellStyle name="Migliaia 19 2 2 2 3" xfId="13819"/>
    <cellStyle name="Migliaia 19 2 2 2 4" xfId="15443"/>
    <cellStyle name="Migliaia 19 2 2 2 4 2" xfId="36807"/>
    <cellStyle name="Migliaia 19 2 2 2 5" xfId="11583"/>
    <cellStyle name="Migliaia 19 2 2 3" xfId="7028"/>
    <cellStyle name="Migliaia 19 2 2 3 2" xfId="30640"/>
    <cellStyle name="Migliaia 19 2 2 3 2 2" xfId="35798"/>
    <cellStyle name="Migliaia 19 2 2 3 2 3" xfId="41100"/>
    <cellStyle name="Migliaia 19 2 2 3 3" xfId="33147"/>
    <cellStyle name="Migliaia 19 2 2 3 4" xfId="38449"/>
    <cellStyle name="Migliaia 19 2 2 4" xfId="6073"/>
    <cellStyle name="Migliaia 19 2 2 4 2" xfId="16847"/>
    <cellStyle name="Migliaia 19 2 2 4 3" xfId="41668"/>
    <cellStyle name="Migliaia 19 2 2 4 4" xfId="45879"/>
    <cellStyle name="Migliaia 19 2 2 4 5" xfId="48895"/>
    <cellStyle name="Migliaia 19 2 2 5" xfId="15442"/>
    <cellStyle name="Migliaia 19 2 2 6" xfId="19846"/>
    <cellStyle name="Migliaia 19 2 3" xfId="3165"/>
    <cellStyle name="Migliaia 19 2 3 2" xfId="9638"/>
    <cellStyle name="Migliaia 19 2 3 2 2" xfId="30641"/>
    <cellStyle name="Migliaia 19 2 3 2 2 2" xfId="35799"/>
    <cellStyle name="Migliaia 19 2 3 2 2 3" xfId="41101"/>
    <cellStyle name="Migliaia 19 2 3 2 3" xfId="33148"/>
    <cellStyle name="Migliaia 19 2 3 2 4" xfId="38450"/>
    <cellStyle name="Migliaia 19 2 3 3" xfId="15444"/>
    <cellStyle name="Migliaia 19 2 3 3 2" xfId="34157"/>
    <cellStyle name="Migliaia 19 2 3 3 3" xfId="39459"/>
    <cellStyle name="Migliaia 19 2 3 3 4" xfId="28752"/>
    <cellStyle name="Migliaia 19 2 3 4" xfId="31657"/>
    <cellStyle name="Migliaia 19 2 3 5" xfId="36808"/>
    <cellStyle name="Migliaia 19 2 3 6" xfId="11584"/>
    <cellStyle name="Migliaia 19 2 4" xfId="2720"/>
    <cellStyle name="Migliaia 19 2 4 2" xfId="9341"/>
    <cellStyle name="Migliaia 19 2 4 2 2" xfId="34158"/>
    <cellStyle name="Migliaia 19 2 4 2 3" xfId="39460"/>
    <cellStyle name="Migliaia 19 2 4 3" xfId="14052"/>
    <cellStyle name="Migliaia 19 2 4 4" xfId="15445"/>
    <cellStyle name="Migliaia 19 2 4 4 2" xfId="36809"/>
    <cellStyle name="Migliaia 19 2 4 5" xfId="11585"/>
    <cellStyle name="Migliaia 19 2 5" xfId="8541"/>
    <cellStyle name="Migliaia 19 2 5 2" xfId="28753"/>
    <cellStyle name="Migliaia 19 2 5 2 2" xfId="34159"/>
    <cellStyle name="Migliaia 19 2 5 2 3" xfId="39461"/>
    <cellStyle name="Migliaia 19 2 5 3" xfId="31658"/>
    <cellStyle name="Migliaia 19 2 5 4" xfId="36810"/>
    <cellStyle name="Migliaia 19 2 6" xfId="15441"/>
    <cellStyle name="Migliaia 19 2 6 2" xfId="28754"/>
    <cellStyle name="Migliaia 19 2 6 2 2" xfId="34160"/>
    <cellStyle name="Migliaia 19 2 6 2 3" xfId="39462"/>
    <cellStyle name="Migliaia 19 2 6 3" xfId="31659"/>
    <cellStyle name="Migliaia 19 2 6 4" xfId="36811"/>
    <cellStyle name="Migliaia 19 2 6 5" xfId="19847"/>
    <cellStyle name="Migliaia 19 2 7" xfId="19845"/>
    <cellStyle name="Migliaia 19 3" xfId="266"/>
    <cellStyle name="Migliaia 19 3 10" xfId="19848"/>
    <cellStyle name="Migliaia 19 3 11" xfId="11586"/>
    <cellStyle name="Migliaia 19 3 2" xfId="1285"/>
    <cellStyle name="Migliaia 19 3 2 2" xfId="3481"/>
    <cellStyle name="Migliaia 19 3 2 2 2" xfId="7351"/>
    <cellStyle name="Migliaia 19 3 2 2 2 2" xfId="13820"/>
    <cellStyle name="Migliaia 19 3 2 2 2 2 2" xfId="17279"/>
    <cellStyle name="Migliaia 19 3 2 2 2 2 2 2" xfId="34161"/>
    <cellStyle name="Migliaia 19 3 2 2 2 2 3" xfId="39463"/>
    <cellStyle name="Migliaia 19 3 2 2 2 2 4" xfId="28755"/>
    <cellStyle name="Migliaia 19 3 2 2 2 3" xfId="31660"/>
    <cellStyle name="Migliaia 19 3 2 2 2 4" xfId="36812"/>
    <cellStyle name="Migliaia 19 3 2 2 2 5" xfId="43483"/>
    <cellStyle name="Migliaia 19 3 2 2 2 6" xfId="46324"/>
    <cellStyle name="Migliaia 19 3 2 2 2 7" xfId="49340"/>
    <cellStyle name="Migliaia 19 3 2 2 2 8" xfId="13080"/>
    <cellStyle name="Migliaia 19 3 2 2 3" xfId="7117"/>
    <cellStyle name="Migliaia 19 3 2 2 4" xfId="6074"/>
    <cellStyle name="Migliaia 19 3 2 2 4 2" xfId="16848"/>
    <cellStyle name="Migliaia 19 3 2 2 4 3" xfId="43919"/>
    <cellStyle name="Migliaia 19 3 2 2 4 4" xfId="45880"/>
    <cellStyle name="Migliaia 19 3 2 2 4 5" xfId="48896"/>
    <cellStyle name="Migliaia 19 3 2 2 5" xfId="15448"/>
    <cellStyle name="Migliaia 19 3 2 2 6" xfId="19850"/>
    <cellStyle name="Migliaia 19 3 2 3" xfId="2722"/>
    <cellStyle name="Migliaia 19 3 2 3 2" xfId="6529"/>
    <cellStyle name="Migliaia 19 3 2 3 2 2" xfId="34162"/>
    <cellStyle name="Migliaia 19 3 2 3 2 3" xfId="39464"/>
    <cellStyle name="Migliaia 19 3 2 3 2 4" xfId="28756"/>
    <cellStyle name="Migliaia 19 3 2 3 3" xfId="7352"/>
    <cellStyle name="Migliaia 19 3 2 3 4" xfId="15449"/>
    <cellStyle name="Migliaia 19 3 2 3 4 2" xfId="36813"/>
    <cellStyle name="Migliaia 19 3 2 3 5" xfId="11587"/>
    <cellStyle name="Migliaia 19 3 2 4" xfId="6702"/>
    <cellStyle name="Migliaia 19 3 2 4 2" xfId="13499"/>
    <cellStyle name="Migliaia 19 3 2 4 2 2" xfId="34163"/>
    <cellStyle name="Migliaia 19 3 2 4 2 3" xfId="39465"/>
    <cellStyle name="Migliaia 19 3 2 4 3" xfId="31661"/>
    <cellStyle name="Migliaia 19 3 2 4 4" xfId="36814"/>
    <cellStyle name="Migliaia 19 3 2 4 5" xfId="12585"/>
    <cellStyle name="Migliaia 19 3 2 5" xfId="12825"/>
    <cellStyle name="Migliaia 19 3 2 5 2" xfId="28757"/>
    <cellStyle name="Migliaia 19 3 2 5 2 2" xfId="34164"/>
    <cellStyle name="Migliaia 19 3 2 5 2 3" xfId="39466"/>
    <cellStyle name="Migliaia 19 3 2 5 3" xfId="31662"/>
    <cellStyle name="Migliaia 19 3 2 5 4" xfId="36815"/>
    <cellStyle name="Migliaia 19 3 2 6" xfId="15447"/>
    <cellStyle name="Migliaia 19 3 2 6 2" xfId="28758"/>
    <cellStyle name="Migliaia 19 3 2 6 2 2" xfId="34165"/>
    <cellStyle name="Migliaia 19 3 2 6 2 3" xfId="39467"/>
    <cellStyle name="Migliaia 19 3 2 6 3" xfId="31663"/>
    <cellStyle name="Migliaia 19 3 2 6 4" xfId="36816"/>
    <cellStyle name="Migliaia 19 3 2 6 5" xfId="19851"/>
    <cellStyle name="Migliaia 19 3 2 7" xfId="19849"/>
    <cellStyle name="Migliaia 19 3 3" xfId="1284"/>
    <cellStyle name="Migliaia 19 3 3 2" xfId="3480"/>
    <cellStyle name="Migliaia 19 3 3 2 2" xfId="5134"/>
    <cellStyle name="Migliaia 19 3 3 2 2 2" xfId="34167"/>
    <cellStyle name="Migliaia 19 3 3 2 2 3" xfId="39469"/>
    <cellStyle name="Migliaia 19 3 3 2 3" xfId="13614"/>
    <cellStyle name="Migliaia 19 3 3 2 4" xfId="15451"/>
    <cellStyle name="Migliaia 19 3 3 2 4 2" xfId="36818"/>
    <cellStyle name="Migliaia 19 3 3 2 5" xfId="11589"/>
    <cellStyle name="Migliaia 19 3 3 3" xfId="4886"/>
    <cellStyle name="Migliaia 19 3 3 3 2" xfId="28760"/>
    <cellStyle name="Migliaia 19 3 3 3 2 2" xfId="34168"/>
    <cellStyle name="Migliaia 19 3 3 3 2 3" xfId="39470"/>
    <cellStyle name="Migliaia 19 3 3 3 3" xfId="31665"/>
    <cellStyle name="Migliaia 19 3 3 3 4" xfId="36819"/>
    <cellStyle name="Migliaia 19 3 3 4" xfId="15450"/>
    <cellStyle name="Migliaia 19 3 3 4 2" xfId="28761"/>
    <cellStyle name="Migliaia 19 3 3 4 2 2" xfId="34169"/>
    <cellStyle name="Migliaia 19 3 3 4 2 3" xfId="39471"/>
    <cellStyle name="Migliaia 19 3 3 4 3" xfId="31666"/>
    <cellStyle name="Migliaia 19 3 3 4 4" xfId="36820"/>
    <cellStyle name="Migliaia 19 3 3 4 5" xfId="19852"/>
    <cellStyle name="Migliaia 19 3 3 5" xfId="19853"/>
    <cellStyle name="Migliaia 19 3 3 5 2" xfId="28762"/>
    <cellStyle name="Migliaia 19 3 3 5 2 2" xfId="34170"/>
    <cellStyle name="Migliaia 19 3 3 5 2 3" xfId="39472"/>
    <cellStyle name="Migliaia 19 3 3 5 3" xfId="31667"/>
    <cellStyle name="Migliaia 19 3 3 5 4" xfId="36821"/>
    <cellStyle name="Migliaia 19 3 3 6" xfId="28759"/>
    <cellStyle name="Migliaia 19 3 3 6 2" xfId="34166"/>
    <cellStyle name="Migliaia 19 3 3 6 3" xfId="39468"/>
    <cellStyle name="Migliaia 19 3 3 7" xfId="31664"/>
    <cellStyle name="Migliaia 19 3 3 8" xfId="36817"/>
    <cellStyle name="Migliaia 19 3 3 9" xfId="11588"/>
    <cellStyle name="Migliaia 19 3 4" xfId="2395"/>
    <cellStyle name="Migliaia 19 3 4 2" xfId="3907"/>
    <cellStyle name="Migliaia 19 3 4 2 2" xfId="9862"/>
    <cellStyle name="Migliaia 19 3 4 2 3" xfId="13557"/>
    <cellStyle name="Migliaia 19 3 4 2 4" xfId="15453"/>
    <cellStyle name="Migliaia 19 3 4 2 5" xfId="27769"/>
    <cellStyle name="Migliaia 19 3 4 2 6" xfId="11591"/>
    <cellStyle name="Migliaia 19 3 4 3" xfId="9110"/>
    <cellStyle name="Migliaia 19 3 4 3 2" xfId="30642"/>
    <cellStyle name="Migliaia 19 3 4 3 2 2" xfId="35800"/>
    <cellStyle name="Migliaia 19 3 4 3 2 3" xfId="41102"/>
    <cellStyle name="Migliaia 19 3 4 3 3" xfId="33149"/>
    <cellStyle name="Migliaia 19 3 4 3 4" xfId="38451"/>
    <cellStyle name="Migliaia 19 3 4 4" xfId="15452"/>
    <cellStyle name="Migliaia 19 3 4 4 2" xfId="34171"/>
    <cellStyle name="Migliaia 19 3 4 4 3" xfId="39473"/>
    <cellStyle name="Migliaia 19 3 4 4 4" xfId="28763"/>
    <cellStyle name="Migliaia 19 3 4 5" xfId="31668"/>
    <cellStyle name="Migliaia 19 3 4 6" xfId="36822"/>
    <cellStyle name="Migliaia 19 3 4 7" xfId="11590"/>
    <cellStyle name="Migliaia 19 3 5" xfId="3166"/>
    <cellStyle name="Migliaia 19 3 5 2" xfId="9639"/>
    <cellStyle name="Migliaia 19 3 5 2 2" xfId="30643"/>
    <cellStyle name="Migliaia 19 3 5 2 2 2" xfId="35801"/>
    <cellStyle name="Migliaia 19 3 5 2 2 3" xfId="41103"/>
    <cellStyle name="Migliaia 19 3 5 2 3" xfId="33150"/>
    <cellStyle name="Migliaia 19 3 5 2 4" xfId="38452"/>
    <cellStyle name="Migliaia 19 3 5 3" xfId="15454"/>
    <cellStyle name="Migliaia 19 3 5 3 2" xfId="34172"/>
    <cellStyle name="Migliaia 19 3 5 3 3" xfId="39474"/>
    <cellStyle name="Migliaia 19 3 5 3 4" xfId="28764"/>
    <cellStyle name="Migliaia 19 3 5 4" xfId="31669"/>
    <cellStyle name="Migliaia 19 3 5 5" xfId="36823"/>
    <cellStyle name="Migliaia 19 3 5 6" xfId="11592"/>
    <cellStyle name="Migliaia 19 3 6" xfId="2721"/>
    <cellStyle name="Migliaia 19 3 6 2" xfId="9342"/>
    <cellStyle name="Migliaia 19 3 6 2 2" xfId="34173"/>
    <cellStyle name="Migliaia 19 3 6 2 3" xfId="39475"/>
    <cellStyle name="Migliaia 19 3 6 3" xfId="13716"/>
    <cellStyle name="Migliaia 19 3 6 4" xfId="15455"/>
    <cellStyle name="Migliaia 19 3 6 4 2" xfId="36824"/>
    <cellStyle name="Migliaia 19 3 6 5" xfId="11593"/>
    <cellStyle name="Migliaia 19 3 7" xfId="6579"/>
    <cellStyle name="Migliaia 19 3 7 2" xfId="28765"/>
    <cellStyle name="Migliaia 19 3 7 2 2" xfId="34174"/>
    <cellStyle name="Migliaia 19 3 7 2 3" xfId="39476"/>
    <cellStyle name="Migliaia 19 3 7 3" xfId="31670"/>
    <cellStyle name="Migliaia 19 3 7 4" xfId="36825"/>
    <cellStyle name="Migliaia 19 3 8" xfId="12826"/>
    <cellStyle name="Migliaia 19 3 8 2" xfId="28766"/>
    <cellStyle name="Migliaia 19 3 8 2 2" xfId="34175"/>
    <cellStyle name="Migliaia 19 3 8 2 3" xfId="39477"/>
    <cellStyle name="Migliaia 19 3 8 3" xfId="31671"/>
    <cellStyle name="Migliaia 19 3 8 4" xfId="36826"/>
    <cellStyle name="Migliaia 19 3 8 5" xfId="19854"/>
    <cellStyle name="Migliaia 19 3 9" xfId="15446"/>
    <cellStyle name="Migliaia 19 4" xfId="1286"/>
    <cellStyle name="Migliaia 19 4 2" xfId="3482"/>
    <cellStyle name="Migliaia 19 4 2 2" xfId="4232"/>
    <cellStyle name="Migliaia 19 4 2 2 2" xfId="28767"/>
    <cellStyle name="Migliaia 19 4 2 2 2 2" xfId="34176"/>
    <cellStyle name="Migliaia 19 4 2 2 2 3" xfId="39478"/>
    <cellStyle name="Migliaia 19 4 2 2 3" xfId="31672"/>
    <cellStyle name="Migliaia 19 4 2 2 4" xfId="36827"/>
    <cellStyle name="Migliaia 19 4 2 3" xfId="7353"/>
    <cellStyle name="Migliaia 19 4 2 3 2" xfId="28768"/>
    <cellStyle name="Migliaia 19 4 2 3 2 2" xfId="34177"/>
    <cellStyle name="Migliaia 19 4 2 3 2 3" xfId="39479"/>
    <cellStyle name="Migliaia 19 4 2 3 3" xfId="31673"/>
    <cellStyle name="Migliaia 19 4 2 3 4" xfId="36828"/>
    <cellStyle name="Migliaia 19 4 2 4" xfId="6704"/>
    <cellStyle name="Migliaia 19 4 2 5" xfId="6076"/>
    <cellStyle name="Migliaia 19 4 2 5 2" xfId="16850"/>
    <cellStyle name="Migliaia 19 4 2 5 3" xfId="42959"/>
    <cellStyle name="Migliaia 19 4 2 5 4" xfId="45882"/>
    <cellStyle name="Migliaia 19 4 2 5 5" xfId="48898"/>
    <cellStyle name="Migliaia 19 4 2 6" xfId="15457"/>
    <cellStyle name="Migliaia 19 4 2 7" xfId="19856"/>
    <cellStyle name="Migliaia 19 4 3" xfId="4233"/>
    <cellStyle name="Migliaia 19 4 3 2" xfId="13615"/>
    <cellStyle name="Migliaia 19 4 3 2 2" xfId="34178"/>
    <cellStyle name="Migliaia 19 4 3 2 3" xfId="39480"/>
    <cellStyle name="Migliaia 19 4 3 3" xfId="31674"/>
    <cellStyle name="Migliaia 19 4 3 4" xfId="36829"/>
    <cellStyle name="Migliaia 19 4 3 5" xfId="12824"/>
    <cellStyle name="Migliaia 19 4 4" xfId="7354"/>
    <cellStyle name="Migliaia 19 4 4 2" xfId="28769"/>
    <cellStyle name="Migliaia 19 4 4 2 2" xfId="34179"/>
    <cellStyle name="Migliaia 19 4 4 2 3" xfId="39481"/>
    <cellStyle name="Migliaia 19 4 4 3" xfId="31675"/>
    <cellStyle name="Migliaia 19 4 4 4" xfId="36830"/>
    <cellStyle name="Migliaia 19 4 5" xfId="6703"/>
    <cellStyle name="Migliaia 19 4 5 2" xfId="28770"/>
    <cellStyle name="Migliaia 19 4 5 2 2" xfId="34180"/>
    <cellStyle name="Migliaia 19 4 5 2 3" xfId="39482"/>
    <cellStyle name="Migliaia 19 4 5 3" xfId="31676"/>
    <cellStyle name="Migliaia 19 4 5 4" xfId="36831"/>
    <cellStyle name="Migliaia 19 4 6" xfId="6075"/>
    <cellStyle name="Migliaia 19 4 6 2" xfId="16849"/>
    <cellStyle name="Migliaia 19 4 6 2 2" xfId="34181"/>
    <cellStyle name="Migliaia 19 4 6 2 3" xfId="39483"/>
    <cellStyle name="Migliaia 19 4 6 2 4" xfId="28771"/>
    <cellStyle name="Migliaia 19 4 6 3" xfId="31677"/>
    <cellStyle name="Migliaia 19 4 6 4" xfId="36832"/>
    <cellStyle name="Migliaia 19 4 6 5" xfId="19857"/>
    <cellStyle name="Migliaia 19 4 6 6" xfId="20800"/>
    <cellStyle name="Migliaia 19 4 6 7" xfId="45881"/>
    <cellStyle name="Migliaia 19 4 6 8" xfId="48897"/>
    <cellStyle name="Migliaia 19 4 7" xfId="15456"/>
    <cellStyle name="Migliaia 19 4 7 2" xfId="28772"/>
    <cellStyle name="Migliaia 19 4 7 2 2" xfId="34182"/>
    <cellStyle name="Migliaia 19 4 7 2 3" xfId="39484"/>
    <cellStyle name="Migliaia 19 4 7 3" xfId="31678"/>
    <cellStyle name="Migliaia 19 4 7 4" xfId="36833"/>
    <cellStyle name="Migliaia 19 4 7 5" xfId="19858"/>
    <cellStyle name="Migliaia 19 4 8" xfId="19855"/>
    <cellStyle name="Migliaia 19 5" xfId="1287"/>
    <cellStyle name="Migliaia 19 5 2" xfId="3483"/>
    <cellStyle name="Migliaia 19 5 2 2" xfId="13821"/>
    <cellStyle name="Migliaia 19 5 2 2 2" xfId="34183"/>
    <cellStyle name="Migliaia 19 5 2 2 3" xfId="39485"/>
    <cellStyle name="Migliaia 19 5 2 3" xfId="15459"/>
    <cellStyle name="Migliaia 19 5 2 3 2" xfId="31679"/>
    <cellStyle name="Migliaia 19 5 2 4" xfId="36834"/>
    <cellStyle name="Migliaia 19 5 2 5" xfId="11594"/>
    <cellStyle name="Migliaia 19 5 3" xfId="6705"/>
    <cellStyle name="Migliaia 19 5 3 2" xfId="28773"/>
    <cellStyle name="Migliaia 19 5 3 2 2" xfId="34184"/>
    <cellStyle name="Migliaia 19 5 3 2 3" xfId="39486"/>
    <cellStyle name="Migliaia 19 5 3 3" xfId="31680"/>
    <cellStyle name="Migliaia 19 5 3 4" xfId="36835"/>
    <cellStyle name="Migliaia 19 5 4" xfId="6077"/>
    <cellStyle name="Migliaia 19 5 4 2" xfId="16851"/>
    <cellStyle name="Migliaia 19 5 4 2 2" xfId="34185"/>
    <cellStyle name="Migliaia 19 5 4 2 3" xfId="39487"/>
    <cellStyle name="Migliaia 19 5 4 2 4" xfId="28774"/>
    <cellStyle name="Migliaia 19 5 4 3" xfId="31681"/>
    <cellStyle name="Migliaia 19 5 4 4" xfId="36836"/>
    <cellStyle name="Migliaia 19 5 4 5" xfId="19860"/>
    <cellStyle name="Migliaia 19 5 4 6" xfId="42090"/>
    <cellStyle name="Migliaia 19 5 4 7" xfId="45883"/>
    <cellStyle name="Migliaia 19 5 4 8" xfId="48899"/>
    <cellStyle name="Migliaia 19 5 5" xfId="15458"/>
    <cellStyle name="Migliaia 19 5 5 2" xfId="28775"/>
    <cellStyle name="Migliaia 19 5 5 2 2" xfId="34186"/>
    <cellStyle name="Migliaia 19 5 5 2 3" xfId="39488"/>
    <cellStyle name="Migliaia 19 5 5 3" xfId="31682"/>
    <cellStyle name="Migliaia 19 5 5 4" xfId="36837"/>
    <cellStyle name="Migliaia 19 5 5 5" xfId="19861"/>
    <cellStyle name="Migliaia 19 5 6" xfId="19862"/>
    <cellStyle name="Migliaia 19 5 6 2" xfId="28776"/>
    <cellStyle name="Migliaia 19 5 6 2 2" xfId="34187"/>
    <cellStyle name="Migliaia 19 5 6 2 3" xfId="39489"/>
    <cellStyle name="Migliaia 19 5 6 3" xfId="31683"/>
    <cellStyle name="Migliaia 19 5 6 4" xfId="36838"/>
    <cellStyle name="Migliaia 19 5 7" xfId="19859"/>
    <cellStyle name="Migliaia 19 6" xfId="1282"/>
    <cellStyle name="Migliaia 19 6 2" xfId="3478"/>
    <cellStyle name="Migliaia 19 6 2 2" xfId="5133"/>
    <cellStyle name="Migliaia 19 6 2 3" xfId="14102"/>
    <cellStyle name="Migliaia 19 6 2 4" xfId="15461"/>
    <cellStyle name="Migliaia 19 6 2 5" xfId="27770"/>
    <cellStyle name="Migliaia 19 6 2 6" xfId="11596"/>
    <cellStyle name="Migliaia 19 6 3" xfId="4885"/>
    <cellStyle name="Migliaia 19 6 3 2" xfId="30644"/>
    <cellStyle name="Migliaia 19 6 3 2 2" xfId="35802"/>
    <cellStyle name="Migliaia 19 6 3 2 3" xfId="41104"/>
    <cellStyle name="Migliaia 19 6 3 3" xfId="33151"/>
    <cellStyle name="Migliaia 19 6 3 4" xfId="38453"/>
    <cellStyle name="Migliaia 19 6 4" xfId="15460"/>
    <cellStyle name="Migliaia 19 6 4 2" xfId="34188"/>
    <cellStyle name="Migliaia 19 6 4 3" xfId="39490"/>
    <cellStyle name="Migliaia 19 6 4 4" xfId="28777"/>
    <cellStyle name="Migliaia 19 6 5" xfId="31684"/>
    <cellStyle name="Migliaia 19 6 6" xfId="36839"/>
    <cellStyle name="Migliaia 19 6 7" xfId="11595"/>
    <cellStyle name="Migliaia 19 7" xfId="3164"/>
    <cellStyle name="Migliaia 19 7 2" xfId="9637"/>
    <cellStyle name="Migliaia 19 7 2 2" xfId="30645"/>
    <cellStyle name="Migliaia 19 7 2 2 2" xfId="35803"/>
    <cellStyle name="Migliaia 19 7 2 2 3" xfId="41105"/>
    <cellStyle name="Migliaia 19 7 2 3" xfId="33152"/>
    <cellStyle name="Migliaia 19 7 2 4" xfId="38454"/>
    <cellStyle name="Migliaia 19 7 3" xfId="15462"/>
    <cellStyle name="Migliaia 19 7 3 2" xfId="34189"/>
    <cellStyle name="Migliaia 19 7 3 3" xfId="39491"/>
    <cellStyle name="Migliaia 19 7 3 4" xfId="28778"/>
    <cellStyle name="Migliaia 19 7 4" xfId="31685"/>
    <cellStyle name="Migliaia 19 7 5" xfId="36840"/>
    <cellStyle name="Migliaia 19 7 6" xfId="11597"/>
    <cellStyle name="Migliaia 19 8" xfId="2719"/>
    <cellStyle name="Migliaia 19 8 2" xfId="9340"/>
    <cellStyle name="Migliaia 19 8 2 2" xfId="30646"/>
    <cellStyle name="Migliaia 19 8 2 2 2" xfId="35804"/>
    <cellStyle name="Migliaia 19 8 2 2 3" xfId="41106"/>
    <cellStyle name="Migliaia 19 8 2 3" xfId="33153"/>
    <cellStyle name="Migliaia 19 8 2 4" xfId="38455"/>
    <cellStyle name="Migliaia 19 8 3" xfId="15463"/>
    <cellStyle name="Migliaia 19 8 3 2" xfId="34190"/>
    <cellStyle name="Migliaia 19 8 3 3" xfId="39492"/>
    <cellStyle name="Migliaia 19 8 3 4" xfId="28779"/>
    <cellStyle name="Migliaia 19 8 4" xfId="31686"/>
    <cellStyle name="Migliaia 19 8 5" xfId="36841"/>
    <cellStyle name="Migliaia 19 8 6" xfId="11598"/>
    <cellStyle name="Migliaia 19 9" xfId="12584"/>
    <cellStyle name="Migliaia 19 9 2" xfId="28780"/>
    <cellStyle name="Migliaia 19 9 2 2" xfId="34191"/>
    <cellStyle name="Migliaia 19 9 2 3" xfId="39493"/>
    <cellStyle name="Migliaia 19 9 3" xfId="31687"/>
    <cellStyle name="Migliaia 19 9 4" xfId="36842"/>
    <cellStyle name="Migliaia 2" xfId="267"/>
    <cellStyle name="Migliaia 2 10" xfId="12586"/>
    <cellStyle name="Migliaia 2 10 2" xfId="28782"/>
    <cellStyle name="Migliaia 2 10 2 2" xfId="34193"/>
    <cellStyle name="Migliaia 2 10 2 3" xfId="39495"/>
    <cellStyle name="Migliaia 2 10 3" xfId="31689"/>
    <cellStyle name="Migliaia 2 10 4" xfId="36844"/>
    <cellStyle name="Migliaia 2 11" xfId="15464"/>
    <cellStyle name="Migliaia 2 11 2" xfId="34192"/>
    <cellStyle name="Migliaia 2 11 3" xfId="39494"/>
    <cellStyle name="Migliaia 2 11 4" xfId="28781"/>
    <cellStyle name="Migliaia 2 12" xfId="31688"/>
    <cellStyle name="Migliaia 2 13" xfId="36843"/>
    <cellStyle name="Migliaia 2 2" xfId="268"/>
    <cellStyle name="Migliaia 2 2 2" xfId="1289"/>
    <cellStyle name="Migliaia 2 2 2 2" xfId="3485"/>
    <cellStyle name="Migliaia 2 2 2 2 2" xfId="7355"/>
    <cellStyle name="Migliaia 2 2 2 2 2 2" xfId="9802"/>
    <cellStyle name="Migliaia 2 2 2 2 2 2 2" xfId="35805"/>
    <cellStyle name="Migliaia 2 2 2 2 2 2 3" xfId="41107"/>
    <cellStyle name="Migliaia 2 2 2 2 2 3" xfId="13822"/>
    <cellStyle name="Migliaia 2 2 2 2 2 3 2" xfId="17280"/>
    <cellStyle name="Migliaia 2 2 2 2 2 3 3" xfId="33154"/>
    <cellStyle name="Migliaia 2 2 2 2 2 4" xfId="38456"/>
    <cellStyle name="Migliaia 2 2 2 2 2 5" xfId="41748"/>
    <cellStyle name="Migliaia 2 2 2 2 2 6" xfId="46325"/>
    <cellStyle name="Migliaia 2 2 2 2 2 7" xfId="49341"/>
    <cellStyle name="Migliaia 2 2 2 2 3" xfId="7750"/>
    <cellStyle name="Migliaia 2 2 2 2 4" xfId="6078"/>
    <cellStyle name="Migliaia 2 2 2 2 4 2" xfId="16852"/>
    <cellStyle name="Migliaia 2 2 2 2 4 3" xfId="43481"/>
    <cellStyle name="Migliaia 2 2 2 2 4 4" xfId="45884"/>
    <cellStyle name="Migliaia 2 2 2 2 4 5" xfId="48900"/>
    <cellStyle name="Migliaia 2 2 2 2 5" xfId="15467"/>
    <cellStyle name="Migliaia 2 2 2 2 6" xfId="19864"/>
    <cellStyle name="Migliaia 2 2 2 2 7" xfId="44328"/>
    <cellStyle name="Migliaia 2 2 2 2 8" xfId="45234"/>
    <cellStyle name="Migliaia 2 2 2 3" xfId="2725"/>
    <cellStyle name="Migliaia 2 2 2 3 2" xfId="9345"/>
    <cellStyle name="Migliaia 2 2 2 3 2 2" xfId="34195"/>
    <cellStyle name="Migliaia 2 2 2 3 2 3" xfId="39497"/>
    <cellStyle name="Migliaia 2 2 2 3 3" xfId="13823"/>
    <cellStyle name="Migliaia 2 2 2 3 4" xfId="15468"/>
    <cellStyle name="Migliaia 2 2 2 3 4 2" xfId="36846"/>
    <cellStyle name="Migliaia 2 2 2 3 5" xfId="11599"/>
    <cellStyle name="Migliaia 2 2 2 4" xfId="8853"/>
    <cellStyle name="Migliaia 2 2 2 4 2" xfId="30647"/>
    <cellStyle name="Migliaia 2 2 2 4 2 2" xfId="35806"/>
    <cellStyle name="Migliaia 2 2 2 4 2 3" xfId="41108"/>
    <cellStyle name="Migliaia 2 2 2 4 3" xfId="33155"/>
    <cellStyle name="Migliaia 2 2 2 4 4" xfId="38457"/>
    <cellStyle name="Migliaia 2 2 2 5" xfId="15466"/>
    <cellStyle name="Migliaia 2 2 2 6" xfId="19863"/>
    <cellStyle name="Migliaia 2 2 3" xfId="3168"/>
    <cellStyle name="Migliaia 2 2 3 2" xfId="7356"/>
    <cellStyle name="Migliaia 2 2 3 2 2" xfId="9641"/>
    <cellStyle name="Migliaia 2 2 3 2 2 2" xfId="34196"/>
    <cellStyle name="Migliaia 2 2 3 2 2 3" xfId="39498"/>
    <cellStyle name="Migliaia 2 2 3 2 3" xfId="13824"/>
    <cellStyle name="Migliaia 2 2 3 2 3 2" xfId="17281"/>
    <cellStyle name="Migliaia 2 2 3 2 3 3" xfId="31691"/>
    <cellStyle name="Migliaia 2 2 3 2 4" xfId="36847"/>
    <cellStyle name="Migliaia 2 2 3 2 5" xfId="29678"/>
    <cellStyle name="Migliaia 2 2 3 2 6" xfId="46326"/>
    <cellStyle name="Migliaia 2 2 3 2 7" xfId="49342"/>
    <cellStyle name="Migliaia 2 2 3 3" xfId="7790"/>
    <cellStyle name="Migliaia 2 2 3 4" xfId="6079"/>
    <cellStyle name="Migliaia 2 2 3 4 2" xfId="16853"/>
    <cellStyle name="Migliaia 2 2 3 4 3" xfId="27760"/>
    <cellStyle name="Migliaia 2 2 3 4 4" xfId="45885"/>
    <cellStyle name="Migliaia 2 2 3 4 5" xfId="48901"/>
    <cellStyle name="Migliaia 2 2 3 5" xfId="15469"/>
    <cellStyle name="Migliaia 2 2 3 6" xfId="19865"/>
    <cellStyle name="Migliaia 2 2 4" xfId="2724"/>
    <cellStyle name="Migliaia 2 2 4 2" xfId="9344"/>
    <cellStyle name="Migliaia 2 2 4 2 2" xfId="30648"/>
    <cellStyle name="Migliaia 2 2 4 2 2 2" xfId="35807"/>
    <cellStyle name="Migliaia 2 2 4 2 2 3" xfId="41109"/>
    <cellStyle name="Migliaia 2 2 4 2 3" xfId="33156"/>
    <cellStyle name="Migliaia 2 2 4 2 4" xfId="38458"/>
    <cellStyle name="Migliaia 2 2 4 3" xfId="15470"/>
    <cellStyle name="Migliaia 2 2 4 3 2" xfId="34197"/>
    <cellStyle name="Migliaia 2 2 4 3 3" xfId="39499"/>
    <cellStyle name="Migliaia 2 2 4 3 4" xfId="28784"/>
    <cellStyle name="Migliaia 2 2 4 4" xfId="31692"/>
    <cellStyle name="Migliaia 2 2 4 5" xfId="36848"/>
    <cellStyle name="Migliaia 2 2 4 6" xfId="11600"/>
    <cellStyle name="Migliaia 2 2 5" xfId="8542"/>
    <cellStyle name="Migliaia 2 2 5 2" xfId="28785"/>
    <cellStyle name="Migliaia 2 2 5 2 2" xfId="34198"/>
    <cellStyle name="Migliaia 2 2 5 2 3" xfId="39500"/>
    <cellStyle name="Migliaia 2 2 5 3" xfId="31693"/>
    <cellStyle name="Migliaia 2 2 5 4" xfId="36849"/>
    <cellStyle name="Migliaia 2 2 6" xfId="15465"/>
    <cellStyle name="Migliaia 2 2 6 2" xfId="34194"/>
    <cellStyle name="Migliaia 2 2 6 3" xfId="39496"/>
    <cellStyle name="Migliaia 2 2 6 4" xfId="28783"/>
    <cellStyle name="Migliaia 2 2 7" xfId="31690"/>
    <cellStyle name="Migliaia 2 2 8" xfId="36845"/>
    <cellStyle name="Migliaia 2 3" xfId="269"/>
    <cellStyle name="Migliaia 2 3 2" xfId="1290"/>
    <cellStyle name="Migliaia 2 3 2 2" xfId="3486"/>
    <cellStyle name="Migliaia 2 3 2 2 2" xfId="7357"/>
    <cellStyle name="Migliaia 2 3 2 2 2 2" xfId="9803"/>
    <cellStyle name="Migliaia 2 3 2 2 2 2 2" xfId="35808"/>
    <cellStyle name="Migliaia 2 3 2 2 2 2 3" xfId="41110"/>
    <cellStyle name="Migliaia 2 3 2 2 2 3" xfId="13825"/>
    <cellStyle name="Migliaia 2 3 2 2 2 3 2" xfId="17282"/>
    <cellStyle name="Migliaia 2 3 2 2 2 3 3" xfId="33157"/>
    <cellStyle name="Migliaia 2 3 2 2 2 4" xfId="38459"/>
    <cellStyle name="Migliaia 2 3 2 2 2 5" xfId="43551"/>
    <cellStyle name="Migliaia 2 3 2 2 2 6" xfId="46327"/>
    <cellStyle name="Migliaia 2 3 2 2 2 7" xfId="49343"/>
    <cellStyle name="Migliaia 2 3 2 2 3" xfId="7749"/>
    <cellStyle name="Migliaia 2 3 2 2 4" xfId="6080"/>
    <cellStyle name="Migliaia 2 3 2 2 4 2" xfId="16854"/>
    <cellStyle name="Migliaia 2 3 2 2 4 3" xfId="43686"/>
    <cellStyle name="Migliaia 2 3 2 2 4 4" xfId="45886"/>
    <cellStyle name="Migliaia 2 3 2 2 4 5" xfId="48902"/>
    <cellStyle name="Migliaia 2 3 2 2 5" xfId="15473"/>
    <cellStyle name="Migliaia 2 3 2 2 6" xfId="19867"/>
    <cellStyle name="Migliaia 2 3 2 2 7" xfId="44329"/>
    <cellStyle name="Migliaia 2 3 2 2 8" xfId="45235"/>
    <cellStyle name="Migliaia 2 3 2 3" xfId="2727"/>
    <cellStyle name="Migliaia 2 3 2 3 2" xfId="9347"/>
    <cellStyle name="Migliaia 2 3 2 3 2 2" xfId="34200"/>
    <cellStyle name="Migliaia 2 3 2 3 2 3" xfId="39502"/>
    <cellStyle name="Migliaia 2 3 2 3 3" xfId="13826"/>
    <cellStyle name="Migliaia 2 3 2 3 4" xfId="15474"/>
    <cellStyle name="Migliaia 2 3 2 3 4 2" xfId="36851"/>
    <cellStyle name="Migliaia 2 3 2 3 5" xfId="11601"/>
    <cellStyle name="Migliaia 2 3 2 4" xfId="8854"/>
    <cellStyle name="Migliaia 2 3 2 4 2" xfId="30649"/>
    <cellStyle name="Migliaia 2 3 2 4 2 2" xfId="35809"/>
    <cellStyle name="Migliaia 2 3 2 4 2 3" xfId="41111"/>
    <cellStyle name="Migliaia 2 3 2 4 3" xfId="33158"/>
    <cellStyle name="Migliaia 2 3 2 4 4" xfId="38460"/>
    <cellStyle name="Migliaia 2 3 2 5" xfId="15472"/>
    <cellStyle name="Migliaia 2 3 2 6" xfId="19866"/>
    <cellStyle name="Migliaia 2 3 3" xfId="3169"/>
    <cellStyle name="Migliaia 2 3 3 2" xfId="7358"/>
    <cellStyle name="Migliaia 2 3 3 2 2" xfId="9642"/>
    <cellStyle name="Migliaia 2 3 3 2 2 2" xfId="34201"/>
    <cellStyle name="Migliaia 2 3 3 2 2 3" xfId="39503"/>
    <cellStyle name="Migliaia 2 3 3 2 3" xfId="13827"/>
    <cellStyle name="Migliaia 2 3 3 2 3 2" xfId="17283"/>
    <cellStyle name="Migliaia 2 3 3 2 3 3" xfId="31695"/>
    <cellStyle name="Migliaia 2 3 3 2 4" xfId="36852"/>
    <cellStyle name="Migliaia 2 3 3 2 5" xfId="42194"/>
    <cellStyle name="Migliaia 2 3 3 2 6" xfId="46328"/>
    <cellStyle name="Migliaia 2 3 3 2 7" xfId="49344"/>
    <cellStyle name="Migliaia 2 3 3 3" xfId="7635"/>
    <cellStyle name="Migliaia 2 3 3 4" xfId="6081"/>
    <cellStyle name="Migliaia 2 3 3 4 2" xfId="16855"/>
    <cellStyle name="Migliaia 2 3 3 4 3" xfId="41669"/>
    <cellStyle name="Migliaia 2 3 3 4 4" xfId="45887"/>
    <cellStyle name="Migliaia 2 3 3 4 5" xfId="48903"/>
    <cellStyle name="Migliaia 2 3 3 5" xfId="15475"/>
    <cellStyle name="Migliaia 2 3 3 6" xfId="19868"/>
    <cellStyle name="Migliaia 2 3 4" xfId="2726"/>
    <cellStyle name="Migliaia 2 3 4 2" xfId="9346"/>
    <cellStyle name="Migliaia 2 3 4 2 2" xfId="30650"/>
    <cellStyle name="Migliaia 2 3 4 2 2 2" xfId="35810"/>
    <cellStyle name="Migliaia 2 3 4 2 2 3" xfId="41112"/>
    <cellStyle name="Migliaia 2 3 4 2 3" xfId="33159"/>
    <cellStyle name="Migliaia 2 3 4 2 4" xfId="38461"/>
    <cellStyle name="Migliaia 2 3 4 3" xfId="15476"/>
    <cellStyle name="Migliaia 2 3 4 3 2" xfId="34202"/>
    <cellStyle name="Migliaia 2 3 4 3 3" xfId="39504"/>
    <cellStyle name="Migliaia 2 3 4 3 4" xfId="28787"/>
    <cellStyle name="Migliaia 2 3 4 4" xfId="31696"/>
    <cellStyle name="Migliaia 2 3 4 5" xfId="36853"/>
    <cellStyle name="Migliaia 2 3 4 6" xfId="11602"/>
    <cellStyle name="Migliaia 2 3 5" xfId="8543"/>
    <cellStyle name="Migliaia 2 3 5 2" xfId="28788"/>
    <cellStyle name="Migliaia 2 3 5 2 2" xfId="34203"/>
    <cellStyle name="Migliaia 2 3 5 2 3" xfId="39505"/>
    <cellStyle name="Migliaia 2 3 5 3" xfId="31697"/>
    <cellStyle name="Migliaia 2 3 5 4" xfId="36854"/>
    <cellStyle name="Migliaia 2 3 6" xfId="15471"/>
    <cellStyle name="Migliaia 2 3 6 2" xfId="34199"/>
    <cellStyle name="Migliaia 2 3 6 3" xfId="39501"/>
    <cellStyle name="Migliaia 2 3 6 4" xfId="28786"/>
    <cellStyle name="Migliaia 2 3 7" xfId="31694"/>
    <cellStyle name="Migliaia 2 3 8" xfId="36850"/>
    <cellStyle name="Migliaia 2 4" xfId="270"/>
    <cellStyle name="Migliaia 2 4 10" xfId="19869"/>
    <cellStyle name="Migliaia 2 4 11" xfId="11603"/>
    <cellStyle name="Migliaia 2 4 2" xfId="1292"/>
    <cellStyle name="Migliaia 2 4 2 2" xfId="3488"/>
    <cellStyle name="Migliaia 2 4 2 2 2" xfId="7359"/>
    <cellStyle name="Migliaia 2 4 2 2 2 2" xfId="13828"/>
    <cellStyle name="Migliaia 2 4 2 2 2 2 2" xfId="17284"/>
    <cellStyle name="Migliaia 2 4 2 2 2 2 2 2" xfId="34204"/>
    <cellStyle name="Migliaia 2 4 2 2 2 2 3" xfId="39506"/>
    <cellStyle name="Migliaia 2 4 2 2 2 2 4" xfId="28789"/>
    <cellStyle name="Migliaia 2 4 2 2 2 3" xfId="31698"/>
    <cellStyle name="Migliaia 2 4 2 2 2 4" xfId="36855"/>
    <cellStyle name="Migliaia 2 4 2 2 2 5" xfId="27818"/>
    <cellStyle name="Migliaia 2 4 2 2 2 6" xfId="46329"/>
    <cellStyle name="Migliaia 2 4 2 2 2 7" xfId="49345"/>
    <cellStyle name="Migliaia 2 4 2 2 2 8" xfId="13081"/>
    <cellStyle name="Migliaia 2 4 2 2 3" xfId="6561"/>
    <cellStyle name="Migliaia 2 4 2 2 4" xfId="6082"/>
    <cellStyle name="Migliaia 2 4 2 2 4 2" xfId="16856"/>
    <cellStyle name="Migliaia 2 4 2 2 4 3" xfId="43622"/>
    <cellStyle name="Migliaia 2 4 2 2 4 4" xfId="45888"/>
    <cellStyle name="Migliaia 2 4 2 2 4 5" xfId="48904"/>
    <cellStyle name="Migliaia 2 4 2 2 5" xfId="15479"/>
    <cellStyle name="Migliaia 2 4 2 2 6" xfId="19871"/>
    <cellStyle name="Migliaia 2 4 2 3" xfId="2729"/>
    <cellStyle name="Migliaia 2 4 2 3 2" xfId="7083"/>
    <cellStyle name="Migliaia 2 4 2 3 2 2" xfId="34205"/>
    <cellStyle name="Migliaia 2 4 2 3 2 3" xfId="39507"/>
    <cellStyle name="Migliaia 2 4 2 3 2 4" xfId="28790"/>
    <cellStyle name="Migliaia 2 4 2 3 3" xfId="7360"/>
    <cellStyle name="Migliaia 2 4 2 3 4" xfId="15480"/>
    <cellStyle name="Migliaia 2 4 2 3 4 2" xfId="36856"/>
    <cellStyle name="Migliaia 2 4 2 3 5" xfId="11604"/>
    <cellStyle name="Migliaia 2 4 2 4" xfId="6706"/>
    <cellStyle name="Migliaia 2 4 2 4 2" xfId="13500"/>
    <cellStyle name="Migliaia 2 4 2 4 2 2" xfId="34206"/>
    <cellStyle name="Migliaia 2 4 2 4 2 3" xfId="39508"/>
    <cellStyle name="Migliaia 2 4 2 4 3" xfId="31699"/>
    <cellStyle name="Migliaia 2 4 2 4 4" xfId="36857"/>
    <cellStyle name="Migliaia 2 4 2 4 5" xfId="12587"/>
    <cellStyle name="Migliaia 2 4 2 5" xfId="12822"/>
    <cellStyle name="Migliaia 2 4 2 5 2" xfId="28791"/>
    <cellStyle name="Migliaia 2 4 2 5 2 2" xfId="34207"/>
    <cellStyle name="Migliaia 2 4 2 5 2 3" xfId="39509"/>
    <cellStyle name="Migliaia 2 4 2 5 3" xfId="31700"/>
    <cellStyle name="Migliaia 2 4 2 5 4" xfId="36858"/>
    <cellStyle name="Migliaia 2 4 2 6" xfId="15478"/>
    <cellStyle name="Migliaia 2 4 2 6 2" xfId="28792"/>
    <cellStyle name="Migliaia 2 4 2 6 2 2" xfId="34208"/>
    <cellStyle name="Migliaia 2 4 2 6 2 3" xfId="39510"/>
    <cellStyle name="Migliaia 2 4 2 6 3" xfId="31701"/>
    <cellStyle name="Migliaia 2 4 2 6 4" xfId="36859"/>
    <cellStyle name="Migliaia 2 4 2 6 5" xfId="19872"/>
    <cellStyle name="Migliaia 2 4 2 7" xfId="19870"/>
    <cellStyle name="Migliaia 2 4 3" xfId="1291"/>
    <cellStyle name="Migliaia 2 4 3 2" xfId="3487"/>
    <cellStyle name="Migliaia 2 4 3 2 2" xfId="5136"/>
    <cellStyle name="Migliaia 2 4 3 2 2 2" xfId="34210"/>
    <cellStyle name="Migliaia 2 4 3 2 2 3" xfId="39512"/>
    <cellStyle name="Migliaia 2 4 3 2 3" xfId="13616"/>
    <cellStyle name="Migliaia 2 4 3 2 4" xfId="15482"/>
    <cellStyle name="Migliaia 2 4 3 2 4 2" xfId="36861"/>
    <cellStyle name="Migliaia 2 4 3 2 5" xfId="11606"/>
    <cellStyle name="Migliaia 2 4 3 3" xfId="4888"/>
    <cellStyle name="Migliaia 2 4 3 3 2" xfId="28795"/>
    <cellStyle name="Migliaia 2 4 3 3 2 2" xfId="34211"/>
    <cellStyle name="Migliaia 2 4 3 3 2 3" xfId="39513"/>
    <cellStyle name="Migliaia 2 4 3 3 3" xfId="31704"/>
    <cellStyle name="Migliaia 2 4 3 3 4" xfId="36862"/>
    <cellStyle name="Migliaia 2 4 3 4" xfId="15481"/>
    <cellStyle name="Migliaia 2 4 3 4 2" xfId="28796"/>
    <cellStyle name="Migliaia 2 4 3 4 2 2" xfId="34212"/>
    <cellStyle name="Migliaia 2 4 3 4 2 3" xfId="39514"/>
    <cellStyle name="Migliaia 2 4 3 4 3" xfId="31705"/>
    <cellStyle name="Migliaia 2 4 3 4 4" xfId="36863"/>
    <cellStyle name="Migliaia 2 4 3 4 5" xfId="19875"/>
    <cellStyle name="Migliaia 2 4 3 5" xfId="19876"/>
    <cellStyle name="Migliaia 2 4 3 5 2" xfId="28797"/>
    <cellStyle name="Migliaia 2 4 3 5 2 2" xfId="34213"/>
    <cellStyle name="Migliaia 2 4 3 5 2 3" xfId="39515"/>
    <cellStyle name="Migliaia 2 4 3 5 3" xfId="31706"/>
    <cellStyle name="Migliaia 2 4 3 5 4" xfId="36864"/>
    <cellStyle name="Migliaia 2 4 3 6" xfId="28793"/>
    <cellStyle name="Migliaia 2 4 3 6 2" xfId="34209"/>
    <cellStyle name="Migliaia 2 4 3 6 3" xfId="39511"/>
    <cellStyle name="Migliaia 2 4 3 7" xfId="31702"/>
    <cellStyle name="Migliaia 2 4 3 8" xfId="36860"/>
    <cellStyle name="Migliaia 2 4 3 9" xfId="11605"/>
    <cellStyle name="Migliaia 2 4 4" xfId="2396"/>
    <cellStyle name="Migliaia 2 4 4 2" xfId="3908"/>
    <cellStyle name="Migliaia 2 4 4 2 2" xfId="9863"/>
    <cellStyle name="Migliaia 2 4 4 2 3" xfId="14021"/>
    <cellStyle name="Migliaia 2 4 4 2 4" xfId="15484"/>
    <cellStyle name="Migliaia 2 4 4 2 5" xfId="27771"/>
    <cellStyle name="Migliaia 2 4 4 2 6" xfId="11608"/>
    <cellStyle name="Migliaia 2 4 4 3" xfId="9111"/>
    <cellStyle name="Migliaia 2 4 4 3 2" xfId="30651"/>
    <cellStyle name="Migliaia 2 4 4 3 2 2" xfId="35811"/>
    <cellStyle name="Migliaia 2 4 4 3 2 3" xfId="41113"/>
    <cellStyle name="Migliaia 2 4 4 3 3" xfId="33160"/>
    <cellStyle name="Migliaia 2 4 4 3 4" xfId="38462"/>
    <cellStyle name="Migliaia 2 4 4 4" xfId="15483"/>
    <cellStyle name="Migliaia 2 4 4 4 2" xfId="34214"/>
    <cellStyle name="Migliaia 2 4 4 4 3" xfId="39516"/>
    <cellStyle name="Migliaia 2 4 4 4 4" xfId="28798"/>
    <cellStyle name="Migliaia 2 4 4 5" xfId="31707"/>
    <cellStyle name="Migliaia 2 4 4 6" xfId="36865"/>
    <cellStyle name="Migliaia 2 4 4 7" xfId="11607"/>
    <cellStyle name="Migliaia 2 4 5" xfId="3170"/>
    <cellStyle name="Migliaia 2 4 5 2" xfId="9643"/>
    <cellStyle name="Migliaia 2 4 5 2 2" xfId="30652"/>
    <cellStyle name="Migliaia 2 4 5 2 2 2" xfId="35812"/>
    <cellStyle name="Migliaia 2 4 5 2 2 3" xfId="41114"/>
    <cellStyle name="Migliaia 2 4 5 2 3" xfId="33161"/>
    <cellStyle name="Migliaia 2 4 5 2 4" xfId="38463"/>
    <cellStyle name="Migliaia 2 4 5 3" xfId="15485"/>
    <cellStyle name="Migliaia 2 4 5 3 2" xfId="34215"/>
    <cellStyle name="Migliaia 2 4 5 3 3" xfId="39517"/>
    <cellStyle name="Migliaia 2 4 5 3 4" xfId="28799"/>
    <cellStyle name="Migliaia 2 4 5 4" xfId="31708"/>
    <cellStyle name="Migliaia 2 4 5 5" xfId="36866"/>
    <cellStyle name="Migliaia 2 4 5 6" xfId="11609"/>
    <cellStyle name="Migliaia 2 4 6" xfId="2728"/>
    <cellStyle name="Migliaia 2 4 6 2" xfId="9348"/>
    <cellStyle name="Migliaia 2 4 6 2 2" xfId="34216"/>
    <cellStyle name="Migliaia 2 4 6 2 3" xfId="39518"/>
    <cellStyle name="Migliaia 2 4 6 3" xfId="14152"/>
    <cellStyle name="Migliaia 2 4 6 4" xfId="15486"/>
    <cellStyle name="Migliaia 2 4 6 4 2" xfId="36867"/>
    <cellStyle name="Migliaia 2 4 6 5" xfId="11610"/>
    <cellStyle name="Migliaia 2 4 7" xfId="7671"/>
    <cellStyle name="Migliaia 2 4 7 2" xfId="28801"/>
    <cellStyle name="Migliaia 2 4 7 2 2" xfId="34217"/>
    <cellStyle name="Migliaia 2 4 7 2 3" xfId="39519"/>
    <cellStyle name="Migliaia 2 4 7 3" xfId="31710"/>
    <cellStyle name="Migliaia 2 4 7 4" xfId="36868"/>
    <cellStyle name="Migliaia 2 4 8" xfId="12823"/>
    <cellStyle name="Migliaia 2 4 8 2" xfId="28802"/>
    <cellStyle name="Migliaia 2 4 8 2 2" xfId="34218"/>
    <cellStyle name="Migliaia 2 4 8 2 3" xfId="39520"/>
    <cellStyle name="Migliaia 2 4 8 3" xfId="31711"/>
    <cellStyle name="Migliaia 2 4 8 4" xfId="36869"/>
    <cellStyle name="Migliaia 2 4 8 5" xfId="19881"/>
    <cellStyle name="Migliaia 2 4 9" xfId="15477"/>
    <cellStyle name="Migliaia 2 5" xfId="1293"/>
    <cellStyle name="Migliaia 2 5 2" xfId="3489"/>
    <cellStyle name="Migliaia 2 5 2 2" xfId="4234"/>
    <cellStyle name="Migliaia 2 5 2 2 2" xfId="28803"/>
    <cellStyle name="Migliaia 2 5 2 2 2 2" xfId="34219"/>
    <cellStyle name="Migliaia 2 5 2 2 2 3" xfId="39521"/>
    <cellStyle name="Migliaia 2 5 2 2 3" xfId="31712"/>
    <cellStyle name="Migliaia 2 5 2 2 4" xfId="36870"/>
    <cellStyle name="Migliaia 2 5 2 3" xfId="7361"/>
    <cellStyle name="Migliaia 2 5 2 3 2" xfId="28804"/>
    <cellStyle name="Migliaia 2 5 2 3 2 2" xfId="34220"/>
    <cellStyle name="Migliaia 2 5 2 3 2 3" xfId="39522"/>
    <cellStyle name="Migliaia 2 5 2 3 3" xfId="31713"/>
    <cellStyle name="Migliaia 2 5 2 3 4" xfId="36871"/>
    <cellStyle name="Migliaia 2 5 2 4" xfId="6708"/>
    <cellStyle name="Migliaia 2 5 2 5" xfId="6084"/>
    <cellStyle name="Migliaia 2 5 2 5 2" xfId="16858"/>
    <cellStyle name="Migliaia 2 5 2 5 3" xfId="43540"/>
    <cellStyle name="Migliaia 2 5 2 5 4" xfId="45890"/>
    <cellStyle name="Migliaia 2 5 2 5 5" xfId="48906"/>
    <cellStyle name="Migliaia 2 5 2 6" xfId="15488"/>
    <cellStyle name="Migliaia 2 5 2 7" xfId="19883"/>
    <cellStyle name="Migliaia 2 5 3" xfId="4235"/>
    <cellStyle name="Migliaia 2 5 3 2" xfId="13617"/>
    <cellStyle name="Migliaia 2 5 3 2 2" xfId="34221"/>
    <cellStyle name="Migliaia 2 5 3 2 3" xfId="39523"/>
    <cellStyle name="Migliaia 2 5 3 3" xfId="31714"/>
    <cellStyle name="Migliaia 2 5 3 4" xfId="36872"/>
    <cellStyle name="Migliaia 2 5 3 5" xfId="12821"/>
    <cellStyle name="Migliaia 2 5 4" xfId="7362"/>
    <cellStyle name="Migliaia 2 5 4 2" xfId="28806"/>
    <cellStyle name="Migliaia 2 5 4 2 2" xfId="34222"/>
    <cellStyle name="Migliaia 2 5 4 2 3" xfId="39524"/>
    <cellStyle name="Migliaia 2 5 4 3" xfId="31715"/>
    <cellStyle name="Migliaia 2 5 4 4" xfId="36873"/>
    <cellStyle name="Migliaia 2 5 5" xfId="6707"/>
    <cellStyle name="Migliaia 2 5 5 2" xfId="28807"/>
    <cellStyle name="Migliaia 2 5 5 2 2" xfId="34223"/>
    <cellStyle name="Migliaia 2 5 5 2 3" xfId="39525"/>
    <cellStyle name="Migliaia 2 5 5 3" xfId="31716"/>
    <cellStyle name="Migliaia 2 5 5 4" xfId="36874"/>
    <cellStyle name="Migliaia 2 5 6" xfId="6083"/>
    <cellStyle name="Migliaia 2 5 6 2" xfId="16857"/>
    <cellStyle name="Migliaia 2 5 6 2 2" xfId="34224"/>
    <cellStyle name="Migliaia 2 5 6 2 3" xfId="39526"/>
    <cellStyle name="Migliaia 2 5 6 2 4" xfId="28808"/>
    <cellStyle name="Migliaia 2 5 6 3" xfId="31717"/>
    <cellStyle name="Migliaia 2 5 6 4" xfId="36875"/>
    <cellStyle name="Migliaia 2 5 6 5" xfId="19889"/>
    <cellStyle name="Migliaia 2 5 6 6" xfId="42439"/>
    <cellStyle name="Migliaia 2 5 6 7" xfId="45889"/>
    <cellStyle name="Migliaia 2 5 6 8" xfId="48905"/>
    <cellStyle name="Migliaia 2 5 7" xfId="15487"/>
    <cellStyle name="Migliaia 2 5 7 2" xfId="28809"/>
    <cellStyle name="Migliaia 2 5 7 2 2" xfId="34225"/>
    <cellStyle name="Migliaia 2 5 7 2 3" xfId="39527"/>
    <cellStyle name="Migliaia 2 5 7 3" xfId="31718"/>
    <cellStyle name="Migliaia 2 5 7 4" xfId="36876"/>
    <cellStyle name="Migliaia 2 5 7 5" xfId="19890"/>
    <cellStyle name="Migliaia 2 5 8" xfId="19882"/>
    <cellStyle name="Migliaia 2 6" xfId="1294"/>
    <cellStyle name="Migliaia 2 6 2" xfId="3490"/>
    <cellStyle name="Migliaia 2 6 2 2" xfId="13829"/>
    <cellStyle name="Migliaia 2 6 2 2 2" xfId="34226"/>
    <cellStyle name="Migliaia 2 6 2 2 3" xfId="39528"/>
    <cellStyle name="Migliaia 2 6 2 3" xfId="15490"/>
    <cellStyle name="Migliaia 2 6 2 3 2" xfId="31719"/>
    <cellStyle name="Migliaia 2 6 2 4" xfId="36877"/>
    <cellStyle name="Migliaia 2 6 2 5" xfId="11611"/>
    <cellStyle name="Migliaia 2 6 3" xfId="6709"/>
    <cellStyle name="Migliaia 2 6 3 2" xfId="28811"/>
    <cellStyle name="Migliaia 2 6 3 2 2" xfId="34227"/>
    <cellStyle name="Migliaia 2 6 3 2 3" xfId="39529"/>
    <cellStyle name="Migliaia 2 6 3 3" xfId="31720"/>
    <cellStyle name="Migliaia 2 6 3 4" xfId="36878"/>
    <cellStyle name="Migliaia 2 6 4" xfId="6085"/>
    <cellStyle name="Migliaia 2 6 4 2" xfId="16859"/>
    <cellStyle name="Migliaia 2 6 4 2 2" xfId="34228"/>
    <cellStyle name="Migliaia 2 6 4 2 3" xfId="39530"/>
    <cellStyle name="Migliaia 2 6 4 2 4" xfId="28812"/>
    <cellStyle name="Migliaia 2 6 4 3" xfId="31721"/>
    <cellStyle name="Migliaia 2 6 4 4" xfId="36879"/>
    <cellStyle name="Migliaia 2 6 4 5" xfId="19894"/>
    <cellStyle name="Migliaia 2 6 4 6" xfId="42091"/>
    <cellStyle name="Migliaia 2 6 4 7" xfId="45891"/>
    <cellStyle name="Migliaia 2 6 4 8" xfId="48907"/>
    <cellStyle name="Migliaia 2 6 5" xfId="15489"/>
    <cellStyle name="Migliaia 2 6 5 2" xfId="28813"/>
    <cellStyle name="Migliaia 2 6 5 2 2" xfId="34229"/>
    <cellStyle name="Migliaia 2 6 5 2 3" xfId="39531"/>
    <cellStyle name="Migliaia 2 6 5 3" xfId="31722"/>
    <cellStyle name="Migliaia 2 6 5 4" xfId="36880"/>
    <cellStyle name="Migliaia 2 6 5 5" xfId="19895"/>
    <cellStyle name="Migliaia 2 6 6" xfId="19896"/>
    <cellStyle name="Migliaia 2 6 6 2" xfId="28814"/>
    <cellStyle name="Migliaia 2 6 6 2 2" xfId="34230"/>
    <cellStyle name="Migliaia 2 6 6 2 3" xfId="39532"/>
    <cellStyle name="Migliaia 2 6 6 3" xfId="31723"/>
    <cellStyle name="Migliaia 2 6 6 4" xfId="36881"/>
    <cellStyle name="Migliaia 2 6 7" xfId="19891"/>
    <cellStyle name="Migliaia 2 7" xfId="1288"/>
    <cellStyle name="Migliaia 2 7 2" xfId="3484"/>
    <cellStyle name="Migliaia 2 7 2 2" xfId="5135"/>
    <cellStyle name="Migliaia 2 7 2 3" xfId="14101"/>
    <cellStyle name="Migliaia 2 7 2 4" xfId="15492"/>
    <cellStyle name="Migliaia 2 7 2 5" xfId="27774"/>
    <cellStyle name="Migliaia 2 7 2 6" xfId="11613"/>
    <cellStyle name="Migliaia 2 7 3" xfId="4887"/>
    <cellStyle name="Migliaia 2 7 3 2" xfId="30653"/>
    <cellStyle name="Migliaia 2 7 3 2 2" xfId="35813"/>
    <cellStyle name="Migliaia 2 7 3 2 3" xfId="41115"/>
    <cellStyle name="Migliaia 2 7 3 3" xfId="33162"/>
    <cellStyle name="Migliaia 2 7 3 4" xfId="38464"/>
    <cellStyle name="Migliaia 2 7 4" xfId="15491"/>
    <cellStyle name="Migliaia 2 7 4 2" xfId="34231"/>
    <cellStyle name="Migliaia 2 7 4 3" xfId="39533"/>
    <cellStyle name="Migliaia 2 7 4 4" xfId="28815"/>
    <cellStyle name="Migliaia 2 7 5" xfId="31724"/>
    <cellStyle name="Migliaia 2 7 6" xfId="36882"/>
    <cellStyle name="Migliaia 2 7 7" xfId="11612"/>
    <cellStyle name="Migliaia 2 8" xfId="3167"/>
    <cellStyle name="Migliaia 2 8 2" xfId="9640"/>
    <cellStyle name="Migliaia 2 8 2 2" xfId="30654"/>
    <cellStyle name="Migliaia 2 8 2 2 2" xfId="35814"/>
    <cellStyle name="Migliaia 2 8 2 2 3" xfId="41116"/>
    <cellStyle name="Migliaia 2 8 2 3" xfId="33163"/>
    <cellStyle name="Migliaia 2 8 2 4" xfId="38465"/>
    <cellStyle name="Migliaia 2 8 3" xfId="15493"/>
    <cellStyle name="Migliaia 2 8 3 2" xfId="34232"/>
    <cellStyle name="Migliaia 2 8 3 3" xfId="39534"/>
    <cellStyle name="Migliaia 2 8 3 4" xfId="28816"/>
    <cellStyle name="Migliaia 2 8 4" xfId="31725"/>
    <cellStyle name="Migliaia 2 8 5" xfId="36883"/>
    <cellStyle name="Migliaia 2 8 6" xfId="11614"/>
    <cellStyle name="Migliaia 2 9" xfId="2723"/>
    <cellStyle name="Migliaia 2 9 2" xfId="9343"/>
    <cellStyle name="Migliaia 2 9 2 2" xfId="30655"/>
    <cellStyle name="Migliaia 2 9 2 2 2" xfId="35815"/>
    <cellStyle name="Migliaia 2 9 2 2 3" xfId="41117"/>
    <cellStyle name="Migliaia 2 9 2 3" xfId="33164"/>
    <cellStyle name="Migliaia 2 9 2 4" xfId="38466"/>
    <cellStyle name="Migliaia 2 9 3" xfId="15494"/>
    <cellStyle name="Migliaia 2 9 3 2" xfId="34233"/>
    <cellStyle name="Migliaia 2 9 3 3" xfId="39535"/>
    <cellStyle name="Migliaia 2 9 3 4" xfId="28817"/>
    <cellStyle name="Migliaia 2 9 4" xfId="31726"/>
    <cellStyle name="Migliaia 2 9 5" xfId="36884"/>
    <cellStyle name="Migliaia 2 9 6" xfId="11615"/>
    <cellStyle name="Migliaia 2_Domestico_reg&amp;naz" xfId="271"/>
    <cellStyle name="Migliaia 20" xfId="272"/>
    <cellStyle name="Migliaia 20 10" xfId="15495"/>
    <cellStyle name="Migliaia 20 10 2" xfId="34234"/>
    <cellStyle name="Migliaia 20 10 3" xfId="39536"/>
    <cellStyle name="Migliaia 20 10 4" xfId="28818"/>
    <cellStyle name="Migliaia 20 11" xfId="31727"/>
    <cellStyle name="Migliaia 20 12" xfId="36885"/>
    <cellStyle name="Migliaia 20 2" xfId="273"/>
    <cellStyle name="Migliaia 20 2 2" xfId="1296"/>
    <cellStyle name="Migliaia 20 2 2 2" xfId="3492"/>
    <cellStyle name="Migliaia 20 2 2 2 2" xfId="9804"/>
    <cellStyle name="Migliaia 20 2 2 2 2 2" xfId="34235"/>
    <cellStyle name="Migliaia 20 2 2 2 2 3" xfId="39537"/>
    <cellStyle name="Migliaia 20 2 2 2 3" xfId="13830"/>
    <cellStyle name="Migliaia 20 2 2 2 4" xfId="15498"/>
    <cellStyle name="Migliaia 20 2 2 2 4 2" xfId="36886"/>
    <cellStyle name="Migliaia 20 2 2 2 5" xfId="11616"/>
    <cellStyle name="Migliaia 20 2 2 3" xfId="7029"/>
    <cellStyle name="Migliaia 20 2 2 3 2" xfId="30656"/>
    <cellStyle name="Migliaia 20 2 2 3 2 2" xfId="35816"/>
    <cellStyle name="Migliaia 20 2 2 3 2 3" xfId="41118"/>
    <cellStyle name="Migliaia 20 2 2 3 3" xfId="33165"/>
    <cellStyle name="Migliaia 20 2 2 3 4" xfId="38467"/>
    <cellStyle name="Migliaia 20 2 2 4" xfId="6086"/>
    <cellStyle name="Migliaia 20 2 2 4 2" xfId="16860"/>
    <cellStyle name="Migliaia 20 2 2 4 3" xfId="29231"/>
    <cellStyle name="Migliaia 20 2 2 4 4" xfId="45892"/>
    <cellStyle name="Migliaia 20 2 2 4 5" xfId="48908"/>
    <cellStyle name="Migliaia 20 2 2 5" xfId="15497"/>
    <cellStyle name="Migliaia 20 2 2 6" xfId="19902"/>
    <cellStyle name="Migliaia 20 2 3" xfId="3172"/>
    <cellStyle name="Migliaia 20 2 3 2" xfId="9645"/>
    <cellStyle name="Migliaia 20 2 3 2 2" xfId="30657"/>
    <cellStyle name="Migliaia 20 2 3 2 2 2" xfId="35817"/>
    <cellStyle name="Migliaia 20 2 3 2 2 3" xfId="41119"/>
    <cellStyle name="Migliaia 20 2 3 2 3" xfId="33166"/>
    <cellStyle name="Migliaia 20 2 3 2 4" xfId="38468"/>
    <cellStyle name="Migliaia 20 2 3 3" xfId="15499"/>
    <cellStyle name="Migliaia 20 2 3 3 2" xfId="34236"/>
    <cellStyle name="Migliaia 20 2 3 3 3" xfId="39538"/>
    <cellStyle name="Migliaia 20 2 3 3 4" xfId="28820"/>
    <cellStyle name="Migliaia 20 2 3 4" xfId="31729"/>
    <cellStyle name="Migliaia 20 2 3 5" xfId="36887"/>
    <cellStyle name="Migliaia 20 2 3 6" xfId="11617"/>
    <cellStyle name="Migliaia 20 2 4" xfId="2731"/>
    <cellStyle name="Migliaia 20 2 4 2" xfId="9350"/>
    <cellStyle name="Migliaia 20 2 4 2 2" xfId="34237"/>
    <cellStyle name="Migliaia 20 2 4 2 3" xfId="39539"/>
    <cellStyle name="Migliaia 20 2 4 3" xfId="14151"/>
    <cellStyle name="Migliaia 20 2 4 4" xfId="15500"/>
    <cellStyle name="Migliaia 20 2 4 4 2" xfId="36888"/>
    <cellStyle name="Migliaia 20 2 4 5" xfId="11618"/>
    <cellStyle name="Migliaia 20 2 5" xfId="8544"/>
    <cellStyle name="Migliaia 20 2 5 2" xfId="28821"/>
    <cellStyle name="Migliaia 20 2 5 2 2" xfId="34238"/>
    <cellStyle name="Migliaia 20 2 5 2 3" xfId="39540"/>
    <cellStyle name="Migliaia 20 2 5 3" xfId="31730"/>
    <cellStyle name="Migliaia 20 2 5 4" xfId="36889"/>
    <cellStyle name="Migliaia 20 2 6" xfId="15496"/>
    <cellStyle name="Migliaia 20 2 6 2" xfId="28822"/>
    <cellStyle name="Migliaia 20 2 6 2 2" xfId="34239"/>
    <cellStyle name="Migliaia 20 2 6 2 3" xfId="39541"/>
    <cellStyle name="Migliaia 20 2 6 3" xfId="31731"/>
    <cellStyle name="Migliaia 20 2 6 4" xfId="36890"/>
    <cellStyle name="Migliaia 20 2 6 5" xfId="19905"/>
    <cellStyle name="Migliaia 20 2 7" xfId="19901"/>
    <cellStyle name="Migliaia 20 3" xfId="274"/>
    <cellStyle name="Migliaia 20 3 10" xfId="19906"/>
    <cellStyle name="Migliaia 20 3 11" xfId="11619"/>
    <cellStyle name="Migliaia 20 3 2" xfId="1298"/>
    <cellStyle name="Migliaia 20 3 2 2" xfId="3494"/>
    <cellStyle name="Migliaia 20 3 2 2 2" xfId="7363"/>
    <cellStyle name="Migliaia 20 3 2 2 2 2" xfId="13831"/>
    <cellStyle name="Migliaia 20 3 2 2 2 2 2" xfId="17285"/>
    <cellStyle name="Migliaia 20 3 2 2 2 2 2 2" xfId="34240"/>
    <cellStyle name="Migliaia 20 3 2 2 2 2 3" xfId="39542"/>
    <cellStyle name="Migliaia 20 3 2 2 2 2 4" xfId="28823"/>
    <cellStyle name="Migliaia 20 3 2 2 2 3" xfId="31732"/>
    <cellStyle name="Migliaia 20 3 2 2 2 4" xfId="36891"/>
    <cellStyle name="Migliaia 20 3 2 2 2 5" xfId="28859"/>
    <cellStyle name="Migliaia 20 3 2 2 2 6" xfId="46330"/>
    <cellStyle name="Migliaia 20 3 2 2 2 7" xfId="49346"/>
    <cellStyle name="Migliaia 20 3 2 2 2 8" xfId="13082"/>
    <cellStyle name="Migliaia 20 3 2 2 3" xfId="7098"/>
    <cellStyle name="Migliaia 20 3 2 2 4" xfId="6087"/>
    <cellStyle name="Migliaia 20 3 2 2 4 2" xfId="16861"/>
    <cellStyle name="Migliaia 20 3 2 2 4 3" xfId="42512"/>
    <cellStyle name="Migliaia 20 3 2 2 4 4" xfId="45893"/>
    <cellStyle name="Migliaia 20 3 2 2 4 5" xfId="48909"/>
    <cellStyle name="Migliaia 20 3 2 2 5" xfId="15503"/>
    <cellStyle name="Migliaia 20 3 2 2 6" xfId="19908"/>
    <cellStyle name="Migliaia 20 3 2 3" xfId="2733"/>
    <cellStyle name="Migliaia 20 3 2 3 2" xfId="7656"/>
    <cellStyle name="Migliaia 20 3 2 3 2 2" xfId="34241"/>
    <cellStyle name="Migliaia 20 3 2 3 2 3" xfId="39543"/>
    <cellStyle name="Migliaia 20 3 2 3 2 4" xfId="28824"/>
    <cellStyle name="Migliaia 20 3 2 3 3" xfId="7364"/>
    <cellStyle name="Migliaia 20 3 2 3 4" xfId="15504"/>
    <cellStyle name="Migliaia 20 3 2 3 4 2" xfId="36892"/>
    <cellStyle name="Migliaia 20 3 2 3 5" xfId="11620"/>
    <cellStyle name="Migliaia 20 3 2 4" xfId="6710"/>
    <cellStyle name="Migliaia 20 3 2 4 2" xfId="13501"/>
    <cellStyle name="Migliaia 20 3 2 4 2 2" xfId="34242"/>
    <cellStyle name="Migliaia 20 3 2 4 2 3" xfId="39544"/>
    <cellStyle name="Migliaia 20 3 2 4 3" xfId="31733"/>
    <cellStyle name="Migliaia 20 3 2 4 4" xfId="36893"/>
    <cellStyle name="Migliaia 20 3 2 4 5" xfId="12589"/>
    <cellStyle name="Migliaia 20 3 2 5" xfId="12819"/>
    <cellStyle name="Migliaia 20 3 2 5 2" xfId="28825"/>
    <cellStyle name="Migliaia 20 3 2 5 2 2" xfId="34243"/>
    <cellStyle name="Migliaia 20 3 2 5 2 3" xfId="39545"/>
    <cellStyle name="Migliaia 20 3 2 5 3" xfId="31734"/>
    <cellStyle name="Migliaia 20 3 2 5 4" xfId="36894"/>
    <cellStyle name="Migliaia 20 3 2 6" xfId="15502"/>
    <cellStyle name="Migliaia 20 3 2 6 2" xfId="28826"/>
    <cellStyle name="Migliaia 20 3 2 6 2 2" xfId="34244"/>
    <cellStyle name="Migliaia 20 3 2 6 2 3" xfId="39546"/>
    <cellStyle name="Migliaia 20 3 2 6 3" xfId="31735"/>
    <cellStyle name="Migliaia 20 3 2 6 4" xfId="36895"/>
    <cellStyle name="Migliaia 20 3 2 6 5" xfId="19909"/>
    <cellStyle name="Migliaia 20 3 2 7" xfId="19907"/>
    <cellStyle name="Migliaia 20 3 3" xfId="1297"/>
    <cellStyle name="Migliaia 20 3 3 2" xfId="3493"/>
    <cellStyle name="Migliaia 20 3 3 2 2" xfId="5138"/>
    <cellStyle name="Migliaia 20 3 3 2 2 2" xfId="34246"/>
    <cellStyle name="Migliaia 20 3 3 2 2 3" xfId="39548"/>
    <cellStyle name="Migliaia 20 3 3 2 3" xfId="13618"/>
    <cellStyle name="Migliaia 20 3 3 2 4" xfId="15506"/>
    <cellStyle name="Migliaia 20 3 3 2 4 2" xfId="36897"/>
    <cellStyle name="Migliaia 20 3 3 2 5" xfId="11622"/>
    <cellStyle name="Migliaia 20 3 3 3" xfId="4890"/>
    <cellStyle name="Migliaia 20 3 3 3 2" xfId="28828"/>
    <cellStyle name="Migliaia 20 3 3 3 2 2" xfId="34247"/>
    <cellStyle name="Migliaia 20 3 3 3 2 3" xfId="39549"/>
    <cellStyle name="Migliaia 20 3 3 3 3" xfId="31737"/>
    <cellStyle name="Migliaia 20 3 3 3 4" xfId="36898"/>
    <cellStyle name="Migliaia 20 3 3 4" xfId="15505"/>
    <cellStyle name="Migliaia 20 3 3 4 2" xfId="28829"/>
    <cellStyle name="Migliaia 20 3 3 4 2 2" xfId="34248"/>
    <cellStyle name="Migliaia 20 3 3 4 2 3" xfId="39550"/>
    <cellStyle name="Migliaia 20 3 3 4 3" xfId="31738"/>
    <cellStyle name="Migliaia 20 3 3 4 4" xfId="36899"/>
    <cellStyle name="Migliaia 20 3 3 4 5" xfId="19910"/>
    <cellStyle name="Migliaia 20 3 3 5" xfId="19911"/>
    <cellStyle name="Migliaia 20 3 3 5 2" xfId="28830"/>
    <cellStyle name="Migliaia 20 3 3 5 2 2" xfId="34249"/>
    <cellStyle name="Migliaia 20 3 3 5 2 3" xfId="39551"/>
    <cellStyle name="Migliaia 20 3 3 5 3" xfId="31739"/>
    <cellStyle name="Migliaia 20 3 3 5 4" xfId="36900"/>
    <cellStyle name="Migliaia 20 3 3 6" xfId="28827"/>
    <cellStyle name="Migliaia 20 3 3 6 2" xfId="34245"/>
    <cellStyle name="Migliaia 20 3 3 6 3" xfId="39547"/>
    <cellStyle name="Migliaia 20 3 3 7" xfId="31736"/>
    <cellStyle name="Migliaia 20 3 3 8" xfId="36896"/>
    <cellStyle name="Migliaia 20 3 3 9" xfId="11621"/>
    <cellStyle name="Migliaia 20 3 4" xfId="2397"/>
    <cellStyle name="Migliaia 20 3 4 2" xfId="3909"/>
    <cellStyle name="Migliaia 20 3 4 2 2" xfId="9864"/>
    <cellStyle name="Migliaia 20 3 4 2 3" xfId="13577"/>
    <cellStyle name="Migliaia 20 3 4 2 4" xfId="15508"/>
    <cellStyle name="Migliaia 20 3 4 2 5" xfId="27780"/>
    <cellStyle name="Migliaia 20 3 4 2 6" xfId="11624"/>
    <cellStyle name="Migliaia 20 3 4 3" xfId="9112"/>
    <cellStyle name="Migliaia 20 3 4 3 2" xfId="30658"/>
    <cellStyle name="Migliaia 20 3 4 3 2 2" xfId="35818"/>
    <cellStyle name="Migliaia 20 3 4 3 2 3" xfId="41120"/>
    <cellStyle name="Migliaia 20 3 4 3 3" xfId="33167"/>
    <cellStyle name="Migliaia 20 3 4 3 4" xfId="38469"/>
    <cellStyle name="Migliaia 20 3 4 4" xfId="15507"/>
    <cellStyle name="Migliaia 20 3 4 4 2" xfId="34250"/>
    <cellStyle name="Migliaia 20 3 4 4 3" xfId="39552"/>
    <cellStyle name="Migliaia 20 3 4 4 4" xfId="28831"/>
    <cellStyle name="Migliaia 20 3 4 5" xfId="31740"/>
    <cellStyle name="Migliaia 20 3 4 6" xfId="36901"/>
    <cellStyle name="Migliaia 20 3 4 7" xfId="11623"/>
    <cellStyle name="Migliaia 20 3 5" xfId="3173"/>
    <cellStyle name="Migliaia 20 3 5 2" xfId="9646"/>
    <cellStyle name="Migliaia 20 3 5 2 2" xfId="30659"/>
    <cellStyle name="Migliaia 20 3 5 2 2 2" xfId="35819"/>
    <cellStyle name="Migliaia 20 3 5 2 2 3" xfId="41121"/>
    <cellStyle name="Migliaia 20 3 5 2 3" xfId="33168"/>
    <cellStyle name="Migliaia 20 3 5 2 4" xfId="38470"/>
    <cellStyle name="Migliaia 20 3 5 3" xfId="15509"/>
    <cellStyle name="Migliaia 20 3 5 3 2" xfId="34251"/>
    <cellStyle name="Migliaia 20 3 5 3 3" xfId="39553"/>
    <cellStyle name="Migliaia 20 3 5 3 4" xfId="28832"/>
    <cellStyle name="Migliaia 20 3 5 4" xfId="31741"/>
    <cellStyle name="Migliaia 20 3 5 5" xfId="36902"/>
    <cellStyle name="Migliaia 20 3 5 6" xfId="11625"/>
    <cellStyle name="Migliaia 20 3 6" xfId="2732"/>
    <cellStyle name="Migliaia 20 3 6 2" xfId="9351"/>
    <cellStyle name="Migliaia 20 3 6 2 2" xfId="34252"/>
    <cellStyle name="Migliaia 20 3 6 2 3" xfId="39554"/>
    <cellStyle name="Migliaia 20 3 6 3" xfId="14150"/>
    <cellStyle name="Migliaia 20 3 6 4" xfId="15510"/>
    <cellStyle name="Migliaia 20 3 6 4 2" xfId="36903"/>
    <cellStyle name="Migliaia 20 3 6 5" xfId="11626"/>
    <cellStyle name="Migliaia 20 3 7" xfId="6945"/>
    <cellStyle name="Migliaia 20 3 7 2" xfId="28833"/>
    <cellStyle name="Migliaia 20 3 7 2 2" xfId="34253"/>
    <cellStyle name="Migliaia 20 3 7 2 3" xfId="39555"/>
    <cellStyle name="Migliaia 20 3 7 3" xfId="31742"/>
    <cellStyle name="Migliaia 20 3 7 4" xfId="36904"/>
    <cellStyle name="Migliaia 20 3 8" xfId="12820"/>
    <cellStyle name="Migliaia 20 3 8 2" xfId="28834"/>
    <cellStyle name="Migliaia 20 3 8 2 2" xfId="34254"/>
    <cellStyle name="Migliaia 20 3 8 2 3" xfId="39556"/>
    <cellStyle name="Migliaia 20 3 8 3" xfId="31743"/>
    <cellStyle name="Migliaia 20 3 8 4" xfId="36905"/>
    <cellStyle name="Migliaia 20 3 8 5" xfId="19912"/>
    <cellStyle name="Migliaia 20 3 9" xfId="15501"/>
    <cellStyle name="Migliaia 20 4" xfId="1299"/>
    <cellStyle name="Migliaia 20 4 2" xfId="3495"/>
    <cellStyle name="Migliaia 20 4 2 2" xfId="4236"/>
    <cellStyle name="Migliaia 20 4 2 2 2" xfId="28835"/>
    <cellStyle name="Migliaia 20 4 2 2 2 2" xfId="34255"/>
    <cellStyle name="Migliaia 20 4 2 2 2 3" xfId="39557"/>
    <cellStyle name="Migliaia 20 4 2 2 3" xfId="31744"/>
    <cellStyle name="Migliaia 20 4 2 2 4" xfId="36906"/>
    <cellStyle name="Migliaia 20 4 2 3" xfId="7365"/>
    <cellStyle name="Migliaia 20 4 2 3 2" xfId="28836"/>
    <cellStyle name="Migliaia 20 4 2 3 2 2" xfId="34256"/>
    <cellStyle name="Migliaia 20 4 2 3 2 3" xfId="39558"/>
    <cellStyle name="Migliaia 20 4 2 3 3" xfId="31745"/>
    <cellStyle name="Migliaia 20 4 2 3 4" xfId="36907"/>
    <cellStyle name="Migliaia 20 4 2 4" xfId="6712"/>
    <cellStyle name="Migliaia 20 4 2 5" xfId="6089"/>
    <cellStyle name="Migliaia 20 4 2 5 2" xfId="16863"/>
    <cellStyle name="Migliaia 20 4 2 5 3" xfId="43046"/>
    <cellStyle name="Migliaia 20 4 2 5 4" xfId="45895"/>
    <cellStyle name="Migliaia 20 4 2 5 5" xfId="48911"/>
    <cellStyle name="Migliaia 20 4 2 6" xfId="15512"/>
    <cellStyle name="Migliaia 20 4 2 7" xfId="19914"/>
    <cellStyle name="Migliaia 20 4 3" xfId="4237"/>
    <cellStyle name="Migliaia 20 4 3 2" xfId="13619"/>
    <cellStyle name="Migliaia 20 4 3 2 2" xfId="34257"/>
    <cellStyle name="Migliaia 20 4 3 2 3" xfId="39559"/>
    <cellStyle name="Migliaia 20 4 3 3" xfId="31746"/>
    <cellStyle name="Migliaia 20 4 3 4" xfId="36908"/>
    <cellStyle name="Migliaia 20 4 3 5" xfId="12818"/>
    <cellStyle name="Migliaia 20 4 4" xfId="7366"/>
    <cellStyle name="Migliaia 20 4 4 2" xfId="28837"/>
    <cellStyle name="Migliaia 20 4 4 2 2" xfId="34258"/>
    <cellStyle name="Migliaia 20 4 4 2 3" xfId="39560"/>
    <cellStyle name="Migliaia 20 4 4 3" xfId="31747"/>
    <cellStyle name="Migliaia 20 4 4 4" xfId="36909"/>
    <cellStyle name="Migliaia 20 4 5" xfId="6711"/>
    <cellStyle name="Migliaia 20 4 5 2" xfId="28838"/>
    <cellStyle name="Migliaia 20 4 5 2 2" xfId="34259"/>
    <cellStyle name="Migliaia 20 4 5 2 3" xfId="39561"/>
    <cellStyle name="Migliaia 20 4 5 3" xfId="31748"/>
    <cellStyle name="Migliaia 20 4 5 4" xfId="36910"/>
    <cellStyle name="Migliaia 20 4 6" xfId="6088"/>
    <cellStyle name="Migliaia 20 4 6 2" xfId="16862"/>
    <cellStyle name="Migliaia 20 4 6 2 2" xfId="34260"/>
    <cellStyle name="Migliaia 20 4 6 2 3" xfId="39562"/>
    <cellStyle name="Migliaia 20 4 6 2 4" xfId="28839"/>
    <cellStyle name="Migliaia 20 4 6 3" xfId="31749"/>
    <cellStyle name="Migliaia 20 4 6 4" xfId="36911"/>
    <cellStyle name="Migliaia 20 4 6 5" xfId="19915"/>
    <cellStyle name="Migliaia 20 4 6 6" xfId="19442"/>
    <cellStyle name="Migliaia 20 4 6 7" xfId="45894"/>
    <cellStyle name="Migliaia 20 4 6 8" xfId="48910"/>
    <cellStyle name="Migliaia 20 4 7" xfId="15511"/>
    <cellStyle name="Migliaia 20 4 7 2" xfId="28840"/>
    <cellStyle name="Migliaia 20 4 7 2 2" xfId="34261"/>
    <cellStyle name="Migliaia 20 4 7 2 3" xfId="39563"/>
    <cellStyle name="Migliaia 20 4 7 3" xfId="31750"/>
    <cellStyle name="Migliaia 20 4 7 4" xfId="36912"/>
    <cellStyle name="Migliaia 20 4 7 5" xfId="19916"/>
    <cellStyle name="Migliaia 20 4 8" xfId="19913"/>
    <cellStyle name="Migliaia 20 5" xfId="1300"/>
    <cellStyle name="Migliaia 20 5 2" xfId="3496"/>
    <cellStyle name="Migliaia 20 5 2 2" xfId="13832"/>
    <cellStyle name="Migliaia 20 5 2 2 2" xfId="34262"/>
    <cellStyle name="Migliaia 20 5 2 2 3" xfId="39564"/>
    <cellStyle name="Migliaia 20 5 2 3" xfId="15514"/>
    <cellStyle name="Migliaia 20 5 2 3 2" xfId="31751"/>
    <cellStyle name="Migliaia 20 5 2 4" xfId="36913"/>
    <cellStyle name="Migliaia 20 5 2 5" xfId="11627"/>
    <cellStyle name="Migliaia 20 5 3" xfId="6713"/>
    <cellStyle name="Migliaia 20 5 3 2" xfId="28841"/>
    <cellStyle name="Migliaia 20 5 3 2 2" xfId="34263"/>
    <cellStyle name="Migliaia 20 5 3 2 3" xfId="39565"/>
    <cellStyle name="Migliaia 20 5 3 3" xfId="31752"/>
    <cellStyle name="Migliaia 20 5 3 4" xfId="36914"/>
    <cellStyle name="Migliaia 20 5 4" xfId="6090"/>
    <cellStyle name="Migliaia 20 5 4 2" xfId="16864"/>
    <cellStyle name="Migliaia 20 5 4 2 2" xfId="34264"/>
    <cellStyle name="Migliaia 20 5 4 2 3" xfId="39566"/>
    <cellStyle name="Migliaia 20 5 4 2 4" xfId="28842"/>
    <cellStyle name="Migliaia 20 5 4 3" xfId="31753"/>
    <cellStyle name="Migliaia 20 5 4 4" xfId="36915"/>
    <cellStyle name="Migliaia 20 5 4 5" xfId="19918"/>
    <cellStyle name="Migliaia 20 5 4 6" xfId="41670"/>
    <cellStyle name="Migliaia 20 5 4 7" xfId="45896"/>
    <cellStyle name="Migliaia 20 5 4 8" xfId="48912"/>
    <cellStyle name="Migliaia 20 5 5" xfId="15513"/>
    <cellStyle name="Migliaia 20 5 5 2" xfId="28843"/>
    <cellStyle name="Migliaia 20 5 5 2 2" xfId="34265"/>
    <cellStyle name="Migliaia 20 5 5 2 3" xfId="39567"/>
    <cellStyle name="Migliaia 20 5 5 3" xfId="31754"/>
    <cellStyle name="Migliaia 20 5 5 4" xfId="36916"/>
    <cellStyle name="Migliaia 20 5 5 5" xfId="19919"/>
    <cellStyle name="Migliaia 20 5 6" xfId="19920"/>
    <cellStyle name="Migliaia 20 5 6 2" xfId="28844"/>
    <cellStyle name="Migliaia 20 5 6 2 2" xfId="34266"/>
    <cellStyle name="Migliaia 20 5 6 2 3" xfId="39568"/>
    <cellStyle name="Migliaia 20 5 6 3" xfId="31755"/>
    <cellStyle name="Migliaia 20 5 6 4" xfId="36917"/>
    <cellStyle name="Migliaia 20 5 7" xfId="19917"/>
    <cellStyle name="Migliaia 20 6" xfId="1295"/>
    <cellStyle name="Migliaia 20 6 2" xfId="3491"/>
    <cellStyle name="Migliaia 20 6 2 2" xfId="5137"/>
    <cellStyle name="Migliaia 20 6 2 3" xfId="14100"/>
    <cellStyle name="Migliaia 20 6 2 4" xfId="15516"/>
    <cellStyle name="Migliaia 20 6 2 5" xfId="27781"/>
    <cellStyle name="Migliaia 20 6 2 6" xfId="11629"/>
    <cellStyle name="Migliaia 20 6 3" xfId="4889"/>
    <cellStyle name="Migliaia 20 6 3 2" xfId="30660"/>
    <cellStyle name="Migliaia 20 6 3 2 2" xfId="35820"/>
    <cellStyle name="Migliaia 20 6 3 2 3" xfId="41122"/>
    <cellStyle name="Migliaia 20 6 3 3" xfId="33169"/>
    <cellStyle name="Migliaia 20 6 3 4" xfId="38471"/>
    <cellStyle name="Migliaia 20 6 4" xfId="15515"/>
    <cellStyle name="Migliaia 20 6 4 2" xfId="34267"/>
    <cellStyle name="Migliaia 20 6 4 3" xfId="39569"/>
    <cellStyle name="Migliaia 20 6 4 4" xfId="28845"/>
    <cellStyle name="Migliaia 20 6 5" xfId="31756"/>
    <cellStyle name="Migliaia 20 6 6" xfId="36918"/>
    <cellStyle name="Migliaia 20 6 7" xfId="11628"/>
    <cellStyle name="Migliaia 20 7" xfId="3171"/>
    <cellStyle name="Migliaia 20 7 2" xfId="9644"/>
    <cellStyle name="Migliaia 20 7 2 2" xfId="30661"/>
    <cellStyle name="Migliaia 20 7 2 2 2" xfId="35821"/>
    <cellStyle name="Migliaia 20 7 2 2 3" xfId="41123"/>
    <cellStyle name="Migliaia 20 7 2 3" xfId="33170"/>
    <cellStyle name="Migliaia 20 7 2 4" xfId="38472"/>
    <cellStyle name="Migliaia 20 7 3" xfId="15517"/>
    <cellStyle name="Migliaia 20 7 3 2" xfId="34268"/>
    <cellStyle name="Migliaia 20 7 3 3" xfId="39570"/>
    <cellStyle name="Migliaia 20 7 3 4" xfId="28846"/>
    <cellStyle name="Migliaia 20 7 4" xfId="31757"/>
    <cellStyle name="Migliaia 20 7 5" xfId="36919"/>
    <cellStyle name="Migliaia 20 7 6" xfId="11630"/>
    <cellStyle name="Migliaia 20 8" xfId="2730"/>
    <cellStyle name="Migliaia 20 8 2" xfId="9349"/>
    <cellStyle name="Migliaia 20 8 2 2" xfId="30662"/>
    <cellStyle name="Migliaia 20 8 2 2 2" xfId="35822"/>
    <cellStyle name="Migliaia 20 8 2 2 3" xfId="41124"/>
    <cellStyle name="Migliaia 20 8 2 3" xfId="33171"/>
    <cellStyle name="Migliaia 20 8 2 4" xfId="38473"/>
    <cellStyle name="Migliaia 20 8 3" xfId="15518"/>
    <cellStyle name="Migliaia 20 8 3 2" xfId="34269"/>
    <cellStyle name="Migliaia 20 8 3 3" xfId="39571"/>
    <cellStyle name="Migliaia 20 8 3 4" xfId="28847"/>
    <cellStyle name="Migliaia 20 8 4" xfId="31758"/>
    <cellStyle name="Migliaia 20 8 5" xfId="36920"/>
    <cellStyle name="Migliaia 20 8 6" xfId="11631"/>
    <cellStyle name="Migliaia 20 9" xfId="12588"/>
    <cellStyle name="Migliaia 20 9 2" xfId="28848"/>
    <cellStyle name="Migliaia 20 9 2 2" xfId="34270"/>
    <cellStyle name="Migliaia 20 9 2 3" xfId="39572"/>
    <cellStyle name="Migliaia 20 9 3" xfId="31759"/>
    <cellStyle name="Migliaia 20 9 4" xfId="36921"/>
    <cellStyle name="Migliaia 21" xfId="275"/>
    <cellStyle name="Migliaia 21 10" xfId="15519"/>
    <cellStyle name="Migliaia 21 10 2" xfId="34271"/>
    <cellStyle name="Migliaia 21 10 3" xfId="39573"/>
    <cellStyle name="Migliaia 21 10 4" xfId="28849"/>
    <cellStyle name="Migliaia 21 11" xfId="31760"/>
    <cellStyle name="Migliaia 21 12" xfId="36922"/>
    <cellStyle name="Migliaia 21 2" xfId="276"/>
    <cellStyle name="Migliaia 21 2 2" xfId="1302"/>
    <cellStyle name="Migliaia 21 2 2 2" xfId="3498"/>
    <cellStyle name="Migliaia 21 2 2 2 2" xfId="9805"/>
    <cellStyle name="Migliaia 21 2 2 2 2 2" xfId="34272"/>
    <cellStyle name="Migliaia 21 2 2 2 2 3" xfId="39574"/>
    <cellStyle name="Migliaia 21 2 2 2 3" xfId="13833"/>
    <cellStyle name="Migliaia 21 2 2 2 4" xfId="15522"/>
    <cellStyle name="Migliaia 21 2 2 2 4 2" xfId="36923"/>
    <cellStyle name="Migliaia 21 2 2 2 5" xfId="11632"/>
    <cellStyle name="Migliaia 21 2 2 3" xfId="7030"/>
    <cellStyle name="Migliaia 21 2 2 3 2" xfId="30663"/>
    <cellStyle name="Migliaia 21 2 2 3 2 2" xfId="35823"/>
    <cellStyle name="Migliaia 21 2 2 3 2 3" xfId="41125"/>
    <cellStyle name="Migliaia 21 2 2 3 3" xfId="33172"/>
    <cellStyle name="Migliaia 21 2 2 3 4" xfId="38474"/>
    <cellStyle name="Migliaia 21 2 2 4" xfId="6091"/>
    <cellStyle name="Migliaia 21 2 2 4 2" xfId="16865"/>
    <cellStyle name="Migliaia 21 2 2 4 3" xfId="41671"/>
    <cellStyle name="Migliaia 21 2 2 4 4" xfId="45897"/>
    <cellStyle name="Migliaia 21 2 2 4 5" xfId="48913"/>
    <cellStyle name="Migliaia 21 2 2 5" xfId="15521"/>
    <cellStyle name="Migliaia 21 2 2 6" xfId="19926"/>
    <cellStyle name="Migliaia 21 2 3" xfId="3175"/>
    <cellStyle name="Migliaia 21 2 3 2" xfId="9648"/>
    <cellStyle name="Migliaia 21 2 3 2 2" xfId="30664"/>
    <cellStyle name="Migliaia 21 2 3 2 2 2" xfId="35824"/>
    <cellStyle name="Migliaia 21 2 3 2 2 3" xfId="41126"/>
    <cellStyle name="Migliaia 21 2 3 2 3" xfId="33173"/>
    <cellStyle name="Migliaia 21 2 3 2 4" xfId="38475"/>
    <cellStyle name="Migliaia 21 2 3 3" xfId="15523"/>
    <cellStyle name="Migliaia 21 2 3 3 2" xfId="34273"/>
    <cellStyle name="Migliaia 21 2 3 3 3" xfId="39575"/>
    <cellStyle name="Migliaia 21 2 3 3 4" xfId="28851"/>
    <cellStyle name="Migliaia 21 2 3 4" xfId="31762"/>
    <cellStyle name="Migliaia 21 2 3 5" xfId="36924"/>
    <cellStyle name="Migliaia 21 2 3 6" xfId="11633"/>
    <cellStyle name="Migliaia 21 2 4" xfId="2735"/>
    <cellStyle name="Migliaia 21 2 4 2" xfId="9353"/>
    <cellStyle name="Migliaia 21 2 4 2 2" xfId="34274"/>
    <cellStyle name="Migliaia 21 2 4 2 3" xfId="39576"/>
    <cellStyle name="Migliaia 21 2 4 3" xfId="13584"/>
    <cellStyle name="Migliaia 21 2 4 4" xfId="15524"/>
    <cellStyle name="Migliaia 21 2 4 4 2" xfId="36925"/>
    <cellStyle name="Migliaia 21 2 4 5" xfId="11634"/>
    <cellStyle name="Migliaia 21 2 5" xfId="8545"/>
    <cellStyle name="Migliaia 21 2 5 2" xfId="28852"/>
    <cellStyle name="Migliaia 21 2 5 2 2" xfId="34275"/>
    <cellStyle name="Migliaia 21 2 5 2 3" xfId="39577"/>
    <cellStyle name="Migliaia 21 2 5 3" xfId="31763"/>
    <cellStyle name="Migliaia 21 2 5 4" xfId="36926"/>
    <cellStyle name="Migliaia 21 2 6" xfId="15520"/>
    <cellStyle name="Migliaia 21 2 6 2" xfId="28853"/>
    <cellStyle name="Migliaia 21 2 6 2 2" xfId="34276"/>
    <cellStyle name="Migliaia 21 2 6 2 3" xfId="39578"/>
    <cellStyle name="Migliaia 21 2 6 3" xfId="31764"/>
    <cellStyle name="Migliaia 21 2 6 4" xfId="36927"/>
    <cellStyle name="Migliaia 21 2 6 5" xfId="19928"/>
    <cellStyle name="Migliaia 21 2 7" xfId="19925"/>
    <cellStyle name="Migliaia 21 3" xfId="277"/>
    <cellStyle name="Migliaia 21 3 10" xfId="19929"/>
    <cellStyle name="Migliaia 21 3 11" xfId="11635"/>
    <cellStyle name="Migliaia 21 3 2" xfId="1304"/>
    <cellStyle name="Migliaia 21 3 2 2" xfId="3500"/>
    <cellStyle name="Migliaia 21 3 2 2 2" xfId="7367"/>
    <cellStyle name="Migliaia 21 3 2 2 2 2" xfId="13834"/>
    <cellStyle name="Migliaia 21 3 2 2 2 2 2" xfId="17286"/>
    <cellStyle name="Migliaia 21 3 2 2 2 2 2 2" xfId="34277"/>
    <cellStyle name="Migliaia 21 3 2 2 2 2 3" xfId="39579"/>
    <cellStyle name="Migliaia 21 3 2 2 2 2 4" xfId="28854"/>
    <cellStyle name="Migliaia 21 3 2 2 2 3" xfId="31765"/>
    <cellStyle name="Migliaia 21 3 2 2 2 4" xfId="36928"/>
    <cellStyle name="Migliaia 21 3 2 2 2 5" xfId="41749"/>
    <cellStyle name="Migliaia 21 3 2 2 2 6" xfId="46331"/>
    <cellStyle name="Migliaia 21 3 2 2 2 7" xfId="49347"/>
    <cellStyle name="Migliaia 21 3 2 2 2 8" xfId="13083"/>
    <cellStyle name="Migliaia 21 3 2 2 3" xfId="6562"/>
    <cellStyle name="Migliaia 21 3 2 2 4" xfId="6092"/>
    <cellStyle name="Migliaia 21 3 2 2 4 2" xfId="16866"/>
    <cellStyle name="Migliaia 21 3 2 2 4 3" xfId="41672"/>
    <cellStyle name="Migliaia 21 3 2 2 4 4" xfId="45898"/>
    <cellStyle name="Migliaia 21 3 2 2 4 5" xfId="48914"/>
    <cellStyle name="Migliaia 21 3 2 2 5" xfId="15527"/>
    <cellStyle name="Migliaia 21 3 2 2 6" xfId="19931"/>
    <cellStyle name="Migliaia 21 3 2 3" xfId="2737"/>
    <cellStyle name="Migliaia 21 3 2 3 2" xfId="7848"/>
    <cellStyle name="Migliaia 21 3 2 3 2 2" xfId="34278"/>
    <cellStyle name="Migliaia 21 3 2 3 2 3" xfId="39580"/>
    <cellStyle name="Migliaia 21 3 2 3 2 4" xfId="28855"/>
    <cellStyle name="Migliaia 21 3 2 3 3" xfId="7368"/>
    <cellStyle name="Migliaia 21 3 2 3 4" xfId="15528"/>
    <cellStyle name="Migliaia 21 3 2 3 4 2" xfId="36929"/>
    <cellStyle name="Migliaia 21 3 2 3 5" xfId="11636"/>
    <cellStyle name="Migliaia 21 3 2 4" xfId="6714"/>
    <cellStyle name="Migliaia 21 3 2 4 2" xfId="13502"/>
    <cellStyle name="Migliaia 21 3 2 4 2 2" xfId="34279"/>
    <cellStyle name="Migliaia 21 3 2 4 2 3" xfId="39581"/>
    <cellStyle name="Migliaia 21 3 2 4 3" xfId="31766"/>
    <cellStyle name="Migliaia 21 3 2 4 4" xfId="36930"/>
    <cellStyle name="Migliaia 21 3 2 4 5" xfId="12591"/>
    <cellStyle name="Migliaia 21 3 2 5" xfId="12816"/>
    <cellStyle name="Migliaia 21 3 2 5 2" xfId="28856"/>
    <cellStyle name="Migliaia 21 3 2 5 2 2" xfId="34280"/>
    <cellStyle name="Migliaia 21 3 2 5 2 3" xfId="39582"/>
    <cellStyle name="Migliaia 21 3 2 5 3" xfId="31767"/>
    <cellStyle name="Migliaia 21 3 2 5 4" xfId="36931"/>
    <cellStyle name="Migliaia 21 3 2 6" xfId="15526"/>
    <cellStyle name="Migliaia 21 3 2 6 2" xfId="28857"/>
    <cellStyle name="Migliaia 21 3 2 6 2 2" xfId="34281"/>
    <cellStyle name="Migliaia 21 3 2 6 2 3" xfId="39583"/>
    <cellStyle name="Migliaia 21 3 2 6 3" xfId="31768"/>
    <cellStyle name="Migliaia 21 3 2 6 4" xfId="36932"/>
    <cellStyle name="Migliaia 21 3 2 6 5" xfId="19934"/>
    <cellStyle name="Migliaia 21 3 2 7" xfId="19930"/>
    <cellStyle name="Migliaia 21 3 3" xfId="1303"/>
    <cellStyle name="Migliaia 21 3 3 2" xfId="3499"/>
    <cellStyle name="Migliaia 21 3 3 2 2" xfId="5140"/>
    <cellStyle name="Migliaia 21 3 3 2 2 2" xfId="34283"/>
    <cellStyle name="Migliaia 21 3 3 2 2 3" xfId="39585"/>
    <cellStyle name="Migliaia 21 3 3 2 3" xfId="13620"/>
    <cellStyle name="Migliaia 21 3 3 2 4" xfId="15530"/>
    <cellStyle name="Migliaia 21 3 3 2 4 2" xfId="36934"/>
    <cellStyle name="Migliaia 21 3 3 2 5" xfId="11638"/>
    <cellStyle name="Migliaia 21 3 3 3" xfId="4892"/>
    <cellStyle name="Migliaia 21 3 3 3 2" xfId="28860"/>
    <cellStyle name="Migliaia 21 3 3 3 2 2" xfId="34284"/>
    <cellStyle name="Migliaia 21 3 3 3 2 3" xfId="39586"/>
    <cellStyle name="Migliaia 21 3 3 3 3" xfId="31771"/>
    <cellStyle name="Migliaia 21 3 3 3 4" xfId="36935"/>
    <cellStyle name="Migliaia 21 3 3 4" xfId="15529"/>
    <cellStyle name="Migliaia 21 3 3 4 2" xfId="28861"/>
    <cellStyle name="Migliaia 21 3 3 4 2 2" xfId="34285"/>
    <cellStyle name="Migliaia 21 3 3 4 2 3" xfId="39587"/>
    <cellStyle name="Migliaia 21 3 3 4 3" xfId="31772"/>
    <cellStyle name="Migliaia 21 3 3 4 4" xfId="36936"/>
    <cellStyle name="Migliaia 21 3 3 4 5" xfId="19936"/>
    <cellStyle name="Migliaia 21 3 3 5" xfId="19937"/>
    <cellStyle name="Migliaia 21 3 3 5 2" xfId="28862"/>
    <cellStyle name="Migliaia 21 3 3 5 2 2" xfId="34286"/>
    <cellStyle name="Migliaia 21 3 3 5 2 3" xfId="39588"/>
    <cellStyle name="Migliaia 21 3 3 5 3" xfId="31773"/>
    <cellStyle name="Migliaia 21 3 3 5 4" xfId="36937"/>
    <cellStyle name="Migliaia 21 3 3 6" xfId="28858"/>
    <cellStyle name="Migliaia 21 3 3 6 2" xfId="34282"/>
    <cellStyle name="Migliaia 21 3 3 6 3" xfId="39584"/>
    <cellStyle name="Migliaia 21 3 3 7" xfId="31769"/>
    <cellStyle name="Migliaia 21 3 3 8" xfId="36933"/>
    <cellStyle name="Migliaia 21 3 3 9" xfId="11637"/>
    <cellStyle name="Migliaia 21 3 4" xfId="2398"/>
    <cellStyle name="Migliaia 21 3 4 2" xfId="3910"/>
    <cellStyle name="Migliaia 21 3 4 2 2" xfId="9865"/>
    <cellStyle name="Migliaia 21 3 4 2 3" xfId="13472"/>
    <cellStyle name="Migliaia 21 3 4 2 4" xfId="15532"/>
    <cellStyle name="Migliaia 21 3 4 2 5" xfId="27786"/>
    <cellStyle name="Migliaia 21 3 4 2 6" xfId="11640"/>
    <cellStyle name="Migliaia 21 3 4 3" xfId="9113"/>
    <cellStyle name="Migliaia 21 3 4 3 2" xfId="30665"/>
    <cellStyle name="Migliaia 21 3 4 3 2 2" xfId="35825"/>
    <cellStyle name="Migliaia 21 3 4 3 2 3" xfId="41127"/>
    <cellStyle name="Migliaia 21 3 4 3 3" xfId="33174"/>
    <cellStyle name="Migliaia 21 3 4 3 4" xfId="38476"/>
    <cellStyle name="Migliaia 21 3 4 4" xfId="15531"/>
    <cellStyle name="Migliaia 21 3 4 4 2" xfId="34287"/>
    <cellStyle name="Migliaia 21 3 4 4 3" xfId="39589"/>
    <cellStyle name="Migliaia 21 3 4 4 4" xfId="28863"/>
    <cellStyle name="Migliaia 21 3 4 5" xfId="31774"/>
    <cellStyle name="Migliaia 21 3 4 6" xfId="36938"/>
    <cellStyle name="Migliaia 21 3 4 7" xfId="11639"/>
    <cellStyle name="Migliaia 21 3 5" xfId="3176"/>
    <cellStyle name="Migliaia 21 3 5 2" xfId="9649"/>
    <cellStyle name="Migliaia 21 3 5 2 2" xfId="30666"/>
    <cellStyle name="Migliaia 21 3 5 2 2 2" xfId="35826"/>
    <cellStyle name="Migliaia 21 3 5 2 2 3" xfId="41128"/>
    <cellStyle name="Migliaia 21 3 5 2 3" xfId="33175"/>
    <cellStyle name="Migliaia 21 3 5 2 4" xfId="38477"/>
    <cellStyle name="Migliaia 21 3 5 3" xfId="15533"/>
    <cellStyle name="Migliaia 21 3 5 3 2" xfId="34288"/>
    <cellStyle name="Migliaia 21 3 5 3 3" xfId="39590"/>
    <cellStyle name="Migliaia 21 3 5 3 4" xfId="28864"/>
    <cellStyle name="Migliaia 21 3 5 4" xfId="31775"/>
    <cellStyle name="Migliaia 21 3 5 5" xfId="36939"/>
    <cellStyle name="Migliaia 21 3 5 6" xfId="11641"/>
    <cellStyle name="Migliaia 21 3 6" xfId="2736"/>
    <cellStyle name="Migliaia 21 3 6 2" xfId="9354"/>
    <cellStyle name="Migliaia 21 3 6 2 2" xfId="34289"/>
    <cellStyle name="Migliaia 21 3 6 2 3" xfId="39591"/>
    <cellStyle name="Migliaia 21 3 6 3" xfId="14149"/>
    <cellStyle name="Migliaia 21 3 6 4" xfId="15534"/>
    <cellStyle name="Migliaia 21 3 6 4 2" xfId="36940"/>
    <cellStyle name="Migliaia 21 3 6 5" xfId="11642"/>
    <cellStyle name="Migliaia 21 3 7" xfId="6555"/>
    <cellStyle name="Migliaia 21 3 7 2" xfId="28865"/>
    <cellStyle name="Migliaia 21 3 7 2 2" xfId="34290"/>
    <cellStyle name="Migliaia 21 3 7 2 3" xfId="39592"/>
    <cellStyle name="Migliaia 21 3 7 3" xfId="31776"/>
    <cellStyle name="Migliaia 21 3 7 4" xfId="36941"/>
    <cellStyle name="Migliaia 21 3 8" xfId="12817"/>
    <cellStyle name="Migliaia 21 3 8 2" xfId="28866"/>
    <cellStyle name="Migliaia 21 3 8 2 2" xfId="34291"/>
    <cellStyle name="Migliaia 21 3 8 2 3" xfId="39593"/>
    <cellStyle name="Migliaia 21 3 8 3" xfId="31777"/>
    <cellStyle name="Migliaia 21 3 8 4" xfId="36942"/>
    <cellStyle name="Migliaia 21 3 8 5" xfId="19939"/>
    <cellStyle name="Migliaia 21 3 9" xfId="15525"/>
    <cellStyle name="Migliaia 21 4" xfId="1305"/>
    <cellStyle name="Migliaia 21 4 2" xfId="3501"/>
    <cellStyle name="Migliaia 21 4 2 2" xfId="4238"/>
    <cellStyle name="Migliaia 21 4 2 2 2" xfId="28867"/>
    <cellStyle name="Migliaia 21 4 2 2 2 2" xfId="34292"/>
    <cellStyle name="Migliaia 21 4 2 2 2 3" xfId="39594"/>
    <cellStyle name="Migliaia 21 4 2 2 3" xfId="31778"/>
    <cellStyle name="Migliaia 21 4 2 2 4" xfId="36943"/>
    <cellStyle name="Migliaia 21 4 2 3" xfId="7369"/>
    <cellStyle name="Migliaia 21 4 2 3 2" xfId="28868"/>
    <cellStyle name="Migliaia 21 4 2 3 2 2" xfId="34293"/>
    <cellStyle name="Migliaia 21 4 2 3 2 3" xfId="39595"/>
    <cellStyle name="Migliaia 21 4 2 3 3" xfId="31779"/>
    <cellStyle name="Migliaia 21 4 2 3 4" xfId="36944"/>
    <cellStyle name="Migliaia 21 4 2 4" xfId="6716"/>
    <cellStyle name="Migliaia 21 4 2 5" xfId="6094"/>
    <cellStyle name="Migliaia 21 4 2 5 2" xfId="16868"/>
    <cellStyle name="Migliaia 21 4 2 5 3" xfId="41673"/>
    <cellStyle name="Migliaia 21 4 2 5 4" xfId="45900"/>
    <cellStyle name="Migliaia 21 4 2 5 5" xfId="48916"/>
    <cellStyle name="Migliaia 21 4 2 6" xfId="15536"/>
    <cellStyle name="Migliaia 21 4 2 7" xfId="19941"/>
    <cellStyle name="Migliaia 21 4 3" xfId="4239"/>
    <cellStyle name="Migliaia 21 4 3 2" xfId="13621"/>
    <cellStyle name="Migliaia 21 4 3 2 2" xfId="34294"/>
    <cellStyle name="Migliaia 21 4 3 2 3" xfId="39596"/>
    <cellStyle name="Migliaia 21 4 3 3" xfId="31780"/>
    <cellStyle name="Migliaia 21 4 3 4" xfId="36945"/>
    <cellStyle name="Migliaia 21 4 3 5" xfId="12815"/>
    <cellStyle name="Migliaia 21 4 4" xfId="7370"/>
    <cellStyle name="Migliaia 21 4 4 2" xfId="28869"/>
    <cellStyle name="Migliaia 21 4 4 2 2" xfId="34295"/>
    <cellStyle name="Migliaia 21 4 4 2 3" xfId="39597"/>
    <cellStyle name="Migliaia 21 4 4 3" xfId="31781"/>
    <cellStyle name="Migliaia 21 4 4 4" xfId="36946"/>
    <cellStyle name="Migliaia 21 4 5" xfId="6715"/>
    <cellStyle name="Migliaia 21 4 5 2" xfId="28870"/>
    <cellStyle name="Migliaia 21 4 5 2 2" xfId="34296"/>
    <cellStyle name="Migliaia 21 4 5 2 3" xfId="39598"/>
    <cellStyle name="Migliaia 21 4 5 3" xfId="31782"/>
    <cellStyle name="Migliaia 21 4 5 4" xfId="36947"/>
    <cellStyle name="Migliaia 21 4 6" xfId="6093"/>
    <cellStyle name="Migliaia 21 4 6 2" xfId="16867"/>
    <cellStyle name="Migliaia 21 4 6 2 2" xfId="34297"/>
    <cellStyle name="Migliaia 21 4 6 2 3" xfId="39599"/>
    <cellStyle name="Migliaia 21 4 6 2 4" xfId="28871"/>
    <cellStyle name="Migliaia 21 4 6 3" xfId="31783"/>
    <cellStyle name="Migliaia 21 4 6 4" xfId="36948"/>
    <cellStyle name="Migliaia 21 4 6 5" xfId="19944"/>
    <cellStyle name="Migliaia 21 4 6 6" xfId="42752"/>
    <cellStyle name="Migliaia 21 4 6 7" xfId="45899"/>
    <cellStyle name="Migliaia 21 4 6 8" xfId="48915"/>
    <cellStyle name="Migliaia 21 4 7" xfId="15535"/>
    <cellStyle name="Migliaia 21 4 7 2" xfId="28872"/>
    <cellStyle name="Migliaia 21 4 7 2 2" xfId="34298"/>
    <cellStyle name="Migliaia 21 4 7 2 3" xfId="39600"/>
    <cellStyle name="Migliaia 21 4 7 3" xfId="31784"/>
    <cellStyle name="Migliaia 21 4 7 4" xfId="36949"/>
    <cellStyle name="Migliaia 21 4 7 5" xfId="19945"/>
    <cellStyle name="Migliaia 21 4 8" xfId="19940"/>
    <cellStyle name="Migliaia 21 5" xfId="1306"/>
    <cellStyle name="Migliaia 21 5 2" xfId="3502"/>
    <cellStyle name="Migliaia 21 5 2 2" xfId="13835"/>
    <cellStyle name="Migliaia 21 5 2 2 2" xfId="34299"/>
    <cellStyle name="Migliaia 21 5 2 2 3" xfId="39601"/>
    <cellStyle name="Migliaia 21 5 2 3" xfId="15538"/>
    <cellStyle name="Migliaia 21 5 2 3 2" xfId="31785"/>
    <cellStyle name="Migliaia 21 5 2 4" xfId="36950"/>
    <cellStyle name="Migliaia 21 5 2 5" xfId="11643"/>
    <cellStyle name="Migliaia 21 5 3" xfId="6717"/>
    <cellStyle name="Migliaia 21 5 3 2" xfId="28873"/>
    <cellStyle name="Migliaia 21 5 3 2 2" xfId="34300"/>
    <cellStyle name="Migliaia 21 5 3 2 3" xfId="39602"/>
    <cellStyle name="Migliaia 21 5 3 3" xfId="31786"/>
    <cellStyle name="Migliaia 21 5 3 4" xfId="36951"/>
    <cellStyle name="Migliaia 21 5 4" xfId="6095"/>
    <cellStyle name="Migliaia 21 5 4 2" xfId="16869"/>
    <cellStyle name="Migliaia 21 5 4 2 2" xfId="34301"/>
    <cellStyle name="Migliaia 21 5 4 2 3" xfId="39603"/>
    <cellStyle name="Migliaia 21 5 4 2 4" xfId="28874"/>
    <cellStyle name="Migliaia 21 5 4 3" xfId="31787"/>
    <cellStyle name="Migliaia 21 5 4 4" xfId="36952"/>
    <cellStyle name="Migliaia 21 5 4 5" xfId="19947"/>
    <cellStyle name="Migliaia 21 5 4 6" xfId="43345"/>
    <cellStyle name="Migliaia 21 5 4 7" xfId="45901"/>
    <cellStyle name="Migliaia 21 5 4 8" xfId="48917"/>
    <cellStyle name="Migliaia 21 5 5" xfId="15537"/>
    <cellStyle name="Migliaia 21 5 5 2" xfId="28875"/>
    <cellStyle name="Migliaia 21 5 5 2 2" xfId="34302"/>
    <cellStyle name="Migliaia 21 5 5 2 3" xfId="39604"/>
    <cellStyle name="Migliaia 21 5 5 3" xfId="31788"/>
    <cellStyle name="Migliaia 21 5 5 4" xfId="36953"/>
    <cellStyle name="Migliaia 21 5 5 5" xfId="19948"/>
    <cellStyle name="Migliaia 21 5 6" xfId="19949"/>
    <cellStyle name="Migliaia 21 5 6 2" xfId="28876"/>
    <cellStyle name="Migliaia 21 5 6 2 2" xfId="34303"/>
    <cellStyle name="Migliaia 21 5 6 2 3" xfId="39605"/>
    <cellStyle name="Migliaia 21 5 6 3" xfId="31789"/>
    <cellStyle name="Migliaia 21 5 6 4" xfId="36954"/>
    <cellStyle name="Migliaia 21 5 7" xfId="19946"/>
    <cellStyle name="Migliaia 21 6" xfId="1301"/>
    <cellStyle name="Migliaia 21 6 2" xfId="3497"/>
    <cellStyle name="Migliaia 21 6 2 2" xfId="5139"/>
    <cellStyle name="Migliaia 21 6 2 3" xfId="14099"/>
    <cellStyle name="Migliaia 21 6 2 4" xfId="15540"/>
    <cellStyle name="Migliaia 21 6 2 5" xfId="27788"/>
    <cellStyle name="Migliaia 21 6 2 6" xfId="11645"/>
    <cellStyle name="Migliaia 21 6 3" xfId="4891"/>
    <cellStyle name="Migliaia 21 6 3 2" xfId="30667"/>
    <cellStyle name="Migliaia 21 6 3 2 2" xfId="35827"/>
    <cellStyle name="Migliaia 21 6 3 2 3" xfId="41129"/>
    <cellStyle name="Migliaia 21 6 3 3" xfId="33176"/>
    <cellStyle name="Migliaia 21 6 3 4" xfId="38478"/>
    <cellStyle name="Migliaia 21 6 4" xfId="15539"/>
    <cellStyle name="Migliaia 21 6 4 2" xfId="34304"/>
    <cellStyle name="Migliaia 21 6 4 3" xfId="39606"/>
    <cellStyle name="Migliaia 21 6 4 4" xfId="28877"/>
    <cellStyle name="Migliaia 21 6 5" xfId="31790"/>
    <cellStyle name="Migliaia 21 6 6" xfId="36955"/>
    <cellStyle name="Migliaia 21 6 7" xfId="11644"/>
    <cellStyle name="Migliaia 21 7" xfId="3174"/>
    <cellStyle name="Migliaia 21 7 2" xfId="9647"/>
    <cellStyle name="Migliaia 21 7 2 2" xfId="30668"/>
    <cellStyle name="Migliaia 21 7 2 2 2" xfId="35828"/>
    <cellStyle name="Migliaia 21 7 2 2 3" xfId="41130"/>
    <cellStyle name="Migliaia 21 7 2 3" xfId="33177"/>
    <cellStyle name="Migliaia 21 7 2 4" xfId="38479"/>
    <cellStyle name="Migliaia 21 7 3" xfId="15541"/>
    <cellStyle name="Migliaia 21 7 3 2" xfId="34305"/>
    <cellStyle name="Migliaia 21 7 3 3" xfId="39607"/>
    <cellStyle name="Migliaia 21 7 3 4" xfId="28878"/>
    <cellStyle name="Migliaia 21 7 4" xfId="31791"/>
    <cellStyle name="Migliaia 21 7 5" xfId="36956"/>
    <cellStyle name="Migliaia 21 7 6" xfId="11646"/>
    <cellStyle name="Migliaia 21 8" xfId="2734"/>
    <cellStyle name="Migliaia 21 8 2" xfId="9352"/>
    <cellStyle name="Migliaia 21 8 2 2" xfId="30669"/>
    <cellStyle name="Migliaia 21 8 2 2 2" xfId="35829"/>
    <cellStyle name="Migliaia 21 8 2 2 3" xfId="41131"/>
    <cellStyle name="Migliaia 21 8 2 3" xfId="33178"/>
    <cellStyle name="Migliaia 21 8 2 4" xfId="38480"/>
    <cellStyle name="Migliaia 21 8 3" xfId="15542"/>
    <cellStyle name="Migliaia 21 8 3 2" xfId="34306"/>
    <cellStyle name="Migliaia 21 8 3 3" xfId="39608"/>
    <cellStyle name="Migliaia 21 8 3 4" xfId="28879"/>
    <cellStyle name="Migliaia 21 8 4" xfId="31792"/>
    <cellStyle name="Migliaia 21 8 5" xfId="36957"/>
    <cellStyle name="Migliaia 21 8 6" xfId="11647"/>
    <cellStyle name="Migliaia 21 9" xfId="12590"/>
    <cellStyle name="Migliaia 21 9 2" xfId="28880"/>
    <cellStyle name="Migliaia 21 9 2 2" xfId="34307"/>
    <cellStyle name="Migliaia 21 9 2 3" xfId="39609"/>
    <cellStyle name="Migliaia 21 9 3" xfId="31793"/>
    <cellStyle name="Migliaia 21 9 4" xfId="36958"/>
    <cellStyle name="Migliaia 22" xfId="278"/>
    <cellStyle name="Migliaia 22 10" xfId="15543"/>
    <cellStyle name="Migliaia 22 10 2" xfId="34308"/>
    <cellStyle name="Migliaia 22 10 3" xfId="39610"/>
    <cellStyle name="Migliaia 22 10 4" xfId="28881"/>
    <cellStyle name="Migliaia 22 11" xfId="31794"/>
    <cellStyle name="Migliaia 22 12" xfId="36959"/>
    <cellStyle name="Migliaia 22 2" xfId="279"/>
    <cellStyle name="Migliaia 22 2 2" xfId="1308"/>
    <cellStyle name="Migliaia 22 2 2 2" xfId="3504"/>
    <cellStyle name="Migliaia 22 2 2 2 2" xfId="9806"/>
    <cellStyle name="Migliaia 22 2 2 2 2 2" xfId="34309"/>
    <cellStyle name="Migliaia 22 2 2 2 2 3" xfId="39611"/>
    <cellStyle name="Migliaia 22 2 2 2 3" xfId="13836"/>
    <cellStyle name="Migliaia 22 2 2 2 4" xfId="15546"/>
    <cellStyle name="Migliaia 22 2 2 2 4 2" xfId="36960"/>
    <cellStyle name="Migliaia 22 2 2 2 5" xfId="11648"/>
    <cellStyle name="Migliaia 22 2 2 3" xfId="7031"/>
    <cellStyle name="Migliaia 22 2 2 3 2" xfId="30670"/>
    <cellStyle name="Migliaia 22 2 2 3 2 2" xfId="35830"/>
    <cellStyle name="Migliaia 22 2 2 3 2 3" xfId="41132"/>
    <cellStyle name="Migliaia 22 2 2 3 3" xfId="33179"/>
    <cellStyle name="Migliaia 22 2 2 3 4" xfId="38481"/>
    <cellStyle name="Migliaia 22 2 2 4" xfId="6096"/>
    <cellStyle name="Migliaia 22 2 2 4 2" xfId="16870"/>
    <cellStyle name="Migliaia 22 2 2 4 3" xfId="41674"/>
    <cellStyle name="Migliaia 22 2 2 4 4" xfId="45902"/>
    <cellStyle name="Migliaia 22 2 2 4 5" xfId="48918"/>
    <cellStyle name="Migliaia 22 2 2 5" xfId="15545"/>
    <cellStyle name="Migliaia 22 2 2 6" xfId="19954"/>
    <cellStyle name="Migliaia 22 2 3" xfId="3178"/>
    <cellStyle name="Migliaia 22 2 3 2" xfId="9651"/>
    <cellStyle name="Migliaia 22 2 3 2 2" xfId="30671"/>
    <cellStyle name="Migliaia 22 2 3 2 2 2" xfId="35831"/>
    <cellStyle name="Migliaia 22 2 3 2 2 3" xfId="41133"/>
    <cellStyle name="Migliaia 22 2 3 2 3" xfId="33180"/>
    <cellStyle name="Migliaia 22 2 3 2 4" xfId="38482"/>
    <cellStyle name="Migliaia 22 2 3 3" xfId="15547"/>
    <cellStyle name="Migliaia 22 2 3 3 2" xfId="34310"/>
    <cellStyle name="Migliaia 22 2 3 3 3" xfId="39612"/>
    <cellStyle name="Migliaia 22 2 3 3 4" xfId="28882"/>
    <cellStyle name="Migliaia 22 2 3 4" xfId="31795"/>
    <cellStyle name="Migliaia 22 2 3 5" xfId="36961"/>
    <cellStyle name="Migliaia 22 2 3 6" xfId="11649"/>
    <cellStyle name="Migliaia 22 2 4" xfId="2739"/>
    <cellStyle name="Migliaia 22 2 4 2" xfId="9356"/>
    <cellStyle name="Migliaia 22 2 4 2 2" xfId="34311"/>
    <cellStyle name="Migliaia 22 2 4 2 3" xfId="39613"/>
    <cellStyle name="Migliaia 22 2 4 3" xfId="14148"/>
    <cellStyle name="Migliaia 22 2 4 4" xfId="15548"/>
    <cellStyle name="Migliaia 22 2 4 4 2" xfId="36962"/>
    <cellStyle name="Migliaia 22 2 4 5" xfId="11650"/>
    <cellStyle name="Migliaia 22 2 5" xfId="8546"/>
    <cellStyle name="Migliaia 22 2 5 2" xfId="28883"/>
    <cellStyle name="Migliaia 22 2 5 2 2" xfId="34312"/>
    <cellStyle name="Migliaia 22 2 5 2 3" xfId="39614"/>
    <cellStyle name="Migliaia 22 2 5 3" xfId="31796"/>
    <cellStyle name="Migliaia 22 2 5 4" xfId="36963"/>
    <cellStyle name="Migliaia 22 2 6" xfId="15544"/>
    <cellStyle name="Migliaia 22 2 6 2" xfId="28884"/>
    <cellStyle name="Migliaia 22 2 6 2 2" xfId="34313"/>
    <cellStyle name="Migliaia 22 2 6 2 3" xfId="39615"/>
    <cellStyle name="Migliaia 22 2 6 3" xfId="31797"/>
    <cellStyle name="Migliaia 22 2 6 4" xfId="36964"/>
    <cellStyle name="Migliaia 22 2 6 5" xfId="19955"/>
    <cellStyle name="Migliaia 22 2 7" xfId="19953"/>
    <cellStyle name="Migliaia 22 3" xfId="280"/>
    <cellStyle name="Migliaia 22 3 10" xfId="19956"/>
    <cellStyle name="Migliaia 22 3 11" xfId="11651"/>
    <cellStyle name="Migliaia 22 3 2" xfId="1310"/>
    <cellStyle name="Migliaia 22 3 2 2" xfId="3506"/>
    <cellStyle name="Migliaia 22 3 2 2 2" xfId="7371"/>
    <cellStyle name="Migliaia 22 3 2 2 2 2" xfId="13837"/>
    <cellStyle name="Migliaia 22 3 2 2 2 2 2" xfId="17287"/>
    <cellStyle name="Migliaia 22 3 2 2 2 2 2 2" xfId="34314"/>
    <cellStyle name="Migliaia 22 3 2 2 2 2 3" xfId="39616"/>
    <cellStyle name="Migliaia 22 3 2 2 2 2 4" xfId="28885"/>
    <cellStyle name="Migliaia 22 3 2 2 2 3" xfId="31798"/>
    <cellStyle name="Migliaia 22 3 2 2 2 4" xfId="36965"/>
    <cellStyle name="Migliaia 22 3 2 2 2 5" xfId="43204"/>
    <cellStyle name="Migliaia 22 3 2 2 2 6" xfId="46332"/>
    <cellStyle name="Migliaia 22 3 2 2 2 7" xfId="49348"/>
    <cellStyle name="Migliaia 22 3 2 2 2 8" xfId="13084"/>
    <cellStyle name="Migliaia 22 3 2 2 3" xfId="7099"/>
    <cellStyle name="Migliaia 22 3 2 2 4" xfId="6097"/>
    <cellStyle name="Migliaia 22 3 2 2 4 2" xfId="16871"/>
    <cellStyle name="Migliaia 22 3 2 2 4 3" xfId="43920"/>
    <cellStyle name="Migliaia 22 3 2 2 4 4" xfId="45903"/>
    <cellStyle name="Migliaia 22 3 2 2 4 5" xfId="48919"/>
    <cellStyle name="Migliaia 22 3 2 2 5" xfId="15551"/>
    <cellStyle name="Migliaia 22 3 2 2 6" xfId="19958"/>
    <cellStyle name="Migliaia 22 3 2 3" xfId="2741"/>
    <cellStyle name="Migliaia 22 3 2 3 2" xfId="7847"/>
    <cellStyle name="Migliaia 22 3 2 3 2 2" xfId="34315"/>
    <cellStyle name="Migliaia 22 3 2 3 2 3" xfId="39617"/>
    <cellStyle name="Migliaia 22 3 2 3 2 4" xfId="28886"/>
    <cellStyle name="Migliaia 22 3 2 3 3" xfId="7372"/>
    <cellStyle name="Migliaia 22 3 2 3 4" xfId="15552"/>
    <cellStyle name="Migliaia 22 3 2 3 4 2" xfId="36966"/>
    <cellStyle name="Migliaia 22 3 2 3 5" xfId="11652"/>
    <cellStyle name="Migliaia 22 3 2 4" xfId="6718"/>
    <cellStyle name="Migliaia 22 3 2 4 2" xfId="13503"/>
    <cellStyle name="Migliaia 22 3 2 4 2 2" xfId="34316"/>
    <cellStyle name="Migliaia 22 3 2 4 2 3" xfId="39618"/>
    <cellStyle name="Migliaia 22 3 2 4 3" xfId="31799"/>
    <cellStyle name="Migliaia 22 3 2 4 4" xfId="36967"/>
    <cellStyle name="Migliaia 22 3 2 4 5" xfId="12593"/>
    <cellStyle name="Migliaia 22 3 2 5" xfId="12813"/>
    <cellStyle name="Migliaia 22 3 2 5 2" xfId="28887"/>
    <cellStyle name="Migliaia 22 3 2 5 2 2" xfId="34317"/>
    <cellStyle name="Migliaia 22 3 2 5 2 3" xfId="39619"/>
    <cellStyle name="Migliaia 22 3 2 5 3" xfId="31800"/>
    <cellStyle name="Migliaia 22 3 2 5 4" xfId="36968"/>
    <cellStyle name="Migliaia 22 3 2 6" xfId="15550"/>
    <cellStyle name="Migliaia 22 3 2 6 2" xfId="28888"/>
    <cellStyle name="Migliaia 22 3 2 6 2 2" xfId="34318"/>
    <cellStyle name="Migliaia 22 3 2 6 2 3" xfId="39620"/>
    <cellStyle name="Migliaia 22 3 2 6 3" xfId="31801"/>
    <cellStyle name="Migliaia 22 3 2 6 4" xfId="36969"/>
    <cellStyle name="Migliaia 22 3 2 6 5" xfId="19959"/>
    <cellStyle name="Migliaia 22 3 2 7" xfId="19957"/>
    <cellStyle name="Migliaia 22 3 3" xfId="1309"/>
    <cellStyle name="Migliaia 22 3 3 2" xfId="3505"/>
    <cellStyle name="Migliaia 22 3 3 2 2" xfId="5142"/>
    <cellStyle name="Migliaia 22 3 3 2 2 2" xfId="34320"/>
    <cellStyle name="Migliaia 22 3 3 2 2 3" xfId="39622"/>
    <cellStyle name="Migliaia 22 3 3 2 3" xfId="13622"/>
    <cellStyle name="Migliaia 22 3 3 2 4" xfId="15554"/>
    <cellStyle name="Migliaia 22 3 3 2 4 2" xfId="36971"/>
    <cellStyle name="Migliaia 22 3 3 2 5" xfId="11654"/>
    <cellStyle name="Migliaia 22 3 3 3" xfId="4894"/>
    <cellStyle name="Migliaia 22 3 3 3 2" xfId="28890"/>
    <cellStyle name="Migliaia 22 3 3 3 2 2" xfId="34321"/>
    <cellStyle name="Migliaia 22 3 3 3 2 3" xfId="39623"/>
    <cellStyle name="Migliaia 22 3 3 3 3" xfId="31803"/>
    <cellStyle name="Migliaia 22 3 3 3 4" xfId="36972"/>
    <cellStyle name="Migliaia 22 3 3 4" xfId="15553"/>
    <cellStyle name="Migliaia 22 3 3 4 2" xfId="28891"/>
    <cellStyle name="Migliaia 22 3 3 4 2 2" xfId="34322"/>
    <cellStyle name="Migliaia 22 3 3 4 2 3" xfId="39624"/>
    <cellStyle name="Migliaia 22 3 3 4 3" xfId="31804"/>
    <cellStyle name="Migliaia 22 3 3 4 4" xfId="36973"/>
    <cellStyle name="Migliaia 22 3 3 4 5" xfId="19960"/>
    <cellStyle name="Migliaia 22 3 3 5" xfId="19961"/>
    <cellStyle name="Migliaia 22 3 3 5 2" xfId="28892"/>
    <cellStyle name="Migliaia 22 3 3 5 2 2" xfId="34323"/>
    <cellStyle name="Migliaia 22 3 3 5 2 3" xfId="39625"/>
    <cellStyle name="Migliaia 22 3 3 5 3" xfId="31805"/>
    <cellStyle name="Migliaia 22 3 3 5 4" xfId="36974"/>
    <cellStyle name="Migliaia 22 3 3 6" xfId="28889"/>
    <cellStyle name="Migliaia 22 3 3 6 2" xfId="34319"/>
    <cellStyle name="Migliaia 22 3 3 6 3" xfId="39621"/>
    <cellStyle name="Migliaia 22 3 3 7" xfId="31802"/>
    <cellStyle name="Migliaia 22 3 3 8" xfId="36970"/>
    <cellStyle name="Migliaia 22 3 3 9" xfId="11653"/>
    <cellStyle name="Migliaia 22 3 4" xfId="2399"/>
    <cellStyle name="Migliaia 22 3 4 2" xfId="3911"/>
    <cellStyle name="Migliaia 22 3 4 2 2" xfId="9866"/>
    <cellStyle name="Migliaia 22 3 4 2 3" xfId="13558"/>
    <cellStyle name="Migliaia 22 3 4 2 4" xfId="15556"/>
    <cellStyle name="Migliaia 22 3 4 2 5" xfId="27791"/>
    <cellStyle name="Migliaia 22 3 4 2 6" xfId="11656"/>
    <cellStyle name="Migliaia 22 3 4 3" xfId="9114"/>
    <cellStyle name="Migliaia 22 3 4 3 2" xfId="30672"/>
    <cellStyle name="Migliaia 22 3 4 3 2 2" xfId="35832"/>
    <cellStyle name="Migliaia 22 3 4 3 2 3" xfId="41134"/>
    <cellStyle name="Migliaia 22 3 4 3 3" xfId="33181"/>
    <cellStyle name="Migliaia 22 3 4 3 4" xfId="38483"/>
    <cellStyle name="Migliaia 22 3 4 4" xfId="15555"/>
    <cellStyle name="Migliaia 22 3 4 4 2" xfId="34324"/>
    <cellStyle name="Migliaia 22 3 4 4 3" xfId="39626"/>
    <cellStyle name="Migliaia 22 3 4 4 4" xfId="28893"/>
    <cellStyle name="Migliaia 22 3 4 5" xfId="31806"/>
    <cellStyle name="Migliaia 22 3 4 6" xfId="36975"/>
    <cellStyle name="Migliaia 22 3 4 7" xfId="11655"/>
    <cellStyle name="Migliaia 22 3 5" xfId="3179"/>
    <cellStyle name="Migliaia 22 3 5 2" xfId="9652"/>
    <cellStyle name="Migliaia 22 3 5 2 2" xfId="30673"/>
    <cellStyle name="Migliaia 22 3 5 2 2 2" xfId="35833"/>
    <cellStyle name="Migliaia 22 3 5 2 2 3" xfId="41135"/>
    <cellStyle name="Migliaia 22 3 5 2 3" xfId="33182"/>
    <cellStyle name="Migliaia 22 3 5 2 4" xfId="38484"/>
    <cellStyle name="Migliaia 22 3 5 3" xfId="15557"/>
    <cellStyle name="Migliaia 22 3 5 3 2" xfId="34325"/>
    <cellStyle name="Migliaia 22 3 5 3 3" xfId="39627"/>
    <cellStyle name="Migliaia 22 3 5 3 4" xfId="28894"/>
    <cellStyle name="Migliaia 22 3 5 4" xfId="31807"/>
    <cellStyle name="Migliaia 22 3 5 5" xfId="36976"/>
    <cellStyle name="Migliaia 22 3 5 6" xfId="11657"/>
    <cellStyle name="Migliaia 22 3 6" xfId="2740"/>
    <cellStyle name="Migliaia 22 3 6 2" xfId="9357"/>
    <cellStyle name="Migliaia 22 3 6 2 2" xfId="34326"/>
    <cellStyle name="Migliaia 22 3 6 2 3" xfId="39628"/>
    <cellStyle name="Migliaia 22 3 6 3" xfId="14051"/>
    <cellStyle name="Migliaia 22 3 6 4" xfId="15558"/>
    <cellStyle name="Migliaia 22 3 6 4 2" xfId="36977"/>
    <cellStyle name="Migliaia 22 3 6 5" xfId="11658"/>
    <cellStyle name="Migliaia 22 3 7" xfId="6933"/>
    <cellStyle name="Migliaia 22 3 7 2" xfId="28895"/>
    <cellStyle name="Migliaia 22 3 7 2 2" xfId="34327"/>
    <cellStyle name="Migliaia 22 3 7 2 3" xfId="39629"/>
    <cellStyle name="Migliaia 22 3 7 3" xfId="31808"/>
    <cellStyle name="Migliaia 22 3 7 4" xfId="36978"/>
    <cellStyle name="Migliaia 22 3 8" xfId="12814"/>
    <cellStyle name="Migliaia 22 3 8 2" xfId="28896"/>
    <cellStyle name="Migliaia 22 3 8 2 2" xfId="34328"/>
    <cellStyle name="Migliaia 22 3 8 2 3" xfId="39630"/>
    <cellStyle name="Migliaia 22 3 8 3" xfId="31809"/>
    <cellStyle name="Migliaia 22 3 8 4" xfId="36979"/>
    <cellStyle name="Migliaia 22 3 8 5" xfId="19962"/>
    <cellStyle name="Migliaia 22 3 9" xfId="15549"/>
    <cellStyle name="Migliaia 22 4" xfId="1311"/>
    <cellStyle name="Migliaia 22 4 2" xfId="3507"/>
    <cellStyle name="Migliaia 22 4 2 2" xfId="4240"/>
    <cellStyle name="Migliaia 22 4 2 2 2" xfId="28897"/>
    <cellStyle name="Migliaia 22 4 2 2 2 2" xfId="34329"/>
    <cellStyle name="Migliaia 22 4 2 2 2 3" xfId="39631"/>
    <cellStyle name="Migliaia 22 4 2 2 3" xfId="31810"/>
    <cellStyle name="Migliaia 22 4 2 2 4" xfId="36980"/>
    <cellStyle name="Migliaia 22 4 2 3" xfId="7373"/>
    <cellStyle name="Migliaia 22 4 2 3 2" xfId="28898"/>
    <cellStyle name="Migliaia 22 4 2 3 2 2" xfId="34330"/>
    <cellStyle name="Migliaia 22 4 2 3 2 3" xfId="39632"/>
    <cellStyle name="Migliaia 22 4 2 3 3" xfId="31811"/>
    <cellStyle name="Migliaia 22 4 2 3 4" xfId="36981"/>
    <cellStyle name="Migliaia 22 4 2 4" xfId="6720"/>
    <cellStyle name="Migliaia 22 4 2 5" xfId="6099"/>
    <cellStyle name="Migliaia 22 4 2 5 2" xfId="16873"/>
    <cellStyle name="Migliaia 22 4 2 5 3" xfId="31837"/>
    <cellStyle name="Migliaia 22 4 2 5 4" xfId="45905"/>
    <cellStyle name="Migliaia 22 4 2 5 5" xfId="48921"/>
    <cellStyle name="Migliaia 22 4 2 6" xfId="15560"/>
    <cellStyle name="Migliaia 22 4 2 7" xfId="19964"/>
    <cellStyle name="Migliaia 22 4 3" xfId="4241"/>
    <cellStyle name="Migliaia 22 4 3 2" xfId="13623"/>
    <cellStyle name="Migliaia 22 4 3 2 2" xfId="34331"/>
    <cellStyle name="Migliaia 22 4 3 2 3" xfId="39633"/>
    <cellStyle name="Migliaia 22 4 3 3" xfId="31812"/>
    <cellStyle name="Migliaia 22 4 3 4" xfId="36982"/>
    <cellStyle name="Migliaia 22 4 3 5" xfId="12812"/>
    <cellStyle name="Migliaia 22 4 4" xfId="7374"/>
    <cellStyle name="Migliaia 22 4 4 2" xfId="28899"/>
    <cellStyle name="Migliaia 22 4 4 2 2" xfId="34332"/>
    <cellStyle name="Migliaia 22 4 4 2 3" xfId="39634"/>
    <cellStyle name="Migliaia 22 4 4 3" xfId="31813"/>
    <cellStyle name="Migliaia 22 4 4 4" xfId="36983"/>
    <cellStyle name="Migliaia 22 4 5" xfId="6719"/>
    <cellStyle name="Migliaia 22 4 5 2" xfId="28900"/>
    <cellStyle name="Migliaia 22 4 5 2 2" xfId="34333"/>
    <cellStyle name="Migliaia 22 4 5 2 3" xfId="39635"/>
    <cellStyle name="Migliaia 22 4 5 3" xfId="31814"/>
    <cellStyle name="Migliaia 22 4 5 4" xfId="36984"/>
    <cellStyle name="Migliaia 22 4 6" xfId="6098"/>
    <cellStyle name="Migliaia 22 4 6 2" xfId="16872"/>
    <cellStyle name="Migliaia 22 4 6 2 2" xfId="34334"/>
    <cellStyle name="Migliaia 22 4 6 2 3" xfId="39636"/>
    <cellStyle name="Migliaia 22 4 6 2 4" xfId="28901"/>
    <cellStyle name="Migliaia 22 4 6 3" xfId="31815"/>
    <cellStyle name="Migliaia 22 4 6 4" xfId="36985"/>
    <cellStyle name="Migliaia 22 4 6 5" xfId="19965"/>
    <cellStyle name="Migliaia 22 4 6 6" xfId="20796"/>
    <cellStyle name="Migliaia 22 4 6 7" xfId="45904"/>
    <cellStyle name="Migliaia 22 4 6 8" xfId="48920"/>
    <cellStyle name="Migliaia 22 4 7" xfId="15559"/>
    <cellStyle name="Migliaia 22 4 7 2" xfId="28902"/>
    <cellStyle name="Migliaia 22 4 7 2 2" xfId="34335"/>
    <cellStyle name="Migliaia 22 4 7 2 3" xfId="39637"/>
    <cellStyle name="Migliaia 22 4 7 3" xfId="31816"/>
    <cellStyle name="Migliaia 22 4 7 4" xfId="36986"/>
    <cellStyle name="Migliaia 22 4 7 5" xfId="19966"/>
    <cellStyle name="Migliaia 22 4 8" xfId="19963"/>
    <cellStyle name="Migliaia 22 5" xfId="1312"/>
    <cellStyle name="Migliaia 22 5 2" xfId="3508"/>
    <cellStyle name="Migliaia 22 5 2 2" xfId="13838"/>
    <cellStyle name="Migliaia 22 5 2 2 2" xfId="34336"/>
    <cellStyle name="Migliaia 22 5 2 2 3" xfId="39638"/>
    <cellStyle name="Migliaia 22 5 2 3" xfId="15562"/>
    <cellStyle name="Migliaia 22 5 2 3 2" xfId="31817"/>
    <cellStyle name="Migliaia 22 5 2 4" xfId="36987"/>
    <cellStyle name="Migliaia 22 5 2 5" xfId="11659"/>
    <cellStyle name="Migliaia 22 5 3" xfId="6721"/>
    <cellStyle name="Migliaia 22 5 3 2" xfId="28903"/>
    <cellStyle name="Migliaia 22 5 3 2 2" xfId="34337"/>
    <cellStyle name="Migliaia 22 5 3 2 3" xfId="39639"/>
    <cellStyle name="Migliaia 22 5 3 3" xfId="31818"/>
    <cellStyle name="Migliaia 22 5 3 4" xfId="36988"/>
    <cellStyle name="Migliaia 22 5 4" xfId="6100"/>
    <cellStyle name="Migliaia 22 5 4 2" xfId="16874"/>
    <cellStyle name="Migliaia 22 5 4 2 2" xfId="34338"/>
    <cellStyle name="Migliaia 22 5 4 2 3" xfId="39640"/>
    <cellStyle name="Migliaia 22 5 4 2 4" xfId="28904"/>
    <cellStyle name="Migliaia 22 5 4 3" xfId="31819"/>
    <cellStyle name="Migliaia 22 5 4 4" xfId="36989"/>
    <cellStyle name="Migliaia 22 5 4 5" xfId="19968"/>
    <cellStyle name="Migliaia 22 5 4 6" xfId="42092"/>
    <cellStyle name="Migliaia 22 5 4 7" xfId="45906"/>
    <cellStyle name="Migliaia 22 5 4 8" xfId="48922"/>
    <cellStyle name="Migliaia 22 5 5" xfId="15561"/>
    <cellStyle name="Migliaia 22 5 5 2" xfId="28905"/>
    <cellStyle name="Migliaia 22 5 5 2 2" xfId="34339"/>
    <cellStyle name="Migliaia 22 5 5 2 3" xfId="39641"/>
    <cellStyle name="Migliaia 22 5 5 3" xfId="31820"/>
    <cellStyle name="Migliaia 22 5 5 4" xfId="36990"/>
    <cellStyle name="Migliaia 22 5 5 5" xfId="19969"/>
    <cellStyle name="Migliaia 22 5 6" xfId="19970"/>
    <cellStyle name="Migliaia 22 5 6 2" xfId="28906"/>
    <cellStyle name="Migliaia 22 5 6 2 2" xfId="34340"/>
    <cellStyle name="Migliaia 22 5 6 2 3" xfId="39642"/>
    <cellStyle name="Migliaia 22 5 6 3" xfId="31821"/>
    <cellStyle name="Migliaia 22 5 6 4" xfId="36991"/>
    <cellStyle name="Migliaia 22 5 7" xfId="19967"/>
    <cellStyle name="Migliaia 22 6" xfId="1307"/>
    <cellStyle name="Migliaia 22 6 2" xfId="3503"/>
    <cellStyle name="Migliaia 22 6 2 2" xfId="5141"/>
    <cellStyle name="Migliaia 22 6 2 3" xfId="14098"/>
    <cellStyle name="Migliaia 22 6 2 4" xfId="15564"/>
    <cellStyle name="Migliaia 22 6 2 5" xfId="27792"/>
    <cellStyle name="Migliaia 22 6 2 6" xfId="11661"/>
    <cellStyle name="Migliaia 22 6 3" xfId="4893"/>
    <cellStyle name="Migliaia 22 6 3 2" xfId="30674"/>
    <cellStyle name="Migliaia 22 6 3 2 2" xfId="35834"/>
    <cellStyle name="Migliaia 22 6 3 2 3" xfId="41136"/>
    <cellStyle name="Migliaia 22 6 3 3" xfId="33183"/>
    <cellStyle name="Migliaia 22 6 3 4" xfId="38485"/>
    <cellStyle name="Migliaia 22 6 4" xfId="15563"/>
    <cellStyle name="Migliaia 22 6 4 2" xfId="34341"/>
    <cellStyle name="Migliaia 22 6 4 3" xfId="39643"/>
    <cellStyle name="Migliaia 22 6 4 4" xfId="28907"/>
    <cellStyle name="Migliaia 22 6 5" xfId="31822"/>
    <cellStyle name="Migliaia 22 6 6" xfId="36992"/>
    <cellStyle name="Migliaia 22 6 7" xfId="11660"/>
    <cellStyle name="Migliaia 22 7" xfId="3177"/>
    <cellStyle name="Migliaia 22 7 2" xfId="9650"/>
    <cellStyle name="Migliaia 22 7 2 2" xfId="30675"/>
    <cellStyle name="Migliaia 22 7 2 2 2" xfId="35835"/>
    <cellStyle name="Migliaia 22 7 2 2 3" xfId="41137"/>
    <cellStyle name="Migliaia 22 7 2 3" xfId="33184"/>
    <cellStyle name="Migliaia 22 7 2 4" xfId="38486"/>
    <cellStyle name="Migliaia 22 7 3" xfId="15565"/>
    <cellStyle name="Migliaia 22 7 3 2" xfId="34342"/>
    <cellStyle name="Migliaia 22 7 3 3" xfId="39644"/>
    <cellStyle name="Migliaia 22 7 3 4" xfId="28908"/>
    <cellStyle name="Migliaia 22 7 4" xfId="31823"/>
    <cellStyle name="Migliaia 22 7 5" xfId="36993"/>
    <cellStyle name="Migliaia 22 7 6" xfId="11662"/>
    <cellStyle name="Migliaia 22 8" xfId="2738"/>
    <cellStyle name="Migliaia 22 8 2" xfId="9355"/>
    <cellStyle name="Migliaia 22 8 2 2" xfId="30676"/>
    <cellStyle name="Migliaia 22 8 2 2 2" xfId="35836"/>
    <cellStyle name="Migliaia 22 8 2 2 3" xfId="41138"/>
    <cellStyle name="Migliaia 22 8 2 3" xfId="33185"/>
    <cellStyle name="Migliaia 22 8 2 4" xfId="38487"/>
    <cellStyle name="Migliaia 22 8 3" xfId="15566"/>
    <cellStyle name="Migliaia 22 8 3 2" xfId="34343"/>
    <cellStyle name="Migliaia 22 8 3 3" xfId="39645"/>
    <cellStyle name="Migliaia 22 8 3 4" xfId="28909"/>
    <cellStyle name="Migliaia 22 8 4" xfId="31824"/>
    <cellStyle name="Migliaia 22 8 5" xfId="36994"/>
    <cellStyle name="Migliaia 22 8 6" xfId="11663"/>
    <cellStyle name="Migliaia 22 9" xfId="12592"/>
    <cellStyle name="Migliaia 22 9 2" xfId="28910"/>
    <cellStyle name="Migliaia 22 9 2 2" xfId="34344"/>
    <cellStyle name="Migliaia 22 9 2 3" xfId="39646"/>
    <cellStyle name="Migliaia 22 9 3" xfId="31825"/>
    <cellStyle name="Migliaia 22 9 4" xfId="36995"/>
    <cellStyle name="Migliaia 23" xfId="281"/>
    <cellStyle name="Migliaia 23 10" xfId="15567"/>
    <cellStyle name="Migliaia 23 10 2" xfId="34345"/>
    <cellStyle name="Migliaia 23 10 3" xfId="39647"/>
    <cellStyle name="Migliaia 23 10 4" xfId="28911"/>
    <cellStyle name="Migliaia 23 11" xfId="31826"/>
    <cellStyle name="Migliaia 23 12" xfId="36996"/>
    <cellStyle name="Migliaia 23 2" xfId="282"/>
    <cellStyle name="Migliaia 23 2 2" xfId="1314"/>
    <cellStyle name="Migliaia 23 2 2 2" xfId="3510"/>
    <cellStyle name="Migliaia 23 2 2 2 2" xfId="9807"/>
    <cellStyle name="Migliaia 23 2 2 2 2 2" xfId="34346"/>
    <cellStyle name="Migliaia 23 2 2 2 2 3" xfId="39648"/>
    <cellStyle name="Migliaia 23 2 2 2 3" xfId="13839"/>
    <cellStyle name="Migliaia 23 2 2 2 4" xfId="15570"/>
    <cellStyle name="Migliaia 23 2 2 2 4 2" xfId="36997"/>
    <cellStyle name="Migliaia 23 2 2 2 5" xfId="11664"/>
    <cellStyle name="Migliaia 23 2 2 3" xfId="7032"/>
    <cellStyle name="Migliaia 23 2 2 3 2" xfId="30677"/>
    <cellStyle name="Migliaia 23 2 2 3 2 2" xfId="35837"/>
    <cellStyle name="Migliaia 23 2 2 3 2 3" xfId="41139"/>
    <cellStyle name="Migliaia 23 2 2 3 3" xfId="33186"/>
    <cellStyle name="Migliaia 23 2 2 3 4" xfId="38488"/>
    <cellStyle name="Migliaia 23 2 2 4" xfId="6101"/>
    <cellStyle name="Migliaia 23 2 2 4 2" xfId="16875"/>
    <cellStyle name="Migliaia 23 2 2 4 3" xfId="42481"/>
    <cellStyle name="Migliaia 23 2 2 4 4" xfId="45907"/>
    <cellStyle name="Migliaia 23 2 2 4 5" xfId="48923"/>
    <cellStyle name="Migliaia 23 2 2 5" xfId="15569"/>
    <cellStyle name="Migliaia 23 2 2 6" xfId="19974"/>
    <cellStyle name="Migliaia 23 2 3" xfId="3181"/>
    <cellStyle name="Migliaia 23 2 3 2" xfId="9654"/>
    <cellStyle name="Migliaia 23 2 3 2 2" xfId="30678"/>
    <cellStyle name="Migliaia 23 2 3 2 2 2" xfId="35838"/>
    <cellStyle name="Migliaia 23 2 3 2 2 3" xfId="41140"/>
    <cellStyle name="Migliaia 23 2 3 2 3" xfId="33187"/>
    <cellStyle name="Migliaia 23 2 3 2 4" xfId="38489"/>
    <cellStyle name="Migliaia 23 2 3 3" xfId="15571"/>
    <cellStyle name="Migliaia 23 2 3 3 2" xfId="34347"/>
    <cellStyle name="Migliaia 23 2 3 3 3" xfId="39649"/>
    <cellStyle name="Migliaia 23 2 3 3 4" xfId="28912"/>
    <cellStyle name="Migliaia 23 2 3 4" xfId="31827"/>
    <cellStyle name="Migliaia 23 2 3 5" xfId="36998"/>
    <cellStyle name="Migliaia 23 2 3 6" xfId="11665"/>
    <cellStyle name="Migliaia 23 2 4" xfId="2743"/>
    <cellStyle name="Migliaia 23 2 4 2" xfId="9359"/>
    <cellStyle name="Migliaia 23 2 4 2 2" xfId="34348"/>
    <cellStyle name="Migliaia 23 2 4 2 3" xfId="39650"/>
    <cellStyle name="Migliaia 23 2 4 3" xfId="13448"/>
    <cellStyle name="Migliaia 23 2 4 4" xfId="15572"/>
    <cellStyle name="Migliaia 23 2 4 4 2" xfId="36999"/>
    <cellStyle name="Migliaia 23 2 4 5" xfId="11666"/>
    <cellStyle name="Migliaia 23 2 5" xfId="8547"/>
    <cellStyle name="Migliaia 23 2 5 2" xfId="28913"/>
    <cellStyle name="Migliaia 23 2 5 2 2" xfId="34349"/>
    <cellStyle name="Migliaia 23 2 5 2 3" xfId="39651"/>
    <cellStyle name="Migliaia 23 2 5 3" xfId="31829"/>
    <cellStyle name="Migliaia 23 2 5 4" xfId="37000"/>
    <cellStyle name="Migliaia 23 2 6" xfId="15568"/>
    <cellStyle name="Migliaia 23 2 6 2" xfId="28914"/>
    <cellStyle name="Migliaia 23 2 6 2 2" xfId="34350"/>
    <cellStyle name="Migliaia 23 2 6 2 3" xfId="39652"/>
    <cellStyle name="Migliaia 23 2 6 3" xfId="31830"/>
    <cellStyle name="Migliaia 23 2 6 4" xfId="37001"/>
    <cellStyle name="Migliaia 23 2 6 5" xfId="19977"/>
    <cellStyle name="Migliaia 23 2 7" xfId="19973"/>
    <cellStyle name="Migliaia 23 3" xfId="283"/>
    <cellStyle name="Migliaia 23 3 10" xfId="19978"/>
    <cellStyle name="Migliaia 23 3 11" xfId="11667"/>
    <cellStyle name="Migliaia 23 3 2" xfId="1316"/>
    <cellStyle name="Migliaia 23 3 2 2" xfId="3512"/>
    <cellStyle name="Migliaia 23 3 2 2 2" xfId="7375"/>
    <cellStyle name="Migliaia 23 3 2 2 2 2" xfId="13840"/>
    <cellStyle name="Migliaia 23 3 2 2 2 2 2" xfId="17288"/>
    <cellStyle name="Migliaia 23 3 2 2 2 2 2 2" xfId="34351"/>
    <cellStyle name="Migliaia 23 3 2 2 2 2 3" xfId="39653"/>
    <cellStyle name="Migliaia 23 3 2 2 2 2 4" xfId="28915"/>
    <cellStyle name="Migliaia 23 3 2 2 2 3" xfId="31831"/>
    <cellStyle name="Migliaia 23 3 2 2 2 4" xfId="37002"/>
    <cellStyle name="Migliaia 23 3 2 2 2 5" xfId="43264"/>
    <cellStyle name="Migliaia 23 3 2 2 2 6" xfId="46333"/>
    <cellStyle name="Migliaia 23 3 2 2 2 7" xfId="49349"/>
    <cellStyle name="Migliaia 23 3 2 2 2 8" xfId="13085"/>
    <cellStyle name="Migliaia 23 3 2 2 3" xfId="6563"/>
    <cellStyle name="Migliaia 23 3 2 2 4" xfId="6102"/>
    <cellStyle name="Migliaia 23 3 2 2 4 2" xfId="16876"/>
    <cellStyle name="Migliaia 23 3 2 2 4 3" xfId="42856"/>
    <cellStyle name="Migliaia 23 3 2 2 4 4" xfId="45908"/>
    <cellStyle name="Migliaia 23 3 2 2 4 5" xfId="48924"/>
    <cellStyle name="Migliaia 23 3 2 2 5" xfId="15575"/>
    <cellStyle name="Migliaia 23 3 2 2 6" xfId="19980"/>
    <cellStyle name="Migliaia 23 3 2 3" xfId="2745"/>
    <cellStyle name="Migliaia 23 3 2 3 2" xfId="7846"/>
    <cellStyle name="Migliaia 23 3 2 3 2 2" xfId="34352"/>
    <cellStyle name="Migliaia 23 3 2 3 2 3" xfId="39654"/>
    <cellStyle name="Migliaia 23 3 2 3 2 4" xfId="28916"/>
    <cellStyle name="Migliaia 23 3 2 3 3" xfId="7376"/>
    <cellStyle name="Migliaia 23 3 2 3 4" xfId="15576"/>
    <cellStyle name="Migliaia 23 3 2 3 4 2" xfId="37003"/>
    <cellStyle name="Migliaia 23 3 2 3 5" xfId="11668"/>
    <cellStyle name="Migliaia 23 3 2 4" xfId="6722"/>
    <cellStyle name="Migliaia 23 3 2 4 2" xfId="13504"/>
    <cellStyle name="Migliaia 23 3 2 4 2 2" xfId="34353"/>
    <cellStyle name="Migliaia 23 3 2 4 2 3" xfId="39655"/>
    <cellStyle name="Migliaia 23 3 2 4 3" xfId="31833"/>
    <cellStyle name="Migliaia 23 3 2 4 4" xfId="37004"/>
    <cellStyle name="Migliaia 23 3 2 4 5" xfId="12595"/>
    <cellStyle name="Migliaia 23 3 2 5" xfId="12810"/>
    <cellStyle name="Migliaia 23 3 2 5 2" xfId="28917"/>
    <cellStyle name="Migliaia 23 3 2 5 2 2" xfId="34354"/>
    <cellStyle name="Migliaia 23 3 2 5 2 3" xfId="39656"/>
    <cellStyle name="Migliaia 23 3 2 5 3" xfId="31834"/>
    <cellStyle name="Migliaia 23 3 2 5 4" xfId="37005"/>
    <cellStyle name="Migliaia 23 3 2 6" xfId="15574"/>
    <cellStyle name="Migliaia 23 3 2 6 2" xfId="28918"/>
    <cellStyle name="Migliaia 23 3 2 6 2 2" xfId="34355"/>
    <cellStyle name="Migliaia 23 3 2 6 2 3" xfId="39657"/>
    <cellStyle name="Migliaia 23 3 2 6 3" xfId="31835"/>
    <cellStyle name="Migliaia 23 3 2 6 4" xfId="37006"/>
    <cellStyle name="Migliaia 23 3 2 6 5" xfId="19983"/>
    <cellStyle name="Migliaia 23 3 2 7" xfId="19979"/>
    <cellStyle name="Migliaia 23 3 3" xfId="1315"/>
    <cellStyle name="Migliaia 23 3 3 2" xfId="3511"/>
    <cellStyle name="Migliaia 23 3 3 2 2" xfId="5144"/>
    <cellStyle name="Migliaia 23 3 3 2 2 2" xfId="34357"/>
    <cellStyle name="Migliaia 23 3 3 2 2 3" xfId="39659"/>
    <cellStyle name="Migliaia 23 3 3 2 3" xfId="13624"/>
    <cellStyle name="Migliaia 23 3 3 2 4" xfId="15578"/>
    <cellStyle name="Migliaia 23 3 3 2 4 2" xfId="37008"/>
    <cellStyle name="Migliaia 23 3 3 2 5" xfId="11670"/>
    <cellStyle name="Migliaia 23 3 3 3" xfId="4896"/>
    <cellStyle name="Migliaia 23 3 3 3 2" xfId="28921"/>
    <cellStyle name="Migliaia 23 3 3 3 2 2" xfId="34358"/>
    <cellStyle name="Migliaia 23 3 3 3 2 3" xfId="39660"/>
    <cellStyle name="Migliaia 23 3 3 3 3" xfId="31838"/>
    <cellStyle name="Migliaia 23 3 3 3 4" xfId="37009"/>
    <cellStyle name="Migliaia 23 3 3 4" xfId="15577"/>
    <cellStyle name="Migliaia 23 3 3 4 2" xfId="28922"/>
    <cellStyle name="Migliaia 23 3 3 4 2 2" xfId="34359"/>
    <cellStyle name="Migliaia 23 3 3 4 2 3" xfId="39661"/>
    <cellStyle name="Migliaia 23 3 3 4 3" xfId="31839"/>
    <cellStyle name="Migliaia 23 3 3 4 4" xfId="37010"/>
    <cellStyle name="Migliaia 23 3 3 4 5" xfId="19985"/>
    <cellStyle name="Migliaia 23 3 3 5" xfId="19986"/>
    <cellStyle name="Migliaia 23 3 3 5 2" xfId="28923"/>
    <cellStyle name="Migliaia 23 3 3 5 2 2" xfId="34360"/>
    <cellStyle name="Migliaia 23 3 3 5 2 3" xfId="39662"/>
    <cellStyle name="Migliaia 23 3 3 5 3" xfId="31840"/>
    <cellStyle name="Migliaia 23 3 3 5 4" xfId="37011"/>
    <cellStyle name="Migliaia 23 3 3 6" xfId="28919"/>
    <cellStyle name="Migliaia 23 3 3 6 2" xfId="34356"/>
    <cellStyle name="Migliaia 23 3 3 6 3" xfId="39658"/>
    <cellStyle name="Migliaia 23 3 3 7" xfId="31836"/>
    <cellStyle name="Migliaia 23 3 3 8" xfId="37007"/>
    <cellStyle name="Migliaia 23 3 3 9" xfId="11669"/>
    <cellStyle name="Migliaia 23 3 4" xfId="2400"/>
    <cellStyle name="Migliaia 23 3 4 2" xfId="3912"/>
    <cellStyle name="Migliaia 23 3 4 2 2" xfId="9867"/>
    <cellStyle name="Migliaia 23 3 4 2 3" xfId="14019"/>
    <cellStyle name="Migliaia 23 3 4 2 4" xfId="15580"/>
    <cellStyle name="Migliaia 23 3 4 2 5" xfId="27793"/>
    <cellStyle name="Migliaia 23 3 4 2 6" xfId="11672"/>
    <cellStyle name="Migliaia 23 3 4 3" xfId="9115"/>
    <cellStyle name="Migliaia 23 3 4 3 2" xfId="30679"/>
    <cellStyle name="Migliaia 23 3 4 3 2 2" xfId="35839"/>
    <cellStyle name="Migliaia 23 3 4 3 2 3" xfId="41141"/>
    <cellStyle name="Migliaia 23 3 4 3 3" xfId="33188"/>
    <cellStyle name="Migliaia 23 3 4 3 4" xfId="38490"/>
    <cellStyle name="Migliaia 23 3 4 4" xfId="15579"/>
    <cellStyle name="Migliaia 23 3 4 4 2" xfId="34361"/>
    <cellStyle name="Migliaia 23 3 4 4 3" xfId="39663"/>
    <cellStyle name="Migliaia 23 3 4 4 4" xfId="28924"/>
    <cellStyle name="Migliaia 23 3 4 5" xfId="31841"/>
    <cellStyle name="Migliaia 23 3 4 6" xfId="37012"/>
    <cellStyle name="Migliaia 23 3 4 7" xfId="11671"/>
    <cellStyle name="Migliaia 23 3 5" xfId="3182"/>
    <cellStyle name="Migliaia 23 3 5 2" xfId="9655"/>
    <cellStyle name="Migliaia 23 3 5 2 2" xfId="30680"/>
    <cellStyle name="Migliaia 23 3 5 2 2 2" xfId="35840"/>
    <cellStyle name="Migliaia 23 3 5 2 2 3" xfId="41142"/>
    <cellStyle name="Migliaia 23 3 5 2 3" xfId="33189"/>
    <cellStyle name="Migliaia 23 3 5 2 4" xfId="38491"/>
    <cellStyle name="Migliaia 23 3 5 3" xfId="15581"/>
    <cellStyle name="Migliaia 23 3 5 3 2" xfId="34362"/>
    <cellStyle name="Migliaia 23 3 5 3 3" xfId="39664"/>
    <cellStyle name="Migliaia 23 3 5 3 4" xfId="28925"/>
    <cellStyle name="Migliaia 23 3 5 4" xfId="31842"/>
    <cellStyle name="Migliaia 23 3 5 5" xfId="37013"/>
    <cellStyle name="Migliaia 23 3 5 6" xfId="11673"/>
    <cellStyle name="Migliaia 23 3 6" xfId="2744"/>
    <cellStyle name="Migliaia 23 3 6 2" xfId="9360"/>
    <cellStyle name="Migliaia 23 3 6 2 2" xfId="34363"/>
    <cellStyle name="Migliaia 23 3 6 2 3" xfId="39665"/>
    <cellStyle name="Migliaia 23 3 6 3" xfId="13986"/>
    <cellStyle name="Migliaia 23 3 6 4" xfId="15582"/>
    <cellStyle name="Migliaia 23 3 6 4 2" xfId="37014"/>
    <cellStyle name="Migliaia 23 3 6 5" xfId="11674"/>
    <cellStyle name="Migliaia 23 3 7" xfId="7672"/>
    <cellStyle name="Migliaia 23 3 7 2" xfId="28926"/>
    <cellStyle name="Migliaia 23 3 7 2 2" xfId="34364"/>
    <cellStyle name="Migliaia 23 3 7 2 3" xfId="39666"/>
    <cellStyle name="Migliaia 23 3 7 3" xfId="31843"/>
    <cellStyle name="Migliaia 23 3 7 4" xfId="37015"/>
    <cellStyle name="Migliaia 23 3 8" xfId="12811"/>
    <cellStyle name="Migliaia 23 3 8 2" xfId="28927"/>
    <cellStyle name="Migliaia 23 3 8 2 2" xfId="34365"/>
    <cellStyle name="Migliaia 23 3 8 2 3" xfId="39667"/>
    <cellStyle name="Migliaia 23 3 8 3" xfId="31844"/>
    <cellStyle name="Migliaia 23 3 8 4" xfId="37016"/>
    <cellStyle name="Migliaia 23 3 8 5" xfId="19989"/>
    <cellStyle name="Migliaia 23 3 9" xfId="15573"/>
    <cellStyle name="Migliaia 23 4" xfId="1317"/>
    <cellStyle name="Migliaia 23 4 2" xfId="3513"/>
    <cellStyle name="Migliaia 23 4 2 2" xfId="4242"/>
    <cellStyle name="Migliaia 23 4 2 2 2" xfId="28928"/>
    <cellStyle name="Migliaia 23 4 2 2 2 2" xfId="34366"/>
    <cellStyle name="Migliaia 23 4 2 2 2 3" xfId="39668"/>
    <cellStyle name="Migliaia 23 4 2 2 3" xfId="31845"/>
    <cellStyle name="Migliaia 23 4 2 2 4" xfId="37017"/>
    <cellStyle name="Migliaia 23 4 2 3" xfId="7377"/>
    <cellStyle name="Migliaia 23 4 2 3 2" xfId="28929"/>
    <cellStyle name="Migliaia 23 4 2 3 2 2" xfId="34367"/>
    <cellStyle name="Migliaia 23 4 2 3 2 3" xfId="39669"/>
    <cellStyle name="Migliaia 23 4 2 3 3" xfId="31846"/>
    <cellStyle name="Migliaia 23 4 2 3 4" xfId="37018"/>
    <cellStyle name="Migliaia 23 4 2 4" xfId="6724"/>
    <cellStyle name="Migliaia 23 4 2 5" xfId="6104"/>
    <cellStyle name="Migliaia 23 4 2 5 2" xfId="16878"/>
    <cellStyle name="Migliaia 23 4 2 5 3" xfId="41675"/>
    <cellStyle name="Migliaia 23 4 2 5 4" xfId="45910"/>
    <cellStyle name="Migliaia 23 4 2 5 5" xfId="48926"/>
    <cellStyle name="Migliaia 23 4 2 6" xfId="15584"/>
    <cellStyle name="Migliaia 23 4 2 7" xfId="19991"/>
    <cellStyle name="Migliaia 23 4 3" xfId="4243"/>
    <cellStyle name="Migliaia 23 4 3 2" xfId="13625"/>
    <cellStyle name="Migliaia 23 4 3 2 2" xfId="34368"/>
    <cellStyle name="Migliaia 23 4 3 2 3" xfId="39670"/>
    <cellStyle name="Migliaia 23 4 3 3" xfId="31847"/>
    <cellStyle name="Migliaia 23 4 3 4" xfId="37019"/>
    <cellStyle name="Migliaia 23 4 3 5" xfId="12809"/>
    <cellStyle name="Migliaia 23 4 4" xfId="7378"/>
    <cellStyle name="Migliaia 23 4 4 2" xfId="28930"/>
    <cellStyle name="Migliaia 23 4 4 2 2" xfId="34369"/>
    <cellStyle name="Migliaia 23 4 4 2 3" xfId="39671"/>
    <cellStyle name="Migliaia 23 4 4 3" xfId="31848"/>
    <cellStyle name="Migliaia 23 4 4 4" xfId="37020"/>
    <cellStyle name="Migliaia 23 4 5" xfId="6723"/>
    <cellStyle name="Migliaia 23 4 5 2" xfId="28931"/>
    <cellStyle name="Migliaia 23 4 5 2 2" xfId="34370"/>
    <cellStyle name="Migliaia 23 4 5 2 3" xfId="39672"/>
    <cellStyle name="Migliaia 23 4 5 3" xfId="31849"/>
    <cellStyle name="Migliaia 23 4 5 4" xfId="37021"/>
    <cellStyle name="Migliaia 23 4 6" xfId="6103"/>
    <cellStyle name="Migliaia 23 4 6 2" xfId="16877"/>
    <cellStyle name="Migliaia 23 4 6 2 2" xfId="34371"/>
    <cellStyle name="Migliaia 23 4 6 2 3" xfId="39673"/>
    <cellStyle name="Migliaia 23 4 6 2 4" xfId="28932"/>
    <cellStyle name="Migliaia 23 4 6 3" xfId="31850"/>
    <cellStyle name="Migliaia 23 4 6 4" xfId="37022"/>
    <cellStyle name="Migliaia 23 4 6 5" xfId="19992"/>
    <cellStyle name="Migliaia 23 4 6 6" xfId="42812"/>
    <cellStyle name="Migliaia 23 4 6 7" xfId="45909"/>
    <cellStyle name="Migliaia 23 4 6 8" xfId="48925"/>
    <cellStyle name="Migliaia 23 4 7" xfId="15583"/>
    <cellStyle name="Migliaia 23 4 7 2" xfId="28933"/>
    <cellStyle name="Migliaia 23 4 7 2 2" xfId="34372"/>
    <cellStyle name="Migliaia 23 4 7 2 3" xfId="39674"/>
    <cellStyle name="Migliaia 23 4 7 3" xfId="31851"/>
    <cellStyle name="Migliaia 23 4 7 4" xfId="37023"/>
    <cellStyle name="Migliaia 23 4 7 5" xfId="19993"/>
    <cellStyle name="Migliaia 23 4 8" xfId="19990"/>
    <cellStyle name="Migliaia 23 5" xfId="1318"/>
    <cellStyle name="Migliaia 23 5 2" xfId="3514"/>
    <cellStyle name="Migliaia 23 5 2 2" xfId="13841"/>
    <cellStyle name="Migliaia 23 5 2 2 2" xfId="34373"/>
    <cellStyle name="Migliaia 23 5 2 2 3" xfId="39675"/>
    <cellStyle name="Migliaia 23 5 2 3" xfId="15586"/>
    <cellStyle name="Migliaia 23 5 2 3 2" xfId="31852"/>
    <cellStyle name="Migliaia 23 5 2 4" xfId="37024"/>
    <cellStyle name="Migliaia 23 5 2 5" xfId="11675"/>
    <cellStyle name="Migliaia 23 5 3" xfId="6725"/>
    <cellStyle name="Migliaia 23 5 3 2" xfId="28934"/>
    <cellStyle name="Migliaia 23 5 3 2 2" xfId="34374"/>
    <cellStyle name="Migliaia 23 5 3 2 3" xfId="39676"/>
    <cellStyle name="Migliaia 23 5 3 3" xfId="31853"/>
    <cellStyle name="Migliaia 23 5 3 4" xfId="37025"/>
    <cellStyle name="Migliaia 23 5 4" xfId="6105"/>
    <cellStyle name="Migliaia 23 5 4 2" xfId="16879"/>
    <cellStyle name="Migliaia 23 5 4 2 2" xfId="34375"/>
    <cellStyle name="Migliaia 23 5 4 2 3" xfId="39677"/>
    <cellStyle name="Migliaia 23 5 4 2 4" xfId="28935"/>
    <cellStyle name="Migliaia 23 5 4 3" xfId="31854"/>
    <cellStyle name="Migliaia 23 5 4 4" xfId="37026"/>
    <cellStyle name="Migliaia 23 5 4 5" xfId="19995"/>
    <cellStyle name="Migliaia 23 5 4 6" xfId="43047"/>
    <cellStyle name="Migliaia 23 5 4 7" xfId="45911"/>
    <cellStyle name="Migliaia 23 5 4 8" xfId="48927"/>
    <cellStyle name="Migliaia 23 5 5" xfId="15585"/>
    <cellStyle name="Migliaia 23 5 5 2" xfId="28936"/>
    <cellStyle name="Migliaia 23 5 5 2 2" xfId="34376"/>
    <cellStyle name="Migliaia 23 5 5 2 3" xfId="39678"/>
    <cellStyle name="Migliaia 23 5 5 3" xfId="31855"/>
    <cellStyle name="Migliaia 23 5 5 4" xfId="37027"/>
    <cellStyle name="Migliaia 23 5 5 5" xfId="19996"/>
    <cellStyle name="Migliaia 23 5 6" xfId="19997"/>
    <cellStyle name="Migliaia 23 5 6 2" xfId="28937"/>
    <cellStyle name="Migliaia 23 5 6 2 2" xfId="34377"/>
    <cellStyle name="Migliaia 23 5 6 2 3" xfId="39679"/>
    <cellStyle name="Migliaia 23 5 6 3" xfId="31856"/>
    <cellStyle name="Migliaia 23 5 6 4" xfId="37028"/>
    <cellStyle name="Migliaia 23 5 7" xfId="19994"/>
    <cellStyle name="Migliaia 23 6" xfId="1313"/>
    <cellStyle name="Migliaia 23 6 2" xfId="3509"/>
    <cellStyle name="Migliaia 23 6 2 2" xfId="5143"/>
    <cellStyle name="Migliaia 23 6 2 3" xfId="14097"/>
    <cellStyle name="Migliaia 23 6 2 4" xfId="15588"/>
    <cellStyle name="Migliaia 23 6 2 5" xfId="27795"/>
    <cellStyle name="Migliaia 23 6 2 6" xfId="11677"/>
    <cellStyle name="Migliaia 23 6 3" xfId="4895"/>
    <cellStyle name="Migliaia 23 6 3 2" xfId="30681"/>
    <cellStyle name="Migliaia 23 6 3 2 2" xfId="35841"/>
    <cellStyle name="Migliaia 23 6 3 2 3" xfId="41143"/>
    <cellStyle name="Migliaia 23 6 3 3" xfId="33190"/>
    <cellStyle name="Migliaia 23 6 3 4" xfId="38492"/>
    <cellStyle name="Migliaia 23 6 4" xfId="15587"/>
    <cellStyle name="Migliaia 23 6 4 2" xfId="34378"/>
    <cellStyle name="Migliaia 23 6 4 3" xfId="39680"/>
    <cellStyle name="Migliaia 23 6 4 4" xfId="28938"/>
    <cellStyle name="Migliaia 23 6 5" xfId="31857"/>
    <cellStyle name="Migliaia 23 6 6" xfId="37029"/>
    <cellStyle name="Migliaia 23 6 7" xfId="11676"/>
    <cellStyle name="Migliaia 23 7" xfId="3180"/>
    <cellStyle name="Migliaia 23 7 2" xfId="9653"/>
    <cellStyle name="Migliaia 23 7 2 2" xfId="30682"/>
    <cellStyle name="Migliaia 23 7 2 2 2" xfId="35842"/>
    <cellStyle name="Migliaia 23 7 2 2 3" xfId="41144"/>
    <cellStyle name="Migliaia 23 7 2 3" xfId="33191"/>
    <cellStyle name="Migliaia 23 7 2 4" xfId="38493"/>
    <cellStyle name="Migliaia 23 7 3" xfId="15589"/>
    <cellStyle name="Migliaia 23 7 3 2" xfId="34379"/>
    <cellStyle name="Migliaia 23 7 3 3" xfId="39681"/>
    <cellStyle name="Migliaia 23 7 3 4" xfId="28939"/>
    <cellStyle name="Migliaia 23 7 4" xfId="31858"/>
    <cellStyle name="Migliaia 23 7 5" xfId="37030"/>
    <cellStyle name="Migliaia 23 7 6" xfId="11678"/>
    <cellStyle name="Migliaia 23 8" xfId="2742"/>
    <cellStyle name="Migliaia 23 8 2" xfId="9358"/>
    <cellStyle name="Migliaia 23 8 2 2" xfId="30683"/>
    <cellStyle name="Migliaia 23 8 2 2 2" xfId="35843"/>
    <cellStyle name="Migliaia 23 8 2 2 3" xfId="41145"/>
    <cellStyle name="Migliaia 23 8 2 3" xfId="33192"/>
    <cellStyle name="Migliaia 23 8 2 4" xfId="38494"/>
    <cellStyle name="Migliaia 23 8 3" xfId="15590"/>
    <cellStyle name="Migliaia 23 8 3 2" xfId="34380"/>
    <cellStyle name="Migliaia 23 8 3 3" xfId="39682"/>
    <cellStyle name="Migliaia 23 8 3 4" xfId="28940"/>
    <cellStyle name="Migliaia 23 8 4" xfId="31859"/>
    <cellStyle name="Migliaia 23 8 5" xfId="37031"/>
    <cellStyle name="Migliaia 23 8 6" xfId="11679"/>
    <cellStyle name="Migliaia 23 9" xfId="12594"/>
    <cellStyle name="Migliaia 23 9 2" xfId="28941"/>
    <cellStyle name="Migliaia 23 9 2 2" xfId="34381"/>
    <cellStyle name="Migliaia 23 9 2 3" xfId="39683"/>
    <cellStyle name="Migliaia 23 9 3" xfId="31860"/>
    <cellStyle name="Migliaia 23 9 4" xfId="37032"/>
    <cellStyle name="Migliaia 24" xfId="284"/>
    <cellStyle name="Migliaia 24 10" xfId="15591"/>
    <cellStyle name="Migliaia 24 10 2" xfId="34382"/>
    <cellStyle name="Migliaia 24 10 3" xfId="39684"/>
    <cellStyle name="Migliaia 24 10 4" xfId="28942"/>
    <cellStyle name="Migliaia 24 11" xfId="31861"/>
    <cellStyle name="Migliaia 24 12" xfId="37033"/>
    <cellStyle name="Migliaia 24 2" xfId="285"/>
    <cellStyle name="Migliaia 24 2 2" xfId="1320"/>
    <cellStyle name="Migliaia 24 2 2 2" xfId="3516"/>
    <cellStyle name="Migliaia 24 2 2 2 2" xfId="9808"/>
    <cellStyle name="Migliaia 24 2 2 2 2 2" xfId="34383"/>
    <cellStyle name="Migliaia 24 2 2 2 2 3" xfId="39685"/>
    <cellStyle name="Migliaia 24 2 2 2 3" xfId="13842"/>
    <cellStyle name="Migliaia 24 2 2 2 4" xfId="15594"/>
    <cellStyle name="Migliaia 24 2 2 2 4 2" xfId="37034"/>
    <cellStyle name="Migliaia 24 2 2 2 5" xfId="11680"/>
    <cellStyle name="Migliaia 24 2 2 3" xfId="7033"/>
    <cellStyle name="Migliaia 24 2 2 3 2" xfId="30684"/>
    <cellStyle name="Migliaia 24 2 2 3 2 2" xfId="35844"/>
    <cellStyle name="Migliaia 24 2 2 3 2 3" xfId="41146"/>
    <cellStyle name="Migliaia 24 2 2 3 3" xfId="33193"/>
    <cellStyle name="Migliaia 24 2 2 3 4" xfId="38495"/>
    <cellStyle name="Migliaia 24 2 2 4" xfId="6106"/>
    <cellStyle name="Migliaia 24 2 2 4 2" xfId="16880"/>
    <cellStyle name="Migliaia 24 2 2 4 3" xfId="32973"/>
    <cellStyle name="Migliaia 24 2 2 4 4" xfId="45912"/>
    <cellStyle name="Migliaia 24 2 2 4 5" xfId="48928"/>
    <cellStyle name="Migliaia 24 2 2 5" xfId="15593"/>
    <cellStyle name="Migliaia 24 2 2 6" xfId="19999"/>
    <cellStyle name="Migliaia 24 2 3" xfId="3184"/>
    <cellStyle name="Migliaia 24 2 3 2" xfId="9657"/>
    <cellStyle name="Migliaia 24 2 3 2 2" xfId="30685"/>
    <cellStyle name="Migliaia 24 2 3 2 2 2" xfId="35845"/>
    <cellStyle name="Migliaia 24 2 3 2 2 3" xfId="41147"/>
    <cellStyle name="Migliaia 24 2 3 2 3" xfId="33194"/>
    <cellStyle name="Migliaia 24 2 3 2 4" xfId="38496"/>
    <cellStyle name="Migliaia 24 2 3 3" xfId="15595"/>
    <cellStyle name="Migliaia 24 2 3 3 2" xfId="34384"/>
    <cellStyle name="Migliaia 24 2 3 3 3" xfId="39686"/>
    <cellStyle name="Migliaia 24 2 3 3 4" xfId="28943"/>
    <cellStyle name="Migliaia 24 2 3 4" xfId="31862"/>
    <cellStyle name="Migliaia 24 2 3 5" xfId="37035"/>
    <cellStyle name="Migliaia 24 2 3 6" xfId="11681"/>
    <cellStyle name="Migliaia 24 2 4" xfId="2747"/>
    <cellStyle name="Migliaia 24 2 4 2" xfId="9362"/>
    <cellStyle name="Migliaia 24 2 4 2 2" xfId="34385"/>
    <cellStyle name="Migliaia 24 2 4 2 3" xfId="39687"/>
    <cellStyle name="Migliaia 24 2 4 3" xfId="14050"/>
    <cellStyle name="Migliaia 24 2 4 4" xfId="15596"/>
    <cellStyle name="Migliaia 24 2 4 4 2" xfId="37036"/>
    <cellStyle name="Migliaia 24 2 4 5" xfId="11682"/>
    <cellStyle name="Migliaia 24 2 5" xfId="8548"/>
    <cellStyle name="Migliaia 24 2 5 2" xfId="28944"/>
    <cellStyle name="Migliaia 24 2 5 2 2" xfId="34386"/>
    <cellStyle name="Migliaia 24 2 5 2 3" xfId="39688"/>
    <cellStyle name="Migliaia 24 2 5 3" xfId="31863"/>
    <cellStyle name="Migliaia 24 2 5 4" xfId="37037"/>
    <cellStyle name="Migliaia 24 2 6" xfId="15592"/>
    <cellStyle name="Migliaia 24 2 6 2" xfId="28945"/>
    <cellStyle name="Migliaia 24 2 6 2 2" xfId="34387"/>
    <cellStyle name="Migliaia 24 2 6 2 3" xfId="39689"/>
    <cellStyle name="Migliaia 24 2 6 3" xfId="31864"/>
    <cellStyle name="Migliaia 24 2 6 4" xfId="37038"/>
    <cellStyle name="Migliaia 24 2 6 5" xfId="20000"/>
    <cellStyle name="Migliaia 24 2 7" xfId="19998"/>
    <cellStyle name="Migliaia 24 3" xfId="286"/>
    <cellStyle name="Migliaia 24 3 10" xfId="20001"/>
    <cellStyle name="Migliaia 24 3 11" xfId="11683"/>
    <cellStyle name="Migliaia 24 3 2" xfId="1322"/>
    <cellStyle name="Migliaia 24 3 2 2" xfId="3518"/>
    <cellStyle name="Migliaia 24 3 2 2 2" xfId="7379"/>
    <cellStyle name="Migliaia 24 3 2 2 2 2" xfId="13843"/>
    <cellStyle name="Migliaia 24 3 2 2 2 2 2" xfId="17289"/>
    <cellStyle name="Migliaia 24 3 2 2 2 2 2 2" xfId="34388"/>
    <cellStyle name="Migliaia 24 3 2 2 2 2 3" xfId="39690"/>
    <cellStyle name="Migliaia 24 3 2 2 2 2 4" xfId="28946"/>
    <cellStyle name="Migliaia 24 3 2 2 2 3" xfId="31865"/>
    <cellStyle name="Migliaia 24 3 2 2 2 4" xfId="37039"/>
    <cellStyle name="Migliaia 24 3 2 2 2 5" xfId="41750"/>
    <cellStyle name="Migliaia 24 3 2 2 2 6" xfId="46334"/>
    <cellStyle name="Migliaia 24 3 2 2 2 7" xfId="49350"/>
    <cellStyle name="Migliaia 24 3 2 2 2 8" xfId="13086"/>
    <cellStyle name="Migliaia 24 3 2 2 3" xfId="7100"/>
    <cellStyle name="Migliaia 24 3 2 2 4" xfId="6107"/>
    <cellStyle name="Migliaia 24 3 2 2 4 2" xfId="16881"/>
    <cellStyle name="Migliaia 24 3 2 2 4 3" xfId="42491"/>
    <cellStyle name="Migliaia 24 3 2 2 4 4" xfId="45913"/>
    <cellStyle name="Migliaia 24 3 2 2 4 5" xfId="48929"/>
    <cellStyle name="Migliaia 24 3 2 2 5" xfId="15599"/>
    <cellStyle name="Migliaia 24 3 2 2 6" xfId="20003"/>
    <cellStyle name="Migliaia 24 3 2 3" xfId="2749"/>
    <cellStyle name="Migliaia 24 3 2 3 2" xfId="7845"/>
    <cellStyle name="Migliaia 24 3 2 3 2 2" xfId="34389"/>
    <cellStyle name="Migliaia 24 3 2 3 2 3" xfId="39691"/>
    <cellStyle name="Migliaia 24 3 2 3 2 4" xfId="28947"/>
    <cellStyle name="Migliaia 24 3 2 3 3" xfId="7380"/>
    <cellStyle name="Migliaia 24 3 2 3 4" xfId="15600"/>
    <cellStyle name="Migliaia 24 3 2 3 4 2" xfId="37040"/>
    <cellStyle name="Migliaia 24 3 2 3 5" xfId="11684"/>
    <cellStyle name="Migliaia 24 3 2 4" xfId="6726"/>
    <cellStyle name="Migliaia 24 3 2 4 2" xfId="13505"/>
    <cellStyle name="Migliaia 24 3 2 4 2 2" xfId="34390"/>
    <cellStyle name="Migliaia 24 3 2 4 2 3" xfId="39692"/>
    <cellStyle name="Migliaia 24 3 2 4 3" xfId="31866"/>
    <cellStyle name="Migliaia 24 3 2 4 4" xfId="37041"/>
    <cellStyle name="Migliaia 24 3 2 4 5" xfId="12597"/>
    <cellStyle name="Migliaia 24 3 2 5" xfId="12807"/>
    <cellStyle name="Migliaia 24 3 2 5 2" xfId="28948"/>
    <cellStyle name="Migliaia 24 3 2 5 2 2" xfId="34391"/>
    <cellStyle name="Migliaia 24 3 2 5 2 3" xfId="39693"/>
    <cellStyle name="Migliaia 24 3 2 5 3" xfId="31867"/>
    <cellStyle name="Migliaia 24 3 2 5 4" xfId="37042"/>
    <cellStyle name="Migliaia 24 3 2 6" xfId="15598"/>
    <cellStyle name="Migliaia 24 3 2 6 2" xfId="28949"/>
    <cellStyle name="Migliaia 24 3 2 6 2 2" xfId="34392"/>
    <cellStyle name="Migliaia 24 3 2 6 2 3" xfId="39694"/>
    <cellStyle name="Migliaia 24 3 2 6 3" xfId="31868"/>
    <cellStyle name="Migliaia 24 3 2 6 4" xfId="37043"/>
    <cellStyle name="Migliaia 24 3 2 6 5" xfId="20004"/>
    <cellStyle name="Migliaia 24 3 2 7" xfId="20002"/>
    <cellStyle name="Migliaia 24 3 3" xfId="1321"/>
    <cellStyle name="Migliaia 24 3 3 2" xfId="3517"/>
    <cellStyle name="Migliaia 24 3 3 2 2" xfId="5146"/>
    <cellStyle name="Migliaia 24 3 3 2 2 2" xfId="34394"/>
    <cellStyle name="Migliaia 24 3 3 2 2 3" xfId="39696"/>
    <cellStyle name="Migliaia 24 3 3 2 3" xfId="13626"/>
    <cellStyle name="Migliaia 24 3 3 2 4" xfId="15602"/>
    <cellStyle name="Migliaia 24 3 3 2 4 2" xfId="37045"/>
    <cellStyle name="Migliaia 24 3 3 2 5" xfId="11686"/>
    <cellStyle name="Migliaia 24 3 3 3" xfId="4898"/>
    <cellStyle name="Migliaia 24 3 3 3 2" xfId="28951"/>
    <cellStyle name="Migliaia 24 3 3 3 2 2" xfId="34395"/>
    <cellStyle name="Migliaia 24 3 3 3 2 3" xfId="39697"/>
    <cellStyle name="Migliaia 24 3 3 3 3" xfId="31870"/>
    <cellStyle name="Migliaia 24 3 3 3 4" xfId="37046"/>
    <cellStyle name="Migliaia 24 3 3 4" xfId="15601"/>
    <cellStyle name="Migliaia 24 3 3 4 2" xfId="28952"/>
    <cellStyle name="Migliaia 24 3 3 4 2 2" xfId="34396"/>
    <cellStyle name="Migliaia 24 3 3 4 2 3" xfId="39698"/>
    <cellStyle name="Migliaia 24 3 3 4 3" xfId="31871"/>
    <cellStyle name="Migliaia 24 3 3 4 4" xfId="37047"/>
    <cellStyle name="Migliaia 24 3 3 4 5" xfId="20005"/>
    <cellStyle name="Migliaia 24 3 3 5" xfId="20006"/>
    <cellStyle name="Migliaia 24 3 3 5 2" xfId="28953"/>
    <cellStyle name="Migliaia 24 3 3 5 2 2" xfId="34397"/>
    <cellStyle name="Migliaia 24 3 3 5 2 3" xfId="39699"/>
    <cellStyle name="Migliaia 24 3 3 5 3" xfId="31872"/>
    <cellStyle name="Migliaia 24 3 3 5 4" xfId="37048"/>
    <cellStyle name="Migliaia 24 3 3 6" xfId="28950"/>
    <cellStyle name="Migliaia 24 3 3 6 2" xfId="34393"/>
    <cellStyle name="Migliaia 24 3 3 6 3" xfId="39695"/>
    <cellStyle name="Migliaia 24 3 3 7" xfId="31869"/>
    <cellStyle name="Migliaia 24 3 3 8" xfId="37044"/>
    <cellStyle name="Migliaia 24 3 3 9" xfId="11685"/>
    <cellStyle name="Migliaia 24 3 4" xfId="2401"/>
    <cellStyle name="Migliaia 24 3 4 2" xfId="3913"/>
    <cellStyle name="Migliaia 24 3 4 2 2" xfId="9868"/>
    <cellStyle name="Migliaia 24 3 4 2 3" xfId="14020"/>
    <cellStyle name="Migliaia 24 3 4 2 4" xfId="15604"/>
    <cellStyle name="Migliaia 24 3 4 2 5" xfId="27796"/>
    <cellStyle name="Migliaia 24 3 4 2 6" xfId="11688"/>
    <cellStyle name="Migliaia 24 3 4 3" xfId="9116"/>
    <cellStyle name="Migliaia 24 3 4 3 2" xfId="30686"/>
    <cellStyle name="Migliaia 24 3 4 3 2 2" xfId="35846"/>
    <cellStyle name="Migliaia 24 3 4 3 2 3" xfId="41148"/>
    <cellStyle name="Migliaia 24 3 4 3 3" xfId="33195"/>
    <cellStyle name="Migliaia 24 3 4 3 4" xfId="38497"/>
    <cellStyle name="Migliaia 24 3 4 4" xfId="15603"/>
    <cellStyle name="Migliaia 24 3 4 4 2" xfId="34398"/>
    <cellStyle name="Migliaia 24 3 4 4 3" xfId="39700"/>
    <cellStyle name="Migliaia 24 3 4 4 4" xfId="28954"/>
    <cellStyle name="Migliaia 24 3 4 5" xfId="31873"/>
    <cellStyle name="Migliaia 24 3 4 6" xfId="37049"/>
    <cellStyle name="Migliaia 24 3 4 7" xfId="11687"/>
    <cellStyle name="Migliaia 24 3 5" xfId="3185"/>
    <cellStyle name="Migliaia 24 3 5 2" xfId="9658"/>
    <cellStyle name="Migliaia 24 3 5 2 2" xfId="30687"/>
    <cellStyle name="Migliaia 24 3 5 2 2 2" xfId="35847"/>
    <cellStyle name="Migliaia 24 3 5 2 2 3" xfId="41149"/>
    <cellStyle name="Migliaia 24 3 5 2 3" xfId="33196"/>
    <cellStyle name="Migliaia 24 3 5 2 4" xfId="38498"/>
    <cellStyle name="Migliaia 24 3 5 3" xfId="15605"/>
    <cellStyle name="Migliaia 24 3 5 3 2" xfId="34399"/>
    <cellStyle name="Migliaia 24 3 5 3 3" xfId="39701"/>
    <cellStyle name="Migliaia 24 3 5 3 4" xfId="28955"/>
    <cellStyle name="Migliaia 24 3 5 4" xfId="31874"/>
    <cellStyle name="Migliaia 24 3 5 5" xfId="37050"/>
    <cellStyle name="Migliaia 24 3 5 6" xfId="11689"/>
    <cellStyle name="Migliaia 24 3 6" xfId="2748"/>
    <cellStyle name="Migliaia 24 3 6 2" xfId="9363"/>
    <cellStyle name="Migliaia 24 3 6 2 2" xfId="34400"/>
    <cellStyle name="Migliaia 24 3 6 2 3" xfId="39702"/>
    <cellStyle name="Migliaia 24 3 6 3" xfId="13449"/>
    <cellStyle name="Migliaia 24 3 6 4" xfId="15606"/>
    <cellStyle name="Migliaia 24 3 6 4 2" xfId="37051"/>
    <cellStyle name="Migliaia 24 3 6 5" xfId="11690"/>
    <cellStyle name="Migliaia 24 3 7" xfId="7709"/>
    <cellStyle name="Migliaia 24 3 7 2" xfId="28956"/>
    <cellStyle name="Migliaia 24 3 7 2 2" xfId="34401"/>
    <cellStyle name="Migliaia 24 3 7 2 3" xfId="39703"/>
    <cellStyle name="Migliaia 24 3 7 3" xfId="31875"/>
    <cellStyle name="Migliaia 24 3 7 4" xfId="37052"/>
    <cellStyle name="Migliaia 24 3 8" xfId="12808"/>
    <cellStyle name="Migliaia 24 3 8 2" xfId="28957"/>
    <cellStyle name="Migliaia 24 3 8 2 2" xfId="34402"/>
    <cellStyle name="Migliaia 24 3 8 2 3" xfId="39704"/>
    <cellStyle name="Migliaia 24 3 8 3" xfId="31876"/>
    <cellStyle name="Migliaia 24 3 8 4" xfId="37053"/>
    <cellStyle name="Migliaia 24 3 8 5" xfId="20007"/>
    <cellStyle name="Migliaia 24 3 9" xfId="15597"/>
    <cellStyle name="Migliaia 24 4" xfId="1323"/>
    <cellStyle name="Migliaia 24 4 2" xfId="3519"/>
    <cellStyle name="Migliaia 24 4 2 2" xfId="4244"/>
    <cellStyle name="Migliaia 24 4 2 2 2" xfId="28958"/>
    <cellStyle name="Migliaia 24 4 2 2 2 2" xfId="34403"/>
    <cellStyle name="Migliaia 24 4 2 2 2 3" xfId="39705"/>
    <cellStyle name="Migliaia 24 4 2 2 3" xfId="31877"/>
    <cellStyle name="Migliaia 24 4 2 2 4" xfId="37054"/>
    <cellStyle name="Migliaia 24 4 2 3" xfId="7381"/>
    <cellStyle name="Migliaia 24 4 2 3 2" xfId="28959"/>
    <cellStyle name="Migliaia 24 4 2 3 2 2" xfId="34404"/>
    <cellStyle name="Migliaia 24 4 2 3 2 3" xfId="39706"/>
    <cellStyle name="Migliaia 24 4 2 3 3" xfId="31878"/>
    <cellStyle name="Migliaia 24 4 2 3 4" xfId="37055"/>
    <cellStyle name="Migliaia 24 4 2 4" xfId="6728"/>
    <cellStyle name="Migliaia 24 4 2 5" xfId="6109"/>
    <cellStyle name="Migliaia 24 4 2 5 2" xfId="16883"/>
    <cellStyle name="Migliaia 24 4 2 5 3" xfId="42835"/>
    <cellStyle name="Migliaia 24 4 2 5 4" xfId="45915"/>
    <cellStyle name="Migliaia 24 4 2 5 5" xfId="48931"/>
    <cellStyle name="Migliaia 24 4 2 6" xfId="15608"/>
    <cellStyle name="Migliaia 24 4 2 7" xfId="20009"/>
    <cellStyle name="Migliaia 24 4 3" xfId="4245"/>
    <cellStyle name="Migliaia 24 4 3 2" xfId="13627"/>
    <cellStyle name="Migliaia 24 4 3 2 2" xfId="34405"/>
    <cellStyle name="Migliaia 24 4 3 2 3" xfId="39707"/>
    <cellStyle name="Migliaia 24 4 3 3" xfId="31879"/>
    <cellStyle name="Migliaia 24 4 3 4" xfId="37056"/>
    <cellStyle name="Migliaia 24 4 3 5" xfId="12806"/>
    <cellStyle name="Migliaia 24 4 4" xfId="7382"/>
    <cellStyle name="Migliaia 24 4 4 2" xfId="28960"/>
    <cellStyle name="Migliaia 24 4 4 2 2" xfId="34406"/>
    <cellStyle name="Migliaia 24 4 4 2 3" xfId="39708"/>
    <cellStyle name="Migliaia 24 4 4 3" xfId="31880"/>
    <cellStyle name="Migliaia 24 4 4 4" xfId="37057"/>
    <cellStyle name="Migliaia 24 4 5" xfId="6727"/>
    <cellStyle name="Migliaia 24 4 5 2" xfId="28961"/>
    <cellStyle name="Migliaia 24 4 5 2 2" xfId="34407"/>
    <cellStyle name="Migliaia 24 4 5 2 3" xfId="39709"/>
    <cellStyle name="Migliaia 24 4 5 3" xfId="31881"/>
    <cellStyle name="Migliaia 24 4 5 4" xfId="37058"/>
    <cellStyle name="Migliaia 24 4 6" xfId="6108"/>
    <cellStyle name="Migliaia 24 4 6 2" xfId="16882"/>
    <cellStyle name="Migliaia 24 4 6 2 2" xfId="34408"/>
    <cellStyle name="Migliaia 24 4 6 2 3" xfId="39710"/>
    <cellStyle name="Migliaia 24 4 6 2 4" xfId="28962"/>
    <cellStyle name="Migliaia 24 4 6 3" xfId="31882"/>
    <cellStyle name="Migliaia 24 4 6 4" xfId="37059"/>
    <cellStyle name="Migliaia 24 4 6 5" xfId="20010"/>
    <cellStyle name="Migliaia 24 4 6 6" xfId="42093"/>
    <cellStyle name="Migliaia 24 4 6 7" xfId="45914"/>
    <cellStyle name="Migliaia 24 4 6 8" xfId="48930"/>
    <cellStyle name="Migliaia 24 4 7" xfId="15607"/>
    <cellStyle name="Migliaia 24 4 7 2" xfId="28963"/>
    <cellStyle name="Migliaia 24 4 7 2 2" xfId="34409"/>
    <cellStyle name="Migliaia 24 4 7 2 3" xfId="39711"/>
    <cellStyle name="Migliaia 24 4 7 3" xfId="31883"/>
    <cellStyle name="Migliaia 24 4 7 4" xfId="37060"/>
    <cellStyle name="Migliaia 24 4 7 5" xfId="20011"/>
    <cellStyle name="Migliaia 24 4 8" xfId="20008"/>
    <cellStyle name="Migliaia 24 5" xfId="1324"/>
    <cellStyle name="Migliaia 24 5 2" xfId="3520"/>
    <cellStyle name="Migliaia 24 5 2 2" xfId="13844"/>
    <cellStyle name="Migliaia 24 5 2 2 2" xfId="34410"/>
    <cellStyle name="Migliaia 24 5 2 2 3" xfId="39712"/>
    <cellStyle name="Migliaia 24 5 2 3" xfId="15610"/>
    <cellStyle name="Migliaia 24 5 2 3 2" xfId="31884"/>
    <cellStyle name="Migliaia 24 5 2 4" xfId="37061"/>
    <cellStyle name="Migliaia 24 5 2 5" xfId="11691"/>
    <cellStyle name="Migliaia 24 5 3" xfId="6729"/>
    <cellStyle name="Migliaia 24 5 3 2" xfId="28964"/>
    <cellStyle name="Migliaia 24 5 3 2 2" xfId="34411"/>
    <cellStyle name="Migliaia 24 5 3 2 3" xfId="39713"/>
    <cellStyle name="Migliaia 24 5 3 3" xfId="31885"/>
    <cellStyle name="Migliaia 24 5 3 4" xfId="37062"/>
    <cellStyle name="Migliaia 24 5 4" xfId="6110"/>
    <cellStyle name="Migliaia 24 5 4 2" xfId="16884"/>
    <cellStyle name="Migliaia 24 5 4 2 2" xfId="34412"/>
    <cellStyle name="Migliaia 24 5 4 2 3" xfId="39714"/>
    <cellStyle name="Migliaia 24 5 4 2 4" xfId="28965"/>
    <cellStyle name="Migliaia 24 5 4 3" xfId="31886"/>
    <cellStyle name="Migliaia 24 5 4 4" xfId="37063"/>
    <cellStyle name="Migliaia 24 5 4 5" xfId="20013"/>
    <cellStyle name="Migliaia 24 5 4 6" xfId="43447"/>
    <cellStyle name="Migliaia 24 5 4 7" xfId="45916"/>
    <cellStyle name="Migliaia 24 5 4 8" xfId="48932"/>
    <cellStyle name="Migliaia 24 5 5" xfId="15609"/>
    <cellStyle name="Migliaia 24 5 5 2" xfId="28966"/>
    <cellStyle name="Migliaia 24 5 5 2 2" xfId="34413"/>
    <cellStyle name="Migliaia 24 5 5 2 3" xfId="39715"/>
    <cellStyle name="Migliaia 24 5 5 3" xfId="31887"/>
    <cellStyle name="Migliaia 24 5 5 4" xfId="37064"/>
    <cellStyle name="Migliaia 24 5 5 5" xfId="20014"/>
    <cellStyle name="Migliaia 24 5 6" xfId="20015"/>
    <cellStyle name="Migliaia 24 5 6 2" xfId="28967"/>
    <cellStyle name="Migliaia 24 5 6 2 2" xfId="34414"/>
    <cellStyle name="Migliaia 24 5 6 2 3" xfId="39716"/>
    <cellStyle name="Migliaia 24 5 6 3" xfId="31888"/>
    <cellStyle name="Migliaia 24 5 6 4" xfId="37065"/>
    <cellStyle name="Migliaia 24 5 7" xfId="20012"/>
    <cellStyle name="Migliaia 24 6" xfId="1319"/>
    <cellStyle name="Migliaia 24 6 2" xfId="3515"/>
    <cellStyle name="Migliaia 24 6 2 2" xfId="5145"/>
    <cellStyle name="Migliaia 24 6 2 3" xfId="14096"/>
    <cellStyle name="Migliaia 24 6 2 4" xfId="15612"/>
    <cellStyle name="Migliaia 24 6 2 5" xfId="27797"/>
    <cellStyle name="Migliaia 24 6 2 6" xfId="11693"/>
    <cellStyle name="Migliaia 24 6 3" xfId="4897"/>
    <cellStyle name="Migliaia 24 6 3 2" xfId="30688"/>
    <cellStyle name="Migliaia 24 6 3 2 2" xfId="35848"/>
    <cellStyle name="Migliaia 24 6 3 2 3" xfId="41150"/>
    <cellStyle name="Migliaia 24 6 3 3" xfId="33197"/>
    <cellStyle name="Migliaia 24 6 3 4" xfId="38499"/>
    <cellStyle name="Migliaia 24 6 4" xfId="15611"/>
    <cellStyle name="Migliaia 24 6 4 2" xfId="34415"/>
    <cellStyle name="Migliaia 24 6 4 3" xfId="39717"/>
    <cellStyle name="Migliaia 24 6 4 4" xfId="28968"/>
    <cellStyle name="Migliaia 24 6 5" xfId="31889"/>
    <cellStyle name="Migliaia 24 6 6" xfId="37066"/>
    <cellStyle name="Migliaia 24 6 7" xfId="11692"/>
    <cellStyle name="Migliaia 24 7" xfId="3183"/>
    <cellStyle name="Migliaia 24 7 2" xfId="9656"/>
    <cellStyle name="Migliaia 24 7 2 2" xfId="30689"/>
    <cellStyle name="Migliaia 24 7 2 2 2" xfId="35849"/>
    <cellStyle name="Migliaia 24 7 2 2 3" xfId="41151"/>
    <cellStyle name="Migliaia 24 7 2 3" xfId="33198"/>
    <cellStyle name="Migliaia 24 7 2 4" xfId="38500"/>
    <cellStyle name="Migliaia 24 7 3" xfId="15613"/>
    <cellStyle name="Migliaia 24 7 3 2" xfId="34416"/>
    <cellStyle name="Migliaia 24 7 3 3" xfId="39718"/>
    <cellStyle name="Migliaia 24 7 3 4" xfId="28969"/>
    <cellStyle name="Migliaia 24 7 4" xfId="31890"/>
    <cellStyle name="Migliaia 24 7 5" xfId="37067"/>
    <cellStyle name="Migliaia 24 7 6" xfId="11694"/>
    <cellStyle name="Migliaia 24 8" xfId="2746"/>
    <cellStyle name="Migliaia 24 8 2" xfId="9361"/>
    <cellStyle name="Migliaia 24 8 2 2" xfId="30690"/>
    <cellStyle name="Migliaia 24 8 2 2 2" xfId="35850"/>
    <cellStyle name="Migliaia 24 8 2 2 3" xfId="41152"/>
    <cellStyle name="Migliaia 24 8 2 3" xfId="33199"/>
    <cellStyle name="Migliaia 24 8 2 4" xfId="38501"/>
    <cellStyle name="Migliaia 24 8 3" xfId="15614"/>
    <cellStyle name="Migliaia 24 8 3 2" xfId="34417"/>
    <cellStyle name="Migliaia 24 8 3 3" xfId="39719"/>
    <cellStyle name="Migliaia 24 8 3 4" xfId="28970"/>
    <cellStyle name="Migliaia 24 8 4" xfId="31891"/>
    <cellStyle name="Migliaia 24 8 5" xfId="37068"/>
    <cellStyle name="Migliaia 24 8 6" xfId="11695"/>
    <cellStyle name="Migliaia 24 9" xfId="12596"/>
    <cellStyle name="Migliaia 24 9 2" xfId="28971"/>
    <cellStyle name="Migliaia 24 9 2 2" xfId="34418"/>
    <cellStyle name="Migliaia 24 9 2 3" xfId="39720"/>
    <cellStyle name="Migliaia 24 9 3" xfId="31892"/>
    <cellStyle name="Migliaia 24 9 4" xfId="37069"/>
    <cellStyle name="Migliaia 25" xfId="287"/>
    <cellStyle name="Migliaia 25 10" xfId="15615"/>
    <cellStyle name="Migliaia 25 10 2" xfId="34419"/>
    <cellStyle name="Migliaia 25 10 3" xfId="39721"/>
    <cellStyle name="Migliaia 25 10 4" xfId="28972"/>
    <cellStyle name="Migliaia 25 11" xfId="31893"/>
    <cellStyle name="Migliaia 25 12" xfId="37070"/>
    <cellStyle name="Migliaia 25 2" xfId="288"/>
    <cellStyle name="Migliaia 25 2 2" xfId="1326"/>
    <cellStyle name="Migliaia 25 2 2 2" xfId="3522"/>
    <cellStyle name="Migliaia 25 2 2 2 2" xfId="9809"/>
    <cellStyle name="Migliaia 25 2 2 2 2 2" xfId="34420"/>
    <cellStyle name="Migliaia 25 2 2 2 2 3" xfId="39722"/>
    <cellStyle name="Migliaia 25 2 2 2 3" xfId="13845"/>
    <cellStyle name="Migliaia 25 2 2 2 4" xfId="15618"/>
    <cellStyle name="Migliaia 25 2 2 2 4 2" xfId="37071"/>
    <cellStyle name="Migliaia 25 2 2 2 5" xfId="11696"/>
    <cellStyle name="Migliaia 25 2 2 3" xfId="7034"/>
    <cellStyle name="Migliaia 25 2 2 3 2" xfId="30691"/>
    <cellStyle name="Migliaia 25 2 2 3 2 2" xfId="35851"/>
    <cellStyle name="Migliaia 25 2 2 3 2 3" xfId="41153"/>
    <cellStyle name="Migliaia 25 2 2 3 3" xfId="33200"/>
    <cellStyle name="Migliaia 25 2 2 3 4" xfId="38502"/>
    <cellStyle name="Migliaia 25 2 2 4" xfId="6111"/>
    <cellStyle name="Migliaia 25 2 2 4 2" xfId="16885"/>
    <cellStyle name="Migliaia 25 2 2 4 3" xfId="43407"/>
    <cellStyle name="Migliaia 25 2 2 4 4" xfId="45917"/>
    <cellStyle name="Migliaia 25 2 2 4 5" xfId="48933"/>
    <cellStyle name="Migliaia 25 2 2 5" xfId="15617"/>
    <cellStyle name="Migliaia 25 2 2 6" xfId="20017"/>
    <cellStyle name="Migliaia 25 2 3" xfId="3187"/>
    <cellStyle name="Migliaia 25 2 3 2" xfId="9660"/>
    <cellStyle name="Migliaia 25 2 3 2 2" xfId="30692"/>
    <cellStyle name="Migliaia 25 2 3 2 2 2" xfId="35852"/>
    <cellStyle name="Migliaia 25 2 3 2 2 3" xfId="41154"/>
    <cellStyle name="Migliaia 25 2 3 2 3" xfId="33201"/>
    <cellStyle name="Migliaia 25 2 3 2 4" xfId="38503"/>
    <cellStyle name="Migliaia 25 2 3 3" xfId="15619"/>
    <cellStyle name="Migliaia 25 2 3 3 2" xfId="34421"/>
    <cellStyle name="Migliaia 25 2 3 3 3" xfId="39723"/>
    <cellStyle name="Migliaia 25 2 3 3 4" xfId="28973"/>
    <cellStyle name="Migliaia 25 2 3 4" xfId="31894"/>
    <cellStyle name="Migliaia 25 2 3 5" xfId="37072"/>
    <cellStyle name="Migliaia 25 2 3 6" xfId="11697"/>
    <cellStyle name="Migliaia 25 2 4" xfId="2751"/>
    <cellStyle name="Migliaia 25 2 4 2" xfId="9365"/>
    <cellStyle name="Migliaia 25 2 4 2 2" xfId="34422"/>
    <cellStyle name="Migliaia 25 2 4 2 3" xfId="39724"/>
    <cellStyle name="Migliaia 25 2 4 3" xfId="13987"/>
    <cellStyle name="Migliaia 25 2 4 4" xfId="15620"/>
    <cellStyle name="Migliaia 25 2 4 4 2" xfId="37073"/>
    <cellStyle name="Migliaia 25 2 4 5" xfId="11698"/>
    <cellStyle name="Migliaia 25 2 5" xfId="8549"/>
    <cellStyle name="Migliaia 25 2 5 2" xfId="28974"/>
    <cellStyle name="Migliaia 25 2 5 2 2" xfId="34423"/>
    <cellStyle name="Migliaia 25 2 5 2 3" xfId="39725"/>
    <cellStyle name="Migliaia 25 2 5 3" xfId="31895"/>
    <cellStyle name="Migliaia 25 2 5 4" xfId="37074"/>
    <cellStyle name="Migliaia 25 2 6" xfId="15616"/>
    <cellStyle name="Migliaia 25 2 6 2" xfId="28975"/>
    <cellStyle name="Migliaia 25 2 6 2 2" xfId="34424"/>
    <cellStyle name="Migliaia 25 2 6 2 3" xfId="39726"/>
    <cellStyle name="Migliaia 25 2 6 3" xfId="31896"/>
    <cellStyle name="Migliaia 25 2 6 4" xfId="37075"/>
    <cellStyle name="Migliaia 25 2 6 5" xfId="20018"/>
    <cellStyle name="Migliaia 25 2 7" xfId="20016"/>
    <cellStyle name="Migliaia 25 3" xfId="289"/>
    <cellStyle name="Migliaia 25 3 10" xfId="20019"/>
    <cellStyle name="Migliaia 25 3 11" xfId="11699"/>
    <cellStyle name="Migliaia 25 3 2" xfId="1328"/>
    <cellStyle name="Migliaia 25 3 2 2" xfId="3524"/>
    <cellStyle name="Migliaia 25 3 2 2 2" xfId="7383"/>
    <cellStyle name="Migliaia 25 3 2 2 2 2" xfId="13846"/>
    <cellStyle name="Migliaia 25 3 2 2 2 2 2" xfId="17290"/>
    <cellStyle name="Migliaia 25 3 2 2 2 2 2 2" xfId="34425"/>
    <cellStyle name="Migliaia 25 3 2 2 2 2 3" xfId="39727"/>
    <cellStyle name="Migliaia 25 3 2 2 2 2 4" xfId="28976"/>
    <cellStyle name="Migliaia 25 3 2 2 2 3" xfId="31897"/>
    <cellStyle name="Migliaia 25 3 2 2 2 4" xfId="37076"/>
    <cellStyle name="Migliaia 25 3 2 2 2 5" xfId="42913"/>
    <cellStyle name="Migliaia 25 3 2 2 2 6" xfId="46335"/>
    <cellStyle name="Migliaia 25 3 2 2 2 7" xfId="49351"/>
    <cellStyle name="Migliaia 25 3 2 2 2 8" xfId="13087"/>
    <cellStyle name="Migliaia 25 3 2 2 3" xfId="6564"/>
    <cellStyle name="Migliaia 25 3 2 2 4" xfId="6112"/>
    <cellStyle name="Migliaia 25 3 2 2 4 2" xfId="16886"/>
    <cellStyle name="Migliaia 25 3 2 2 4 3" xfId="41676"/>
    <cellStyle name="Migliaia 25 3 2 2 4 4" xfId="45918"/>
    <cellStyle name="Migliaia 25 3 2 2 4 5" xfId="48934"/>
    <cellStyle name="Migliaia 25 3 2 2 5" xfId="15623"/>
    <cellStyle name="Migliaia 25 3 2 2 6" xfId="20021"/>
    <cellStyle name="Migliaia 25 3 2 3" xfId="2753"/>
    <cellStyle name="Migliaia 25 3 2 3 2" xfId="7844"/>
    <cellStyle name="Migliaia 25 3 2 3 2 2" xfId="34426"/>
    <cellStyle name="Migliaia 25 3 2 3 2 3" xfId="39728"/>
    <cellStyle name="Migliaia 25 3 2 3 2 4" xfId="28977"/>
    <cellStyle name="Migliaia 25 3 2 3 3" xfId="7384"/>
    <cellStyle name="Migliaia 25 3 2 3 4" xfId="15624"/>
    <cellStyle name="Migliaia 25 3 2 3 4 2" xfId="37077"/>
    <cellStyle name="Migliaia 25 3 2 3 5" xfId="11700"/>
    <cellStyle name="Migliaia 25 3 2 4" xfId="6730"/>
    <cellStyle name="Migliaia 25 3 2 4 2" xfId="13506"/>
    <cellStyle name="Migliaia 25 3 2 4 2 2" xfId="34427"/>
    <cellStyle name="Migliaia 25 3 2 4 2 3" xfId="39729"/>
    <cellStyle name="Migliaia 25 3 2 4 3" xfId="31898"/>
    <cellStyle name="Migliaia 25 3 2 4 4" xfId="37078"/>
    <cellStyle name="Migliaia 25 3 2 4 5" xfId="12599"/>
    <cellStyle name="Migliaia 25 3 2 5" xfId="12804"/>
    <cellStyle name="Migliaia 25 3 2 5 2" xfId="28978"/>
    <cellStyle name="Migliaia 25 3 2 5 2 2" xfId="34428"/>
    <cellStyle name="Migliaia 25 3 2 5 2 3" xfId="39730"/>
    <cellStyle name="Migliaia 25 3 2 5 3" xfId="31899"/>
    <cellStyle name="Migliaia 25 3 2 5 4" xfId="37079"/>
    <cellStyle name="Migliaia 25 3 2 6" xfId="15622"/>
    <cellStyle name="Migliaia 25 3 2 6 2" xfId="28979"/>
    <cellStyle name="Migliaia 25 3 2 6 2 2" xfId="34429"/>
    <cellStyle name="Migliaia 25 3 2 6 2 3" xfId="39731"/>
    <cellStyle name="Migliaia 25 3 2 6 3" xfId="31900"/>
    <cellStyle name="Migliaia 25 3 2 6 4" xfId="37080"/>
    <cellStyle name="Migliaia 25 3 2 6 5" xfId="20022"/>
    <cellStyle name="Migliaia 25 3 2 7" xfId="20020"/>
    <cellStyle name="Migliaia 25 3 3" xfId="1327"/>
    <cellStyle name="Migliaia 25 3 3 2" xfId="3523"/>
    <cellStyle name="Migliaia 25 3 3 2 2" xfId="5148"/>
    <cellStyle name="Migliaia 25 3 3 2 2 2" xfId="34431"/>
    <cellStyle name="Migliaia 25 3 3 2 2 3" xfId="39733"/>
    <cellStyle name="Migliaia 25 3 3 2 3" xfId="13628"/>
    <cellStyle name="Migliaia 25 3 3 2 4" xfId="15626"/>
    <cellStyle name="Migliaia 25 3 3 2 4 2" xfId="37082"/>
    <cellStyle name="Migliaia 25 3 3 2 5" xfId="11702"/>
    <cellStyle name="Migliaia 25 3 3 3" xfId="4900"/>
    <cellStyle name="Migliaia 25 3 3 3 2" xfId="28981"/>
    <cellStyle name="Migliaia 25 3 3 3 2 2" xfId="34432"/>
    <cellStyle name="Migliaia 25 3 3 3 2 3" xfId="39734"/>
    <cellStyle name="Migliaia 25 3 3 3 3" xfId="31902"/>
    <cellStyle name="Migliaia 25 3 3 3 4" xfId="37083"/>
    <cellStyle name="Migliaia 25 3 3 4" xfId="15625"/>
    <cellStyle name="Migliaia 25 3 3 4 2" xfId="28982"/>
    <cellStyle name="Migliaia 25 3 3 4 2 2" xfId="34433"/>
    <cellStyle name="Migliaia 25 3 3 4 2 3" xfId="39735"/>
    <cellStyle name="Migliaia 25 3 3 4 3" xfId="31903"/>
    <cellStyle name="Migliaia 25 3 3 4 4" xfId="37084"/>
    <cellStyle name="Migliaia 25 3 3 4 5" xfId="20023"/>
    <cellStyle name="Migliaia 25 3 3 5" xfId="20024"/>
    <cellStyle name="Migliaia 25 3 3 5 2" xfId="28983"/>
    <cellStyle name="Migliaia 25 3 3 5 2 2" xfId="34434"/>
    <cellStyle name="Migliaia 25 3 3 5 2 3" xfId="39736"/>
    <cellStyle name="Migliaia 25 3 3 5 3" xfId="31904"/>
    <cellStyle name="Migliaia 25 3 3 5 4" xfId="37085"/>
    <cellStyle name="Migliaia 25 3 3 6" xfId="28980"/>
    <cellStyle name="Migliaia 25 3 3 6 2" xfId="34430"/>
    <cellStyle name="Migliaia 25 3 3 6 3" xfId="39732"/>
    <cellStyle name="Migliaia 25 3 3 7" xfId="31901"/>
    <cellStyle name="Migliaia 25 3 3 8" xfId="37081"/>
    <cellStyle name="Migliaia 25 3 3 9" xfId="11701"/>
    <cellStyle name="Migliaia 25 3 4" xfId="2402"/>
    <cellStyle name="Migliaia 25 3 4 2" xfId="3914"/>
    <cellStyle name="Migliaia 25 3 4 2 2" xfId="9869"/>
    <cellStyle name="Migliaia 25 3 4 2 3" xfId="13990"/>
    <cellStyle name="Migliaia 25 3 4 2 4" xfId="15628"/>
    <cellStyle name="Migliaia 25 3 4 2 5" xfId="27798"/>
    <cellStyle name="Migliaia 25 3 4 2 6" xfId="11704"/>
    <cellStyle name="Migliaia 25 3 4 3" xfId="9117"/>
    <cellStyle name="Migliaia 25 3 4 3 2" xfId="30693"/>
    <cellStyle name="Migliaia 25 3 4 3 2 2" xfId="35853"/>
    <cellStyle name="Migliaia 25 3 4 3 2 3" xfId="41155"/>
    <cellStyle name="Migliaia 25 3 4 3 3" xfId="33202"/>
    <cellStyle name="Migliaia 25 3 4 3 4" xfId="38504"/>
    <cellStyle name="Migliaia 25 3 4 4" xfId="15627"/>
    <cellStyle name="Migliaia 25 3 4 4 2" xfId="34435"/>
    <cellStyle name="Migliaia 25 3 4 4 3" xfId="39737"/>
    <cellStyle name="Migliaia 25 3 4 4 4" xfId="28984"/>
    <cellStyle name="Migliaia 25 3 4 5" xfId="31905"/>
    <cellStyle name="Migliaia 25 3 4 6" xfId="37086"/>
    <cellStyle name="Migliaia 25 3 4 7" xfId="11703"/>
    <cellStyle name="Migliaia 25 3 5" xfId="3188"/>
    <cellStyle name="Migliaia 25 3 5 2" xfId="9661"/>
    <cellStyle name="Migliaia 25 3 5 2 2" xfId="30694"/>
    <cellStyle name="Migliaia 25 3 5 2 2 2" xfId="35854"/>
    <cellStyle name="Migliaia 25 3 5 2 2 3" xfId="41156"/>
    <cellStyle name="Migliaia 25 3 5 2 3" xfId="33203"/>
    <cellStyle name="Migliaia 25 3 5 2 4" xfId="38505"/>
    <cellStyle name="Migliaia 25 3 5 3" xfId="15629"/>
    <cellStyle name="Migliaia 25 3 5 3 2" xfId="34436"/>
    <cellStyle name="Migliaia 25 3 5 3 3" xfId="39738"/>
    <cellStyle name="Migliaia 25 3 5 3 4" xfId="28985"/>
    <cellStyle name="Migliaia 25 3 5 4" xfId="31906"/>
    <cellStyle name="Migliaia 25 3 5 5" xfId="37087"/>
    <cellStyle name="Migliaia 25 3 5 6" xfId="11705"/>
    <cellStyle name="Migliaia 25 3 6" xfId="2752"/>
    <cellStyle name="Migliaia 25 3 6 2" xfId="9366"/>
    <cellStyle name="Migliaia 25 3 6 2 2" xfId="34437"/>
    <cellStyle name="Migliaia 25 3 6 2 3" xfId="39739"/>
    <cellStyle name="Migliaia 25 3 6 3" xfId="13450"/>
    <cellStyle name="Migliaia 25 3 6 4" xfId="15630"/>
    <cellStyle name="Migliaia 25 3 6 4 2" xfId="37088"/>
    <cellStyle name="Migliaia 25 3 6 5" xfId="11706"/>
    <cellStyle name="Migliaia 25 3 7" xfId="7670"/>
    <cellStyle name="Migliaia 25 3 7 2" xfId="28986"/>
    <cellStyle name="Migliaia 25 3 7 2 2" xfId="34438"/>
    <cellStyle name="Migliaia 25 3 7 2 3" xfId="39740"/>
    <cellStyle name="Migliaia 25 3 7 3" xfId="31907"/>
    <cellStyle name="Migliaia 25 3 7 4" xfId="37089"/>
    <cellStyle name="Migliaia 25 3 8" xfId="12805"/>
    <cellStyle name="Migliaia 25 3 8 2" xfId="28987"/>
    <cellStyle name="Migliaia 25 3 8 2 2" xfId="34439"/>
    <cellStyle name="Migliaia 25 3 8 2 3" xfId="39741"/>
    <cellStyle name="Migliaia 25 3 8 3" xfId="31908"/>
    <cellStyle name="Migliaia 25 3 8 4" xfId="37090"/>
    <cellStyle name="Migliaia 25 3 8 5" xfId="20025"/>
    <cellStyle name="Migliaia 25 3 9" xfId="15621"/>
    <cellStyle name="Migliaia 25 4" xfId="1329"/>
    <cellStyle name="Migliaia 25 4 2" xfId="3525"/>
    <cellStyle name="Migliaia 25 4 2 2" xfId="4246"/>
    <cellStyle name="Migliaia 25 4 2 2 2" xfId="28988"/>
    <cellStyle name="Migliaia 25 4 2 2 2 2" xfId="34440"/>
    <cellStyle name="Migliaia 25 4 2 2 2 3" xfId="39742"/>
    <cellStyle name="Migliaia 25 4 2 2 3" xfId="31909"/>
    <cellStyle name="Migliaia 25 4 2 2 4" xfId="37091"/>
    <cellStyle name="Migliaia 25 4 2 3" xfId="7385"/>
    <cellStyle name="Migliaia 25 4 2 3 2" xfId="28989"/>
    <cellStyle name="Migliaia 25 4 2 3 2 2" xfId="34441"/>
    <cellStyle name="Migliaia 25 4 2 3 2 3" xfId="39743"/>
    <cellStyle name="Migliaia 25 4 2 3 3" xfId="31910"/>
    <cellStyle name="Migliaia 25 4 2 3 4" xfId="37092"/>
    <cellStyle name="Migliaia 25 4 2 4" xfId="6732"/>
    <cellStyle name="Migliaia 25 4 2 5" xfId="6114"/>
    <cellStyle name="Migliaia 25 4 2 5 2" xfId="16888"/>
    <cellStyle name="Migliaia 25 4 2 5 3" xfId="29997"/>
    <cellStyle name="Migliaia 25 4 2 5 4" xfId="45920"/>
    <cellStyle name="Migliaia 25 4 2 5 5" xfId="48936"/>
    <cellStyle name="Migliaia 25 4 2 6" xfId="15632"/>
    <cellStyle name="Migliaia 25 4 2 7" xfId="20027"/>
    <cellStyle name="Migliaia 25 4 3" xfId="4247"/>
    <cellStyle name="Migliaia 25 4 3 2" xfId="13629"/>
    <cellStyle name="Migliaia 25 4 3 2 2" xfId="34442"/>
    <cellStyle name="Migliaia 25 4 3 2 3" xfId="39744"/>
    <cellStyle name="Migliaia 25 4 3 3" xfId="31911"/>
    <cellStyle name="Migliaia 25 4 3 4" xfId="37093"/>
    <cellStyle name="Migliaia 25 4 3 5" xfId="12803"/>
    <cellStyle name="Migliaia 25 4 4" xfId="7386"/>
    <cellStyle name="Migliaia 25 4 4 2" xfId="28990"/>
    <cellStyle name="Migliaia 25 4 4 2 2" xfId="34443"/>
    <cellStyle name="Migliaia 25 4 4 2 3" xfId="39745"/>
    <cellStyle name="Migliaia 25 4 4 3" xfId="31912"/>
    <cellStyle name="Migliaia 25 4 4 4" xfId="37094"/>
    <cellStyle name="Migliaia 25 4 5" xfId="6731"/>
    <cellStyle name="Migliaia 25 4 5 2" xfId="28991"/>
    <cellStyle name="Migliaia 25 4 5 2 2" xfId="34444"/>
    <cellStyle name="Migliaia 25 4 5 2 3" xfId="39746"/>
    <cellStyle name="Migliaia 25 4 5 3" xfId="31913"/>
    <cellStyle name="Migliaia 25 4 5 4" xfId="37095"/>
    <cellStyle name="Migliaia 25 4 6" xfId="6113"/>
    <cellStyle name="Migliaia 25 4 6 2" xfId="16887"/>
    <cellStyle name="Migliaia 25 4 6 2 2" xfId="34445"/>
    <cellStyle name="Migliaia 25 4 6 2 3" xfId="39747"/>
    <cellStyle name="Migliaia 25 4 6 2 4" xfId="28992"/>
    <cellStyle name="Migliaia 25 4 6 3" xfId="31914"/>
    <cellStyle name="Migliaia 25 4 6 4" xfId="37096"/>
    <cellStyle name="Migliaia 25 4 6 5" xfId="20028"/>
    <cellStyle name="Migliaia 25 4 6 6" xfId="43623"/>
    <cellStyle name="Migliaia 25 4 6 7" xfId="45919"/>
    <cellStyle name="Migliaia 25 4 6 8" xfId="48935"/>
    <cellStyle name="Migliaia 25 4 7" xfId="15631"/>
    <cellStyle name="Migliaia 25 4 7 2" xfId="28993"/>
    <cellStyle name="Migliaia 25 4 7 2 2" xfId="34446"/>
    <cellStyle name="Migliaia 25 4 7 2 3" xfId="39748"/>
    <cellStyle name="Migliaia 25 4 7 3" xfId="31915"/>
    <cellStyle name="Migliaia 25 4 7 4" xfId="37097"/>
    <cellStyle name="Migliaia 25 4 7 5" xfId="20029"/>
    <cellStyle name="Migliaia 25 4 8" xfId="20026"/>
    <cellStyle name="Migliaia 25 5" xfId="1330"/>
    <cellStyle name="Migliaia 25 5 2" xfId="3526"/>
    <cellStyle name="Migliaia 25 5 2 2" xfId="13847"/>
    <cellStyle name="Migliaia 25 5 2 2 2" xfId="34447"/>
    <cellStyle name="Migliaia 25 5 2 2 3" xfId="39749"/>
    <cellStyle name="Migliaia 25 5 2 3" xfId="15634"/>
    <cellStyle name="Migliaia 25 5 2 3 2" xfId="31916"/>
    <cellStyle name="Migliaia 25 5 2 4" xfId="37098"/>
    <cellStyle name="Migliaia 25 5 2 5" xfId="11707"/>
    <cellStyle name="Migliaia 25 5 3" xfId="6733"/>
    <cellStyle name="Migliaia 25 5 3 2" xfId="28994"/>
    <cellStyle name="Migliaia 25 5 3 2 2" xfId="34448"/>
    <cellStyle name="Migliaia 25 5 3 2 3" xfId="39750"/>
    <cellStyle name="Migliaia 25 5 3 3" xfId="31917"/>
    <cellStyle name="Migliaia 25 5 3 4" xfId="37099"/>
    <cellStyle name="Migliaia 25 5 4" xfId="6115"/>
    <cellStyle name="Migliaia 25 5 4 2" xfId="16889"/>
    <cellStyle name="Migliaia 25 5 4 2 2" xfId="34449"/>
    <cellStyle name="Migliaia 25 5 4 2 3" xfId="39751"/>
    <cellStyle name="Migliaia 25 5 4 2 4" xfId="28995"/>
    <cellStyle name="Migliaia 25 5 4 3" xfId="31918"/>
    <cellStyle name="Migliaia 25 5 4 4" xfId="37100"/>
    <cellStyle name="Migliaia 25 5 4 5" xfId="20031"/>
    <cellStyle name="Migliaia 25 5 4 6" xfId="42841"/>
    <cellStyle name="Migliaia 25 5 4 7" xfId="45921"/>
    <cellStyle name="Migliaia 25 5 4 8" xfId="48937"/>
    <cellStyle name="Migliaia 25 5 5" xfId="15633"/>
    <cellStyle name="Migliaia 25 5 5 2" xfId="28996"/>
    <cellStyle name="Migliaia 25 5 5 2 2" xfId="34450"/>
    <cellStyle name="Migliaia 25 5 5 2 3" xfId="39752"/>
    <cellStyle name="Migliaia 25 5 5 3" xfId="31919"/>
    <cellStyle name="Migliaia 25 5 5 4" xfId="37101"/>
    <cellStyle name="Migliaia 25 5 5 5" xfId="20032"/>
    <cellStyle name="Migliaia 25 5 6" xfId="20033"/>
    <cellStyle name="Migliaia 25 5 6 2" xfId="28997"/>
    <cellStyle name="Migliaia 25 5 6 2 2" xfId="34451"/>
    <cellStyle name="Migliaia 25 5 6 2 3" xfId="39753"/>
    <cellStyle name="Migliaia 25 5 6 3" xfId="31920"/>
    <cellStyle name="Migliaia 25 5 6 4" xfId="37102"/>
    <cellStyle name="Migliaia 25 5 7" xfId="20030"/>
    <cellStyle name="Migliaia 25 6" xfId="1325"/>
    <cellStyle name="Migliaia 25 6 2" xfId="3521"/>
    <cellStyle name="Migliaia 25 6 2 2" xfId="5147"/>
    <cellStyle name="Migliaia 25 6 2 3" xfId="14095"/>
    <cellStyle name="Migliaia 25 6 2 4" xfId="15636"/>
    <cellStyle name="Migliaia 25 6 2 5" xfId="27799"/>
    <cellStyle name="Migliaia 25 6 2 6" xfId="11709"/>
    <cellStyle name="Migliaia 25 6 3" xfId="4899"/>
    <cellStyle name="Migliaia 25 6 3 2" xfId="30695"/>
    <cellStyle name="Migliaia 25 6 3 2 2" xfId="35855"/>
    <cellStyle name="Migliaia 25 6 3 2 3" xfId="41157"/>
    <cellStyle name="Migliaia 25 6 3 3" xfId="33204"/>
    <cellStyle name="Migliaia 25 6 3 4" xfId="38506"/>
    <cellStyle name="Migliaia 25 6 4" xfId="15635"/>
    <cellStyle name="Migliaia 25 6 4 2" xfId="34452"/>
    <cellStyle name="Migliaia 25 6 4 3" xfId="39754"/>
    <cellStyle name="Migliaia 25 6 4 4" xfId="28998"/>
    <cellStyle name="Migliaia 25 6 5" xfId="31921"/>
    <cellStyle name="Migliaia 25 6 6" xfId="37103"/>
    <cellStyle name="Migliaia 25 6 7" xfId="11708"/>
    <cellStyle name="Migliaia 25 7" xfId="3186"/>
    <cellStyle name="Migliaia 25 7 2" xfId="9659"/>
    <cellStyle name="Migliaia 25 7 2 2" xfId="30696"/>
    <cellStyle name="Migliaia 25 7 2 2 2" xfId="35856"/>
    <cellStyle name="Migliaia 25 7 2 2 3" xfId="41158"/>
    <cellStyle name="Migliaia 25 7 2 3" xfId="33205"/>
    <cellStyle name="Migliaia 25 7 2 4" xfId="38507"/>
    <cellStyle name="Migliaia 25 7 3" xfId="15637"/>
    <cellStyle name="Migliaia 25 7 3 2" xfId="34453"/>
    <cellStyle name="Migliaia 25 7 3 3" xfId="39755"/>
    <cellStyle name="Migliaia 25 7 3 4" xfId="28999"/>
    <cellStyle name="Migliaia 25 7 4" xfId="31922"/>
    <cellStyle name="Migliaia 25 7 5" xfId="37104"/>
    <cellStyle name="Migliaia 25 7 6" xfId="11710"/>
    <cellStyle name="Migliaia 25 8" xfId="2750"/>
    <cellStyle name="Migliaia 25 8 2" xfId="9364"/>
    <cellStyle name="Migliaia 25 8 2 2" xfId="30697"/>
    <cellStyle name="Migliaia 25 8 2 2 2" xfId="35857"/>
    <cellStyle name="Migliaia 25 8 2 2 3" xfId="41159"/>
    <cellStyle name="Migliaia 25 8 2 3" xfId="33206"/>
    <cellStyle name="Migliaia 25 8 2 4" xfId="38508"/>
    <cellStyle name="Migliaia 25 8 3" xfId="15638"/>
    <cellStyle name="Migliaia 25 8 3 2" xfId="34454"/>
    <cellStyle name="Migliaia 25 8 3 3" xfId="39756"/>
    <cellStyle name="Migliaia 25 8 3 4" xfId="29000"/>
    <cellStyle name="Migliaia 25 8 4" xfId="31923"/>
    <cellStyle name="Migliaia 25 8 5" xfId="37105"/>
    <cellStyle name="Migliaia 25 8 6" xfId="11711"/>
    <cellStyle name="Migliaia 25 9" xfId="12598"/>
    <cellStyle name="Migliaia 25 9 2" xfId="29001"/>
    <cellStyle name="Migliaia 25 9 2 2" xfId="34455"/>
    <cellStyle name="Migliaia 25 9 2 3" xfId="39757"/>
    <cellStyle name="Migliaia 25 9 3" xfId="31924"/>
    <cellStyle name="Migliaia 25 9 4" xfId="37106"/>
    <cellStyle name="Migliaia 26" xfId="290"/>
    <cellStyle name="Migliaia 26 10" xfId="15639"/>
    <cellStyle name="Migliaia 26 10 2" xfId="34456"/>
    <cellStyle name="Migliaia 26 10 3" xfId="39758"/>
    <cellStyle name="Migliaia 26 10 4" xfId="29002"/>
    <cellStyle name="Migliaia 26 11" xfId="31925"/>
    <cellStyle name="Migliaia 26 12" xfId="37107"/>
    <cellStyle name="Migliaia 26 2" xfId="291"/>
    <cellStyle name="Migliaia 26 2 2" xfId="1332"/>
    <cellStyle name="Migliaia 26 2 2 2" xfId="3528"/>
    <cellStyle name="Migliaia 26 2 2 2 2" xfId="9810"/>
    <cellStyle name="Migliaia 26 2 2 2 2 2" xfId="34457"/>
    <cellStyle name="Migliaia 26 2 2 2 2 3" xfId="39759"/>
    <cellStyle name="Migliaia 26 2 2 2 3" xfId="13848"/>
    <cellStyle name="Migliaia 26 2 2 2 4" xfId="15642"/>
    <cellStyle name="Migliaia 26 2 2 2 4 2" xfId="37108"/>
    <cellStyle name="Migliaia 26 2 2 2 5" xfId="11712"/>
    <cellStyle name="Migliaia 26 2 2 3" xfId="7035"/>
    <cellStyle name="Migliaia 26 2 2 3 2" xfId="30698"/>
    <cellStyle name="Migliaia 26 2 2 3 2 2" xfId="35858"/>
    <cellStyle name="Migliaia 26 2 2 3 2 3" xfId="41160"/>
    <cellStyle name="Migliaia 26 2 2 3 3" xfId="33207"/>
    <cellStyle name="Migliaia 26 2 2 3 4" xfId="38509"/>
    <cellStyle name="Migliaia 26 2 2 4" xfId="6116"/>
    <cellStyle name="Migliaia 26 2 2 4 2" xfId="16890"/>
    <cellStyle name="Migliaia 26 2 2 4 3" xfId="42094"/>
    <cellStyle name="Migliaia 26 2 2 4 4" xfId="45922"/>
    <cellStyle name="Migliaia 26 2 2 4 5" xfId="48938"/>
    <cellStyle name="Migliaia 26 2 2 5" xfId="15641"/>
    <cellStyle name="Migliaia 26 2 2 6" xfId="20035"/>
    <cellStyle name="Migliaia 26 2 3" xfId="3190"/>
    <cellStyle name="Migliaia 26 2 3 2" xfId="9663"/>
    <cellStyle name="Migliaia 26 2 3 2 2" xfId="30699"/>
    <cellStyle name="Migliaia 26 2 3 2 2 2" xfId="35859"/>
    <cellStyle name="Migliaia 26 2 3 2 2 3" xfId="41161"/>
    <cellStyle name="Migliaia 26 2 3 2 3" xfId="33208"/>
    <cellStyle name="Migliaia 26 2 3 2 4" xfId="38510"/>
    <cellStyle name="Migliaia 26 2 3 3" xfId="15643"/>
    <cellStyle name="Migliaia 26 2 3 3 2" xfId="34458"/>
    <cellStyle name="Migliaia 26 2 3 3 3" xfId="39760"/>
    <cellStyle name="Migliaia 26 2 3 3 4" xfId="29003"/>
    <cellStyle name="Migliaia 26 2 3 4" xfId="31926"/>
    <cellStyle name="Migliaia 26 2 3 5" xfId="37109"/>
    <cellStyle name="Migliaia 26 2 3 6" xfId="11713"/>
    <cellStyle name="Migliaia 26 2 4" xfId="2755"/>
    <cellStyle name="Migliaia 26 2 4 2" xfId="9368"/>
    <cellStyle name="Migliaia 26 2 4 2 2" xfId="34459"/>
    <cellStyle name="Migliaia 26 2 4 2 3" xfId="39761"/>
    <cellStyle name="Migliaia 26 2 4 3" xfId="14049"/>
    <cellStyle name="Migliaia 26 2 4 4" xfId="15644"/>
    <cellStyle name="Migliaia 26 2 4 4 2" xfId="37110"/>
    <cellStyle name="Migliaia 26 2 4 5" xfId="11714"/>
    <cellStyle name="Migliaia 26 2 5" xfId="8550"/>
    <cellStyle name="Migliaia 26 2 5 2" xfId="29004"/>
    <cellStyle name="Migliaia 26 2 5 2 2" xfId="34460"/>
    <cellStyle name="Migliaia 26 2 5 2 3" xfId="39762"/>
    <cellStyle name="Migliaia 26 2 5 3" xfId="31927"/>
    <cellStyle name="Migliaia 26 2 5 4" xfId="37111"/>
    <cellStyle name="Migliaia 26 2 6" xfId="15640"/>
    <cellStyle name="Migliaia 26 2 6 2" xfId="29005"/>
    <cellStyle name="Migliaia 26 2 6 2 2" xfId="34461"/>
    <cellStyle name="Migliaia 26 2 6 2 3" xfId="39763"/>
    <cellStyle name="Migliaia 26 2 6 3" xfId="31928"/>
    <cellStyle name="Migliaia 26 2 6 4" xfId="37112"/>
    <cellStyle name="Migliaia 26 2 6 5" xfId="20036"/>
    <cellStyle name="Migliaia 26 2 7" xfId="20034"/>
    <cellStyle name="Migliaia 26 3" xfId="292"/>
    <cellStyle name="Migliaia 26 3 10" xfId="20037"/>
    <cellStyle name="Migliaia 26 3 11" xfId="11715"/>
    <cellStyle name="Migliaia 26 3 2" xfId="1334"/>
    <cellStyle name="Migliaia 26 3 2 2" xfId="3530"/>
    <cellStyle name="Migliaia 26 3 2 2 2" xfId="7387"/>
    <cellStyle name="Migliaia 26 3 2 2 2 2" xfId="13849"/>
    <cellStyle name="Migliaia 26 3 2 2 2 2 2" xfId="17291"/>
    <cellStyle name="Migliaia 26 3 2 2 2 2 2 2" xfId="34462"/>
    <cellStyle name="Migliaia 26 3 2 2 2 2 3" xfId="39764"/>
    <cellStyle name="Migliaia 26 3 2 2 2 2 4" xfId="29006"/>
    <cellStyle name="Migliaia 26 3 2 2 2 3" xfId="31929"/>
    <cellStyle name="Migliaia 26 3 2 2 2 4" xfId="37113"/>
    <cellStyle name="Migliaia 26 3 2 2 2 5" xfId="20563"/>
    <cellStyle name="Migliaia 26 3 2 2 2 6" xfId="46336"/>
    <cellStyle name="Migliaia 26 3 2 2 2 7" xfId="49352"/>
    <cellStyle name="Migliaia 26 3 2 2 2 8" xfId="13088"/>
    <cellStyle name="Migliaia 26 3 2 2 3" xfId="6601"/>
    <cellStyle name="Migliaia 26 3 2 2 4" xfId="6117"/>
    <cellStyle name="Migliaia 26 3 2 2 4 2" xfId="16891"/>
    <cellStyle name="Migliaia 26 3 2 2 4 3" xfId="43425"/>
    <cellStyle name="Migliaia 26 3 2 2 4 4" xfId="45923"/>
    <cellStyle name="Migliaia 26 3 2 2 4 5" xfId="48939"/>
    <cellStyle name="Migliaia 26 3 2 2 5" xfId="15647"/>
    <cellStyle name="Migliaia 26 3 2 2 6" xfId="20039"/>
    <cellStyle name="Migliaia 26 3 2 3" xfId="2757"/>
    <cellStyle name="Migliaia 26 3 2 3 2" xfId="6557"/>
    <cellStyle name="Migliaia 26 3 2 3 2 2" xfId="34463"/>
    <cellStyle name="Migliaia 26 3 2 3 2 3" xfId="39765"/>
    <cellStyle name="Migliaia 26 3 2 3 2 4" xfId="29007"/>
    <cellStyle name="Migliaia 26 3 2 3 3" xfId="7388"/>
    <cellStyle name="Migliaia 26 3 2 3 4" xfId="15648"/>
    <cellStyle name="Migliaia 26 3 2 3 4 2" xfId="37114"/>
    <cellStyle name="Migliaia 26 3 2 3 5" xfId="11716"/>
    <cellStyle name="Migliaia 26 3 2 4" xfId="6734"/>
    <cellStyle name="Migliaia 26 3 2 4 2" xfId="13507"/>
    <cellStyle name="Migliaia 26 3 2 4 2 2" xfId="34464"/>
    <cellStyle name="Migliaia 26 3 2 4 2 3" xfId="39766"/>
    <cellStyle name="Migliaia 26 3 2 4 3" xfId="31930"/>
    <cellStyle name="Migliaia 26 3 2 4 4" xfId="37115"/>
    <cellStyle name="Migliaia 26 3 2 4 5" xfId="12601"/>
    <cellStyle name="Migliaia 26 3 2 5" xfId="12801"/>
    <cellStyle name="Migliaia 26 3 2 5 2" xfId="29008"/>
    <cellStyle name="Migliaia 26 3 2 5 2 2" xfId="34465"/>
    <cellStyle name="Migliaia 26 3 2 5 2 3" xfId="39767"/>
    <cellStyle name="Migliaia 26 3 2 5 3" xfId="31931"/>
    <cellStyle name="Migliaia 26 3 2 5 4" xfId="37116"/>
    <cellStyle name="Migliaia 26 3 2 6" xfId="15646"/>
    <cellStyle name="Migliaia 26 3 2 6 2" xfId="29009"/>
    <cellStyle name="Migliaia 26 3 2 6 2 2" xfId="34466"/>
    <cellStyle name="Migliaia 26 3 2 6 2 3" xfId="39768"/>
    <cellStyle name="Migliaia 26 3 2 6 3" xfId="31932"/>
    <cellStyle name="Migliaia 26 3 2 6 4" xfId="37117"/>
    <cellStyle name="Migliaia 26 3 2 6 5" xfId="20040"/>
    <cellStyle name="Migliaia 26 3 2 7" xfId="20038"/>
    <cellStyle name="Migliaia 26 3 3" xfId="1333"/>
    <cellStyle name="Migliaia 26 3 3 2" xfId="3529"/>
    <cellStyle name="Migliaia 26 3 3 2 2" xfId="5150"/>
    <cellStyle name="Migliaia 26 3 3 2 2 2" xfId="34468"/>
    <cellStyle name="Migliaia 26 3 3 2 2 3" xfId="39770"/>
    <cellStyle name="Migliaia 26 3 3 2 3" xfId="13630"/>
    <cellStyle name="Migliaia 26 3 3 2 4" xfId="15650"/>
    <cellStyle name="Migliaia 26 3 3 2 4 2" xfId="37119"/>
    <cellStyle name="Migliaia 26 3 3 2 5" xfId="11718"/>
    <cellStyle name="Migliaia 26 3 3 3" xfId="4902"/>
    <cellStyle name="Migliaia 26 3 3 3 2" xfId="29011"/>
    <cellStyle name="Migliaia 26 3 3 3 2 2" xfId="34469"/>
    <cellStyle name="Migliaia 26 3 3 3 2 3" xfId="39771"/>
    <cellStyle name="Migliaia 26 3 3 3 3" xfId="31934"/>
    <cellStyle name="Migliaia 26 3 3 3 4" xfId="37120"/>
    <cellStyle name="Migliaia 26 3 3 4" xfId="15649"/>
    <cellStyle name="Migliaia 26 3 3 4 2" xfId="29012"/>
    <cellStyle name="Migliaia 26 3 3 4 2 2" xfId="34470"/>
    <cellStyle name="Migliaia 26 3 3 4 2 3" xfId="39772"/>
    <cellStyle name="Migliaia 26 3 3 4 3" xfId="31935"/>
    <cellStyle name="Migliaia 26 3 3 4 4" xfId="37121"/>
    <cellStyle name="Migliaia 26 3 3 4 5" xfId="20041"/>
    <cellStyle name="Migliaia 26 3 3 5" xfId="20042"/>
    <cellStyle name="Migliaia 26 3 3 5 2" xfId="29013"/>
    <cellStyle name="Migliaia 26 3 3 5 2 2" xfId="34471"/>
    <cellStyle name="Migliaia 26 3 3 5 2 3" xfId="39773"/>
    <cellStyle name="Migliaia 26 3 3 5 3" xfId="31936"/>
    <cellStyle name="Migliaia 26 3 3 5 4" xfId="37122"/>
    <cellStyle name="Migliaia 26 3 3 6" xfId="29010"/>
    <cellStyle name="Migliaia 26 3 3 6 2" xfId="34467"/>
    <cellStyle name="Migliaia 26 3 3 6 3" xfId="39769"/>
    <cellStyle name="Migliaia 26 3 3 7" xfId="31933"/>
    <cellStyle name="Migliaia 26 3 3 8" xfId="37118"/>
    <cellStyle name="Migliaia 26 3 3 9" xfId="11717"/>
    <cellStyle name="Migliaia 26 3 4" xfId="2403"/>
    <cellStyle name="Migliaia 26 3 4 2" xfId="3915"/>
    <cellStyle name="Migliaia 26 3 4 2 2" xfId="9870"/>
    <cellStyle name="Migliaia 26 3 4 2 3" xfId="13559"/>
    <cellStyle name="Migliaia 26 3 4 2 4" xfId="15652"/>
    <cellStyle name="Migliaia 26 3 4 2 5" xfId="27800"/>
    <cellStyle name="Migliaia 26 3 4 2 6" xfId="11720"/>
    <cellStyle name="Migliaia 26 3 4 3" xfId="9118"/>
    <cellStyle name="Migliaia 26 3 4 3 2" xfId="30700"/>
    <cellStyle name="Migliaia 26 3 4 3 2 2" xfId="35860"/>
    <cellStyle name="Migliaia 26 3 4 3 2 3" xfId="41162"/>
    <cellStyle name="Migliaia 26 3 4 3 3" xfId="33209"/>
    <cellStyle name="Migliaia 26 3 4 3 4" xfId="38511"/>
    <cellStyle name="Migliaia 26 3 4 4" xfId="15651"/>
    <cellStyle name="Migliaia 26 3 4 4 2" xfId="34472"/>
    <cellStyle name="Migliaia 26 3 4 4 3" xfId="39774"/>
    <cellStyle name="Migliaia 26 3 4 4 4" xfId="29014"/>
    <cellStyle name="Migliaia 26 3 4 5" xfId="31937"/>
    <cellStyle name="Migliaia 26 3 4 6" xfId="37123"/>
    <cellStyle name="Migliaia 26 3 4 7" xfId="11719"/>
    <cellStyle name="Migliaia 26 3 5" xfId="3191"/>
    <cellStyle name="Migliaia 26 3 5 2" xfId="9664"/>
    <cellStyle name="Migliaia 26 3 5 2 2" xfId="30701"/>
    <cellStyle name="Migliaia 26 3 5 2 2 2" xfId="35861"/>
    <cellStyle name="Migliaia 26 3 5 2 2 3" xfId="41163"/>
    <cellStyle name="Migliaia 26 3 5 2 3" xfId="33210"/>
    <cellStyle name="Migliaia 26 3 5 2 4" xfId="38512"/>
    <cellStyle name="Migliaia 26 3 5 3" xfId="15653"/>
    <cellStyle name="Migliaia 26 3 5 3 2" xfId="34473"/>
    <cellStyle name="Migliaia 26 3 5 3 3" xfId="39775"/>
    <cellStyle name="Migliaia 26 3 5 3 4" xfId="29015"/>
    <cellStyle name="Migliaia 26 3 5 4" xfId="31938"/>
    <cellStyle name="Migliaia 26 3 5 5" xfId="37124"/>
    <cellStyle name="Migliaia 26 3 5 6" xfId="11721"/>
    <cellStyle name="Migliaia 26 3 6" xfId="2756"/>
    <cellStyle name="Migliaia 26 3 6 2" xfId="9369"/>
    <cellStyle name="Migliaia 26 3 6 2 2" xfId="34474"/>
    <cellStyle name="Migliaia 26 3 6 2 3" xfId="39776"/>
    <cellStyle name="Migliaia 26 3 6 3" xfId="13574"/>
    <cellStyle name="Migliaia 26 3 6 4" xfId="15654"/>
    <cellStyle name="Migliaia 26 3 6 4 2" xfId="37125"/>
    <cellStyle name="Migliaia 26 3 6 5" xfId="11722"/>
    <cellStyle name="Migliaia 26 3 7" xfId="6520"/>
    <cellStyle name="Migliaia 26 3 7 2" xfId="29016"/>
    <cellStyle name="Migliaia 26 3 7 2 2" xfId="34475"/>
    <cellStyle name="Migliaia 26 3 7 2 3" xfId="39777"/>
    <cellStyle name="Migliaia 26 3 7 3" xfId="31939"/>
    <cellStyle name="Migliaia 26 3 7 4" xfId="37126"/>
    <cellStyle name="Migliaia 26 3 8" xfId="12802"/>
    <cellStyle name="Migliaia 26 3 8 2" xfId="29017"/>
    <cellStyle name="Migliaia 26 3 8 2 2" xfId="34476"/>
    <cellStyle name="Migliaia 26 3 8 2 3" xfId="39778"/>
    <cellStyle name="Migliaia 26 3 8 3" xfId="31940"/>
    <cellStyle name="Migliaia 26 3 8 4" xfId="37127"/>
    <cellStyle name="Migliaia 26 3 8 5" xfId="20043"/>
    <cellStyle name="Migliaia 26 3 9" xfId="15645"/>
    <cellStyle name="Migliaia 26 4" xfId="1335"/>
    <cellStyle name="Migliaia 26 4 2" xfId="3531"/>
    <cellStyle name="Migliaia 26 4 2 2" xfId="4248"/>
    <cellStyle name="Migliaia 26 4 2 2 2" xfId="29018"/>
    <cellStyle name="Migliaia 26 4 2 2 2 2" xfId="34477"/>
    <cellStyle name="Migliaia 26 4 2 2 2 3" xfId="39779"/>
    <cellStyle name="Migliaia 26 4 2 2 3" xfId="31941"/>
    <cellStyle name="Migliaia 26 4 2 2 4" xfId="37128"/>
    <cellStyle name="Migliaia 26 4 2 3" xfId="7389"/>
    <cellStyle name="Migliaia 26 4 2 3 2" xfId="29019"/>
    <cellStyle name="Migliaia 26 4 2 3 2 2" xfId="34478"/>
    <cellStyle name="Migliaia 26 4 2 3 2 3" xfId="39780"/>
    <cellStyle name="Migliaia 26 4 2 3 3" xfId="31942"/>
    <cellStyle name="Migliaia 26 4 2 3 4" xfId="37129"/>
    <cellStyle name="Migliaia 26 4 2 4" xfId="6736"/>
    <cellStyle name="Migliaia 26 4 2 5" xfId="6119"/>
    <cellStyle name="Migliaia 26 4 2 5 2" xfId="16893"/>
    <cellStyle name="Migliaia 26 4 2 5 3" xfId="43978"/>
    <cellStyle name="Migliaia 26 4 2 5 4" xfId="45925"/>
    <cellStyle name="Migliaia 26 4 2 5 5" xfId="48941"/>
    <cellStyle name="Migliaia 26 4 2 6" xfId="15656"/>
    <cellStyle name="Migliaia 26 4 2 7" xfId="20045"/>
    <cellStyle name="Migliaia 26 4 3" xfId="4249"/>
    <cellStyle name="Migliaia 26 4 3 2" xfId="13631"/>
    <cellStyle name="Migliaia 26 4 3 2 2" xfId="34479"/>
    <cellStyle name="Migliaia 26 4 3 2 3" xfId="39781"/>
    <cellStyle name="Migliaia 26 4 3 3" xfId="31943"/>
    <cellStyle name="Migliaia 26 4 3 4" xfId="37130"/>
    <cellStyle name="Migliaia 26 4 3 5" xfId="12800"/>
    <cellStyle name="Migliaia 26 4 4" xfId="7390"/>
    <cellStyle name="Migliaia 26 4 4 2" xfId="29020"/>
    <cellStyle name="Migliaia 26 4 4 2 2" xfId="34480"/>
    <cellStyle name="Migliaia 26 4 4 2 3" xfId="39782"/>
    <cellStyle name="Migliaia 26 4 4 3" xfId="31944"/>
    <cellStyle name="Migliaia 26 4 4 4" xfId="37131"/>
    <cellStyle name="Migliaia 26 4 5" xfId="6735"/>
    <cellStyle name="Migliaia 26 4 5 2" xfId="29021"/>
    <cellStyle name="Migliaia 26 4 5 2 2" xfId="34481"/>
    <cellStyle name="Migliaia 26 4 5 2 3" xfId="39783"/>
    <cellStyle name="Migliaia 26 4 5 3" xfId="31945"/>
    <cellStyle name="Migliaia 26 4 5 4" xfId="37132"/>
    <cellStyle name="Migliaia 26 4 6" xfId="6118"/>
    <cellStyle name="Migliaia 26 4 6 2" xfId="16892"/>
    <cellStyle name="Migliaia 26 4 6 2 2" xfId="34482"/>
    <cellStyle name="Migliaia 26 4 6 2 3" xfId="39784"/>
    <cellStyle name="Migliaia 26 4 6 2 4" xfId="29022"/>
    <cellStyle name="Migliaia 26 4 6 3" xfId="31946"/>
    <cellStyle name="Migliaia 26 4 6 4" xfId="37133"/>
    <cellStyle name="Migliaia 26 4 6 5" xfId="20046"/>
    <cellStyle name="Migliaia 26 4 6 6" xfId="44018"/>
    <cellStyle name="Migliaia 26 4 6 7" xfId="45924"/>
    <cellStyle name="Migliaia 26 4 6 8" xfId="48940"/>
    <cellStyle name="Migliaia 26 4 7" xfId="15655"/>
    <cellStyle name="Migliaia 26 4 7 2" xfId="29023"/>
    <cellStyle name="Migliaia 26 4 7 2 2" xfId="34483"/>
    <cellStyle name="Migliaia 26 4 7 2 3" xfId="39785"/>
    <cellStyle name="Migliaia 26 4 7 3" xfId="31947"/>
    <cellStyle name="Migliaia 26 4 7 4" xfId="37134"/>
    <cellStyle name="Migliaia 26 4 7 5" xfId="20047"/>
    <cellStyle name="Migliaia 26 4 8" xfId="20044"/>
    <cellStyle name="Migliaia 26 5" xfId="1336"/>
    <cellStyle name="Migliaia 26 5 2" xfId="3532"/>
    <cellStyle name="Migliaia 26 5 2 2" xfId="13850"/>
    <cellStyle name="Migliaia 26 5 2 2 2" xfId="34484"/>
    <cellStyle name="Migliaia 26 5 2 2 3" xfId="39786"/>
    <cellStyle name="Migliaia 26 5 2 3" xfId="15658"/>
    <cellStyle name="Migliaia 26 5 2 3 2" xfId="31948"/>
    <cellStyle name="Migliaia 26 5 2 4" xfId="37135"/>
    <cellStyle name="Migliaia 26 5 2 5" xfId="11723"/>
    <cellStyle name="Migliaia 26 5 3" xfId="6737"/>
    <cellStyle name="Migliaia 26 5 3 2" xfId="29024"/>
    <cellStyle name="Migliaia 26 5 3 2 2" xfId="34485"/>
    <cellStyle name="Migliaia 26 5 3 2 3" xfId="39787"/>
    <cellStyle name="Migliaia 26 5 3 3" xfId="31949"/>
    <cellStyle name="Migliaia 26 5 3 4" xfId="37136"/>
    <cellStyle name="Migliaia 26 5 4" xfId="6120"/>
    <cellStyle name="Migliaia 26 5 4 2" xfId="16894"/>
    <cellStyle name="Migliaia 26 5 4 2 2" xfId="34486"/>
    <cellStyle name="Migliaia 26 5 4 2 3" xfId="39788"/>
    <cellStyle name="Migliaia 26 5 4 2 4" xfId="29025"/>
    <cellStyle name="Migliaia 26 5 4 3" xfId="31950"/>
    <cellStyle name="Migliaia 26 5 4 4" xfId="37137"/>
    <cellStyle name="Migliaia 26 5 4 5" xfId="20049"/>
    <cellStyle name="Migliaia 26 5 4 6" xfId="43107"/>
    <cellStyle name="Migliaia 26 5 4 7" xfId="45926"/>
    <cellStyle name="Migliaia 26 5 4 8" xfId="48942"/>
    <cellStyle name="Migliaia 26 5 5" xfId="15657"/>
    <cellStyle name="Migliaia 26 5 5 2" xfId="29026"/>
    <cellStyle name="Migliaia 26 5 5 2 2" xfId="34487"/>
    <cellStyle name="Migliaia 26 5 5 2 3" xfId="39789"/>
    <cellStyle name="Migliaia 26 5 5 3" xfId="31951"/>
    <cellStyle name="Migliaia 26 5 5 4" xfId="37138"/>
    <cellStyle name="Migliaia 26 5 5 5" xfId="20050"/>
    <cellStyle name="Migliaia 26 5 6" xfId="20051"/>
    <cellStyle name="Migliaia 26 5 6 2" xfId="29027"/>
    <cellStyle name="Migliaia 26 5 6 2 2" xfId="34488"/>
    <cellStyle name="Migliaia 26 5 6 2 3" xfId="39790"/>
    <cellStyle name="Migliaia 26 5 6 3" xfId="31952"/>
    <cellStyle name="Migliaia 26 5 6 4" xfId="37139"/>
    <cellStyle name="Migliaia 26 5 7" xfId="20048"/>
    <cellStyle name="Migliaia 26 6" xfId="1331"/>
    <cellStyle name="Migliaia 26 6 2" xfId="3527"/>
    <cellStyle name="Migliaia 26 6 2 2" xfId="5149"/>
    <cellStyle name="Migliaia 26 6 2 3" xfId="14094"/>
    <cellStyle name="Migliaia 26 6 2 4" xfId="15660"/>
    <cellStyle name="Migliaia 26 6 2 5" xfId="27801"/>
    <cellStyle name="Migliaia 26 6 2 6" xfId="11725"/>
    <cellStyle name="Migliaia 26 6 3" xfId="4901"/>
    <cellStyle name="Migliaia 26 6 3 2" xfId="30702"/>
    <cellStyle name="Migliaia 26 6 3 2 2" xfId="35862"/>
    <cellStyle name="Migliaia 26 6 3 2 3" xfId="41164"/>
    <cellStyle name="Migliaia 26 6 3 3" xfId="33211"/>
    <cellStyle name="Migliaia 26 6 3 4" xfId="38513"/>
    <cellStyle name="Migliaia 26 6 4" xfId="15659"/>
    <cellStyle name="Migliaia 26 6 4 2" xfId="34489"/>
    <cellStyle name="Migliaia 26 6 4 3" xfId="39791"/>
    <cellStyle name="Migliaia 26 6 4 4" xfId="29028"/>
    <cellStyle name="Migliaia 26 6 5" xfId="31953"/>
    <cellStyle name="Migliaia 26 6 6" xfId="37140"/>
    <cellStyle name="Migliaia 26 6 7" xfId="11724"/>
    <cellStyle name="Migliaia 26 7" xfId="3189"/>
    <cellStyle name="Migliaia 26 7 2" xfId="9662"/>
    <cellStyle name="Migliaia 26 7 2 2" xfId="30703"/>
    <cellStyle name="Migliaia 26 7 2 2 2" xfId="35863"/>
    <cellStyle name="Migliaia 26 7 2 2 3" xfId="41165"/>
    <cellStyle name="Migliaia 26 7 2 3" xfId="33212"/>
    <cellStyle name="Migliaia 26 7 2 4" xfId="38514"/>
    <cellStyle name="Migliaia 26 7 3" xfId="15661"/>
    <cellStyle name="Migliaia 26 7 3 2" xfId="34490"/>
    <cellStyle name="Migliaia 26 7 3 3" xfId="39792"/>
    <cellStyle name="Migliaia 26 7 3 4" xfId="29029"/>
    <cellStyle name="Migliaia 26 7 4" xfId="31954"/>
    <cellStyle name="Migliaia 26 7 5" xfId="37141"/>
    <cellStyle name="Migliaia 26 7 6" xfId="11726"/>
    <cellStyle name="Migliaia 26 8" xfId="2754"/>
    <cellStyle name="Migliaia 26 8 2" xfId="9367"/>
    <cellStyle name="Migliaia 26 8 2 2" xfId="30704"/>
    <cellStyle name="Migliaia 26 8 2 2 2" xfId="35864"/>
    <cellStyle name="Migliaia 26 8 2 2 3" xfId="41166"/>
    <cellStyle name="Migliaia 26 8 2 3" xfId="33213"/>
    <cellStyle name="Migliaia 26 8 2 4" xfId="38515"/>
    <cellStyle name="Migliaia 26 8 3" xfId="15662"/>
    <cellStyle name="Migliaia 26 8 3 2" xfId="34491"/>
    <cellStyle name="Migliaia 26 8 3 3" xfId="39793"/>
    <cellStyle name="Migliaia 26 8 3 4" xfId="29030"/>
    <cellStyle name="Migliaia 26 8 4" xfId="31955"/>
    <cellStyle name="Migliaia 26 8 5" xfId="37142"/>
    <cellStyle name="Migliaia 26 8 6" xfId="11727"/>
    <cellStyle name="Migliaia 26 9" xfId="12600"/>
    <cellStyle name="Migliaia 26 9 2" xfId="29031"/>
    <cellStyle name="Migliaia 26 9 2 2" xfId="34492"/>
    <cellStyle name="Migliaia 26 9 2 3" xfId="39794"/>
    <cellStyle name="Migliaia 26 9 3" xfId="31956"/>
    <cellStyle name="Migliaia 26 9 4" xfId="37143"/>
    <cellStyle name="Migliaia 27" xfId="293"/>
    <cellStyle name="Migliaia 27 10" xfId="15663"/>
    <cellStyle name="Migliaia 27 10 2" xfId="34493"/>
    <cellStyle name="Migliaia 27 10 3" xfId="39795"/>
    <cellStyle name="Migliaia 27 10 4" xfId="29032"/>
    <cellStyle name="Migliaia 27 11" xfId="31957"/>
    <cellStyle name="Migliaia 27 12" xfId="37144"/>
    <cellStyle name="Migliaia 27 2" xfId="294"/>
    <cellStyle name="Migliaia 27 2 2" xfId="1338"/>
    <cellStyle name="Migliaia 27 2 2 2" xfId="3534"/>
    <cellStyle name="Migliaia 27 2 2 2 2" xfId="9811"/>
    <cellStyle name="Migliaia 27 2 2 2 2 2" xfId="34494"/>
    <cellStyle name="Migliaia 27 2 2 2 2 3" xfId="39796"/>
    <cellStyle name="Migliaia 27 2 2 2 3" xfId="13851"/>
    <cellStyle name="Migliaia 27 2 2 2 4" xfId="15666"/>
    <cellStyle name="Migliaia 27 2 2 2 4 2" xfId="37145"/>
    <cellStyle name="Migliaia 27 2 2 2 5" xfId="11728"/>
    <cellStyle name="Migliaia 27 2 2 3" xfId="7036"/>
    <cellStyle name="Migliaia 27 2 2 3 2" xfId="30705"/>
    <cellStyle name="Migliaia 27 2 2 3 2 2" xfId="35865"/>
    <cellStyle name="Migliaia 27 2 2 3 2 3" xfId="41167"/>
    <cellStyle name="Migliaia 27 2 2 3 3" xfId="33214"/>
    <cellStyle name="Migliaia 27 2 2 3 4" xfId="38516"/>
    <cellStyle name="Migliaia 27 2 2 4" xfId="6121"/>
    <cellStyle name="Migliaia 27 2 2 4 2" xfId="16895"/>
    <cellStyle name="Migliaia 27 2 2 4 3" xfId="41677"/>
    <cellStyle name="Migliaia 27 2 2 4 4" xfId="45927"/>
    <cellStyle name="Migliaia 27 2 2 4 5" xfId="48943"/>
    <cellStyle name="Migliaia 27 2 2 5" xfId="15665"/>
    <cellStyle name="Migliaia 27 2 2 6" xfId="20053"/>
    <cellStyle name="Migliaia 27 2 3" xfId="3193"/>
    <cellStyle name="Migliaia 27 2 3 2" xfId="9666"/>
    <cellStyle name="Migliaia 27 2 3 2 2" xfId="30706"/>
    <cellStyle name="Migliaia 27 2 3 2 2 2" xfId="35866"/>
    <cellStyle name="Migliaia 27 2 3 2 2 3" xfId="41168"/>
    <cellStyle name="Migliaia 27 2 3 2 3" xfId="33215"/>
    <cellStyle name="Migliaia 27 2 3 2 4" xfId="38517"/>
    <cellStyle name="Migliaia 27 2 3 3" xfId="15667"/>
    <cellStyle name="Migliaia 27 2 3 3 2" xfId="34495"/>
    <cellStyle name="Migliaia 27 2 3 3 3" xfId="39797"/>
    <cellStyle name="Migliaia 27 2 3 3 4" xfId="29033"/>
    <cellStyle name="Migliaia 27 2 3 4" xfId="31958"/>
    <cellStyle name="Migliaia 27 2 3 5" xfId="37146"/>
    <cellStyle name="Migliaia 27 2 3 6" xfId="11729"/>
    <cellStyle name="Migliaia 27 2 4" xfId="2759"/>
    <cellStyle name="Migliaia 27 2 4 2" xfId="9371"/>
    <cellStyle name="Migliaia 27 2 4 2 2" xfId="34496"/>
    <cellStyle name="Migliaia 27 2 4 2 3" xfId="39798"/>
    <cellStyle name="Migliaia 27 2 4 3" xfId="14147"/>
    <cellStyle name="Migliaia 27 2 4 4" xfId="15668"/>
    <cellStyle name="Migliaia 27 2 4 4 2" xfId="37147"/>
    <cellStyle name="Migliaia 27 2 4 5" xfId="11730"/>
    <cellStyle name="Migliaia 27 2 5" xfId="8551"/>
    <cellStyle name="Migliaia 27 2 5 2" xfId="29034"/>
    <cellStyle name="Migliaia 27 2 5 2 2" xfId="34497"/>
    <cellStyle name="Migliaia 27 2 5 2 3" xfId="39799"/>
    <cellStyle name="Migliaia 27 2 5 3" xfId="31959"/>
    <cellStyle name="Migliaia 27 2 5 4" xfId="37148"/>
    <cellStyle name="Migliaia 27 2 6" xfId="15664"/>
    <cellStyle name="Migliaia 27 2 6 2" xfId="29035"/>
    <cellStyle name="Migliaia 27 2 6 2 2" xfId="34498"/>
    <cellStyle name="Migliaia 27 2 6 2 3" xfId="39800"/>
    <cellStyle name="Migliaia 27 2 6 3" xfId="31960"/>
    <cellStyle name="Migliaia 27 2 6 4" xfId="37149"/>
    <cellStyle name="Migliaia 27 2 6 5" xfId="20054"/>
    <cellStyle name="Migliaia 27 2 7" xfId="20052"/>
    <cellStyle name="Migliaia 27 3" xfId="295"/>
    <cellStyle name="Migliaia 27 3 10" xfId="20055"/>
    <cellStyle name="Migliaia 27 3 11" xfId="11731"/>
    <cellStyle name="Migliaia 27 3 2" xfId="1340"/>
    <cellStyle name="Migliaia 27 3 2 2" xfId="3536"/>
    <cellStyle name="Migliaia 27 3 2 2 2" xfId="7391"/>
    <cellStyle name="Migliaia 27 3 2 2 2 2" xfId="13852"/>
    <cellStyle name="Migliaia 27 3 2 2 2 2 2" xfId="17292"/>
    <cellStyle name="Migliaia 27 3 2 2 2 2 2 2" xfId="34499"/>
    <cellStyle name="Migliaia 27 3 2 2 2 2 3" xfId="39801"/>
    <cellStyle name="Migliaia 27 3 2 2 2 2 4" xfId="29036"/>
    <cellStyle name="Migliaia 27 3 2 2 2 3" xfId="31961"/>
    <cellStyle name="Migliaia 27 3 2 2 2 4" xfId="37150"/>
    <cellStyle name="Migliaia 27 3 2 2 2 5" xfId="44026"/>
    <cellStyle name="Migliaia 27 3 2 2 2 6" xfId="46337"/>
    <cellStyle name="Migliaia 27 3 2 2 2 7" xfId="49353"/>
    <cellStyle name="Migliaia 27 3 2 2 2 8" xfId="13089"/>
    <cellStyle name="Migliaia 27 3 2 2 3" xfId="6983"/>
    <cellStyle name="Migliaia 27 3 2 2 4" xfId="6122"/>
    <cellStyle name="Migliaia 27 3 2 2 4 2" xfId="16896"/>
    <cellStyle name="Migliaia 27 3 2 2 4 3" xfId="43346"/>
    <cellStyle name="Migliaia 27 3 2 2 4 4" xfId="45928"/>
    <cellStyle name="Migliaia 27 3 2 2 4 5" xfId="48944"/>
    <cellStyle name="Migliaia 27 3 2 2 5" xfId="15671"/>
    <cellStyle name="Migliaia 27 3 2 2 6" xfId="20057"/>
    <cellStyle name="Migliaia 27 3 2 3" xfId="2761"/>
    <cellStyle name="Migliaia 27 3 2 3 2" xfId="7843"/>
    <cellStyle name="Migliaia 27 3 2 3 2 2" xfId="34500"/>
    <cellStyle name="Migliaia 27 3 2 3 2 3" xfId="39802"/>
    <cellStyle name="Migliaia 27 3 2 3 2 4" xfId="29037"/>
    <cellStyle name="Migliaia 27 3 2 3 3" xfId="7392"/>
    <cellStyle name="Migliaia 27 3 2 3 4" xfId="15672"/>
    <cellStyle name="Migliaia 27 3 2 3 4 2" xfId="37151"/>
    <cellStyle name="Migliaia 27 3 2 3 5" xfId="11732"/>
    <cellStyle name="Migliaia 27 3 2 4" xfId="6738"/>
    <cellStyle name="Migliaia 27 3 2 4 2" xfId="13508"/>
    <cellStyle name="Migliaia 27 3 2 4 2 2" xfId="34501"/>
    <cellStyle name="Migliaia 27 3 2 4 2 3" xfId="39803"/>
    <cellStyle name="Migliaia 27 3 2 4 3" xfId="31962"/>
    <cellStyle name="Migliaia 27 3 2 4 4" xfId="37152"/>
    <cellStyle name="Migliaia 27 3 2 4 5" xfId="12603"/>
    <cellStyle name="Migliaia 27 3 2 5" xfId="12798"/>
    <cellStyle name="Migliaia 27 3 2 5 2" xfId="29038"/>
    <cellStyle name="Migliaia 27 3 2 5 2 2" xfId="34502"/>
    <cellStyle name="Migliaia 27 3 2 5 2 3" xfId="39804"/>
    <cellStyle name="Migliaia 27 3 2 5 3" xfId="31963"/>
    <cellStyle name="Migliaia 27 3 2 5 4" xfId="37153"/>
    <cellStyle name="Migliaia 27 3 2 6" xfId="15670"/>
    <cellStyle name="Migliaia 27 3 2 6 2" xfId="29039"/>
    <cellStyle name="Migliaia 27 3 2 6 2 2" xfId="34503"/>
    <cellStyle name="Migliaia 27 3 2 6 2 3" xfId="39805"/>
    <cellStyle name="Migliaia 27 3 2 6 3" xfId="31964"/>
    <cellStyle name="Migliaia 27 3 2 6 4" xfId="37154"/>
    <cellStyle name="Migliaia 27 3 2 6 5" xfId="20058"/>
    <cellStyle name="Migliaia 27 3 2 7" xfId="20056"/>
    <cellStyle name="Migliaia 27 3 3" xfId="1339"/>
    <cellStyle name="Migliaia 27 3 3 2" xfId="3535"/>
    <cellStyle name="Migliaia 27 3 3 2 2" xfId="5152"/>
    <cellStyle name="Migliaia 27 3 3 2 2 2" xfId="34505"/>
    <cellStyle name="Migliaia 27 3 3 2 2 3" xfId="39807"/>
    <cellStyle name="Migliaia 27 3 3 2 3" xfId="13632"/>
    <cellStyle name="Migliaia 27 3 3 2 4" xfId="15674"/>
    <cellStyle name="Migliaia 27 3 3 2 4 2" xfId="37156"/>
    <cellStyle name="Migliaia 27 3 3 2 5" xfId="11734"/>
    <cellStyle name="Migliaia 27 3 3 3" xfId="4904"/>
    <cellStyle name="Migliaia 27 3 3 3 2" xfId="29041"/>
    <cellStyle name="Migliaia 27 3 3 3 2 2" xfId="34506"/>
    <cellStyle name="Migliaia 27 3 3 3 2 3" xfId="39808"/>
    <cellStyle name="Migliaia 27 3 3 3 3" xfId="31966"/>
    <cellStyle name="Migliaia 27 3 3 3 4" xfId="37157"/>
    <cellStyle name="Migliaia 27 3 3 4" xfId="15673"/>
    <cellStyle name="Migliaia 27 3 3 4 2" xfId="29042"/>
    <cellStyle name="Migliaia 27 3 3 4 2 2" xfId="34507"/>
    <cellStyle name="Migliaia 27 3 3 4 2 3" xfId="39809"/>
    <cellStyle name="Migliaia 27 3 3 4 3" xfId="31967"/>
    <cellStyle name="Migliaia 27 3 3 4 4" xfId="37158"/>
    <cellStyle name="Migliaia 27 3 3 4 5" xfId="20059"/>
    <cellStyle name="Migliaia 27 3 3 5" xfId="20060"/>
    <cellStyle name="Migliaia 27 3 3 5 2" xfId="29043"/>
    <cellStyle name="Migliaia 27 3 3 5 2 2" xfId="34508"/>
    <cellStyle name="Migliaia 27 3 3 5 2 3" xfId="39810"/>
    <cellStyle name="Migliaia 27 3 3 5 3" xfId="31968"/>
    <cellStyle name="Migliaia 27 3 3 5 4" xfId="37159"/>
    <cellStyle name="Migliaia 27 3 3 6" xfId="29040"/>
    <cellStyle name="Migliaia 27 3 3 6 2" xfId="34504"/>
    <cellStyle name="Migliaia 27 3 3 6 3" xfId="39806"/>
    <cellStyle name="Migliaia 27 3 3 7" xfId="31965"/>
    <cellStyle name="Migliaia 27 3 3 8" xfId="37155"/>
    <cellStyle name="Migliaia 27 3 3 9" xfId="11733"/>
    <cellStyle name="Migliaia 27 3 4" xfId="2404"/>
    <cellStyle name="Migliaia 27 3 4 2" xfId="3916"/>
    <cellStyle name="Migliaia 27 3 4 2 2" xfId="9871"/>
    <cellStyle name="Migliaia 27 3 4 2 3" xfId="14017"/>
    <cellStyle name="Migliaia 27 3 4 2 4" xfId="15676"/>
    <cellStyle name="Migliaia 27 3 4 2 5" xfId="27802"/>
    <cellStyle name="Migliaia 27 3 4 2 6" xfId="11736"/>
    <cellStyle name="Migliaia 27 3 4 3" xfId="9119"/>
    <cellStyle name="Migliaia 27 3 4 3 2" xfId="30707"/>
    <cellStyle name="Migliaia 27 3 4 3 2 2" xfId="35867"/>
    <cellStyle name="Migliaia 27 3 4 3 2 3" xfId="41169"/>
    <cellStyle name="Migliaia 27 3 4 3 3" xfId="33216"/>
    <cellStyle name="Migliaia 27 3 4 3 4" xfId="38518"/>
    <cellStyle name="Migliaia 27 3 4 4" xfId="15675"/>
    <cellStyle name="Migliaia 27 3 4 4 2" xfId="34509"/>
    <cellStyle name="Migliaia 27 3 4 4 3" xfId="39811"/>
    <cellStyle name="Migliaia 27 3 4 4 4" xfId="29044"/>
    <cellStyle name="Migliaia 27 3 4 5" xfId="31969"/>
    <cellStyle name="Migliaia 27 3 4 6" xfId="37160"/>
    <cellStyle name="Migliaia 27 3 4 7" xfId="11735"/>
    <cellStyle name="Migliaia 27 3 5" xfId="3194"/>
    <cellStyle name="Migliaia 27 3 5 2" xfId="9667"/>
    <cellStyle name="Migliaia 27 3 5 2 2" xfId="30708"/>
    <cellStyle name="Migliaia 27 3 5 2 2 2" xfId="35868"/>
    <cellStyle name="Migliaia 27 3 5 2 2 3" xfId="41170"/>
    <cellStyle name="Migliaia 27 3 5 2 3" xfId="33217"/>
    <cellStyle name="Migliaia 27 3 5 2 4" xfId="38519"/>
    <cellStyle name="Migliaia 27 3 5 3" xfId="15677"/>
    <cellStyle name="Migliaia 27 3 5 3 2" xfId="34510"/>
    <cellStyle name="Migliaia 27 3 5 3 3" xfId="39812"/>
    <cellStyle name="Migliaia 27 3 5 3 4" xfId="29045"/>
    <cellStyle name="Migliaia 27 3 5 4" xfId="31970"/>
    <cellStyle name="Migliaia 27 3 5 5" xfId="37161"/>
    <cellStyle name="Migliaia 27 3 5 6" xfId="11737"/>
    <cellStyle name="Migliaia 27 3 6" xfId="2760"/>
    <cellStyle name="Migliaia 27 3 6 2" xfId="9372"/>
    <cellStyle name="Migliaia 27 3 6 2 2" xfId="34511"/>
    <cellStyle name="Migliaia 27 3 6 2 3" xfId="39813"/>
    <cellStyle name="Migliaia 27 3 6 3" xfId="13451"/>
    <cellStyle name="Migliaia 27 3 6 4" xfId="15678"/>
    <cellStyle name="Migliaia 27 3 6 4 2" xfId="37162"/>
    <cellStyle name="Migliaia 27 3 6 5" xfId="11738"/>
    <cellStyle name="Migliaia 27 3 7" xfId="6961"/>
    <cellStyle name="Migliaia 27 3 7 2" xfId="29046"/>
    <cellStyle name="Migliaia 27 3 7 2 2" xfId="34512"/>
    <cellStyle name="Migliaia 27 3 7 2 3" xfId="39814"/>
    <cellStyle name="Migliaia 27 3 7 3" xfId="31971"/>
    <cellStyle name="Migliaia 27 3 7 4" xfId="37163"/>
    <cellStyle name="Migliaia 27 3 8" xfId="12799"/>
    <cellStyle name="Migliaia 27 3 8 2" xfId="29047"/>
    <cellStyle name="Migliaia 27 3 8 2 2" xfId="34513"/>
    <cellStyle name="Migliaia 27 3 8 2 3" xfId="39815"/>
    <cellStyle name="Migliaia 27 3 8 3" xfId="31972"/>
    <cellStyle name="Migliaia 27 3 8 4" xfId="37164"/>
    <cellStyle name="Migliaia 27 3 8 5" xfId="20061"/>
    <cellStyle name="Migliaia 27 3 9" xfId="15669"/>
    <cellStyle name="Migliaia 27 4" xfId="1341"/>
    <cellStyle name="Migliaia 27 4 2" xfId="3537"/>
    <cellStyle name="Migliaia 27 4 2 2" xfId="4250"/>
    <cellStyle name="Migliaia 27 4 2 2 2" xfId="29048"/>
    <cellStyle name="Migliaia 27 4 2 2 2 2" xfId="34514"/>
    <cellStyle name="Migliaia 27 4 2 2 2 3" xfId="39816"/>
    <cellStyle name="Migliaia 27 4 2 2 3" xfId="31973"/>
    <cellStyle name="Migliaia 27 4 2 2 4" xfId="37165"/>
    <cellStyle name="Migliaia 27 4 2 3" xfId="7393"/>
    <cellStyle name="Migliaia 27 4 2 3 2" xfId="29049"/>
    <cellStyle name="Migliaia 27 4 2 3 2 2" xfId="34515"/>
    <cellStyle name="Migliaia 27 4 2 3 2 3" xfId="39817"/>
    <cellStyle name="Migliaia 27 4 2 3 3" xfId="31974"/>
    <cellStyle name="Migliaia 27 4 2 3 4" xfId="37166"/>
    <cellStyle name="Migliaia 27 4 2 4" xfId="6740"/>
    <cellStyle name="Migliaia 27 4 2 5" xfId="6124"/>
    <cellStyle name="Migliaia 27 4 2 5 2" xfId="16898"/>
    <cellStyle name="Migliaia 27 4 2 5 3" xfId="41678"/>
    <cellStyle name="Migliaia 27 4 2 5 4" xfId="45930"/>
    <cellStyle name="Migliaia 27 4 2 5 5" xfId="48946"/>
    <cellStyle name="Migliaia 27 4 2 6" xfId="15680"/>
    <cellStyle name="Migliaia 27 4 2 7" xfId="20063"/>
    <cellStyle name="Migliaia 27 4 3" xfId="4251"/>
    <cellStyle name="Migliaia 27 4 3 2" xfId="13633"/>
    <cellStyle name="Migliaia 27 4 3 2 2" xfId="34516"/>
    <cellStyle name="Migliaia 27 4 3 2 3" xfId="39818"/>
    <cellStyle name="Migliaia 27 4 3 3" xfId="31975"/>
    <cellStyle name="Migliaia 27 4 3 4" xfId="37167"/>
    <cellStyle name="Migliaia 27 4 3 5" xfId="12797"/>
    <cellStyle name="Migliaia 27 4 4" xfId="7394"/>
    <cellStyle name="Migliaia 27 4 4 2" xfId="29050"/>
    <cellStyle name="Migliaia 27 4 4 2 2" xfId="34517"/>
    <cellStyle name="Migliaia 27 4 4 2 3" xfId="39819"/>
    <cellStyle name="Migliaia 27 4 4 3" xfId="31976"/>
    <cellStyle name="Migliaia 27 4 4 4" xfId="37168"/>
    <cellStyle name="Migliaia 27 4 5" xfId="6739"/>
    <cellStyle name="Migliaia 27 4 5 2" xfId="29051"/>
    <cellStyle name="Migliaia 27 4 5 2 2" xfId="34518"/>
    <cellStyle name="Migliaia 27 4 5 2 3" xfId="39820"/>
    <cellStyle name="Migliaia 27 4 5 3" xfId="31977"/>
    <cellStyle name="Migliaia 27 4 5 4" xfId="37169"/>
    <cellStyle name="Migliaia 27 4 6" xfId="6123"/>
    <cellStyle name="Migliaia 27 4 6 2" xfId="16897"/>
    <cellStyle name="Migliaia 27 4 6 2 2" xfId="34519"/>
    <cellStyle name="Migliaia 27 4 6 2 3" xfId="39821"/>
    <cellStyle name="Migliaia 27 4 6 2 4" xfId="29052"/>
    <cellStyle name="Migliaia 27 4 6 3" xfId="31978"/>
    <cellStyle name="Migliaia 27 4 6 4" xfId="37170"/>
    <cellStyle name="Migliaia 27 4 6 5" xfId="20064"/>
    <cellStyle name="Migliaia 27 4 6 6" xfId="19691"/>
    <cellStyle name="Migliaia 27 4 6 7" xfId="45929"/>
    <cellStyle name="Migliaia 27 4 6 8" xfId="48945"/>
    <cellStyle name="Migliaia 27 4 7" xfId="15679"/>
    <cellStyle name="Migliaia 27 4 7 2" xfId="29053"/>
    <cellStyle name="Migliaia 27 4 7 2 2" xfId="34520"/>
    <cellStyle name="Migliaia 27 4 7 2 3" xfId="39822"/>
    <cellStyle name="Migliaia 27 4 7 3" xfId="31979"/>
    <cellStyle name="Migliaia 27 4 7 4" xfId="37171"/>
    <cellStyle name="Migliaia 27 4 7 5" xfId="20065"/>
    <cellStyle name="Migliaia 27 4 8" xfId="20062"/>
    <cellStyle name="Migliaia 27 5" xfId="1342"/>
    <cellStyle name="Migliaia 27 5 2" xfId="3538"/>
    <cellStyle name="Migliaia 27 5 2 2" xfId="13853"/>
    <cellStyle name="Migliaia 27 5 2 2 2" xfId="34521"/>
    <cellStyle name="Migliaia 27 5 2 2 3" xfId="39823"/>
    <cellStyle name="Migliaia 27 5 2 3" xfId="15682"/>
    <cellStyle name="Migliaia 27 5 2 3 2" xfId="31980"/>
    <cellStyle name="Migliaia 27 5 2 4" xfId="37172"/>
    <cellStyle name="Migliaia 27 5 2 5" xfId="11739"/>
    <cellStyle name="Migliaia 27 5 3" xfId="6741"/>
    <cellStyle name="Migliaia 27 5 3 2" xfId="29054"/>
    <cellStyle name="Migliaia 27 5 3 2 2" xfId="34522"/>
    <cellStyle name="Migliaia 27 5 3 2 3" xfId="39824"/>
    <cellStyle name="Migliaia 27 5 3 3" xfId="31981"/>
    <cellStyle name="Migliaia 27 5 3 4" xfId="37173"/>
    <cellStyle name="Migliaia 27 5 4" xfId="6125"/>
    <cellStyle name="Migliaia 27 5 4 2" xfId="16899"/>
    <cellStyle name="Migliaia 27 5 4 2 2" xfId="34523"/>
    <cellStyle name="Migliaia 27 5 4 2 3" xfId="39825"/>
    <cellStyle name="Migliaia 27 5 4 2 4" xfId="29055"/>
    <cellStyle name="Migliaia 27 5 4 3" xfId="31982"/>
    <cellStyle name="Migliaia 27 5 4 4" xfId="37174"/>
    <cellStyle name="Migliaia 27 5 4 5" xfId="20067"/>
    <cellStyle name="Migliaia 27 5 4 6" xfId="27747"/>
    <cellStyle name="Migliaia 27 5 4 7" xfId="45931"/>
    <cellStyle name="Migliaia 27 5 4 8" xfId="48947"/>
    <cellStyle name="Migliaia 27 5 5" xfId="15681"/>
    <cellStyle name="Migliaia 27 5 5 2" xfId="29056"/>
    <cellStyle name="Migliaia 27 5 5 2 2" xfId="34524"/>
    <cellStyle name="Migliaia 27 5 5 2 3" xfId="39826"/>
    <cellStyle name="Migliaia 27 5 5 3" xfId="31983"/>
    <cellStyle name="Migliaia 27 5 5 4" xfId="37175"/>
    <cellStyle name="Migliaia 27 5 5 5" xfId="20068"/>
    <cellStyle name="Migliaia 27 5 6" xfId="20069"/>
    <cellStyle name="Migliaia 27 5 6 2" xfId="29057"/>
    <cellStyle name="Migliaia 27 5 6 2 2" xfId="34525"/>
    <cellStyle name="Migliaia 27 5 6 2 3" xfId="39827"/>
    <cellStyle name="Migliaia 27 5 6 3" xfId="31984"/>
    <cellStyle name="Migliaia 27 5 6 4" xfId="37176"/>
    <cellStyle name="Migliaia 27 5 7" xfId="20066"/>
    <cellStyle name="Migliaia 27 6" xfId="1337"/>
    <cellStyle name="Migliaia 27 6 2" xfId="3533"/>
    <cellStyle name="Migliaia 27 6 2 2" xfId="5151"/>
    <cellStyle name="Migliaia 27 6 2 3" xfId="14093"/>
    <cellStyle name="Migliaia 27 6 2 4" xfId="15684"/>
    <cellStyle name="Migliaia 27 6 2 5" xfId="27803"/>
    <cellStyle name="Migliaia 27 6 2 6" xfId="11741"/>
    <cellStyle name="Migliaia 27 6 3" xfId="4903"/>
    <cellStyle name="Migliaia 27 6 3 2" xfId="30709"/>
    <cellStyle name="Migliaia 27 6 3 2 2" xfId="35869"/>
    <cellStyle name="Migliaia 27 6 3 2 3" xfId="41171"/>
    <cellStyle name="Migliaia 27 6 3 3" xfId="33218"/>
    <cellStyle name="Migliaia 27 6 3 4" xfId="38520"/>
    <cellStyle name="Migliaia 27 6 4" xfId="15683"/>
    <cellStyle name="Migliaia 27 6 4 2" xfId="34526"/>
    <cellStyle name="Migliaia 27 6 4 3" xfId="39828"/>
    <cellStyle name="Migliaia 27 6 4 4" xfId="29058"/>
    <cellStyle name="Migliaia 27 6 5" xfId="31985"/>
    <cellStyle name="Migliaia 27 6 6" xfId="37177"/>
    <cellStyle name="Migliaia 27 6 7" xfId="11740"/>
    <cellStyle name="Migliaia 27 7" xfId="3192"/>
    <cellStyle name="Migliaia 27 7 2" xfId="9665"/>
    <cellStyle name="Migliaia 27 7 2 2" xfId="30710"/>
    <cellStyle name="Migliaia 27 7 2 2 2" xfId="35870"/>
    <cellStyle name="Migliaia 27 7 2 2 3" xfId="41172"/>
    <cellStyle name="Migliaia 27 7 2 3" xfId="33219"/>
    <cellStyle name="Migliaia 27 7 2 4" xfId="38521"/>
    <cellStyle name="Migliaia 27 7 3" xfId="15685"/>
    <cellStyle name="Migliaia 27 7 3 2" xfId="34527"/>
    <cellStyle name="Migliaia 27 7 3 3" xfId="39829"/>
    <cellStyle name="Migliaia 27 7 3 4" xfId="29059"/>
    <cellStyle name="Migliaia 27 7 4" xfId="31986"/>
    <cellStyle name="Migliaia 27 7 5" xfId="37178"/>
    <cellStyle name="Migliaia 27 7 6" xfId="11742"/>
    <cellStyle name="Migliaia 27 8" xfId="2758"/>
    <cellStyle name="Migliaia 27 8 2" xfId="9370"/>
    <cellStyle name="Migliaia 27 8 2 2" xfId="30711"/>
    <cellStyle name="Migliaia 27 8 2 2 2" xfId="35871"/>
    <cellStyle name="Migliaia 27 8 2 2 3" xfId="41173"/>
    <cellStyle name="Migliaia 27 8 2 3" xfId="33220"/>
    <cellStyle name="Migliaia 27 8 2 4" xfId="38522"/>
    <cellStyle name="Migliaia 27 8 3" xfId="15686"/>
    <cellStyle name="Migliaia 27 8 3 2" xfId="34528"/>
    <cellStyle name="Migliaia 27 8 3 3" xfId="39830"/>
    <cellStyle name="Migliaia 27 8 3 4" xfId="29060"/>
    <cellStyle name="Migliaia 27 8 4" xfId="31987"/>
    <cellStyle name="Migliaia 27 8 5" xfId="37179"/>
    <cellStyle name="Migliaia 27 8 6" xfId="11743"/>
    <cellStyle name="Migliaia 27 9" xfId="12602"/>
    <cellStyle name="Migliaia 27 9 2" xfId="29061"/>
    <cellStyle name="Migliaia 27 9 2 2" xfId="34529"/>
    <cellStyle name="Migliaia 27 9 2 3" xfId="39831"/>
    <cellStyle name="Migliaia 27 9 3" xfId="31988"/>
    <cellStyle name="Migliaia 27 9 4" xfId="37180"/>
    <cellStyle name="Migliaia 28" xfId="296"/>
    <cellStyle name="Migliaia 28 10" xfId="15687"/>
    <cellStyle name="Migliaia 28 10 2" xfId="34530"/>
    <cellStyle name="Migliaia 28 10 3" xfId="39832"/>
    <cellStyle name="Migliaia 28 10 4" xfId="29062"/>
    <cellStyle name="Migliaia 28 11" xfId="31989"/>
    <cellStyle name="Migliaia 28 12" xfId="37181"/>
    <cellStyle name="Migliaia 28 2" xfId="297"/>
    <cellStyle name="Migliaia 28 2 2" xfId="1344"/>
    <cellStyle name="Migliaia 28 2 2 2" xfId="3540"/>
    <cellStyle name="Migliaia 28 2 2 2 2" xfId="9812"/>
    <cellStyle name="Migliaia 28 2 2 2 2 2" xfId="34531"/>
    <cellStyle name="Migliaia 28 2 2 2 2 3" xfId="39833"/>
    <cellStyle name="Migliaia 28 2 2 2 3" xfId="13854"/>
    <cellStyle name="Migliaia 28 2 2 2 4" xfId="15690"/>
    <cellStyle name="Migliaia 28 2 2 2 4 2" xfId="37182"/>
    <cellStyle name="Migliaia 28 2 2 2 5" xfId="11744"/>
    <cellStyle name="Migliaia 28 2 2 3" xfId="7037"/>
    <cellStyle name="Migliaia 28 2 2 3 2" xfId="30712"/>
    <cellStyle name="Migliaia 28 2 2 3 2 2" xfId="35872"/>
    <cellStyle name="Migliaia 28 2 2 3 2 3" xfId="41174"/>
    <cellStyle name="Migliaia 28 2 2 3 3" xfId="33221"/>
    <cellStyle name="Migliaia 28 2 2 3 4" xfId="38523"/>
    <cellStyle name="Migliaia 28 2 2 4" xfId="6126"/>
    <cellStyle name="Migliaia 28 2 2 4 2" xfId="16900"/>
    <cellStyle name="Migliaia 28 2 2 4 3" xfId="41679"/>
    <cellStyle name="Migliaia 28 2 2 4 4" xfId="45932"/>
    <cellStyle name="Migliaia 28 2 2 4 5" xfId="48948"/>
    <cellStyle name="Migliaia 28 2 2 5" xfId="15689"/>
    <cellStyle name="Migliaia 28 2 2 6" xfId="20071"/>
    <cellStyle name="Migliaia 28 2 3" xfId="3196"/>
    <cellStyle name="Migliaia 28 2 3 2" xfId="9669"/>
    <cellStyle name="Migliaia 28 2 3 2 2" xfId="30713"/>
    <cellStyle name="Migliaia 28 2 3 2 2 2" xfId="35873"/>
    <cellStyle name="Migliaia 28 2 3 2 2 3" xfId="41175"/>
    <cellStyle name="Migliaia 28 2 3 2 3" xfId="33222"/>
    <cellStyle name="Migliaia 28 2 3 2 4" xfId="38524"/>
    <cellStyle name="Migliaia 28 2 3 3" xfId="15691"/>
    <cellStyle name="Migliaia 28 2 3 3 2" xfId="34532"/>
    <cellStyle name="Migliaia 28 2 3 3 3" xfId="39834"/>
    <cellStyle name="Migliaia 28 2 3 3 4" xfId="29063"/>
    <cellStyle name="Migliaia 28 2 3 4" xfId="31990"/>
    <cellStyle name="Migliaia 28 2 3 5" xfId="37183"/>
    <cellStyle name="Migliaia 28 2 3 6" xfId="11745"/>
    <cellStyle name="Migliaia 28 2 4" xfId="2763"/>
    <cellStyle name="Migliaia 28 2 4 2" xfId="9374"/>
    <cellStyle name="Migliaia 28 2 4 2 2" xfId="34533"/>
    <cellStyle name="Migliaia 28 2 4 2 3" xfId="39835"/>
    <cellStyle name="Migliaia 28 2 4 3" xfId="14146"/>
    <cellStyle name="Migliaia 28 2 4 4" xfId="15692"/>
    <cellStyle name="Migliaia 28 2 4 4 2" xfId="37184"/>
    <cellStyle name="Migliaia 28 2 4 5" xfId="11746"/>
    <cellStyle name="Migliaia 28 2 5" xfId="8552"/>
    <cellStyle name="Migliaia 28 2 5 2" xfId="29064"/>
    <cellStyle name="Migliaia 28 2 5 2 2" xfId="34534"/>
    <cellStyle name="Migliaia 28 2 5 2 3" xfId="39836"/>
    <cellStyle name="Migliaia 28 2 5 3" xfId="31991"/>
    <cellStyle name="Migliaia 28 2 5 4" xfId="37185"/>
    <cellStyle name="Migliaia 28 2 6" xfId="15688"/>
    <cellStyle name="Migliaia 28 2 6 2" xfId="29065"/>
    <cellStyle name="Migliaia 28 2 6 2 2" xfId="34535"/>
    <cellStyle name="Migliaia 28 2 6 2 3" xfId="39837"/>
    <cellStyle name="Migliaia 28 2 6 3" xfId="31992"/>
    <cellStyle name="Migliaia 28 2 6 4" xfId="37186"/>
    <cellStyle name="Migliaia 28 2 6 5" xfId="20072"/>
    <cellStyle name="Migliaia 28 2 7" xfId="20070"/>
    <cellStyle name="Migliaia 28 3" xfId="298"/>
    <cellStyle name="Migliaia 28 3 10" xfId="20073"/>
    <cellStyle name="Migliaia 28 3 11" xfId="11747"/>
    <cellStyle name="Migliaia 28 3 2" xfId="1346"/>
    <cellStyle name="Migliaia 28 3 2 2" xfId="3542"/>
    <cellStyle name="Migliaia 28 3 2 2 2" xfId="7395"/>
    <cellStyle name="Migliaia 28 3 2 2 2 2" xfId="13855"/>
    <cellStyle name="Migliaia 28 3 2 2 2 2 2" xfId="17293"/>
    <cellStyle name="Migliaia 28 3 2 2 2 2 2 2" xfId="34536"/>
    <cellStyle name="Migliaia 28 3 2 2 2 2 3" xfId="39838"/>
    <cellStyle name="Migliaia 28 3 2 2 2 2 4" xfId="29066"/>
    <cellStyle name="Migliaia 28 3 2 2 2 3" xfId="31993"/>
    <cellStyle name="Migliaia 28 3 2 2 2 4" xfId="37187"/>
    <cellStyle name="Migliaia 28 3 2 2 2 5" xfId="28091"/>
    <cellStyle name="Migliaia 28 3 2 2 2 6" xfId="46338"/>
    <cellStyle name="Migliaia 28 3 2 2 2 7" xfId="49354"/>
    <cellStyle name="Migliaia 28 3 2 2 2 8" xfId="13090"/>
    <cellStyle name="Migliaia 28 3 2 2 3" xfId="6984"/>
    <cellStyle name="Migliaia 28 3 2 2 4" xfId="6127"/>
    <cellStyle name="Migliaia 28 3 2 2 4 2" xfId="16901"/>
    <cellStyle name="Migliaia 28 3 2 2 4 3" xfId="31425"/>
    <cellStyle name="Migliaia 28 3 2 2 4 4" xfId="45933"/>
    <cellStyle name="Migliaia 28 3 2 2 4 5" xfId="48949"/>
    <cellStyle name="Migliaia 28 3 2 2 5" xfId="15695"/>
    <cellStyle name="Migliaia 28 3 2 2 6" xfId="20075"/>
    <cellStyle name="Migliaia 28 3 2 3" xfId="2765"/>
    <cellStyle name="Migliaia 28 3 2 3 2" xfId="7084"/>
    <cellStyle name="Migliaia 28 3 2 3 2 2" xfId="34537"/>
    <cellStyle name="Migliaia 28 3 2 3 2 3" xfId="39839"/>
    <cellStyle name="Migliaia 28 3 2 3 2 4" xfId="29067"/>
    <cellStyle name="Migliaia 28 3 2 3 3" xfId="7396"/>
    <cellStyle name="Migliaia 28 3 2 3 4" xfId="15696"/>
    <cellStyle name="Migliaia 28 3 2 3 4 2" xfId="37188"/>
    <cellStyle name="Migliaia 28 3 2 3 5" xfId="11748"/>
    <cellStyle name="Migliaia 28 3 2 4" xfId="6742"/>
    <cellStyle name="Migliaia 28 3 2 4 2" xfId="13509"/>
    <cellStyle name="Migliaia 28 3 2 4 2 2" xfId="34538"/>
    <cellStyle name="Migliaia 28 3 2 4 2 3" xfId="39840"/>
    <cellStyle name="Migliaia 28 3 2 4 3" xfId="31994"/>
    <cellStyle name="Migliaia 28 3 2 4 4" xfId="37189"/>
    <cellStyle name="Migliaia 28 3 2 4 5" xfId="12605"/>
    <cellStyle name="Migliaia 28 3 2 5" xfId="12795"/>
    <cellStyle name="Migliaia 28 3 2 5 2" xfId="29068"/>
    <cellStyle name="Migliaia 28 3 2 5 2 2" xfId="34539"/>
    <cellStyle name="Migliaia 28 3 2 5 2 3" xfId="39841"/>
    <cellStyle name="Migliaia 28 3 2 5 3" xfId="31995"/>
    <cellStyle name="Migliaia 28 3 2 5 4" xfId="37190"/>
    <cellStyle name="Migliaia 28 3 2 6" xfId="15694"/>
    <cellStyle name="Migliaia 28 3 2 6 2" xfId="29069"/>
    <cellStyle name="Migliaia 28 3 2 6 2 2" xfId="34540"/>
    <cellStyle name="Migliaia 28 3 2 6 2 3" xfId="39842"/>
    <cellStyle name="Migliaia 28 3 2 6 3" xfId="31996"/>
    <cellStyle name="Migliaia 28 3 2 6 4" xfId="37191"/>
    <cellStyle name="Migliaia 28 3 2 6 5" xfId="20076"/>
    <cellStyle name="Migliaia 28 3 2 7" xfId="20074"/>
    <cellStyle name="Migliaia 28 3 3" xfId="1345"/>
    <cellStyle name="Migliaia 28 3 3 2" xfId="3541"/>
    <cellStyle name="Migliaia 28 3 3 2 2" xfId="5154"/>
    <cellStyle name="Migliaia 28 3 3 2 2 2" xfId="34542"/>
    <cellStyle name="Migliaia 28 3 3 2 2 3" xfId="39844"/>
    <cellStyle name="Migliaia 28 3 3 2 3" xfId="13634"/>
    <cellStyle name="Migliaia 28 3 3 2 4" xfId="15698"/>
    <cellStyle name="Migliaia 28 3 3 2 4 2" xfId="37193"/>
    <cellStyle name="Migliaia 28 3 3 2 5" xfId="11750"/>
    <cellStyle name="Migliaia 28 3 3 3" xfId="4906"/>
    <cellStyle name="Migliaia 28 3 3 3 2" xfId="29071"/>
    <cellStyle name="Migliaia 28 3 3 3 2 2" xfId="34543"/>
    <cellStyle name="Migliaia 28 3 3 3 2 3" xfId="39845"/>
    <cellStyle name="Migliaia 28 3 3 3 3" xfId="31998"/>
    <cellStyle name="Migliaia 28 3 3 3 4" xfId="37194"/>
    <cellStyle name="Migliaia 28 3 3 4" xfId="15697"/>
    <cellStyle name="Migliaia 28 3 3 4 2" xfId="29072"/>
    <cellStyle name="Migliaia 28 3 3 4 2 2" xfId="34544"/>
    <cellStyle name="Migliaia 28 3 3 4 2 3" xfId="39846"/>
    <cellStyle name="Migliaia 28 3 3 4 3" xfId="31999"/>
    <cellStyle name="Migliaia 28 3 3 4 4" xfId="37195"/>
    <cellStyle name="Migliaia 28 3 3 4 5" xfId="20077"/>
    <cellStyle name="Migliaia 28 3 3 5" xfId="20078"/>
    <cellStyle name="Migliaia 28 3 3 5 2" xfId="29073"/>
    <cellStyle name="Migliaia 28 3 3 5 2 2" xfId="34545"/>
    <cellStyle name="Migliaia 28 3 3 5 2 3" xfId="39847"/>
    <cellStyle name="Migliaia 28 3 3 5 3" xfId="32000"/>
    <cellStyle name="Migliaia 28 3 3 5 4" xfId="37196"/>
    <cellStyle name="Migliaia 28 3 3 6" xfId="29070"/>
    <cellStyle name="Migliaia 28 3 3 6 2" xfId="34541"/>
    <cellStyle name="Migliaia 28 3 3 6 3" xfId="39843"/>
    <cellStyle name="Migliaia 28 3 3 7" xfId="31997"/>
    <cellStyle name="Migliaia 28 3 3 8" xfId="37192"/>
    <cellStyle name="Migliaia 28 3 3 9" xfId="11749"/>
    <cellStyle name="Migliaia 28 3 4" xfId="2405"/>
    <cellStyle name="Migliaia 28 3 4 2" xfId="3917"/>
    <cellStyle name="Migliaia 28 3 4 2 2" xfId="9872"/>
    <cellStyle name="Migliaia 28 3 4 2 3" xfId="14018"/>
    <cellStyle name="Migliaia 28 3 4 2 4" xfId="15700"/>
    <cellStyle name="Migliaia 28 3 4 2 5" xfId="27804"/>
    <cellStyle name="Migliaia 28 3 4 2 6" xfId="11752"/>
    <cellStyle name="Migliaia 28 3 4 3" xfId="9120"/>
    <cellStyle name="Migliaia 28 3 4 3 2" xfId="30714"/>
    <cellStyle name="Migliaia 28 3 4 3 2 2" xfId="35874"/>
    <cellStyle name="Migliaia 28 3 4 3 2 3" xfId="41176"/>
    <cellStyle name="Migliaia 28 3 4 3 3" xfId="33223"/>
    <cellStyle name="Migliaia 28 3 4 3 4" xfId="38525"/>
    <cellStyle name="Migliaia 28 3 4 4" xfId="15699"/>
    <cellStyle name="Migliaia 28 3 4 4 2" xfId="34546"/>
    <cellStyle name="Migliaia 28 3 4 4 3" xfId="39848"/>
    <cellStyle name="Migliaia 28 3 4 4 4" xfId="29074"/>
    <cellStyle name="Migliaia 28 3 4 5" xfId="32001"/>
    <cellStyle name="Migliaia 28 3 4 6" xfId="37197"/>
    <cellStyle name="Migliaia 28 3 4 7" xfId="11751"/>
    <cellStyle name="Migliaia 28 3 5" xfId="3197"/>
    <cellStyle name="Migliaia 28 3 5 2" xfId="9670"/>
    <cellStyle name="Migliaia 28 3 5 2 2" xfId="30715"/>
    <cellStyle name="Migliaia 28 3 5 2 2 2" xfId="35875"/>
    <cellStyle name="Migliaia 28 3 5 2 2 3" xfId="41177"/>
    <cellStyle name="Migliaia 28 3 5 2 3" xfId="33224"/>
    <cellStyle name="Migliaia 28 3 5 2 4" xfId="38526"/>
    <cellStyle name="Migliaia 28 3 5 3" xfId="15701"/>
    <cellStyle name="Migliaia 28 3 5 3 2" xfId="34547"/>
    <cellStyle name="Migliaia 28 3 5 3 3" xfId="39849"/>
    <cellStyle name="Migliaia 28 3 5 3 4" xfId="29075"/>
    <cellStyle name="Migliaia 28 3 5 4" xfId="32002"/>
    <cellStyle name="Migliaia 28 3 5 5" xfId="37198"/>
    <cellStyle name="Migliaia 28 3 5 6" xfId="11753"/>
    <cellStyle name="Migliaia 28 3 6" xfId="2764"/>
    <cellStyle name="Migliaia 28 3 6 2" xfId="9375"/>
    <cellStyle name="Migliaia 28 3 6 2 2" xfId="34548"/>
    <cellStyle name="Migliaia 28 3 6 2 3" xfId="39850"/>
    <cellStyle name="Migliaia 28 3 6 3" xfId="14048"/>
    <cellStyle name="Migliaia 28 3 6 4" xfId="15702"/>
    <cellStyle name="Migliaia 28 3 6 4 2" xfId="37199"/>
    <cellStyle name="Migliaia 28 3 6 5" xfId="11754"/>
    <cellStyle name="Migliaia 28 3 7" xfId="6647"/>
    <cellStyle name="Migliaia 28 3 7 2" xfId="29076"/>
    <cellStyle name="Migliaia 28 3 7 2 2" xfId="34549"/>
    <cellStyle name="Migliaia 28 3 7 2 3" xfId="39851"/>
    <cellStyle name="Migliaia 28 3 7 3" xfId="32003"/>
    <cellStyle name="Migliaia 28 3 7 4" xfId="37200"/>
    <cellStyle name="Migliaia 28 3 8" xfId="12796"/>
    <cellStyle name="Migliaia 28 3 8 2" xfId="29077"/>
    <cellStyle name="Migliaia 28 3 8 2 2" xfId="34550"/>
    <cellStyle name="Migliaia 28 3 8 2 3" xfId="39852"/>
    <cellStyle name="Migliaia 28 3 8 3" xfId="32004"/>
    <cellStyle name="Migliaia 28 3 8 4" xfId="37201"/>
    <cellStyle name="Migliaia 28 3 8 5" xfId="20079"/>
    <cellStyle name="Migliaia 28 3 9" xfId="15693"/>
    <cellStyle name="Migliaia 28 4" xfId="1347"/>
    <cellStyle name="Migliaia 28 4 2" xfId="3543"/>
    <cellStyle name="Migliaia 28 4 2 2" xfId="4252"/>
    <cellStyle name="Migliaia 28 4 2 2 2" xfId="29078"/>
    <cellStyle name="Migliaia 28 4 2 2 2 2" xfId="34551"/>
    <cellStyle name="Migliaia 28 4 2 2 2 3" xfId="39853"/>
    <cellStyle name="Migliaia 28 4 2 2 3" xfId="32005"/>
    <cellStyle name="Migliaia 28 4 2 2 4" xfId="37202"/>
    <cellStyle name="Migliaia 28 4 2 3" xfId="7397"/>
    <cellStyle name="Migliaia 28 4 2 3 2" xfId="29079"/>
    <cellStyle name="Migliaia 28 4 2 3 2 2" xfId="34552"/>
    <cellStyle name="Migliaia 28 4 2 3 2 3" xfId="39854"/>
    <cellStyle name="Migliaia 28 4 2 3 3" xfId="32006"/>
    <cellStyle name="Migliaia 28 4 2 3 4" xfId="37203"/>
    <cellStyle name="Migliaia 28 4 2 4" xfId="6744"/>
    <cellStyle name="Migliaia 28 4 2 5" xfId="6129"/>
    <cellStyle name="Migliaia 28 4 2 5 2" xfId="16903"/>
    <cellStyle name="Migliaia 28 4 2 5 3" xfId="28536"/>
    <cellStyle name="Migliaia 28 4 2 5 4" xfId="45935"/>
    <cellStyle name="Migliaia 28 4 2 5 5" xfId="48951"/>
    <cellStyle name="Migliaia 28 4 2 6" xfId="15704"/>
    <cellStyle name="Migliaia 28 4 2 7" xfId="20081"/>
    <cellStyle name="Migliaia 28 4 3" xfId="4253"/>
    <cellStyle name="Migliaia 28 4 3 2" xfId="13635"/>
    <cellStyle name="Migliaia 28 4 3 2 2" xfId="34553"/>
    <cellStyle name="Migliaia 28 4 3 2 3" xfId="39855"/>
    <cellStyle name="Migliaia 28 4 3 3" xfId="32007"/>
    <cellStyle name="Migliaia 28 4 3 4" xfId="37204"/>
    <cellStyle name="Migliaia 28 4 3 5" xfId="12794"/>
    <cellStyle name="Migliaia 28 4 4" xfId="7398"/>
    <cellStyle name="Migliaia 28 4 4 2" xfId="29080"/>
    <cellStyle name="Migliaia 28 4 4 2 2" xfId="34554"/>
    <cellStyle name="Migliaia 28 4 4 2 3" xfId="39856"/>
    <cellStyle name="Migliaia 28 4 4 3" xfId="32008"/>
    <cellStyle name="Migliaia 28 4 4 4" xfId="37205"/>
    <cellStyle name="Migliaia 28 4 5" xfId="6743"/>
    <cellStyle name="Migliaia 28 4 5 2" xfId="29081"/>
    <cellStyle name="Migliaia 28 4 5 2 2" xfId="34555"/>
    <cellStyle name="Migliaia 28 4 5 2 3" xfId="39857"/>
    <cellStyle name="Migliaia 28 4 5 3" xfId="32009"/>
    <cellStyle name="Migliaia 28 4 5 4" xfId="37206"/>
    <cellStyle name="Migliaia 28 4 6" xfId="6128"/>
    <cellStyle name="Migliaia 28 4 6 2" xfId="16902"/>
    <cellStyle name="Migliaia 28 4 6 2 2" xfId="34556"/>
    <cellStyle name="Migliaia 28 4 6 2 3" xfId="39858"/>
    <cellStyle name="Migliaia 28 4 6 2 4" xfId="29082"/>
    <cellStyle name="Migliaia 28 4 6 3" xfId="32010"/>
    <cellStyle name="Migliaia 28 4 6 4" xfId="37207"/>
    <cellStyle name="Migliaia 28 4 6 5" xfId="20082"/>
    <cellStyle name="Migliaia 28 4 6 6" xfId="41680"/>
    <cellStyle name="Migliaia 28 4 6 7" xfId="45934"/>
    <cellStyle name="Migliaia 28 4 6 8" xfId="48950"/>
    <cellStyle name="Migliaia 28 4 7" xfId="15703"/>
    <cellStyle name="Migliaia 28 4 7 2" xfId="29083"/>
    <cellStyle name="Migliaia 28 4 7 2 2" xfId="34557"/>
    <cellStyle name="Migliaia 28 4 7 2 3" xfId="39859"/>
    <cellStyle name="Migliaia 28 4 7 3" xfId="32011"/>
    <cellStyle name="Migliaia 28 4 7 4" xfId="37208"/>
    <cellStyle name="Migliaia 28 4 7 5" xfId="20083"/>
    <cellStyle name="Migliaia 28 4 8" xfId="20080"/>
    <cellStyle name="Migliaia 28 5" xfId="1348"/>
    <cellStyle name="Migliaia 28 5 2" xfId="3544"/>
    <cellStyle name="Migliaia 28 5 2 2" xfId="13856"/>
    <cellStyle name="Migliaia 28 5 2 2 2" xfId="34558"/>
    <cellStyle name="Migliaia 28 5 2 2 3" xfId="39860"/>
    <cellStyle name="Migliaia 28 5 2 3" xfId="15706"/>
    <cellStyle name="Migliaia 28 5 2 3 2" xfId="32012"/>
    <cellStyle name="Migliaia 28 5 2 4" xfId="37209"/>
    <cellStyle name="Migliaia 28 5 2 5" xfId="11755"/>
    <cellStyle name="Migliaia 28 5 3" xfId="6745"/>
    <cellStyle name="Migliaia 28 5 3 2" xfId="29084"/>
    <cellStyle name="Migliaia 28 5 3 2 2" xfId="34559"/>
    <cellStyle name="Migliaia 28 5 3 2 3" xfId="39861"/>
    <cellStyle name="Migliaia 28 5 3 3" xfId="32013"/>
    <cellStyle name="Migliaia 28 5 3 4" xfId="37210"/>
    <cellStyle name="Migliaia 28 5 4" xfId="6130"/>
    <cellStyle name="Migliaia 28 5 4 2" xfId="16904"/>
    <cellStyle name="Migliaia 28 5 4 2 2" xfId="34560"/>
    <cellStyle name="Migliaia 28 5 4 2 3" xfId="39862"/>
    <cellStyle name="Migliaia 28 5 4 2 4" xfId="29085"/>
    <cellStyle name="Migliaia 28 5 4 3" xfId="32014"/>
    <cellStyle name="Migliaia 28 5 4 4" xfId="37211"/>
    <cellStyle name="Migliaia 28 5 4 5" xfId="20085"/>
    <cellStyle name="Migliaia 28 5 4 6" xfId="41681"/>
    <cellStyle name="Migliaia 28 5 4 7" xfId="45936"/>
    <cellStyle name="Migliaia 28 5 4 8" xfId="48952"/>
    <cellStyle name="Migliaia 28 5 5" xfId="15705"/>
    <cellStyle name="Migliaia 28 5 5 2" xfId="29086"/>
    <cellStyle name="Migliaia 28 5 5 2 2" xfId="34561"/>
    <cellStyle name="Migliaia 28 5 5 2 3" xfId="39863"/>
    <cellStyle name="Migliaia 28 5 5 3" xfId="32015"/>
    <cellStyle name="Migliaia 28 5 5 4" xfId="37212"/>
    <cellStyle name="Migliaia 28 5 5 5" xfId="20086"/>
    <cellStyle name="Migliaia 28 5 6" xfId="20087"/>
    <cellStyle name="Migliaia 28 5 6 2" xfId="29087"/>
    <cellStyle name="Migliaia 28 5 6 2 2" xfId="34562"/>
    <cellStyle name="Migliaia 28 5 6 2 3" xfId="39864"/>
    <cellStyle name="Migliaia 28 5 6 3" xfId="32016"/>
    <cellStyle name="Migliaia 28 5 6 4" xfId="37213"/>
    <cellStyle name="Migliaia 28 5 7" xfId="20084"/>
    <cellStyle name="Migliaia 28 6" xfId="1343"/>
    <cellStyle name="Migliaia 28 6 2" xfId="3539"/>
    <cellStyle name="Migliaia 28 6 2 2" xfId="5153"/>
    <cellStyle name="Migliaia 28 6 2 3" xfId="14092"/>
    <cellStyle name="Migliaia 28 6 2 4" xfId="15708"/>
    <cellStyle name="Migliaia 28 6 2 5" xfId="27805"/>
    <cellStyle name="Migliaia 28 6 2 6" xfId="11757"/>
    <cellStyle name="Migliaia 28 6 3" xfId="4905"/>
    <cellStyle name="Migliaia 28 6 3 2" xfId="30716"/>
    <cellStyle name="Migliaia 28 6 3 2 2" xfId="35876"/>
    <cellStyle name="Migliaia 28 6 3 2 3" xfId="41178"/>
    <cellStyle name="Migliaia 28 6 3 3" xfId="33225"/>
    <cellStyle name="Migliaia 28 6 3 4" xfId="38527"/>
    <cellStyle name="Migliaia 28 6 4" xfId="15707"/>
    <cellStyle name="Migliaia 28 6 4 2" xfId="34563"/>
    <cellStyle name="Migliaia 28 6 4 3" xfId="39865"/>
    <cellStyle name="Migliaia 28 6 4 4" xfId="29088"/>
    <cellStyle name="Migliaia 28 6 5" xfId="32017"/>
    <cellStyle name="Migliaia 28 6 6" xfId="37214"/>
    <cellStyle name="Migliaia 28 6 7" xfId="11756"/>
    <cellStyle name="Migliaia 28 7" xfId="3195"/>
    <cellStyle name="Migliaia 28 7 2" xfId="9668"/>
    <cellStyle name="Migliaia 28 7 2 2" xfId="30717"/>
    <cellStyle name="Migliaia 28 7 2 2 2" xfId="35877"/>
    <cellStyle name="Migliaia 28 7 2 2 3" xfId="41179"/>
    <cellStyle name="Migliaia 28 7 2 3" xfId="33226"/>
    <cellStyle name="Migliaia 28 7 2 4" xfId="38528"/>
    <cellStyle name="Migliaia 28 7 3" xfId="15709"/>
    <cellStyle name="Migliaia 28 7 3 2" xfId="34564"/>
    <cellStyle name="Migliaia 28 7 3 3" xfId="39866"/>
    <cellStyle name="Migliaia 28 7 3 4" xfId="29089"/>
    <cellStyle name="Migliaia 28 7 4" xfId="32018"/>
    <cellStyle name="Migliaia 28 7 5" xfId="37215"/>
    <cellStyle name="Migliaia 28 7 6" xfId="11758"/>
    <cellStyle name="Migliaia 28 8" xfId="2762"/>
    <cellStyle name="Migliaia 28 8 2" xfId="9373"/>
    <cellStyle name="Migliaia 28 8 2 2" xfId="30718"/>
    <cellStyle name="Migliaia 28 8 2 2 2" xfId="35878"/>
    <cellStyle name="Migliaia 28 8 2 2 3" xfId="41180"/>
    <cellStyle name="Migliaia 28 8 2 3" xfId="33227"/>
    <cellStyle name="Migliaia 28 8 2 4" xfId="38529"/>
    <cellStyle name="Migliaia 28 8 3" xfId="15710"/>
    <cellStyle name="Migliaia 28 8 3 2" xfId="34565"/>
    <cellStyle name="Migliaia 28 8 3 3" xfId="39867"/>
    <cellStyle name="Migliaia 28 8 3 4" xfId="29090"/>
    <cellStyle name="Migliaia 28 8 4" xfId="32019"/>
    <cellStyle name="Migliaia 28 8 5" xfId="37216"/>
    <cellStyle name="Migliaia 28 8 6" xfId="11759"/>
    <cellStyle name="Migliaia 28 9" xfId="12604"/>
    <cellStyle name="Migliaia 28 9 2" xfId="29091"/>
    <cellStyle name="Migliaia 28 9 2 2" xfId="34566"/>
    <cellStyle name="Migliaia 28 9 2 3" xfId="39868"/>
    <cellStyle name="Migliaia 28 9 3" xfId="32020"/>
    <cellStyle name="Migliaia 28 9 4" xfId="37217"/>
    <cellStyle name="Migliaia 29" xfId="299"/>
    <cellStyle name="Migliaia 29 10" xfId="15711"/>
    <cellStyle name="Migliaia 29 10 2" xfId="34567"/>
    <cellStyle name="Migliaia 29 10 3" xfId="39869"/>
    <cellStyle name="Migliaia 29 10 4" xfId="29092"/>
    <cellStyle name="Migliaia 29 11" xfId="32021"/>
    <cellStyle name="Migliaia 29 12" xfId="37218"/>
    <cellStyle name="Migliaia 29 2" xfId="300"/>
    <cellStyle name="Migliaia 29 2 2" xfId="1350"/>
    <cellStyle name="Migliaia 29 2 2 2" xfId="3546"/>
    <cellStyle name="Migliaia 29 2 2 2 2" xfId="9813"/>
    <cellStyle name="Migliaia 29 2 2 2 2 2" xfId="34568"/>
    <cellStyle name="Migliaia 29 2 2 2 2 3" xfId="39870"/>
    <cellStyle name="Migliaia 29 2 2 2 3" xfId="13857"/>
    <cellStyle name="Migliaia 29 2 2 2 4" xfId="15714"/>
    <cellStyle name="Migliaia 29 2 2 2 4 2" xfId="37219"/>
    <cellStyle name="Migliaia 29 2 2 2 5" xfId="11760"/>
    <cellStyle name="Migliaia 29 2 2 3" xfId="7038"/>
    <cellStyle name="Migliaia 29 2 2 3 2" xfId="30719"/>
    <cellStyle name="Migliaia 29 2 2 3 2 2" xfId="35879"/>
    <cellStyle name="Migliaia 29 2 2 3 2 3" xfId="41181"/>
    <cellStyle name="Migliaia 29 2 2 3 3" xfId="33228"/>
    <cellStyle name="Migliaia 29 2 2 3 4" xfId="38530"/>
    <cellStyle name="Migliaia 29 2 2 4" xfId="6131"/>
    <cellStyle name="Migliaia 29 2 2 4 2" xfId="16905"/>
    <cellStyle name="Migliaia 29 2 2 4 3" xfId="42753"/>
    <cellStyle name="Migliaia 29 2 2 4 4" xfId="45937"/>
    <cellStyle name="Migliaia 29 2 2 4 5" xfId="48953"/>
    <cellStyle name="Migliaia 29 2 2 5" xfId="15713"/>
    <cellStyle name="Migliaia 29 2 2 6" xfId="20093"/>
    <cellStyle name="Migliaia 29 2 3" xfId="3199"/>
    <cellStyle name="Migliaia 29 2 3 2" xfId="9672"/>
    <cellStyle name="Migliaia 29 2 3 2 2" xfId="30720"/>
    <cellStyle name="Migliaia 29 2 3 2 2 2" xfId="35880"/>
    <cellStyle name="Migliaia 29 2 3 2 2 3" xfId="41182"/>
    <cellStyle name="Migliaia 29 2 3 2 3" xfId="33229"/>
    <cellStyle name="Migliaia 29 2 3 2 4" xfId="38531"/>
    <cellStyle name="Migliaia 29 2 3 3" xfId="15715"/>
    <cellStyle name="Migliaia 29 2 3 3 2" xfId="34569"/>
    <cellStyle name="Migliaia 29 2 3 3 3" xfId="39871"/>
    <cellStyle name="Migliaia 29 2 3 3 4" xfId="29094"/>
    <cellStyle name="Migliaia 29 2 3 4" xfId="32023"/>
    <cellStyle name="Migliaia 29 2 3 5" xfId="37220"/>
    <cellStyle name="Migliaia 29 2 3 6" xfId="11761"/>
    <cellStyle name="Migliaia 29 2 4" xfId="2767"/>
    <cellStyle name="Migliaia 29 2 4 2" xfId="9377"/>
    <cellStyle name="Migliaia 29 2 4 2 2" xfId="34570"/>
    <cellStyle name="Migliaia 29 2 4 2 3" xfId="39872"/>
    <cellStyle name="Migliaia 29 2 4 3" xfId="14145"/>
    <cellStyle name="Migliaia 29 2 4 4" xfId="15716"/>
    <cellStyle name="Migliaia 29 2 4 4 2" xfId="37221"/>
    <cellStyle name="Migliaia 29 2 4 5" xfId="11762"/>
    <cellStyle name="Migliaia 29 2 5" xfId="8553"/>
    <cellStyle name="Migliaia 29 2 5 2" xfId="29096"/>
    <cellStyle name="Migliaia 29 2 5 2 2" xfId="34571"/>
    <cellStyle name="Migliaia 29 2 5 2 3" xfId="39873"/>
    <cellStyle name="Migliaia 29 2 5 3" xfId="32025"/>
    <cellStyle name="Migliaia 29 2 5 4" xfId="37222"/>
    <cellStyle name="Migliaia 29 2 6" xfId="15712"/>
    <cellStyle name="Migliaia 29 2 6 2" xfId="29097"/>
    <cellStyle name="Migliaia 29 2 6 2 2" xfId="34572"/>
    <cellStyle name="Migliaia 29 2 6 2 3" xfId="39874"/>
    <cellStyle name="Migliaia 29 2 6 3" xfId="32026"/>
    <cellStyle name="Migliaia 29 2 6 4" xfId="37223"/>
    <cellStyle name="Migliaia 29 2 6 5" xfId="20098"/>
    <cellStyle name="Migliaia 29 2 7" xfId="20092"/>
    <cellStyle name="Migliaia 29 3" xfId="301"/>
    <cellStyle name="Migliaia 29 3 10" xfId="20099"/>
    <cellStyle name="Migliaia 29 3 11" xfId="11763"/>
    <cellStyle name="Migliaia 29 3 2" xfId="1352"/>
    <cellStyle name="Migliaia 29 3 2 2" xfId="3548"/>
    <cellStyle name="Migliaia 29 3 2 2 2" xfId="7399"/>
    <cellStyle name="Migliaia 29 3 2 2 2 2" xfId="13858"/>
    <cellStyle name="Migliaia 29 3 2 2 2 2 2" xfId="17294"/>
    <cellStyle name="Migliaia 29 3 2 2 2 2 2 2" xfId="34573"/>
    <cellStyle name="Migliaia 29 3 2 2 2 2 3" xfId="39875"/>
    <cellStyle name="Migliaia 29 3 2 2 2 2 4" xfId="29098"/>
    <cellStyle name="Migliaia 29 3 2 2 2 3" xfId="32027"/>
    <cellStyle name="Migliaia 29 3 2 2 2 4" xfId="37224"/>
    <cellStyle name="Migliaia 29 3 2 2 2 5" xfId="32631"/>
    <cellStyle name="Migliaia 29 3 2 2 2 6" xfId="46339"/>
    <cellStyle name="Migliaia 29 3 2 2 2 7" xfId="49355"/>
    <cellStyle name="Migliaia 29 3 2 2 2 8" xfId="13091"/>
    <cellStyle name="Migliaia 29 3 2 2 3" xfId="7600"/>
    <cellStyle name="Migliaia 29 3 2 2 4" xfId="6132"/>
    <cellStyle name="Migliaia 29 3 2 2 4 2" xfId="16906"/>
    <cellStyle name="Migliaia 29 3 2 2 4 3" xfId="41682"/>
    <cellStyle name="Migliaia 29 3 2 2 4 4" xfId="45938"/>
    <cellStyle name="Migliaia 29 3 2 2 4 5" xfId="48954"/>
    <cellStyle name="Migliaia 29 3 2 2 5" xfId="15719"/>
    <cellStyle name="Migliaia 29 3 2 2 6" xfId="20101"/>
    <cellStyle name="Migliaia 29 3 2 3" xfId="2769"/>
    <cellStyle name="Migliaia 29 3 2 3 2" xfId="7655"/>
    <cellStyle name="Migliaia 29 3 2 3 2 2" xfId="34574"/>
    <cellStyle name="Migliaia 29 3 2 3 2 3" xfId="39876"/>
    <cellStyle name="Migliaia 29 3 2 3 2 4" xfId="29099"/>
    <cellStyle name="Migliaia 29 3 2 3 3" xfId="7400"/>
    <cellStyle name="Migliaia 29 3 2 3 4" xfId="15720"/>
    <cellStyle name="Migliaia 29 3 2 3 4 2" xfId="37225"/>
    <cellStyle name="Migliaia 29 3 2 3 5" xfId="11764"/>
    <cellStyle name="Migliaia 29 3 2 4" xfId="6746"/>
    <cellStyle name="Migliaia 29 3 2 4 2" xfId="13510"/>
    <cellStyle name="Migliaia 29 3 2 4 2 2" xfId="34575"/>
    <cellStyle name="Migliaia 29 3 2 4 2 3" xfId="39877"/>
    <cellStyle name="Migliaia 29 3 2 4 3" xfId="32029"/>
    <cellStyle name="Migliaia 29 3 2 4 4" xfId="37226"/>
    <cellStyle name="Migliaia 29 3 2 4 5" xfId="12607"/>
    <cellStyle name="Migliaia 29 3 2 5" xfId="12792"/>
    <cellStyle name="Migliaia 29 3 2 5 2" xfId="29101"/>
    <cellStyle name="Migliaia 29 3 2 5 2 2" xfId="34576"/>
    <cellStyle name="Migliaia 29 3 2 5 2 3" xfId="39878"/>
    <cellStyle name="Migliaia 29 3 2 5 3" xfId="32030"/>
    <cellStyle name="Migliaia 29 3 2 5 4" xfId="37227"/>
    <cellStyle name="Migliaia 29 3 2 6" xfId="15718"/>
    <cellStyle name="Migliaia 29 3 2 6 2" xfId="29102"/>
    <cellStyle name="Migliaia 29 3 2 6 2 2" xfId="34577"/>
    <cellStyle name="Migliaia 29 3 2 6 2 3" xfId="39879"/>
    <cellStyle name="Migliaia 29 3 2 6 3" xfId="32031"/>
    <cellStyle name="Migliaia 29 3 2 6 4" xfId="37228"/>
    <cellStyle name="Migliaia 29 3 2 6 5" xfId="20105"/>
    <cellStyle name="Migliaia 29 3 2 7" xfId="20100"/>
    <cellStyle name="Migliaia 29 3 3" xfId="1351"/>
    <cellStyle name="Migliaia 29 3 3 2" xfId="3547"/>
    <cellStyle name="Migliaia 29 3 3 2 2" xfId="5156"/>
    <cellStyle name="Migliaia 29 3 3 2 2 2" xfId="34579"/>
    <cellStyle name="Migliaia 29 3 3 2 2 3" xfId="39881"/>
    <cellStyle name="Migliaia 29 3 3 2 3" xfId="13636"/>
    <cellStyle name="Migliaia 29 3 3 2 4" xfId="15722"/>
    <cellStyle name="Migliaia 29 3 3 2 4 2" xfId="37230"/>
    <cellStyle name="Migliaia 29 3 3 2 5" xfId="11766"/>
    <cellStyle name="Migliaia 29 3 3 3" xfId="4908"/>
    <cellStyle name="Migliaia 29 3 3 3 2" xfId="29105"/>
    <cellStyle name="Migliaia 29 3 3 3 2 2" xfId="34580"/>
    <cellStyle name="Migliaia 29 3 3 3 2 3" xfId="39882"/>
    <cellStyle name="Migliaia 29 3 3 3 3" xfId="32034"/>
    <cellStyle name="Migliaia 29 3 3 3 4" xfId="37231"/>
    <cellStyle name="Migliaia 29 3 3 4" xfId="15721"/>
    <cellStyle name="Migliaia 29 3 3 4 2" xfId="29106"/>
    <cellStyle name="Migliaia 29 3 3 4 2 2" xfId="34581"/>
    <cellStyle name="Migliaia 29 3 3 4 2 3" xfId="39883"/>
    <cellStyle name="Migliaia 29 3 3 4 3" xfId="32035"/>
    <cellStyle name="Migliaia 29 3 3 4 4" xfId="37232"/>
    <cellStyle name="Migliaia 29 3 3 4 5" xfId="20109"/>
    <cellStyle name="Migliaia 29 3 3 5" xfId="20110"/>
    <cellStyle name="Migliaia 29 3 3 5 2" xfId="29107"/>
    <cellStyle name="Migliaia 29 3 3 5 2 2" xfId="34582"/>
    <cellStyle name="Migliaia 29 3 3 5 2 3" xfId="39884"/>
    <cellStyle name="Migliaia 29 3 3 5 3" xfId="32036"/>
    <cellStyle name="Migliaia 29 3 3 5 4" xfId="37233"/>
    <cellStyle name="Migliaia 29 3 3 6" xfId="29103"/>
    <cellStyle name="Migliaia 29 3 3 6 2" xfId="34578"/>
    <cellStyle name="Migliaia 29 3 3 6 3" xfId="39880"/>
    <cellStyle name="Migliaia 29 3 3 7" xfId="32032"/>
    <cellStyle name="Migliaia 29 3 3 8" xfId="37229"/>
    <cellStyle name="Migliaia 29 3 3 9" xfId="11765"/>
    <cellStyle name="Migliaia 29 3 4" xfId="2406"/>
    <cellStyle name="Migliaia 29 3 4 2" xfId="3918"/>
    <cellStyle name="Migliaia 29 3 4 2 2" xfId="9873"/>
    <cellStyle name="Migliaia 29 3 4 2 3" xfId="13560"/>
    <cellStyle name="Migliaia 29 3 4 2 4" xfId="15724"/>
    <cellStyle name="Migliaia 29 3 4 2 5" xfId="27810"/>
    <cellStyle name="Migliaia 29 3 4 2 6" xfId="11768"/>
    <cellStyle name="Migliaia 29 3 4 3" xfId="9121"/>
    <cellStyle name="Migliaia 29 3 4 3 2" xfId="30721"/>
    <cellStyle name="Migliaia 29 3 4 3 2 2" xfId="35881"/>
    <cellStyle name="Migliaia 29 3 4 3 2 3" xfId="41183"/>
    <cellStyle name="Migliaia 29 3 4 3 3" xfId="33230"/>
    <cellStyle name="Migliaia 29 3 4 3 4" xfId="38532"/>
    <cellStyle name="Migliaia 29 3 4 4" xfId="15723"/>
    <cellStyle name="Migliaia 29 3 4 4 2" xfId="34583"/>
    <cellStyle name="Migliaia 29 3 4 4 3" xfId="39885"/>
    <cellStyle name="Migliaia 29 3 4 4 4" xfId="29108"/>
    <cellStyle name="Migliaia 29 3 4 5" xfId="32037"/>
    <cellStyle name="Migliaia 29 3 4 6" xfId="37234"/>
    <cellStyle name="Migliaia 29 3 4 7" xfId="11767"/>
    <cellStyle name="Migliaia 29 3 5" xfId="3200"/>
    <cellStyle name="Migliaia 29 3 5 2" xfId="9673"/>
    <cellStyle name="Migliaia 29 3 5 2 2" xfId="30722"/>
    <cellStyle name="Migliaia 29 3 5 2 2 2" xfId="35882"/>
    <cellStyle name="Migliaia 29 3 5 2 2 3" xfId="41184"/>
    <cellStyle name="Migliaia 29 3 5 2 3" xfId="33231"/>
    <cellStyle name="Migliaia 29 3 5 2 4" xfId="38533"/>
    <cellStyle name="Migliaia 29 3 5 3" xfId="15725"/>
    <cellStyle name="Migliaia 29 3 5 3 2" xfId="34584"/>
    <cellStyle name="Migliaia 29 3 5 3 3" xfId="39886"/>
    <cellStyle name="Migliaia 29 3 5 3 4" xfId="29109"/>
    <cellStyle name="Migliaia 29 3 5 4" xfId="32038"/>
    <cellStyle name="Migliaia 29 3 5 5" xfId="37235"/>
    <cellStyle name="Migliaia 29 3 5 6" xfId="11769"/>
    <cellStyle name="Migliaia 29 3 6" xfId="2768"/>
    <cellStyle name="Migliaia 29 3 6 2" xfId="9378"/>
    <cellStyle name="Migliaia 29 3 6 2 2" xfId="34585"/>
    <cellStyle name="Migliaia 29 3 6 2 3" xfId="39887"/>
    <cellStyle name="Migliaia 29 3 6 3" xfId="14047"/>
    <cellStyle name="Migliaia 29 3 6 4" xfId="15726"/>
    <cellStyle name="Migliaia 29 3 6 4 2" xfId="37236"/>
    <cellStyle name="Migliaia 29 3 6 5" xfId="11770"/>
    <cellStyle name="Migliaia 29 3 7" xfId="7868"/>
    <cellStyle name="Migliaia 29 3 7 2" xfId="29111"/>
    <cellStyle name="Migliaia 29 3 7 2 2" xfId="34586"/>
    <cellStyle name="Migliaia 29 3 7 2 3" xfId="39888"/>
    <cellStyle name="Migliaia 29 3 7 3" xfId="32040"/>
    <cellStyle name="Migliaia 29 3 7 4" xfId="37237"/>
    <cellStyle name="Migliaia 29 3 8" xfId="12793"/>
    <cellStyle name="Migliaia 29 3 8 2" xfId="29112"/>
    <cellStyle name="Migliaia 29 3 8 2 2" xfId="34587"/>
    <cellStyle name="Migliaia 29 3 8 2 3" xfId="39889"/>
    <cellStyle name="Migliaia 29 3 8 3" xfId="32041"/>
    <cellStyle name="Migliaia 29 3 8 4" xfId="37238"/>
    <cellStyle name="Migliaia 29 3 8 5" xfId="20115"/>
    <cellStyle name="Migliaia 29 3 9" xfId="15717"/>
    <cellStyle name="Migliaia 29 4" xfId="1353"/>
    <cellStyle name="Migliaia 29 4 2" xfId="3549"/>
    <cellStyle name="Migliaia 29 4 2 2" xfId="4254"/>
    <cellStyle name="Migliaia 29 4 2 2 2" xfId="29113"/>
    <cellStyle name="Migliaia 29 4 2 2 2 2" xfId="34588"/>
    <cellStyle name="Migliaia 29 4 2 2 2 3" xfId="39890"/>
    <cellStyle name="Migliaia 29 4 2 2 3" xfId="32042"/>
    <cellStyle name="Migliaia 29 4 2 2 4" xfId="37239"/>
    <cellStyle name="Migliaia 29 4 2 3" xfId="7401"/>
    <cellStyle name="Migliaia 29 4 2 3 2" xfId="29114"/>
    <cellStyle name="Migliaia 29 4 2 3 2 2" xfId="34589"/>
    <cellStyle name="Migliaia 29 4 2 3 2 3" xfId="39891"/>
    <cellStyle name="Migliaia 29 4 2 3 3" xfId="32043"/>
    <cellStyle name="Migliaia 29 4 2 3 4" xfId="37240"/>
    <cellStyle name="Migliaia 29 4 2 4" xfId="6748"/>
    <cellStyle name="Migliaia 29 4 2 5" xfId="6134"/>
    <cellStyle name="Migliaia 29 4 2 5 2" xfId="16908"/>
    <cellStyle name="Migliaia 29 4 2 5 3" xfId="43625"/>
    <cellStyle name="Migliaia 29 4 2 5 4" xfId="45940"/>
    <cellStyle name="Migliaia 29 4 2 5 5" xfId="48956"/>
    <cellStyle name="Migliaia 29 4 2 6" xfId="15728"/>
    <cellStyle name="Migliaia 29 4 2 7" xfId="20117"/>
    <cellStyle name="Migliaia 29 4 3" xfId="4255"/>
    <cellStyle name="Migliaia 29 4 3 2" xfId="13637"/>
    <cellStyle name="Migliaia 29 4 3 2 2" xfId="34590"/>
    <cellStyle name="Migliaia 29 4 3 2 3" xfId="39892"/>
    <cellStyle name="Migliaia 29 4 3 3" xfId="32044"/>
    <cellStyle name="Migliaia 29 4 3 4" xfId="37241"/>
    <cellStyle name="Migliaia 29 4 3 5" xfId="12791"/>
    <cellStyle name="Migliaia 29 4 4" xfId="7402"/>
    <cellStyle name="Migliaia 29 4 4 2" xfId="29115"/>
    <cellStyle name="Migliaia 29 4 4 2 2" xfId="34591"/>
    <cellStyle name="Migliaia 29 4 4 2 3" xfId="39893"/>
    <cellStyle name="Migliaia 29 4 4 3" xfId="32045"/>
    <cellStyle name="Migliaia 29 4 4 4" xfId="37242"/>
    <cellStyle name="Migliaia 29 4 5" xfId="6747"/>
    <cellStyle name="Migliaia 29 4 5 2" xfId="29116"/>
    <cellStyle name="Migliaia 29 4 5 2 2" xfId="34592"/>
    <cellStyle name="Migliaia 29 4 5 2 3" xfId="39894"/>
    <cellStyle name="Migliaia 29 4 5 3" xfId="32046"/>
    <cellStyle name="Migliaia 29 4 5 4" xfId="37243"/>
    <cellStyle name="Migliaia 29 4 6" xfId="6133"/>
    <cellStyle name="Migliaia 29 4 6 2" xfId="16907"/>
    <cellStyle name="Migliaia 29 4 6 2 2" xfId="34593"/>
    <cellStyle name="Migliaia 29 4 6 2 3" xfId="39895"/>
    <cellStyle name="Migliaia 29 4 6 2 4" xfId="29117"/>
    <cellStyle name="Migliaia 29 4 6 3" xfId="32047"/>
    <cellStyle name="Migliaia 29 4 6 4" xfId="37244"/>
    <cellStyle name="Migliaia 29 4 6 5" xfId="20119"/>
    <cellStyle name="Migliaia 29 4 6 6" xfId="41683"/>
    <cellStyle name="Migliaia 29 4 6 7" xfId="45939"/>
    <cellStyle name="Migliaia 29 4 6 8" xfId="48955"/>
    <cellStyle name="Migliaia 29 4 7" xfId="15727"/>
    <cellStyle name="Migliaia 29 4 7 2" xfId="29118"/>
    <cellStyle name="Migliaia 29 4 7 2 2" xfId="34594"/>
    <cellStyle name="Migliaia 29 4 7 2 3" xfId="39896"/>
    <cellStyle name="Migliaia 29 4 7 3" xfId="32048"/>
    <cellStyle name="Migliaia 29 4 7 4" xfId="37245"/>
    <cellStyle name="Migliaia 29 4 7 5" xfId="20120"/>
    <cellStyle name="Migliaia 29 4 8" xfId="20116"/>
    <cellStyle name="Migliaia 29 5" xfId="1354"/>
    <cellStyle name="Migliaia 29 5 2" xfId="3550"/>
    <cellStyle name="Migliaia 29 5 2 2" xfId="13859"/>
    <cellStyle name="Migliaia 29 5 2 2 2" xfId="34595"/>
    <cellStyle name="Migliaia 29 5 2 2 3" xfId="39897"/>
    <cellStyle name="Migliaia 29 5 2 3" xfId="15730"/>
    <cellStyle name="Migliaia 29 5 2 3 2" xfId="32049"/>
    <cellStyle name="Migliaia 29 5 2 4" xfId="37246"/>
    <cellStyle name="Migliaia 29 5 2 5" xfId="11771"/>
    <cellStyle name="Migliaia 29 5 3" xfId="6749"/>
    <cellStyle name="Migliaia 29 5 3 2" xfId="29119"/>
    <cellStyle name="Migliaia 29 5 3 2 2" xfId="34596"/>
    <cellStyle name="Migliaia 29 5 3 2 3" xfId="39898"/>
    <cellStyle name="Migliaia 29 5 3 3" xfId="32050"/>
    <cellStyle name="Migliaia 29 5 3 4" xfId="37247"/>
    <cellStyle name="Migliaia 29 5 4" xfId="6135"/>
    <cellStyle name="Migliaia 29 5 4 2" xfId="16909"/>
    <cellStyle name="Migliaia 29 5 4 2 2" xfId="34597"/>
    <cellStyle name="Migliaia 29 5 4 2 3" xfId="39899"/>
    <cellStyle name="Migliaia 29 5 4 2 4" xfId="29120"/>
    <cellStyle name="Migliaia 29 5 4 3" xfId="32051"/>
    <cellStyle name="Migliaia 29 5 4 4" xfId="37248"/>
    <cellStyle name="Migliaia 29 5 4 5" xfId="20122"/>
    <cellStyle name="Migliaia 29 5 4 6" xfId="43921"/>
    <cellStyle name="Migliaia 29 5 4 7" xfId="45941"/>
    <cellStyle name="Migliaia 29 5 4 8" xfId="48957"/>
    <cellStyle name="Migliaia 29 5 5" xfId="15729"/>
    <cellStyle name="Migliaia 29 5 5 2" xfId="29121"/>
    <cellStyle name="Migliaia 29 5 5 2 2" xfId="34598"/>
    <cellStyle name="Migliaia 29 5 5 2 3" xfId="39900"/>
    <cellStyle name="Migliaia 29 5 5 3" xfId="32052"/>
    <cellStyle name="Migliaia 29 5 5 4" xfId="37249"/>
    <cellStyle name="Migliaia 29 5 5 5" xfId="20123"/>
    <cellStyle name="Migliaia 29 5 6" xfId="20124"/>
    <cellStyle name="Migliaia 29 5 6 2" xfId="29122"/>
    <cellStyle name="Migliaia 29 5 6 2 2" xfId="34599"/>
    <cellStyle name="Migliaia 29 5 6 2 3" xfId="39901"/>
    <cellStyle name="Migliaia 29 5 6 3" xfId="32053"/>
    <cellStyle name="Migliaia 29 5 6 4" xfId="37250"/>
    <cellStyle name="Migliaia 29 5 7" xfId="20121"/>
    <cellStyle name="Migliaia 29 6" xfId="1349"/>
    <cellStyle name="Migliaia 29 6 2" xfId="3545"/>
    <cellStyle name="Migliaia 29 6 2 2" xfId="5155"/>
    <cellStyle name="Migliaia 29 6 2 3" xfId="14091"/>
    <cellStyle name="Migliaia 29 6 2 4" xfId="15732"/>
    <cellStyle name="Migliaia 29 6 2 5" xfId="27813"/>
    <cellStyle name="Migliaia 29 6 2 6" xfId="11773"/>
    <cellStyle name="Migliaia 29 6 3" xfId="4907"/>
    <cellStyle name="Migliaia 29 6 3 2" xfId="30723"/>
    <cellStyle name="Migliaia 29 6 3 2 2" xfId="35883"/>
    <cellStyle name="Migliaia 29 6 3 2 3" xfId="41185"/>
    <cellStyle name="Migliaia 29 6 3 3" xfId="33232"/>
    <cellStyle name="Migliaia 29 6 3 4" xfId="38534"/>
    <cellStyle name="Migliaia 29 6 4" xfId="15731"/>
    <cellStyle name="Migliaia 29 6 4 2" xfId="34600"/>
    <cellStyle name="Migliaia 29 6 4 3" xfId="39902"/>
    <cellStyle name="Migliaia 29 6 4 4" xfId="29123"/>
    <cellStyle name="Migliaia 29 6 5" xfId="32054"/>
    <cellStyle name="Migliaia 29 6 6" xfId="37251"/>
    <cellStyle name="Migliaia 29 6 7" xfId="11772"/>
    <cellStyle name="Migliaia 29 7" xfId="3198"/>
    <cellStyle name="Migliaia 29 7 2" xfId="9671"/>
    <cellStyle name="Migliaia 29 7 2 2" xfId="30724"/>
    <cellStyle name="Migliaia 29 7 2 2 2" xfId="35884"/>
    <cellStyle name="Migliaia 29 7 2 2 3" xfId="41186"/>
    <cellStyle name="Migliaia 29 7 2 3" xfId="33233"/>
    <cellStyle name="Migliaia 29 7 2 4" xfId="38535"/>
    <cellStyle name="Migliaia 29 7 3" xfId="15733"/>
    <cellStyle name="Migliaia 29 7 3 2" xfId="34601"/>
    <cellStyle name="Migliaia 29 7 3 3" xfId="39903"/>
    <cellStyle name="Migliaia 29 7 3 4" xfId="29124"/>
    <cellStyle name="Migliaia 29 7 4" xfId="32055"/>
    <cellStyle name="Migliaia 29 7 5" xfId="37252"/>
    <cellStyle name="Migliaia 29 7 6" xfId="11774"/>
    <cellStyle name="Migliaia 29 8" xfId="2766"/>
    <cellStyle name="Migliaia 29 8 2" xfId="9376"/>
    <cellStyle name="Migliaia 29 8 2 2" xfId="30725"/>
    <cellStyle name="Migliaia 29 8 2 2 2" xfId="35885"/>
    <cellStyle name="Migliaia 29 8 2 2 3" xfId="41187"/>
    <cellStyle name="Migliaia 29 8 2 3" xfId="33234"/>
    <cellStyle name="Migliaia 29 8 2 4" xfId="38536"/>
    <cellStyle name="Migliaia 29 8 3" xfId="15734"/>
    <cellStyle name="Migliaia 29 8 3 2" xfId="34602"/>
    <cellStyle name="Migliaia 29 8 3 3" xfId="39904"/>
    <cellStyle name="Migliaia 29 8 3 4" xfId="29125"/>
    <cellStyle name="Migliaia 29 8 4" xfId="32056"/>
    <cellStyle name="Migliaia 29 8 5" xfId="37253"/>
    <cellStyle name="Migliaia 29 8 6" xfId="11775"/>
    <cellStyle name="Migliaia 29 9" xfId="12606"/>
    <cellStyle name="Migliaia 29 9 2" xfId="29126"/>
    <cellStyle name="Migliaia 29 9 2 2" xfId="34603"/>
    <cellStyle name="Migliaia 29 9 2 3" xfId="39905"/>
    <cellStyle name="Migliaia 29 9 3" xfId="32057"/>
    <cellStyle name="Migliaia 29 9 4" xfId="37254"/>
    <cellStyle name="Migliaia 3" xfId="302"/>
    <cellStyle name="Migliaia 3 10" xfId="15735"/>
    <cellStyle name="Migliaia 3 10 2" xfId="34604"/>
    <cellStyle name="Migliaia 3 10 3" xfId="39906"/>
    <cellStyle name="Migliaia 3 10 4" xfId="29127"/>
    <cellStyle name="Migliaia 3 11" xfId="32058"/>
    <cellStyle name="Migliaia 3 12" xfId="37255"/>
    <cellStyle name="Migliaia 3 2" xfId="303"/>
    <cellStyle name="Migliaia 3 2 2" xfId="1356"/>
    <cellStyle name="Migliaia 3 2 2 2" xfId="3552"/>
    <cellStyle name="Migliaia 3 2 2 2 2" xfId="9814"/>
    <cellStyle name="Migliaia 3 2 2 2 2 2" xfId="34605"/>
    <cellStyle name="Migliaia 3 2 2 2 2 3" xfId="39907"/>
    <cellStyle name="Migliaia 3 2 2 2 3" xfId="13860"/>
    <cellStyle name="Migliaia 3 2 2 2 4" xfId="15738"/>
    <cellStyle name="Migliaia 3 2 2 2 4 2" xfId="37256"/>
    <cellStyle name="Migliaia 3 2 2 2 5" xfId="11776"/>
    <cellStyle name="Migliaia 3 2 2 3" xfId="7039"/>
    <cellStyle name="Migliaia 3 2 2 3 2" xfId="30726"/>
    <cellStyle name="Migliaia 3 2 2 3 2 2" xfId="35886"/>
    <cellStyle name="Migliaia 3 2 2 3 2 3" xfId="41188"/>
    <cellStyle name="Migliaia 3 2 2 3 3" xfId="33235"/>
    <cellStyle name="Migliaia 3 2 2 3 4" xfId="38537"/>
    <cellStyle name="Migliaia 3 2 2 4" xfId="6136"/>
    <cellStyle name="Migliaia 3 2 2 4 2" xfId="16910"/>
    <cellStyle name="Migliaia 3 2 2 4 3" xfId="41684"/>
    <cellStyle name="Migliaia 3 2 2 4 4" xfId="45942"/>
    <cellStyle name="Migliaia 3 2 2 4 5" xfId="48958"/>
    <cellStyle name="Migliaia 3 2 2 5" xfId="15737"/>
    <cellStyle name="Migliaia 3 2 2 6" xfId="20126"/>
    <cellStyle name="Migliaia 3 2 3" xfId="3202"/>
    <cellStyle name="Migliaia 3 2 3 2" xfId="9675"/>
    <cellStyle name="Migliaia 3 2 3 2 2" xfId="30727"/>
    <cellStyle name="Migliaia 3 2 3 2 2 2" xfId="35887"/>
    <cellStyle name="Migliaia 3 2 3 2 2 3" xfId="41189"/>
    <cellStyle name="Migliaia 3 2 3 2 3" xfId="33236"/>
    <cellStyle name="Migliaia 3 2 3 2 4" xfId="38538"/>
    <cellStyle name="Migliaia 3 2 3 3" xfId="15739"/>
    <cellStyle name="Migliaia 3 2 3 3 2" xfId="34606"/>
    <cellStyle name="Migliaia 3 2 3 3 3" xfId="39908"/>
    <cellStyle name="Migliaia 3 2 3 3 4" xfId="29128"/>
    <cellStyle name="Migliaia 3 2 3 4" xfId="32059"/>
    <cellStyle name="Migliaia 3 2 3 5" xfId="37257"/>
    <cellStyle name="Migliaia 3 2 3 6" xfId="11777"/>
    <cellStyle name="Migliaia 3 2 4" xfId="2771"/>
    <cellStyle name="Migliaia 3 2 4 2" xfId="9380"/>
    <cellStyle name="Migliaia 3 2 4 2 2" xfId="34607"/>
    <cellStyle name="Migliaia 3 2 4 2 3" xfId="39909"/>
    <cellStyle name="Migliaia 3 2 4 3" xfId="14144"/>
    <cellStyle name="Migliaia 3 2 4 4" xfId="15740"/>
    <cellStyle name="Migliaia 3 2 4 4 2" xfId="37258"/>
    <cellStyle name="Migliaia 3 2 4 5" xfId="11778"/>
    <cellStyle name="Migliaia 3 2 5" xfId="8554"/>
    <cellStyle name="Migliaia 3 2 5 2" xfId="29129"/>
    <cellStyle name="Migliaia 3 2 5 2 2" xfId="34608"/>
    <cellStyle name="Migliaia 3 2 5 2 3" xfId="39910"/>
    <cellStyle name="Migliaia 3 2 5 3" xfId="32060"/>
    <cellStyle name="Migliaia 3 2 5 4" xfId="37259"/>
    <cellStyle name="Migliaia 3 2 6" xfId="15736"/>
    <cellStyle name="Migliaia 3 2 6 2" xfId="29130"/>
    <cellStyle name="Migliaia 3 2 6 2 2" xfId="34609"/>
    <cellStyle name="Migliaia 3 2 6 2 3" xfId="39911"/>
    <cellStyle name="Migliaia 3 2 6 3" xfId="32061"/>
    <cellStyle name="Migliaia 3 2 6 4" xfId="37260"/>
    <cellStyle name="Migliaia 3 2 6 5" xfId="20127"/>
    <cellStyle name="Migliaia 3 2 7" xfId="20125"/>
    <cellStyle name="Migliaia 3 3" xfId="304"/>
    <cellStyle name="Migliaia 3 3 10" xfId="20128"/>
    <cellStyle name="Migliaia 3 3 11" xfId="11779"/>
    <cellStyle name="Migliaia 3 3 2" xfId="1358"/>
    <cellStyle name="Migliaia 3 3 2 2" xfId="3554"/>
    <cellStyle name="Migliaia 3 3 2 2 2" xfId="7403"/>
    <cellStyle name="Migliaia 3 3 2 2 2 2" xfId="13861"/>
    <cellStyle name="Migliaia 3 3 2 2 2 2 2" xfId="17295"/>
    <cellStyle name="Migliaia 3 3 2 2 2 2 2 2" xfId="34610"/>
    <cellStyle name="Migliaia 3 3 2 2 2 2 3" xfId="39912"/>
    <cellStyle name="Migliaia 3 3 2 2 2 2 4" xfId="29131"/>
    <cellStyle name="Migliaia 3 3 2 2 2 3" xfId="32062"/>
    <cellStyle name="Migliaia 3 3 2 2 2 4" xfId="37261"/>
    <cellStyle name="Migliaia 3 3 2 2 2 5" xfId="43739"/>
    <cellStyle name="Migliaia 3 3 2 2 2 6" xfId="46340"/>
    <cellStyle name="Migliaia 3 3 2 2 2 7" xfId="49356"/>
    <cellStyle name="Migliaia 3 3 2 2 2 8" xfId="13092"/>
    <cellStyle name="Migliaia 3 3 2 2 3" xfId="6985"/>
    <cellStyle name="Migliaia 3 3 2 2 4" xfId="6137"/>
    <cellStyle name="Migliaia 3 3 2 2 4 2" xfId="16911"/>
    <cellStyle name="Migliaia 3 3 2 2 4 3" xfId="43048"/>
    <cellStyle name="Migliaia 3 3 2 2 4 4" xfId="45943"/>
    <cellStyle name="Migliaia 3 3 2 2 4 5" xfId="48959"/>
    <cellStyle name="Migliaia 3 3 2 2 5" xfId="15743"/>
    <cellStyle name="Migliaia 3 3 2 2 6" xfId="20130"/>
    <cellStyle name="Migliaia 3 3 2 3" xfId="2773"/>
    <cellStyle name="Migliaia 3 3 2 3 2" xfId="6530"/>
    <cellStyle name="Migliaia 3 3 2 3 2 2" xfId="34611"/>
    <cellStyle name="Migliaia 3 3 2 3 2 3" xfId="39913"/>
    <cellStyle name="Migliaia 3 3 2 3 2 4" xfId="29132"/>
    <cellStyle name="Migliaia 3 3 2 3 3" xfId="7404"/>
    <cellStyle name="Migliaia 3 3 2 3 4" xfId="15744"/>
    <cellStyle name="Migliaia 3 3 2 3 4 2" xfId="37262"/>
    <cellStyle name="Migliaia 3 3 2 3 5" xfId="11780"/>
    <cellStyle name="Migliaia 3 3 2 4" xfId="6750"/>
    <cellStyle name="Migliaia 3 3 2 4 2" xfId="13511"/>
    <cellStyle name="Migliaia 3 3 2 4 2 2" xfId="34612"/>
    <cellStyle name="Migliaia 3 3 2 4 2 3" xfId="39914"/>
    <cellStyle name="Migliaia 3 3 2 4 3" xfId="32063"/>
    <cellStyle name="Migliaia 3 3 2 4 4" xfId="37263"/>
    <cellStyle name="Migliaia 3 3 2 4 5" xfId="12609"/>
    <cellStyle name="Migliaia 3 3 2 5" xfId="12789"/>
    <cellStyle name="Migliaia 3 3 2 5 2" xfId="29134"/>
    <cellStyle name="Migliaia 3 3 2 5 2 2" xfId="34613"/>
    <cellStyle name="Migliaia 3 3 2 5 2 3" xfId="39915"/>
    <cellStyle name="Migliaia 3 3 2 5 3" xfId="32064"/>
    <cellStyle name="Migliaia 3 3 2 5 4" xfId="37264"/>
    <cellStyle name="Migliaia 3 3 2 6" xfId="15742"/>
    <cellStyle name="Migliaia 3 3 2 6 2" xfId="29135"/>
    <cellStyle name="Migliaia 3 3 2 6 2 2" xfId="34614"/>
    <cellStyle name="Migliaia 3 3 2 6 2 3" xfId="39916"/>
    <cellStyle name="Migliaia 3 3 2 6 3" xfId="32065"/>
    <cellStyle name="Migliaia 3 3 2 6 4" xfId="37265"/>
    <cellStyle name="Migliaia 3 3 2 6 5" xfId="20133"/>
    <cellStyle name="Migliaia 3 3 2 7" xfId="20129"/>
    <cellStyle name="Migliaia 3 3 3" xfId="1357"/>
    <cellStyle name="Migliaia 3 3 3 2" xfId="3553"/>
    <cellStyle name="Migliaia 3 3 3 2 2" xfId="5158"/>
    <cellStyle name="Migliaia 3 3 3 2 2 2" xfId="34616"/>
    <cellStyle name="Migliaia 3 3 3 2 2 3" xfId="39918"/>
    <cellStyle name="Migliaia 3 3 3 2 3" xfId="13638"/>
    <cellStyle name="Migliaia 3 3 3 2 4" xfId="15746"/>
    <cellStyle name="Migliaia 3 3 3 2 4 2" xfId="37267"/>
    <cellStyle name="Migliaia 3 3 3 2 5" xfId="11782"/>
    <cellStyle name="Migliaia 3 3 3 3" xfId="4910"/>
    <cellStyle name="Migliaia 3 3 3 3 2" xfId="29138"/>
    <cellStyle name="Migliaia 3 3 3 3 2 2" xfId="34617"/>
    <cellStyle name="Migliaia 3 3 3 3 2 3" xfId="39919"/>
    <cellStyle name="Migliaia 3 3 3 3 3" xfId="32067"/>
    <cellStyle name="Migliaia 3 3 3 3 4" xfId="37268"/>
    <cellStyle name="Migliaia 3 3 3 4" xfId="15745"/>
    <cellStyle name="Migliaia 3 3 3 4 2" xfId="29139"/>
    <cellStyle name="Migliaia 3 3 3 4 2 2" xfId="34618"/>
    <cellStyle name="Migliaia 3 3 3 4 2 3" xfId="39920"/>
    <cellStyle name="Migliaia 3 3 3 4 3" xfId="32068"/>
    <cellStyle name="Migliaia 3 3 3 4 4" xfId="37269"/>
    <cellStyle name="Migliaia 3 3 3 4 5" xfId="20137"/>
    <cellStyle name="Migliaia 3 3 3 5" xfId="20138"/>
    <cellStyle name="Migliaia 3 3 3 5 2" xfId="29140"/>
    <cellStyle name="Migliaia 3 3 3 5 2 2" xfId="34619"/>
    <cellStyle name="Migliaia 3 3 3 5 2 3" xfId="39921"/>
    <cellStyle name="Migliaia 3 3 3 5 3" xfId="32069"/>
    <cellStyle name="Migliaia 3 3 3 5 4" xfId="37270"/>
    <cellStyle name="Migliaia 3 3 3 6" xfId="29136"/>
    <cellStyle name="Migliaia 3 3 3 6 2" xfId="34615"/>
    <cellStyle name="Migliaia 3 3 3 6 3" xfId="39917"/>
    <cellStyle name="Migliaia 3 3 3 7" xfId="32066"/>
    <cellStyle name="Migliaia 3 3 3 8" xfId="37266"/>
    <cellStyle name="Migliaia 3 3 3 9" xfId="11781"/>
    <cellStyle name="Migliaia 3 3 4" xfId="2407"/>
    <cellStyle name="Migliaia 3 3 4 2" xfId="3919"/>
    <cellStyle name="Migliaia 3 3 4 2 2" xfId="9874"/>
    <cellStyle name="Migliaia 3 3 4 2 3" xfId="14061"/>
    <cellStyle name="Migliaia 3 3 4 2 4" xfId="15748"/>
    <cellStyle name="Migliaia 3 3 4 2 5" xfId="27814"/>
    <cellStyle name="Migliaia 3 3 4 2 6" xfId="11784"/>
    <cellStyle name="Migliaia 3 3 4 3" xfId="9122"/>
    <cellStyle name="Migliaia 3 3 4 3 2" xfId="30728"/>
    <cellStyle name="Migliaia 3 3 4 3 2 2" xfId="35888"/>
    <cellStyle name="Migliaia 3 3 4 3 2 3" xfId="41190"/>
    <cellStyle name="Migliaia 3 3 4 3 3" xfId="33237"/>
    <cellStyle name="Migliaia 3 3 4 3 4" xfId="38539"/>
    <cellStyle name="Migliaia 3 3 4 4" xfId="15747"/>
    <cellStyle name="Migliaia 3 3 4 4 2" xfId="34620"/>
    <cellStyle name="Migliaia 3 3 4 4 3" xfId="39922"/>
    <cellStyle name="Migliaia 3 3 4 4 4" xfId="29141"/>
    <cellStyle name="Migliaia 3 3 4 5" xfId="32070"/>
    <cellStyle name="Migliaia 3 3 4 6" xfId="37271"/>
    <cellStyle name="Migliaia 3 3 4 7" xfId="11783"/>
    <cellStyle name="Migliaia 3 3 5" xfId="3203"/>
    <cellStyle name="Migliaia 3 3 5 2" xfId="9676"/>
    <cellStyle name="Migliaia 3 3 5 2 2" xfId="30729"/>
    <cellStyle name="Migliaia 3 3 5 2 2 2" xfId="35889"/>
    <cellStyle name="Migliaia 3 3 5 2 2 3" xfId="41191"/>
    <cellStyle name="Migliaia 3 3 5 2 3" xfId="33238"/>
    <cellStyle name="Migliaia 3 3 5 2 4" xfId="38540"/>
    <cellStyle name="Migliaia 3 3 5 3" xfId="15749"/>
    <cellStyle name="Migliaia 3 3 5 3 2" xfId="34621"/>
    <cellStyle name="Migliaia 3 3 5 3 3" xfId="39923"/>
    <cellStyle name="Migliaia 3 3 5 3 4" xfId="29142"/>
    <cellStyle name="Migliaia 3 3 5 4" xfId="32071"/>
    <cellStyle name="Migliaia 3 3 5 5" xfId="37272"/>
    <cellStyle name="Migliaia 3 3 5 6" xfId="11785"/>
    <cellStyle name="Migliaia 3 3 6" xfId="2772"/>
    <cellStyle name="Migliaia 3 3 6 2" xfId="9381"/>
    <cellStyle name="Migliaia 3 3 6 2 2" xfId="34622"/>
    <cellStyle name="Migliaia 3 3 6 2 3" xfId="39924"/>
    <cellStyle name="Migliaia 3 3 6 3" xfId="14143"/>
    <cellStyle name="Migliaia 3 3 6 4" xfId="15750"/>
    <cellStyle name="Migliaia 3 3 6 4 2" xfId="37273"/>
    <cellStyle name="Migliaia 3 3 6 5" xfId="11786"/>
    <cellStyle name="Migliaia 3 3 7" xfId="6959"/>
    <cellStyle name="Migliaia 3 3 7 2" xfId="29144"/>
    <cellStyle name="Migliaia 3 3 7 2 2" xfId="34623"/>
    <cellStyle name="Migliaia 3 3 7 2 3" xfId="39925"/>
    <cellStyle name="Migliaia 3 3 7 3" xfId="32073"/>
    <cellStyle name="Migliaia 3 3 7 4" xfId="37274"/>
    <cellStyle name="Migliaia 3 3 8" xfId="12790"/>
    <cellStyle name="Migliaia 3 3 8 2" xfId="29145"/>
    <cellStyle name="Migliaia 3 3 8 2 2" xfId="34624"/>
    <cellStyle name="Migliaia 3 3 8 2 3" xfId="39926"/>
    <cellStyle name="Migliaia 3 3 8 3" xfId="32074"/>
    <cellStyle name="Migliaia 3 3 8 4" xfId="37275"/>
    <cellStyle name="Migliaia 3 3 8 5" xfId="20143"/>
    <cellStyle name="Migliaia 3 3 9" xfId="15741"/>
    <cellStyle name="Migliaia 3 4" xfId="1359"/>
    <cellStyle name="Migliaia 3 4 2" xfId="3555"/>
    <cellStyle name="Migliaia 3 4 2 2" xfId="4256"/>
    <cellStyle name="Migliaia 3 4 2 2 2" xfId="29146"/>
    <cellStyle name="Migliaia 3 4 2 2 2 2" xfId="34625"/>
    <cellStyle name="Migliaia 3 4 2 2 2 3" xfId="39927"/>
    <cellStyle name="Migliaia 3 4 2 2 3" xfId="32075"/>
    <cellStyle name="Migliaia 3 4 2 2 4" xfId="37276"/>
    <cellStyle name="Migliaia 3 4 2 3" xfId="7405"/>
    <cellStyle name="Migliaia 3 4 2 3 2" xfId="29147"/>
    <cellStyle name="Migliaia 3 4 2 3 2 2" xfId="34626"/>
    <cellStyle name="Migliaia 3 4 2 3 2 3" xfId="39928"/>
    <cellStyle name="Migliaia 3 4 2 3 3" xfId="32076"/>
    <cellStyle name="Migliaia 3 4 2 3 4" xfId="37277"/>
    <cellStyle name="Migliaia 3 4 2 4" xfId="6752"/>
    <cellStyle name="Migliaia 3 4 2 5" xfId="6139"/>
    <cellStyle name="Migliaia 3 4 2 5 2" xfId="16913"/>
    <cellStyle name="Migliaia 3 4 2 5 3" xfId="43624"/>
    <cellStyle name="Migliaia 3 4 2 5 4" xfId="45945"/>
    <cellStyle name="Migliaia 3 4 2 5 5" xfId="48961"/>
    <cellStyle name="Migliaia 3 4 2 6" xfId="15752"/>
    <cellStyle name="Migliaia 3 4 2 7" xfId="20145"/>
    <cellStyle name="Migliaia 3 4 3" xfId="4257"/>
    <cellStyle name="Migliaia 3 4 3 2" xfId="13639"/>
    <cellStyle name="Migliaia 3 4 3 2 2" xfId="34627"/>
    <cellStyle name="Migliaia 3 4 3 2 3" xfId="39929"/>
    <cellStyle name="Migliaia 3 4 3 3" xfId="32077"/>
    <cellStyle name="Migliaia 3 4 3 4" xfId="37278"/>
    <cellStyle name="Migliaia 3 4 3 5" xfId="12788"/>
    <cellStyle name="Migliaia 3 4 4" xfId="7406"/>
    <cellStyle name="Migliaia 3 4 4 2" xfId="29148"/>
    <cellStyle name="Migliaia 3 4 4 2 2" xfId="34628"/>
    <cellStyle name="Migliaia 3 4 4 2 3" xfId="39930"/>
    <cellStyle name="Migliaia 3 4 4 3" xfId="32078"/>
    <cellStyle name="Migliaia 3 4 4 4" xfId="37279"/>
    <cellStyle name="Migliaia 3 4 5" xfId="6751"/>
    <cellStyle name="Migliaia 3 4 5 2" xfId="29149"/>
    <cellStyle name="Migliaia 3 4 5 2 2" xfId="34629"/>
    <cellStyle name="Migliaia 3 4 5 2 3" xfId="39931"/>
    <cellStyle name="Migliaia 3 4 5 3" xfId="32079"/>
    <cellStyle name="Migliaia 3 4 5 4" xfId="37280"/>
    <cellStyle name="Migliaia 3 4 6" xfId="6138"/>
    <cellStyle name="Migliaia 3 4 6 2" xfId="16912"/>
    <cellStyle name="Migliaia 3 4 6 2 2" xfId="34630"/>
    <cellStyle name="Migliaia 3 4 6 2 3" xfId="39932"/>
    <cellStyle name="Migliaia 3 4 6 2 4" xfId="29150"/>
    <cellStyle name="Migliaia 3 4 6 3" xfId="32080"/>
    <cellStyle name="Migliaia 3 4 6 4" xfId="37281"/>
    <cellStyle name="Migliaia 3 4 6 5" xfId="20147"/>
    <cellStyle name="Migliaia 3 4 6 6" xfId="41685"/>
    <cellStyle name="Migliaia 3 4 6 7" xfId="45944"/>
    <cellStyle name="Migliaia 3 4 6 8" xfId="48960"/>
    <cellStyle name="Migliaia 3 4 7" xfId="15751"/>
    <cellStyle name="Migliaia 3 4 7 2" xfId="29151"/>
    <cellStyle name="Migliaia 3 4 7 2 2" xfId="34631"/>
    <cellStyle name="Migliaia 3 4 7 2 3" xfId="39933"/>
    <cellStyle name="Migliaia 3 4 7 3" xfId="32081"/>
    <cellStyle name="Migliaia 3 4 7 4" xfId="37282"/>
    <cellStyle name="Migliaia 3 4 7 5" xfId="20148"/>
    <cellStyle name="Migliaia 3 4 8" xfId="20144"/>
    <cellStyle name="Migliaia 3 5" xfId="1360"/>
    <cellStyle name="Migliaia 3 5 2" xfId="3556"/>
    <cellStyle name="Migliaia 3 5 2 2" xfId="13862"/>
    <cellStyle name="Migliaia 3 5 2 2 2" xfId="34632"/>
    <cellStyle name="Migliaia 3 5 2 2 3" xfId="39934"/>
    <cellStyle name="Migliaia 3 5 2 3" xfId="15754"/>
    <cellStyle name="Migliaia 3 5 2 3 2" xfId="32082"/>
    <cellStyle name="Migliaia 3 5 2 4" xfId="37283"/>
    <cellStyle name="Migliaia 3 5 2 5" xfId="11787"/>
    <cellStyle name="Migliaia 3 5 3" xfId="6753"/>
    <cellStyle name="Migliaia 3 5 3 2" xfId="29152"/>
    <cellStyle name="Migliaia 3 5 3 2 2" xfId="34633"/>
    <cellStyle name="Migliaia 3 5 3 2 3" xfId="39935"/>
    <cellStyle name="Migliaia 3 5 3 3" xfId="32083"/>
    <cellStyle name="Migliaia 3 5 3 4" xfId="37284"/>
    <cellStyle name="Migliaia 3 5 4" xfId="6140"/>
    <cellStyle name="Migliaia 3 5 4 2" xfId="16914"/>
    <cellStyle name="Migliaia 3 5 4 2 2" xfId="34634"/>
    <cellStyle name="Migliaia 3 5 4 2 3" xfId="39936"/>
    <cellStyle name="Migliaia 3 5 4 2 4" xfId="29153"/>
    <cellStyle name="Migliaia 3 5 4 3" xfId="32084"/>
    <cellStyle name="Migliaia 3 5 4 4" xfId="37285"/>
    <cellStyle name="Migliaia 3 5 4 5" xfId="20150"/>
    <cellStyle name="Migliaia 3 5 4 6" xfId="41686"/>
    <cellStyle name="Migliaia 3 5 4 7" xfId="45946"/>
    <cellStyle name="Migliaia 3 5 4 8" xfId="48962"/>
    <cellStyle name="Migliaia 3 5 5" xfId="15753"/>
    <cellStyle name="Migliaia 3 5 5 2" xfId="29154"/>
    <cellStyle name="Migliaia 3 5 5 2 2" xfId="34635"/>
    <cellStyle name="Migliaia 3 5 5 2 3" xfId="39937"/>
    <cellStyle name="Migliaia 3 5 5 3" xfId="32085"/>
    <cellStyle name="Migliaia 3 5 5 4" xfId="37286"/>
    <cellStyle name="Migliaia 3 5 5 5" xfId="20151"/>
    <cellStyle name="Migliaia 3 5 6" xfId="20152"/>
    <cellStyle name="Migliaia 3 5 6 2" xfId="29155"/>
    <cellStyle name="Migliaia 3 5 6 2 2" xfId="34636"/>
    <cellStyle name="Migliaia 3 5 6 2 3" xfId="39938"/>
    <cellStyle name="Migliaia 3 5 6 3" xfId="32086"/>
    <cellStyle name="Migliaia 3 5 6 4" xfId="37287"/>
    <cellStyle name="Migliaia 3 5 7" xfId="20149"/>
    <cellStyle name="Migliaia 3 6" xfId="1355"/>
    <cellStyle name="Migliaia 3 6 2" xfId="3551"/>
    <cellStyle name="Migliaia 3 6 2 2" xfId="5157"/>
    <cellStyle name="Migliaia 3 6 2 3" xfId="14090"/>
    <cellStyle name="Migliaia 3 6 2 4" xfId="15756"/>
    <cellStyle name="Migliaia 3 6 2 5" xfId="27817"/>
    <cellStyle name="Migliaia 3 6 2 6" xfId="11789"/>
    <cellStyle name="Migliaia 3 6 3" xfId="4909"/>
    <cellStyle name="Migliaia 3 6 3 2" xfId="30730"/>
    <cellStyle name="Migliaia 3 6 3 2 2" xfId="35890"/>
    <cellStyle name="Migliaia 3 6 3 2 3" xfId="41192"/>
    <cellStyle name="Migliaia 3 6 3 3" xfId="33239"/>
    <cellStyle name="Migliaia 3 6 3 4" xfId="38541"/>
    <cellStyle name="Migliaia 3 6 4" xfId="15755"/>
    <cellStyle name="Migliaia 3 6 4 2" xfId="34637"/>
    <cellStyle name="Migliaia 3 6 4 3" xfId="39939"/>
    <cellStyle name="Migliaia 3 6 4 4" xfId="29156"/>
    <cellStyle name="Migliaia 3 6 5" xfId="32087"/>
    <cellStyle name="Migliaia 3 6 6" xfId="37288"/>
    <cellStyle name="Migliaia 3 6 7" xfId="11788"/>
    <cellStyle name="Migliaia 3 7" xfId="3201"/>
    <cellStyle name="Migliaia 3 7 2" xfId="9674"/>
    <cellStyle name="Migliaia 3 7 2 2" xfId="30731"/>
    <cellStyle name="Migliaia 3 7 2 2 2" xfId="35891"/>
    <cellStyle name="Migliaia 3 7 2 2 3" xfId="41193"/>
    <cellStyle name="Migliaia 3 7 2 3" xfId="33240"/>
    <cellStyle name="Migliaia 3 7 2 4" xfId="38542"/>
    <cellStyle name="Migliaia 3 7 3" xfId="15757"/>
    <cellStyle name="Migliaia 3 7 3 2" xfId="34638"/>
    <cellStyle name="Migliaia 3 7 3 3" xfId="39940"/>
    <cellStyle name="Migliaia 3 7 3 4" xfId="29157"/>
    <cellStyle name="Migliaia 3 7 4" xfId="32088"/>
    <cellStyle name="Migliaia 3 7 5" xfId="37289"/>
    <cellStyle name="Migliaia 3 7 6" xfId="11790"/>
    <cellStyle name="Migliaia 3 8" xfId="2770"/>
    <cellStyle name="Migliaia 3 8 2" xfId="9379"/>
    <cellStyle name="Migliaia 3 8 2 2" xfId="30732"/>
    <cellStyle name="Migliaia 3 8 2 2 2" xfId="35892"/>
    <cellStyle name="Migliaia 3 8 2 2 3" xfId="41194"/>
    <cellStyle name="Migliaia 3 8 2 3" xfId="33241"/>
    <cellStyle name="Migliaia 3 8 2 4" xfId="38543"/>
    <cellStyle name="Migliaia 3 8 3" xfId="15758"/>
    <cellStyle name="Migliaia 3 8 3 2" xfId="34639"/>
    <cellStyle name="Migliaia 3 8 3 3" xfId="39941"/>
    <cellStyle name="Migliaia 3 8 3 4" xfId="29158"/>
    <cellStyle name="Migliaia 3 8 4" xfId="32089"/>
    <cellStyle name="Migliaia 3 8 5" xfId="37290"/>
    <cellStyle name="Migliaia 3 8 6" xfId="11791"/>
    <cellStyle name="Migliaia 3 9" xfId="12608"/>
    <cellStyle name="Migliaia 3 9 2" xfId="29159"/>
    <cellStyle name="Migliaia 3 9 2 2" xfId="34640"/>
    <cellStyle name="Migliaia 3 9 2 3" xfId="39942"/>
    <cellStyle name="Migliaia 3 9 3" xfId="32090"/>
    <cellStyle name="Migliaia 3 9 4" xfId="37291"/>
    <cellStyle name="Migliaia 30" xfId="305"/>
    <cellStyle name="Migliaia 30 10" xfId="15759"/>
    <cellStyle name="Migliaia 30 10 2" xfId="34641"/>
    <cellStyle name="Migliaia 30 10 3" xfId="39943"/>
    <cellStyle name="Migliaia 30 10 4" xfId="29160"/>
    <cellStyle name="Migliaia 30 11" xfId="32091"/>
    <cellStyle name="Migliaia 30 12" xfId="37292"/>
    <cellStyle name="Migliaia 30 2" xfId="306"/>
    <cellStyle name="Migliaia 30 2 2" xfId="1362"/>
    <cellStyle name="Migliaia 30 2 2 2" xfId="3558"/>
    <cellStyle name="Migliaia 30 2 2 2 2" xfId="9815"/>
    <cellStyle name="Migliaia 30 2 2 2 2 2" xfId="34642"/>
    <cellStyle name="Migliaia 30 2 2 2 2 3" xfId="39944"/>
    <cellStyle name="Migliaia 30 2 2 2 3" xfId="13863"/>
    <cellStyle name="Migliaia 30 2 2 2 4" xfId="15762"/>
    <cellStyle name="Migliaia 30 2 2 2 4 2" xfId="37293"/>
    <cellStyle name="Migliaia 30 2 2 2 5" xfId="11792"/>
    <cellStyle name="Migliaia 30 2 2 3" xfId="7040"/>
    <cellStyle name="Migliaia 30 2 2 3 2" xfId="30733"/>
    <cellStyle name="Migliaia 30 2 2 3 2 2" xfId="35893"/>
    <cellStyle name="Migliaia 30 2 2 3 2 3" xfId="41195"/>
    <cellStyle name="Migliaia 30 2 2 3 3" xfId="33242"/>
    <cellStyle name="Migliaia 30 2 2 3 4" xfId="38544"/>
    <cellStyle name="Migliaia 30 2 2 4" xfId="6141"/>
    <cellStyle name="Migliaia 30 2 2 4 2" xfId="16915"/>
    <cellStyle name="Migliaia 30 2 2 4 3" xfId="19690"/>
    <cellStyle name="Migliaia 30 2 2 4 4" xfId="45947"/>
    <cellStyle name="Migliaia 30 2 2 4 5" xfId="48963"/>
    <cellStyle name="Migliaia 30 2 2 5" xfId="15761"/>
    <cellStyle name="Migliaia 30 2 2 6" xfId="20155"/>
    <cellStyle name="Migliaia 30 2 3" xfId="3205"/>
    <cellStyle name="Migliaia 30 2 3 2" xfId="9678"/>
    <cellStyle name="Migliaia 30 2 3 2 2" xfId="30734"/>
    <cellStyle name="Migliaia 30 2 3 2 2 2" xfId="35894"/>
    <cellStyle name="Migliaia 30 2 3 2 2 3" xfId="41196"/>
    <cellStyle name="Migliaia 30 2 3 2 3" xfId="33243"/>
    <cellStyle name="Migliaia 30 2 3 2 4" xfId="38545"/>
    <cellStyle name="Migliaia 30 2 3 3" xfId="15763"/>
    <cellStyle name="Migliaia 30 2 3 3 2" xfId="34643"/>
    <cellStyle name="Migliaia 30 2 3 3 3" xfId="39945"/>
    <cellStyle name="Migliaia 30 2 3 3 4" xfId="29161"/>
    <cellStyle name="Migliaia 30 2 3 4" xfId="32092"/>
    <cellStyle name="Migliaia 30 2 3 5" xfId="37294"/>
    <cellStyle name="Migliaia 30 2 3 6" xfId="11793"/>
    <cellStyle name="Migliaia 30 2 4" xfId="2775"/>
    <cellStyle name="Migliaia 30 2 4 2" xfId="9383"/>
    <cellStyle name="Migliaia 30 2 4 2 2" xfId="34644"/>
    <cellStyle name="Migliaia 30 2 4 2 3" xfId="39946"/>
    <cellStyle name="Migliaia 30 2 4 3" xfId="14142"/>
    <cellStyle name="Migliaia 30 2 4 4" xfId="15764"/>
    <cellStyle name="Migliaia 30 2 4 4 2" xfId="37295"/>
    <cellStyle name="Migliaia 30 2 4 5" xfId="11794"/>
    <cellStyle name="Migliaia 30 2 5" xfId="8555"/>
    <cellStyle name="Migliaia 30 2 5 2" xfId="29162"/>
    <cellStyle name="Migliaia 30 2 5 2 2" xfId="34645"/>
    <cellStyle name="Migliaia 30 2 5 2 3" xfId="39947"/>
    <cellStyle name="Migliaia 30 2 5 3" xfId="32093"/>
    <cellStyle name="Migliaia 30 2 5 4" xfId="37296"/>
    <cellStyle name="Migliaia 30 2 6" xfId="15760"/>
    <cellStyle name="Migliaia 30 2 6 2" xfId="29163"/>
    <cellStyle name="Migliaia 30 2 6 2 2" xfId="34646"/>
    <cellStyle name="Migliaia 30 2 6 2 3" xfId="39948"/>
    <cellStyle name="Migliaia 30 2 6 3" xfId="32094"/>
    <cellStyle name="Migliaia 30 2 6 4" xfId="37297"/>
    <cellStyle name="Migliaia 30 2 6 5" xfId="20156"/>
    <cellStyle name="Migliaia 30 2 7" xfId="20154"/>
    <cellStyle name="Migliaia 30 3" xfId="307"/>
    <cellStyle name="Migliaia 30 3 10" xfId="20157"/>
    <cellStyle name="Migliaia 30 3 11" xfId="11795"/>
    <cellStyle name="Migliaia 30 3 2" xfId="1364"/>
    <cellStyle name="Migliaia 30 3 2 2" xfId="3560"/>
    <cellStyle name="Migliaia 30 3 2 2 2" xfId="7407"/>
    <cellStyle name="Migliaia 30 3 2 2 2 2" xfId="13864"/>
    <cellStyle name="Migliaia 30 3 2 2 2 2 2" xfId="17296"/>
    <cellStyle name="Migliaia 30 3 2 2 2 2 2 2" xfId="34647"/>
    <cellStyle name="Migliaia 30 3 2 2 2 2 3" xfId="39949"/>
    <cellStyle name="Migliaia 30 3 2 2 2 2 4" xfId="29164"/>
    <cellStyle name="Migliaia 30 3 2 2 2 3" xfId="32095"/>
    <cellStyle name="Migliaia 30 3 2 2 2 4" xfId="37298"/>
    <cellStyle name="Migliaia 30 3 2 2 2 5" xfId="42195"/>
    <cellStyle name="Migliaia 30 3 2 2 2 6" xfId="46341"/>
    <cellStyle name="Migliaia 30 3 2 2 2 7" xfId="49357"/>
    <cellStyle name="Migliaia 30 3 2 2 2 8" xfId="13093"/>
    <cellStyle name="Migliaia 30 3 2 2 3" xfId="6986"/>
    <cellStyle name="Migliaia 30 3 2 2 4" xfId="6142"/>
    <cellStyle name="Migliaia 30 3 2 2 4 2" xfId="16916"/>
    <cellStyle name="Migliaia 30 3 2 2 4 3" xfId="41687"/>
    <cellStyle name="Migliaia 30 3 2 2 4 4" xfId="45948"/>
    <cellStyle name="Migliaia 30 3 2 2 4 5" xfId="48964"/>
    <cellStyle name="Migliaia 30 3 2 2 5" xfId="15767"/>
    <cellStyle name="Migliaia 30 3 2 2 6" xfId="20159"/>
    <cellStyle name="Migliaia 30 3 2 3" xfId="2777"/>
    <cellStyle name="Migliaia 30 3 2 3 2" xfId="7654"/>
    <cellStyle name="Migliaia 30 3 2 3 2 2" xfId="34648"/>
    <cellStyle name="Migliaia 30 3 2 3 2 3" xfId="39950"/>
    <cellStyle name="Migliaia 30 3 2 3 2 4" xfId="29165"/>
    <cellStyle name="Migliaia 30 3 2 3 3" xfId="7408"/>
    <cellStyle name="Migliaia 30 3 2 3 4" xfId="15768"/>
    <cellStyle name="Migliaia 30 3 2 3 4 2" xfId="37299"/>
    <cellStyle name="Migliaia 30 3 2 3 5" xfId="11796"/>
    <cellStyle name="Migliaia 30 3 2 4" xfId="6754"/>
    <cellStyle name="Migliaia 30 3 2 4 2" xfId="13512"/>
    <cellStyle name="Migliaia 30 3 2 4 2 2" xfId="34649"/>
    <cellStyle name="Migliaia 30 3 2 4 2 3" xfId="39951"/>
    <cellStyle name="Migliaia 30 3 2 4 3" xfId="32096"/>
    <cellStyle name="Migliaia 30 3 2 4 4" xfId="37300"/>
    <cellStyle name="Migliaia 30 3 2 4 5" xfId="12611"/>
    <cellStyle name="Migliaia 30 3 2 5" xfId="12786"/>
    <cellStyle name="Migliaia 30 3 2 5 2" xfId="29166"/>
    <cellStyle name="Migliaia 30 3 2 5 2 2" xfId="34650"/>
    <cellStyle name="Migliaia 30 3 2 5 2 3" xfId="39952"/>
    <cellStyle name="Migliaia 30 3 2 5 3" xfId="32097"/>
    <cellStyle name="Migliaia 30 3 2 5 4" xfId="37301"/>
    <cellStyle name="Migliaia 30 3 2 6" xfId="15766"/>
    <cellStyle name="Migliaia 30 3 2 6 2" xfId="29167"/>
    <cellStyle name="Migliaia 30 3 2 6 2 2" xfId="34651"/>
    <cellStyle name="Migliaia 30 3 2 6 2 3" xfId="39953"/>
    <cellStyle name="Migliaia 30 3 2 6 3" xfId="32098"/>
    <cellStyle name="Migliaia 30 3 2 6 4" xfId="37302"/>
    <cellStyle name="Migliaia 30 3 2 6 5" xfId="20160"/>
    <cellStyle name="Migliaia 30 3 2 7" xfId="20158"/>
    <cellStyle name="Migliaia 30 3 3" xfId="1363"/>
    <cellStyle name="Migliaia 30 3 3 2" xfId="3559"/>
    <cellStyle name="Migliaia 30 3 3 2 2" xfId="5160"/>
    <cellStyle name="Migliaia 30 3 3 2 2 2" xfId="34653"/>
    <cellStyle name="Migliaia 30 3 3 2 2 3" xfId="39955"/>
    <cellStyle name="Migliaia 30 3 3 2 3" xfId="13640"/>
    <cellStyle name="Migliaia 30 3 3 2 4" xfId="15770"/>
    <cellStyle name="Migliaia 30 3 3 2 4 2" xfId="37304"/>
    <cellStyle name="Migliaia 30 3 3 2 5" xfId="11798"/>
    <cellStyle name="Migliaia 30 3 3 3" xfId="4912"/>
    <cellStyle name="Migliaia 30 3 3 3 2" xfId="29170"/>
    <cellStyle name="Migliaia 30 3 3 3 2 2" xfId="34654"/>
    <cellStyle name="Migliaia 30 3 3 3 2 3" xfId="39956"/>
    <cellStyle name="Migliaia 30 3 3 3 3" xfId="32100"/>
    <cellStyle name="Migliaia 30 3 3 3 4" xfId="37305"/>
    <cellStyle name="Migliaia 30 3 3 4" xfId="15769"/>
    <cellStyle name="Migliaia 30 3 3 4 2" xfId="29171"/>
    <cellStyle name="Migliaia 30 3 3 4 2 2" xfId="34655"/>
    <cellStyle name="Migliaia 30 3 3 4 2 3" xfId="39957"/>
    <cellStyle name="Migliaia 30 3 3 4 3" xfId="32101"/>
    <cellStyle name="Migliaia 30 3 3 4 4" xfId="37306"/>
    <cellStyle name="Migliaia 30 3 3 4 5" xfId="20162"/>
    <cellStyle name="Migliaia 30 3 3 5" xfId="20163"/>
    <cellStyle name="Migliaia 30 3 3 5 2" xfId="29172"/>
    <cellStyle name="Migliaia 30 3 3 5 2 2" xfId="34656"/>
    <cellStyle name="Migliaia 30 3 3 5 2 3" xfId="39958"/>
    <cellStyle name="Migliaia 30 3 3 5 3" xfId="32102"/>
    <cellStyle name="Migliaia 30 3 3 5 4" xfId="37307"/>
    <cellStyle name="Migliaia 30 3 3 6" xfId="29168"/>
    <cellStyle name="Migliaia 30 3 3 6 2" xfId="34652"/>
    <cellStyle name="Migliaia 30 3 3 6 3" xfId="39954"/>
    <cellStyle name="Migliaia 30 3 3 7" xfId="32099"/>
    <cellStyle name="Migliaia 30 3 3 8" xfId="37303"/>
    <cellStyle name="Migliaia 30 3 3 9" xfId="11797"/>
    <cellStyle name="Migliaia 30 3 4" xfId="2408"/>
    <cellStyle name="Migliaia 30 3 4 2" xfId="3920"/>
    <cellStyle name="Migliaia 30 3 4 2 2" xfId="9875"/>
    <cellStyle name="Migliaia 30 3 4 2 3" xfId="13561"/>
    <cellStyle name="Migliaia 30 3 4 2 4" xfId="15772"/>
    <cellStyle name="Migliaia 30 3 4 2 5" xfId="27820"/>
    <cellStyle name="Migliaia 30 3 4 2 6" xfId="11800"/>
    <cellStyle name="Migliaia 30 3 4 3" xfId="9123"/>
    <cellStyle name="Migliaia 30 3 4 3 2" xfId="30735"/>
    <cellStyle name="Migliaia 30 3 4 3 2 2" xfId="35895"/>
    <cellStyle name="Migliaia 30 3 4 3 2 3" xfId="41197"/>
    <cellStyle name="Migliaia 30 3 4 3 3" xfId="33244"/>
    <cellStyle name="Migliaia 30 3 4 3 4" xfId="38546"/>
    <cellStyle name="Migliaia 30 3 4 4" xfId="15771"/>
    <cellStyle name="Migliaia 30 3 4 4 2" xfId="34657"/>
    <cellStyle name="Migliaia 30 3 4 4 3" xfId="39959"/>
    <cellStyle name="Migliaia 30 3 4 4 4" xfId="29173"/>
    <cellStyle name="Migliaia 30 3 4 5" xfId="32103"/>
    <cellStyle name="Migliaia 30 3 4 6" xfId="37308"/>
    <cellStyle name="Migliaia 30 3 4 7" xfId="11799"/>
    <cellStyle name="Migliaia 30 3 5" xfId="3206"/>
    <cellStyle name="Migliaia 30 3 5 2" xfId="9679"/>
    <cellStyle name="Migliaia 30 3 5 2 2" xfId="30736"/>
    <cellStyle name="Migliaia 30 3 5 2 2 2" xfId="35896"/>
    <cellStyle name="Migliaia 30 3 5 2 2 3" xfId="41198"/>
    <cellStyle name="Migliaia 30 3 5 2 3" xfId="33245"/>
    <cellStyle name="Migliaia 30 3 5 2 4" xfId="38547"/>
    <cellStyle name="Migliaia 30 3 5 3" xfId="15773"/>
    <cellStyle name="Migliaia 30 3 5 3 2" xfId="34658"/>
    <cellStyle name="Migliaia 30 3 5 3 3" xfId="39960"/>
    <cellStyle name="Migliaia 30 3 5 3 4" xfId="29174"/>
    <cellStyle name="Migliaia 30 3 5 4" xfId="32104"/>
    <cellStyle name="Migliaia 30 3 5 5" xfId="37309"/>
    <cellStyle name="Migliaia 30 3 5 6" xfId="11801"/>
    <cellStyle name="Migliaia 30 3 6" xfId="2776"/>
    <cellStyle name="Migliaia 30 3 6 2" xfId="9384"/>
    <cellStyle name="Migliaia 30 3 6 2 2" xfId="34659"/>
    <cellStyle name="Migliaia 30 3 6 2 3" xfId="39961"/>
    <cellStyle name="Migliaia 30 3 6 3" xfId="14141"/>
    <cellStyle name="Migliaia 30 3 6 4" xfId="15774"/>
    <cellStyle name="Migliaia 30 3 6 4 2" xfId="37310"/>
    <cellStyle name="Migliaia 30 3 6 5" xfId="11802"/>
    <cellStyle name="Migliaia 30 3 7" xfId="6960"/>
    <cellStyle name="Migliaia 30 3 7 2" xfId="29175"/>
    <cellStyle name="Migliaia 30 3 7 2 2" xfId="34660"/>
    <cellStyle name="Migliaia 30 3 7 2 3" xfId="39962"/>
    <cellStyle name="Migliaia 30 3 7 3" xfId="32105"/>
    <cellStyle name="Migliaia 30 3 7 4" xfId="37311"/>
    <cellStyle name="Migliaia 30 3 8" xfId="12787"/>
    <cellStyle name="Migliaia 30 3 8 2" xfId="29176"/>
    <cellStyle name="Migliaia 30 3 8 2 2" xfId="34661"/>
    <cellStyle name="Migliaia 30 3 8 2 3" xfId="39963"/>
    <cellStyle name="Migliaia 30 3 8 3" xfId="32106"/>
    <cellStyle name="Migliaia 30 3 8 4" xfId="37312"/>
    <cellStyle name="Migliaia 30 3 8 5" xfId="20165"/>
    <cellStyle name="Migliaia 30 3 9" xfId="15765"/>
    <cellStyle name="Migliaia 30 4" xfId="1365"/>
    <cellStyle name="Migliaia 30 4 2" xfId="3561"/>
    <cellStyle name="Migliaia 30 4 2 2" xfId="4258"/>
    <cellStyle name="Migliaia 30 4 2 2 2" xfId="29177"/>
    <cellStyle name="Migliaia 30 4 2 2 2 2" xfId="34662"/>
    <cellStyle name="Migliaia 30 4 2 2 2 3" xfId="39964"/>
    <cellStyle name="Migliaia 30 4 2 2 3" xfId="32107"/>
    <cellStyle name="Migliaia 30 4 2 2 4" xfId="37313"/>
    <cellStyle name="Migliaia 30 4 2 3" xfId="7409"/>
    <cellStyle name="Migliaia 30 4 2 3 2" xfId="29178"/>
    <cellStyle name="Migliaia 30 4 2 3 2 2" xfId="34663"/>
    <cellStyle name="Migliaia 30 4 2 3 2 3" xfId="39965"/>
    <cellStyle name="Migliaia 30 4 2 3 3" xfId="32108"/>
    <cellStyle name="Migliaia 30 4 2 3 4" xfId="37314"/>
    <cellStyle name="Migliaia 30 4 2 4" xfId="6756"/>
    <cellStyle name="Migliaia 30 4 2 5" xfId="6144"/>
    <cellStyle name="Migliaia 30 4 2 5 2" xfId="16918"/>
    <cellStyle name="Migliaia 30 4 2 5 3" xfId="41688"/>
    <cellStyle name="Migliaia 30 4 2 5 4" xfId="45950"/>
    <cellStyle name="Migliaia 30 4 2 5 5" xfId="48966"/>
    <cellStyle name="Migliaia 30 4 2 6" xfId="15776"/>
    <cellStyle name="Migliaia 30 4 2 7" xfId="20167"/>
    <cellStyle name="Migliaia 30 4 3" xfId="4259"/>
    <cellStyle name="Migliaia 30 4 3 2" xfId="13641"/>
    <cellStyle name="Migliaia 30 4 3 2 2" xfId="34664"/>
    <cellStyle name="Migliaia 30 4 3 2 3" xfId="39966"/>
    <cellStyle name="Migliaia 30 4 3 3" xfId="32109"/>
    <cellStyle name="Migliaia 30 4 3 4" xfId="37315"/>
    <cellStyle name="Migliaia 30 4 3 5" xfId="12785"/>
    <cellStyle name="Migliaia 30 4 4" xfId="7410"/>
    <cellStyle name="Migliaia 30 4 4 2" xfId="29179"/>
    <cellStyle name="Migliaia 30 4 4 2 2" xfId="34665"/>
    <cellStyle name="Migliaia 30 4 4 2 3" xfId="39967"/>
    <cellStyle name="Migliaia 30 4 4 3" xfId="32110"/>
    <cellStyle name="Migliaia 30 4 4 4" xfId="37316"/>
    <cellStyle name="Migliaia 30 4 5" xfId="6755"/>
    <cellStyle name="Migliaia 30 4 5 2" xfId="29180"/>
    <cellStyle name="Migliaia 30 4 5 2 2" xfId="34666"/>
    <cellStyle name="Migliaia 30 4 5 2 3" xfId="39968"/>
    <cellStyle name="Migliaia 30 4 5 3" xfId="32111"/>
    <cellStyle name="Migliaia 30 4 5 4" xfId="37317"/>
    <cellStyle name="Migliaia 30 4 6" xfId="6143"/>
    <cellStyle name="Migliaia 30 4 6 2" xfId="16917"/>
    <cellStyle name="Migliaia 30 4 6 2 2" xfId="34667"/>
    <cellStyle name="Migliaia 30 4 6 2 3" xfId="39969"/>
    <cellStyle name="Migliaia 30 4 6 2 4" xfId="29181"/>
    <cellStyle name="Migliaia 30 4 6 3" xfId="32112"/>
    <cellStyle name="Migliaia 30 4 6 4" xfId="37318"/>
    <cellStyle name="Migliaia 30 4 6 5" xfId="20168"/>
    <cellStyle name="Migliaia 30 4 6 6" xfId="42754"/>
    <cellStyle name="Migliaia 30 4 6 7" xfId="45949"/>
    <cellStyle name="Migliaia 30 4 6 8" xfId="48965"/>
    <cellStyle name="Migliaia 30 4 7" xfId="15775"/>
    <cellStyle name="Migliaia 30 4 7 2" xfId="29182"/>
    <cellStyle name="Migliaia 30 4 7 2 2" xfId="34668"/>
    <cellStyle name="Migliaia 30 4 7 2 3" xfId="39970"/>
    <cellStyle name="Migliaia 30 4 7 3" xfId="32113"/>
    <cellStyle name="Migliaia 30 4 7 4" xfId="37319"/>
    <cellStyle name="Migliaia 30 4 7 5" xfId="20169"/>
    <cellStyle name="Migliaia 30 4 8" xfId="20166"/>
    <cellStyle name="Migliaia 30 5" xfId="1366"/>
    <cellStyle name="Migliaia 30 5 2" xfId="3562"/>
    <cellStyle name="Migliaia 30 5 2 2" xfId="13865"/>
    <cellStyle name="Migliaia 30 5 2 2 2" xfId="34669"/>
    <cellStyle name="Migliaia 30 5 2 2 3" xfId="39971"/>
    <cellStyle name="Migliaia 30 5 2 3" xfId="15778"/>
    <cellStyle name="Migliaia 30 5 2 3 2" xfId="32114"/>
    <cellStyle name="Migliaia 30 5 2 4" xfId="37320"/>
    <cellStyle name="Migliaia 30 5 2 5" xfId="11803"/>
    <cellStyle name="Migliaia 30 5 3" xfId="6757"/>
    <cellStyle name="Migliaia 30 5 3 2" xfId="29183"/>
    <cellStyle name="Migliaia 30 5 3 2 2" xfId="34670"/>
    <cellStyle name="Migliaia 30 5 3 2 3" xfId="39972"/>
    <cellStyle name="Migliaia 30 5 3 3" xfId="32115"/>
    <cellStyle name="Migliaia 30 5 3 4" xfId="37321"/>
    <cellStyle name="Migliaia 30 5 4" xfId="6145"/>
    <cellStyle name="Migliaia 30 5 4 2" xfId="16919"/>
    <cellStyle name="Migliaia 30 5 4 2 2" xfId="34671"/>
    <cellStyle name="Migliaia 30 5 4 2 3" xfId="39973"/>
    <cellStyle name="Migliaia 30 5 4 2 4" xfId="29184"/>
    <cellStyle name="Migliaia 30 5 4 3" xfId="32116"/>
    <cellStyle name="Migliaia 30 5 4 4" xfId="37322"/>
    <cellStyle name="Migliaia 30 5 4 5" xfId="20171"/>
    <cellStyle name="Migliaia 30 5 4 6" xfId="43049"/>
    <cellStyle name="Migliaia 30 5 4 7" xfId="45951"/>
    <cellStyle name="Migliaia 30 5 4 8" xfId="48967"/>
    <cellStyle name="Migliaia 30 5 5" xfId="15777"/>
    <cellStyle name="Migliaia 30 5 5 2" xfId="29185"/>
    <cellStyle name="Migliaia 30 5 5 2 2" xfId="34672"/>
    <cellStyle name="Migliaia 30 5 5 2 3" xfId="39974"/>
    <cellStyle name="Migliaia 30 5 5 3" xfId="32117"/>
    <cellStyle name="Migliaia 30 5 5 4" xfId="37323"/>
    <cellStyle name="Migliaia 30 5 5 5" xfId="20172"/>
    <cellStyle name="Migliaia 30 5 6" xfId="20173"/>
    <cellStyle name="Migliaia 30 5 6 2" xfId="29186"/>
    <cellStyle name="Migliaia 30 5 6 2 2" xfId="34673"/>
    <cellStyle name="Migliaia 30 5 6 2 3" xfId="39975"/>
    <cellStyle name="Migliaia 30 5 6 3" xfId="32118"/>
    <cellStyle name="Migliaia 30 5 6 4" xfId="37324"/>
    <cellStyle name="Migliaia 30 5 7" xfId="20170"/>
    <cellStyle name="Migliaia 30 6" xfId="1361"/>
    <cellStyle name="Migliaia 30 6 2" xfId="3557"/>
    <cellStyle name="Migliaia 30 6 2 2" xfId="5159"/>
    <cellStyle name="Migliaia 30 6 2 3" xfId="14089"/>
    <cellStyle name="Migliaia 30 6 2 4" xfId="15780"/>
    <cellStyle name="Migliaia 30 6 2 5" xfId="27822"/>
    <cellStyle name="Migliaia 30 6 2 6" xfId="11805"/>
    <cellStyle name="Migliaia 30 6 3" xfId="4911"/>
    <cellStyle name="Migliaia 30 6 3 2" xfId="30737"/>
    <cellStyle name="Migliaia 30 6 3 2 2" xfId="35897"/>
    <cellStyle name="Migliaia 30 6 3 2 3" xfId="41199"/>
    <cellStyle name="Migliaia 30 6 3 3" xfId="33246"/>
    <cellStyle name="Migliaia 30 6 3 4" xfId="38548"/>
    <cellStyle name="Migliaia 30 6 4" xfId="15779"/>
    <cellStyle name="Migliaia 30 6 4 2" xfId="34674"/>
    <cellStyle name="Migliaia 30 6 4 3" xfId="39976"/>
    <cellStyle name="Migliaia 30 6 4 4" xfId="29187"/>
    <cellStyle name="Migliaia 30 6 5" xfId="32119"/>
    <cellStyle name="Migliaia 30 6 6" xfId="37325"/>
    <cellStyle name="Migliaia 30 6 7" xfId="11804"/>
    <cellStyle name="Migliaia 30 7" xfId="3204"/>
    <cellStyle name="Migliaia 30 7 2" xfId="9677"/>
    <cellStyle name="Migliaia 30 7 2 2" xfId="30738"/>
    <cellStyle name="Migliaia 30 7 2 2 2" xfId="35898"/>
    <cellStyle name="Migliaia 30 7 2 2 3" xfId="41200"/>
    <cellStyle name="Migliaia 30 7 2 3" xfId="33247"/>
    <cellStyle name="Migliaia 30 7 2 4" xfId="38549"/>
    <cellStyle name="Migliaia 30 7 3" xfId="15781"/>
    <cellStyle name="Migliaia 30 7 3 2" xfId="34675"/>
    <cellStyle name="Migliaia 30 7 3 3" xfId="39977"/>
    <cellStyle name="Migliaia 30 7 3 4" xfId="29188"/>
    <cellStyle name="Migliaia 30 7 4" xfId="32120"/>
    <cellStyle name="Migliaia 30 7 5" xfId="37326"/>
    <cellStyle name="Migliaia 30 7 6" xfId="11806"/>
    <cellStyle name="Migliaia 30 8" xfId="2774"/>
    <cellStyle name="Migliaia 30 8 2" xfId="9382"/>
    <cellStyle name="Migliaia 30 8 2 2" xfId="30739"/>
    <cellStyle name="Migliaia 30 8 2 2 2" xfId="35899"/>
    <cellStyle name="Migliaia 30 8 2 2 3" xfId="41201"/>
    <cellStyle name="Migliaia 30 8 2 3" xfId="33248"/>
    <cellStyle name="Migliaia 30 8 2 4" xfId="38550"/>
    <cellStyle name="Migliaia 30 8 3" xfId="15782"/>
    <cellStyle name="Migliaia 30 8 3 2" xfId="34676"/>
    <cellStyle name="Migliaia 30 8 3 3" xfId="39978"/>
    <cellStyle name="Migliaia 30 8 3 4" xfId="29189"/>
    <cellStyle name="Migliaia 30 8 4" xfId="32121"/>
    <cellStyle name="Migliaia 30 8 5" xfId="37327"/>
    <cellStyle name="Migliaia 30 8 6" xfId="11807"/>
    <cellStyle name="Migliaia 30 9" xfId="12610"/>
    <cellStyle name="Migliaia 30 9 2" xfId="29190"/>
    <cellStyle name="Migliaia 30 9 2 2" xfId="34677"/>
    <cellStyle name="Migliaia 30 9 2 3" xfId="39979"/>
    <cellStyle name="Migliaia 30 9 3" xfId="32122"/>
    <cellStyle name="Migliaia 30 9 4" xfId="37328"/>
    <cellStyle name="Migliaia 31" xfId="308"/>
    <cellStyle name="Migliaia 31 10" xfId="15783"/>
    <cellStyle name="Migliaia 31 10 2" xfId="34678"/>
    <cellStyle name="Migliaia 31 10 3" xfId="39980"/>
    <cellStyle name="Migliaia 31 10 4" xfId="29191"/>
    <cellStyle name="Migliaia 31 11" xfId="32123"/>
    <cellStyle name="Migliaia 31 12" xfId="37329"/>
    <cellStyle name="Migliaia 31 2" xfId="309"/>
    <cellStyle name="Migliaia 31 2 2" xfId="1368"/>
    <cellStyle name="Migliaia 31 2 2 2" xfId="3564"/>
    <cellStyle name="Migliaia 31 2 2 2 2" xfId="9816"/>
    <cellStyle name="Migliaia 31 2 2 2 2 2" xfId="34679"/>
    <cellStyle name="Migliaia 31 2 2 2 2 3" xfId="39981"/>
    <cellStyle name="Migliaia 31 2 2 2 3" xfId="13866"/>
    <cellStyle name="Migliaia 31 2 2 2 4" xfId="15786"/>
    <cellStyle name="Migliaia 31 2 2 2 4 2" xfId="37330"/>
    <cellStyle name="Migliaia 31 2 2 2 5" xfId="11808"/>
    <cellStyle name="Migliaia 31 2 2 3" xfId="7041"/>
    <cellStyle name="Migliaia 31 2 2 3 2" xfId="30740"/>
    <cellStyle name="Migliaia 31 2 2 3 2 2" xfId="35900"/>
    <cellStyle name="Migliaia 31 2 2 3 2 3" xfId="41202"/>
    <cellStyle name="Migliaia 31 2 2 3 3" xfId="33249"/>
    <cellStyle name="Migliaia 31 2 2 3 4" xfId="38551"/>
    <cellStyle name="Migliaia 31 2 2 4" xfId="6146"/>
    <cellStyle name="Migliaia 31 2 2 4 2" xfId="16920"/>
    <cellStyle name="Migliaia 31 2 2 4 3" xfId="43347"/>
    <cellStyle name="Migliaia 31 2 2 4 4" xfId="45952"/>
    <cellStyle name="Migliaia 31 2 2 4 5" xfId="48968"/>
    <cellStyle name="Migliaia 31 2 2 5" xfId="15785"/>
    <cellStyle name="Migliaia 31 2 2 6" xfId="20175"/>
    <cellStyle name="Migliaia 31 2 3" xfId="3208"/>
    <cellStyle name="Migliaia 31 2 3 2" xfId="9681"/>
    <cellStyle name="Migliaia 31 2 3 2 2" xfId="30741"/>
    <cellStyle name="Migliaia 31 2 3 2 2 2" xfId="35901"/>
    <cellStyle name="Migliaia 31 2 3 2 2 3" xfId="41203"/>
    <cellStyle name="Migliaia 31 2 3 2 3" xfId="33250"/>
    <cellStyle name="Migliaia 31 2 3 2 4" xfId="38552"/>
    <cellStyle name="Migliaia 31 2 3 3" xfId="15787"/>
    <cellStyle name="Migliaia 31 2 3 3 2" xfId="34680"/>
    <cellStyle name="Migliaia 31 2 3 3 3" xfId="39982"/>
    <cellStyle name="Migliaia 31 2 3 3 4" xfId="29192"/>
    <cellStyle name="Migliaia 31 2 3 4" xfId="32124"/>
    <cellStyle name="Migliaia 31 2 3 5" xfId="37331"/>
    <cellStyle name="Migliaia 31 2 3 6" xfId="11809"/>
    <cellStyle name="Migliaia 31 2 4" xfId="2779"/>
    <cellStyle name="Migliaia 31 2 4 2" xfId="9386"/>
    <cellStyle name="Migliaia 31 2 4 2 2" xfId="34681"/>
    <cellStyle name="Migliaia 31 2 4 2 3" xfId="39983"/>
    <cellStyle name="Migliaia 31 2 4 3" xfId="13480"/>
    <cellStyle name="Migliaia 31 2 4 4" xfId="15788"/>
    <cellStyle name="Migliaia 31 2 4 4 2" xfId="37332"/>
    <cellStyle name="Migliaia 31 2 4 5" xfId="11810"/>
    <cellStyle name="Migliaia 31 2 5" xfId="8556"/>
    <cellStyle name="Migliaia 31 2 5 2" xfId="29193"/>
    <cellStyle name="Migliaia 31 2 5 2 2" xfId="34682"/>
    <cellStyle name="Migliaia 31 2 5 2 3" xfId="39984"/>
    <cellStyle name="Migliaia 31 2 5 3" xfId="32125"/>
    <cellStyle name="Migliaia 31 2 5 4" xfId="37333"/>
    <cellStyle name="Migliaia 31 2 6" xfId="15784"/>
    <cellStyle name="Migliaia 31 2 6 2" xfId="29194"/>
    <cellStyle name="Migliaia 31 2 6 2 2" xfId="34683"/>
    <cellStyle name="Migliaia 31 2 6 2 3" xfId="39985"/>
    <cellStyle name="Migliaia 31 2 6 3" xfId="32126"/>
    <cellStyle name="Migliaia 31 2 6 4" xfId="37334"/>
    <cellStyle name="Migliaia 31 2 6 5" xfId="20176"/>
    <cellStyle name="Migliaia 31 2 7" xfId="20174"/>
    <cellStyle name="Migliaia 31 3" xfId="310"/>
    <cellStyle name="Migliaia 31 3 10" xfId="20177"/>
    <cellStyle name="Migliaia 31 3 11" xfId="11811"/>
    <cellStyle name="Migliaia 31 3 2" xfId="1370"/>
    <cellStyle name="Migliaia 31 3 2 2" xfId="3566"/>
    <cellStyle name="Migliaia 31 3 2 2 2" xfId="7411"/>
    <cellStyle name="Migliaia 31 3 2 2 2 2" xfId="13867"/>
    <cellStyle name="Migliaia 31 3 2 2 2 2 2" xfId="17297"/>
    <cellStyle name="Migliaia 31 3 2 2 2 2 2 2" xfId="34684"/>
    <cellStyle name="Migliaia 31 3 2 2 2 2 3" xfId="39986"/>
    <cellStyle name="Migliaia 31 3 2 2 2 2 4" xfId="29195"/>
    <cellStyle name="Migliaia 31 3 2 2 2 3" xfId="32127"/>
    <cellStyle name="Migliaia 31 3 2 2 2 4" xfId="37335"/>
    <cellStyle name="Migliaia 31 3 2 2 2 5" xfId="20562"/>
    <cellStyle name="Migliaia 31 3 2 2 2 6" xfId="46342"/>
    <cellStyle name="Migliaia 31 3 2 2 2 7" xfId="49358"/>
    <cellStyle name="Migliaia 31 3 2 2 2 8" xfId="13094"/>
    <cellStyle name="Migliaia 31 3 2 2 3" xfId="6987"/>
    <cellStyle name="Migliaia 31 3 2 2 4" xfId="6147"/>
    <cellStyle name="Migliaia 31 3 2 2 4 2" xfId="16921"/>
    <cellStyle name="Migliaia 31 3 2 2 4 3" xfId="41689"/>
    <cellStyle name="Migliaia 31 3 2 2 4 4" xfId="45953"/>
    <cellStyle name="Migliaia 31 3 2 2 4 5" xfId="48969"/>
    <cellStyle name="Migliaia 31 3 2 2 5" xfId="15791"/>
    <cellStyle name="Migliaia 31 3 2 2 6" xfId="20179"/>
    <cellStyle name="Migliaia 31 3 2 3" xfId="2781"/>
    <cellStyle name="Migliaia 31 3 2 3 2" xfId="7842"/>
    <cellStyle name="Migliaia 31 3 2 3 2 2" xfId="34685"/>
    <cellStyle name="Migliaia 31 3 2 3 2 3" xfId="39987"/>
    <cellStyle name="Migliaia 31 3 2 3 2 4" xfId="29196"/>
    <cellStyle name="Migliaia 31 3 2 3 3" xfId="7412"/>
    <cellStyle name="Migliaia 31 3 2 3 4" xfId="15792"/>
    <cellStyle name="Migliaia 31 3 2 3 4 2" xfId="37336"/>
    <cellStyle name="Migliaia 31 3 2 3 5" xfId="11812"/>
    <cellStyle name="Migliaia 31 3 2 4" xfId="6758"/>
    <cellStyle name="Migliaia 31 3 2 4 2" xfId="13513"/>
    <cellStyle name="Migliaia 31 3 2 4 2 2" xfId="34686"/>
    <cellStyle name="Migliaia 31 3 2 4 2 3" xfId="39988"/>
    <cellStyle name="Migliaia 31 3 2 4 3" xfId="32128"/>
    <cellStyle name="Migliaia 31 3 2 4 4" xfId="37337"/>
    <cellStyle name="Migliaia 31 3 2 4 5" xfId="12613"/>
    <cellStyle name="Migliaia 31 3 2 5" xfId="12783"/>
    <cellStyle name="Migliaia 31 3 2 5 2" xfId="29197"/>
    <cellStyle name="Migliaia 31 3 2 5 2 2" xfId="34687"/>
    <cellStyle name="Migliaia 31 3 2 5 2 3" xfId="39989"/>
    <cellStyle name="Migliaia 31 3 2 5 3" xfId="32129"/>
    <cellStyle name="Migliaia 31 3 2 5 4" xfId="37338"/>
    <cellStyle name="Migliaia 31 3 2 6" xfId="15790"/>
    <cellStyle name="Migliaia 31 3 2 6 2" xfId="29198"/>
    <cellStyle name="Migliaia 31 3 2 6 2 2" xfId="34688"/>
    <cellStyle name="Migliaia 31 3 2 6 2 3" xfId="39990"/>
    <cellStyle name="Migliaia 31 3 2 6 3" xfId="32130"/>
    <cellStyle name="Migliaia 31 3 2 6 4" xfId="37339"/>
    <cellStyle name="Migliaia 31 3 2 6 5" xfId="20180"/>
    <cellStyle name="Migliaia 31 3 2 7" xfId="20178"/>
    <cellStyle name="Migliaia 31 3 3" xfId="1369"/>
    <cellStyle name="Migliaia 31 3 3 2" xfId="3565"/>
    <cellStyle name="Migliaia 31 3 3 2 2" xfId="5162"/>
    <cellStyle name="Migliaia 31 3 3 2 2 2" xfId="34690"/>
    <cellStyle name="Migliaia 31 3 3 2 2 3" xfId="39992"/>
    <cellStyle name="Migliaia 31 3 3 2 3" xfId="13642"/>
    <cellStyle name="Migliaia 31 3 3 2 4" xfId="15794"/>
    <cellStyle name="Migliaia 31 3 3 2 4 2" xfId="37341"/>
    <cellStyle name="Migliaia 31 3 3 2 5" xfId="11814"/>
    <cellStyle name="Migliaia 31 3 3 3" xfId="4914"/>
    <cellStyle name="Migliaia 31 3 3 3 2" xfId="29200"/>
    <cellStyle name="Migliaia 31 3 3 3 2 2" xfId="34691"/>
    <cellStyle name="Migliaia 31 3 3 3 2 3" xfId="39993"/>
    <cellStyle name="Migliaia 31 3 3 3 3" xfId="32132"/>
    <cellStyle name="Migliaia 31 3 3 3 4" xfId="37342"/>
    <cellStyle name="Migliaia 31 3 3 4" xfId="15793"/>
    <cellStyle name="Migliaia 31 3 3 4 2" xfId="29201"/>
    <cellStyle name="Migliaia 31 3 3 4 2 2" xfId="34692"/>
    <cellStyle name="Migliaia 31 3 3 4 2 3" xfId="39994"/>
    <cellStyle name="Migliaia 31 3 3 4 3" xfId="32133"/>
    <cellStyle name="Migliaia 31 3 3 4 4" xfId="37343"/>
    <cellStyle name="Migliaia 31 3 3 4 5" xfId="20181"/>
    <cellStyle name="Migliaia 31 3 3 5" xfId="20182"/>
    <cellStyle name="Migliaia 31 3 3 5 2" xfId="29202"/>
    <cellStyle name="Migliaia 31 3 3 5 2 2" xfId="34693"/>
    <cellStyle name="Migliaia 31 3 3 5 2 3" xfId="39995"/>
    <cellStyle name="Migliaia 31 3 3 5 3" xfId="32134"/>
    <cellStyle name="Migliaia 31 3 3 5 4" xfId="37344"/>
    <cellStyle name="Migliaia 31 3 3 6" xfId="29199"/>
    <cellStyle name="Migliaia 31 3 3 6 2" xfId="34689"/>
    <cellStyle name="Migliaia 31 3 3 6 3" xfId="39991"/>
    <cellStyle name="Migliaia 31 3 3 7" xfId="32131"/>
    <cellStyle name="Migliaia 31 3 3 8" xfId="37340"/>
    <cellStyle name="Migliaia 31 3 3 9" xfId="11813"/>
    <cellStyle name="Migliaia 31 3 4" xfId="2409"/>
    <cellStyle name="Migliaia 31 3 4 2" xfId="3921"/>
    <cellStyle name="Migliaia 31 3 4 2 2" xfId="9876"/>
    <cellStyle name="Migliaia 31 3 4 2 3" xfId="13466"/>
    <cellStyle name="Migliaia 31 3 4 2 4" xfId="15796"/>
    <cellStyle name="Migliaia 31 3 4 2 5" xfId="27823"/>
    <cellStyle name="Migliaia 31 3 4 2 6" xfId="11816"/>
    <cellStyle name="Migliaia 31 3 4 3" xfId="9124"/>
    <cellStyle name="Migliaia 31 3 4 3 2" xfId="30742"/>
    <cellStyle name="Migliaia 31 3 4 3 2 2" xfId="35902"/>
    <cellStyle name="Migliaia 31 3 4 3 2 3" xfId="41204"/>
    <cellStyle name="Migliaia 31 3 4 3 3" xfId="33251"/>
    <cellStyle name="Migliaia 31 3 4 3 4" xfId="38553"/>
    <cellStyle name="Migliaia 31 3 4 4" xfId="15795"/>
    <cellStyle name="Migliaia 31 3 4 4 2" xfId="34694"/>
    <cellStyle name="Migliaia 31 3 4 4 3" xfId="39996"/>
    <cellStyle name="Migliaia 31 3 4 4 4" xfId="29203"/>
    <cellStyle name="Migliaia 31 3 4 5" xfId="32135"/>
    <cellStyle name="Migliaia 31 3 4 6" xfId="37345"/>
    <cellStyle name="Migliaia 31 3 4 7" xfId="11815"/>
    <cellStyle name="Migliaia 31 3 5" xfId="3209"/>
    <cellStyle name="Migliaia 31 3 5 2" xfId="9682"/>
    <cellStyle name="Migliaia 31 3 5 2 2" xfId="30743"/>
    <cellStyle name="Migliaia 31 3 5 2 2 2" xfId="35903"/>
    <cellStyle name="Migliaia 31 3 5 2 2 3" xfId="41205"/>
    <cellStyle name="Migliaia 31 3 5 2 3" xfId="33252"/>
    <cellStyle name="Migliaia 31 3 5 2 4" xfId="38554"/>
    <cellStyle name="Migliaia 31 3 5 3" xfId="15797"/>
    <cellStyle name="Migliaia 31 3 5 3 2" xfId="34695"/>
    <cellStyle name="Migliaia 31 3 5 3 3" xfId="39997"/>
    <cellStyle name="Migliaia 31 3 5 3 4" xfId="29204"/>
    <cellStyle name="Migliaia 31 3 5 4" xfId="32136"/>
    <cellStyle name="Migliaia 31 3 5 5" xfId="37346"/>
    <cellStyle name="Migliaia 31 3 5 6" xfId="11817"/>
    <cellStyle name="Migliaia 31 3 6" xfId="2780"/>
    <cellStyle name="Migliaia 31 3 6 2" xfId="9387"/>
    <cellStyle name="Migliaia 31 3 6 2 2" xfId="34696"/>
    <cellStyle name="Migliaia 31 3 6 2 3" xfId="39998"/>
    <cellStyle name="Migliaia 31 3 6 3" xfId="14140"/>
    <cellStyle name="Migliaia 31 3 6 4" xfId="15798"/>
    <cellStyle name="Migliaia 31 3 6 4 2" xfId="37347"/>
    <cellStyle name="Migliaia 31 3 6 5" xfId="11818"/>
    <cellStyle name="Migliaia 31 3 7" xfId="6646"/>
    <cellStyle name="Migliaia 31 3 7 2" xfId="29205"/>
    <cellStyle name="Migliaia 31 3 7 2 2" xfId="34697"/>
    <cellStyle name="Migliaia 31 3 7 2 3" xfId="39999"/>
    <cellStyle name="Migliaia 31 3 7 3" xfId="32137"/>
    <cellStyle name="Migliaia 31 3 7 4" xfId="37348"/>
    <cellStyle name="Migliaia 31 3 8" xfId="12784"/>
    <cellStyle name="Migliaia 31 3 8 2" xfId="29206"/>
    <cellStyle name="Migliaia 31 3 8 2 2" xfId="34698"/>
    <cellStyle name="Migliaia 31 3 8 2 3" xfId="40000"/>
    <cellStyle name="Migliaia 31 3 8 3" xfId="32138"/>
    <cellStyle name="Migliaia 31 3 8 4" xfId="37349"/>
    <cellStyle name="Migliaia 31 3 8 5" xfId="20183"/>
    <cellStyle name="Migliaia 31 3 9" xfId="15789"/>
    <cellStyle name="Migliaia 31 4" xfId="1371"/>
    <cellStyle name="Migliaia 31 4 2" xfId="3567"/>
    <cellStyle name="Migliaia 31 4 2 2" xfId="4260"/>
    <cellStyle name="Migliaia 31 4 2 2 2" xfId="29207"/>
    <cellStyle name="Migliaia 31 4 2 2 2 2" xfId="34699"/>
    <cellStyle name="Migliaia 31 4 2 2 2 3" xfId="40001"/>
    <cellStyle name="Migliaia 31 4 2 2 3" xfId="32139"/>
    <cellStyle name="Migliaia 31 4 2 2 4" xfId="37350"/>
    <cellStyle name="Migliaia 31 4 2 3" xfId="7413"/>
    <cellStyle name="Migliaia 31 4 2 3 2" xfId="29208"/>
    <cellStyle name="Migliaia 31 4 2 3 2 2" xfId="34700"/>
    <cellStyle name="Migliaia 31 4 2 3 2 3" xfId="40002"/>
    <cellStyle name="Migliaia 31 4 2 3 3" xfId="32140"/>
    <cellStyle name="Migliaia 31 4 2 3 4" xfId="37351"/>
    <cellStyle name="Migliaia 31 4 2 4" xfId="6760"/>
    <cellStyle name="Migliaia 31 4 2 5" xfId="6149"/>
    <cellStyle name="Migliaia 31 4 2 5 2" xfId="16923"/>
    <cellStyle name="Migliaia 31 4 2 5 3" xfId="41690"/>
    <cellStyle name="Migliaia 31 4 2 5 4" xfId="45955"/>
    <cellStyle name="Migliaia 31 4 2 5 5" xfId="48971"/>
    <cellStyle name="Migliaia 31 4 2 6" xfId="15800"/>
    <cellStyle name="Migliaia 31 4 2 7" xfId="20185"/>
    <cellStyle name="Migliaia 31 4 3" xfId="4261"/>
    <cellStyle name="Migliaia 31 4 3 2" xfId="13643"/>
    <cellStyle name="Migliaia 31 4 3 2 2" xfId="34701"/>
    <cellStyle name="Migliaia 31 4 3 2 3" xfId="40003"/>
    <cellStyle name="Migliaia 31 4 3 3" xfId="32141"/>
    <cellStyle name="Migliaia 31 4 3 4" xfId="37352"/>
    <cellStyle name="Migliaia 31 4 3 5" xfId="12782"/>
    <cellStyle name="Migliaia 31 4 4" xfId="7414"/>
    <cellStyle name="Migliaia 31 4 4 2" xfId="29209"/>
    <cellStyle name="Migliaia 31 4 4 2 2" xfId="34702"/>
    <cellStyle name="Migliaia 31 4 4 2 3" xfId="40004"/>
    <cellStyle name="Migliaia 31 4 4 3" xfId="32142"/>
    <cellStyle name="Migliaia 31 4 4 4" xfId="37353"/>
    <cellStyle name="Migliaia 31 4 5" xfId="6759"/>
    <cellStyle name="Migliaia 31 4 5 2" xfId="29210"/>
    <cellStyle name="Migliaia 31 4 5 2 2" xfId="34703"/>
    <cellStyle name="Migliaia 31 4 5 2 3" xfId="40005"/>
    <cellStyle name="Migliaia 31 4 5 3" xfId="32143"/>
    <cellStyle name="Migliaia 31 4 5 4" xfId="37354"/>
    <cellStyle name="Migliaia 31 4 6" xfId="6148"/>
    <cellStyle name="Migliaia 31 4 6 2" xfId="16922"/>
    <cellStyle name="Migliaia 31 4 6 2 2" xfId="34704"/>
    <cellStyle name="Migliaia 31 4 6 2 3" xfId="40006"/>
    <cellStyle name="Migliaia 31 4 6 2 4" xfId="29211"/>
    <cellStyle name="Migliaia 31 4 6 3" xfId="32144"/>
    <cellStyle name="Migliaia 31 4 6 4" xfId="37355"/>
    <cellStyle name="Migliaia 31 4 6 5" xfId="20186"/>
    <cellStyle name="Migliaia 31 4 6 6" xfId="43922"/>
    <cellStyle name="Migliaia 31 4 6 7" xfId="45954"/>
    <cellStyle name="Migliaia 31 4 6 8" xfId="48970"/>
    <cellStyle name="Migliaia 31 4 7" xfId="15799"/>
    <cellStyle name="Migliaia 31 4 7 2" xfId="29212"/>
    <cellStyle name="Migliaia 31 4 7 2 2" xfId="34705"/>
    <cellStyle name="Migliaia 31 4 7 2 3" xfId="40007"/>
    <cellStyle name="Migliaia 31 4 7 3" xfId="32145"/>
    <cellStyle name="Migliaia 31 4 7 4" xfId="37356"/>
    <cellStyle name="Migliaia 31 4 7 5" xfId="20187"/>
    <cellStyle name="Migliaia 31 4 8" xfId="20184"/>
    <cellStyle name="Migliaia 31 5" xfId="1372"/>
    <cellStyle name="Migliaia 31 5 2" xfId="3568"/>
    <cellStyle name="Migliaia 31 5 2 2" xfId="13868"/>
    <cellStyle name="Migliaia 31 5 2 2 2" xfId="34706"/>
    <cellStyle name="Migliaia 31 5 2 2 3" xfId="40008"/>
    <cellStyle name="Migliaia 31 5 2 3" xfId="15802"/>
    <cellStyle name="Migliaia 31 5 2 3 2" xfId="32146"/>
    <cellStyle name="Migliaia 31 5 2 4" xfId="37357"/>
    <cellStyle name="Migliaia 31 5 2 5" xfId="11819"/>
    <cellStyle name="Migliaia 31 5 3" xfId="6761"/>
    <cellStyle name="Migliaia 31 5 3 2" xfId="29213"/>
    <cellStyle name="Migliaia 31 5 3 2 2" xfId="34707"/>
    <cellStyle name="Migliaia 31 5 3 2 3" xfId="40009"/>
    <cellStyle name="Migliaia 31 5 3 3" xfId="32147"/>
    <cellStyle name="Migliaia 31 5 3 4" xfId="37358"/>
    <cellStyle name="Migliaia 31 5 4" xfId="6150"/>
    <cellStyle name="Migliaia 31 5 4 2" xfId="16924"/>
    <cellStyle name="Migliaia 31 5 4 2 2" xfId="34708"/>
    <cellStyle name="Migliaia 31 5 4 2 3" xfId="40010"/>
    <cellStyle name="Migliaia 31 5 4 2 4" xfId="29214"/>
    <cellStyle name="Migliaia 31 5 4 3" xfId="32148"/>
    <cellStyle name="Migliaia 31 5 4 4" xfId="37359"/>
    <cellStyle name="Migliaia 31 5 4 5" xfId="20189"/>
    <cellStyle name="Migliaia 31 5 4 6" xfId="41691"/>
    <cellStyle name="Migliaia 31 5 4 7" xfId="45956"/>
    <cellStyle name="Migliaia 31 5 4 8" xfId="48972"/>
    <cellStyle name="Migliaia 31 5 5" xfId="15801"/>
    <cellStyle name="Migliaia 31 5 5 2" xfId="29215"/>
    <cellStyle name="Migliaia 31 5 5 2 2" xfId="34709"/>
    <cellStyle name="Migliaia 31 5 5 2 3" xfId="40011"/>
    <cellStyle name="Migliaia 31 5 5 3" xfId="32149"/>
    <cellStyle name="Migliaia 31 5 5 4" xfId="37360"/>
    <cellStyle name="Migliaia 31 5 5 5" xfId="20190"/>
    <cellStyle name="Migliaia 31 5 6" xfId="20191"/>
    <cellStyle name="Migliaia 31 5 6 2" xfId="29216"/>
    <cellStyle name="Migliaia 31 5 6 2 2" xfId="34710"/>
    <cellStyle name="Migliaia 31 5 6 2 3" xfId="40012"/>
    <cellStyle name="Migliaia 31 5 6 3" xfId="32150"/>
    <cellStyle name="Migliaia 31 5 6 4" xfId="37361"/>
    <cellStyle name="Migliaia 31 5 7" xfId="20188"/>
    <cellStyle name="Migliaia 31 6" xfId="1367"/>
    <cellStyle name="Migliaia 31 6 2" xfId="3563"/>
    <cellStyle name="Migliaia 31 6 2 2" xfId="5161"/>
    <cellStyle name="Migliaia 31 6 2 3" xfId="14088"/>
    <cellStyle name="Migliaia 31 6 2 4" xfId="15804"/>
    <cellStyle name="Migliaia 31 6 2 5" xfId="27824"/>
    <cellStyle name="Migliaia 31 6 2 6" xfId="11821"/>
    <cellStyle name="Migliaia 31 6 3" xfId="4913"/>
    <cellStyle name="Migliaia 31 6 3 2" xfId="30744"/>
    <cellStyle name="Migliaia 31 6 3 2 2" xfId="35904"/>
    <cellStyle name="Migliaia 31 6 3 2 3" xfId="41206"/>
    <cellStyle name="Migliaia 31 6 3 3" xfId="33253"/>
    <cellStyle name="Migliaia 31 6 3 4" xfId="38555"/>
    <cellStyle name="Migliaia 31 6 4" xfId="15803"/>
    <cellStyle name="Migliaia 31 6 4 2" xfId="34711"/>
    <cellStyle name="Migliaia 31 6 4 3" xfId="40013"/>
    <cellStyle name="Migliaia 31 6 4 4" xfId="29217"/>
    <cellStyle name="Migliaia 31 6 5" xfId="32151"/>
    <cellStyle name="Migliaia 31 6 6" xfId="37362"/>
    <cellStyle name="Migliaia 31 6 7" xfId="11820"/>
    <cellStyle name="Migliaia 31 7" xfId="3207"/>
    <cellStyle name="Migliaia 31 7 2" xfId="9680"/>
    <cellStyle name="Migliaia 31 7 2 2" xfId="30745"/>
    <cellStyle name="Migliaia 31 7 2 2 2" xfId="35905"/>
    <cellStyle name="Migliaia 31 7 2 2 3" xfId="41207"/>
    <cellStyle name="Migliaia 31 7 2 3" xfId="33254"/>
    <cellStyle name="Migliaia 31 7 2 4" xfId="38556"/>
    <cellStyle name="Migliaia 31 7 3" xfId="15805"/>
    <cellStyle name="Migliaia 31 7 3 2" xfId="34712"/>
    <cellStyle name="Migliaia 31 7 3 3" xfId="40014"/>
    <cellStyle name="Migliaia 31 7 3 4" xfId="29218"/>
    <cellStyle name="Migliaia 31 7 4" xfId="32152"/>
    <cellStyle name="Migliaia 31 7 5" xfId="37363"/>
    <cellStyle name="Migliaia 31 7 6" xfId="11822"/>
    <cellStyle name="Migliaia 31 8" xfId="2778"/>
    <cellStyle name="Migliaia 31 8 2" xfId="9385"/>
    <cellStyle name="Migliaia 31 8 2 2" xfId="30746"/>
    <cellStyle name="Migliaia 31 8 2 2 2" xfId="35906"/>
    <cellStyle name="Migliaia 31 8 2 2 3" xfId="41208"/>
    <cellStyle name="Migliaia 31 8 2 3" xfId="33255"/>
    <cellStyle name="Migliaia 31 8 2 4" xfId="38557"/>
    <cellStyle name="Migliaia 31 8 3" xfId="15806"/>
    <cellStyle name="Migliaia 31 8 3 2" xfId="34713"/>
    <cellStyle name="Migliaia 31 8 3 3" xfId="40015"/>
    <cellStyle name="Migliaia 31 8 3 4" xfId="29219"/>
    <cellStyle name="Migliaia 31 8 4" xfId="32153"/>
    <cellStyle name="Migliaia 31 8 5" xfId="37364"/>
    <cellStyle name="Migliaia 31 8 6" xfId="11823"/>
    <cellStyle name="Migliaia 31 9" xfId="12612"/>
    <cellStyle name="Migliaia 31 9 2" xfId="29220"/>
    <cellStyle name="Migliaia 31 9 2 2" xfId="34714"/>
    <cellStyle name="Migliaia 31 9 2 3" xfId="40016"/>
    <cellStyle name="Migliaia 31 9 3" xfId="32154"/>
    <cellStyle name="Migliaia 31 9 4" xfId="37365"/>
    <cellStyle name="Migliaia 32" xfId="311"/>
    <cellStyle name="Migliaia 32 10" xfId="15807"/>
    <cellStyle name="Migliaia 32 10 2" xfId="34715"/>
    <cellStyle name="Migliaia 32 10 3" xfId="40017"/>
    <cellStyle name="Migliaia 32 10 4" xfId="29221"/>
    <cellStyle name="Migliaia 32 11" xfId="32155"/>
    <cellStyle name="Migliaia 32 12" xfId="37366"/>
    <cellStyle name="Migliaia 32 2" xfId="312"/>
    <cellStyle name="Migliaia 32 2 2" xfId="1374"/>
    <cellStyle name="Migliaia 32 2 2 2" xfId="3570"/>
    <cellStyle name="Migliaia 32 2 2 2 2" xfId="9817"/>
    <cellStyle name="Migliaia 32 2 2 2 2 2" xfId="34716"/>
    <cellStyle name="Migliaia 32 2 2 2 2 3" xfId="40018"/>
    <cellStyle name="Migliaia 32 2 2 2 3" xfId="13869"/>
    <cellStyle name="Migliaia 32 2 2 2 4" xfId="15810"/>
    <cellStyle name="Migliaia 32 2 2 2 4 2" xfId="37367"/>
    <cellStyle name="Migliaia 32 2 2 2 5" xfId="11824"/>
    <cellStyle name="Migliaia 32 2 2 3" xfId="7042"/>
    <cellStyle name="Migliaia 32 2 2 3 2" xfId="30747"/>
    <cellStyle name="Migliaia 32 2 2 3 2 2" xfId="35907"/>
    <cellStyle name="Migliaia 32 2 2 3 2 3" xfId="41209"/>
    <cellStyle name="Migliaia 32 2 2 3 3" xfId="33256"/>
    <cellStyle name="Migliaia 32 2 2 3 4" xfId="38558"/>
    <cellStyle name="Migliaia 32 2 2 4" xfId="6151"/>
    <cellStyle name="Migliaia 32 2 2 4 2" xfId="16925"/>
    <cellStyle name="Migliaia 32 2 2 4 3" xfId="41692"/>
    <cellStyle name="Migliaia 32 2 2 4 4" xfId="45957"/>
    <cellStyle name="Migliaia 32 2 2 4 5" xfId="48973"/>
    <cellStyle name="Migliaia 32 2 2 5" xfId="15809"/>
    <cellStyle name="Migliaia 32 2 2 6" xfId="20197"/>
    <cellStyle name="Migliaia 32 2 3" xfId="3211"/>
    <cellStyle name="Migliaia 32 2 3 2" xfId="9684"/>
    <cellStyle name="Migliaia 32 2 3 2 2" xfId="30748"/>
    <cellStyle name="Migliaia 32 2 3 2 2 2" xfId="35908"/>
    <cellStyle name="Migliaia 32 2 3 2 2 3" xfId="41210"/>
    <cellStyle name="Migliaia 32 2 3 2 3" xfId="33257"/>
    <cellStyle name="Migliaia 32 2 3 2 4" xfId="38559"/>
    <cellStyle name="Migliaia 32 2 3 3" xfId="15811"/>
    <cellStyle name="Migliaia 32 2 3 3 2" xfId="34717"/>
    <cellStyle name="Migliaia 32 2 3 3 3" xfId="40019"/>
    <cellStyle name="Migliaia 32 2 3 3 4" xfId="29222"/>
    <cellStyle name="Migliaia 32 2 3 4" xfId="32156"/>
    <cellStyle name="Migliaia 32 2 3 5" xfId="37368"/>
    <cellStyle name="Migliaia 32 2 3 6" xfId="11825"/>
    <cellStyle name="Migliaia 32 2 4" xfId="2783"/>
    <cellStyle name="Migliaia 32 2 4 2" xfId="9389"/>
    <cellStyle name="Migliaia 32 2 4 2 2" xfId="34718"/>
    <cellStyle name="Migliaia 32 2 4 2 3" xfId="40020"/>
    <cellStyle name="Migliaia 32 2 4 3" xfId="14139"/>
    <cellStyle name="Migliaia 32 2 4 4" xfId="15812"/>
    <cellStyle name="Migliaia 32 2 4 4 2" xfId="37369"/>
    <cellStyle name="Migliaia 32 2 4 5" xfId="11826"/>
    <cellStyle name="Migliaia 32 2 5" xfId="8557"/>
    <cellStyle name="Migliaia 32 2 5 2" xfId="29224"/>
    <cellStyle name="Migliaia 32 2 5 2 2" xfId="34719"/>
    <cellStyle name="Migliaia 32 2 5 2 3" xfId="40021"/>
    <cellStyle name="Migliaia 32 2 5 3" xfId="32158"/>
    <cellStyle name="Migliaia 32 2 5 4" xfId="37370"/>
    <cellStyle name="Migliaia 32 2 6" xfId="15808"/>
    <cellStyle name="Migliaia 32 2 6 2" xfId="29225"/>
    <cellStyle name="Migliaia 32 2 6 2 2" xfId="34720"/>
    <cellStyle name="Migliaia 32 2 6 2 3" xfId="40022"/>
    <cellStyle name="Migliaia 32 2 6 3" xfId="32159"/>
    <cellStyle name="Migliaia 32 2 6 4" xfId="37371"/>
    <cellStyle name="Migliaia 32 2 6 5" xfId="20199"/>
    <cellStyle name="Migliaia 32 2 7" xfId="20196"/>
    <cellStyle name="Migliaia 32 3" xfId="313"/>
    <cellStyle name="Migliaia 32 3 10" xfId="20200"/>
    <cellStyle name="Migliaia 32 3 11" xfId="11827"/>
    <cellStyle name="Migliaia 32 3 2" xfId="1376"/>
    <cellStyle name="Migliaia 32 3 2 2" xfId="3572"/>
    <cellStyle name="Migliaia 32 3 2 2 2" xfId="7415"/>
    <cellStyle name="Migliaia 32 3 2 2 2 2" xfId="13870"/>
    <cellStyle name="Migliaia 32 3 2 2 2 2 2" xfId="17298"/>
    <cellStyle name="Migliaia 32 3 2 2 2 2 2 2" xfId="34721"/>
    <cellStyle name="Migliaia 32 3 2 2 2 2 3" xfId="40023"/>
    <cellStyle name="Migliaia 32 3 2 2 2 2 4" xfId="29226"/>
    <cellStyle name="Migliaia 32 3 2 2 2 3" xfId="32160"/>
    <cellStyle name="Migliaia 32 3 2 2 2 4" xfId="37372"/>
    <cellStyle name="Migliaia 32 3 2 2 2 5" xfId="43361"/>
    <cellStyle name="Migliaia 32 3 2 2 2 6" xfId="46343"/>
    <cellStyle name="Migliaia 32 3 2 2 2 7" xfId="49359"/>
    <cellStyle name="Migliaia 32 3 2 2 2 8" xfId="13095"/>
    <cellStyle name="Migliaia 32 3 2 2 3" xfId="6565"/>
    <cellStyle name="Migliaia 32 3 2 2 4" xfId="6152"/>
    <cellStyle name="Migliaia 32 3 2 2 4 2" xfId="16926"/>
    <cellStyle name="Migliaia 32 3 2 2 4 3" xfId="43628"/>
    <cellStyle name="Migliaia 32 3 2 2 4 4" xfId="45958"/>
    <cellStyle name="Migliaia 32 3 2 2 4 5" xfId="48974"/>
    <cellStyle name="Migliaia 32 3 2 2 5" xfId="15815"/>
    <cellStyle name="Migliaia 32 3 2 2 6" xfId="20202"/>
    <cellStyle name="Migliaia 32 3 2 3" xfId="2785"/>
    <cellStyle name="Migliaia 32 3 2 3 2" xfId="7841"/>
    <cellStyle name="Migliaia 32 3 2 3 2 2" xfId="34722"/>
    <cellStyle name="Migliaia 32 3 2 3 2 3" xfId="40024"/>
    <cellStyle name="Migliaia 32 3 2 3 2 4" xfId="29227"/>
    <cellStyle name="Migliaia 32 3 2 3 3" xfId="7416"/>
    <cellStyle name="Migliaia 32 3 2 3 4" xfId="15816"/>
    <cellStyle name="Migliaia 32 3 2 3 4 2" xfId="37373"/>
    <cellStyle name="Migliaia 32 3 2 3 5" xfId="11828"/>
    <cellStyle name="Migliaia 32 3 2 4" xfId="6762"/>
    <cellStyle name="Migliaia 32 3 2 4 2" xfId="13514"/>
    <cellStyle name="Migliaia 32 3 2 4 2 2" xfId="34723"/>
    <cellStyle name="Migliaia 32 3 2 4 2 3" xfId="40025"/>
    <cellStyle name="Migliaia 32 3 2 4 3" xfId="32162"/>
    <cellStyle name="Migliaia 32 3 2 4 4" xfId="37374"/>
    <cellStyle name="Migliaia 32 3 2 4 5" xfId="12615"/>
    <cellStyle name="Migliaia 32 3 2 5" xfId="12780"/>
    <cellStyle name="Migliaia 32 3 2 5 2" xfId="29228"/>
    <cellStyle name="Migliaia 32 3 2 5 2 2" xfId="34724"/>
    <cellStyle name="Migliaia 32 3 2 5 2 3" xfId="40026"/>
    <cellStyle name="Migliaia 32 3 2 5 3" xfId="32163"/>
    <cellStyle name="Migliaia 32 3 2 5 4" xfId="37375"/>
    <cellStyle name="Migliaia 32 3 2 6" xfId="15814"/>
    <cellStyle name="Migliaia 32 3 2 6 2" xfId="29229"/>
    <cellStyle name="Migliaia 32 3 2 6 2 2" xfId="34725"/>
    <cellStyle name="Migliaia 32 3 2 6 2 3" xfId="40027"/>
    <cellStyle name="Migliaia 32 3 2 6 3" xfId="32164"/>
    <cellStyle name="Migliaia 32 3 2 6 4" xfId="37376"/>
    <cellStyle name="Migliaia 32 3 2 6 5" xfId="20205"/>
    <cellStyle name="Migliaia 32 3 2 7" xfId="20201"/>
    <cellStyle name="Migliaia 32 3 3" xfId="1375"/>
    <cellStyle name="Migliaia 32 3 3 2" xfId="3571"/>
    <cellStyle name="Migliaia 32 3 3 2 2" xfId="5164"/>
    <cellStyle name="Migliaia 32 3 3 2 2 2" xfId="34727"/>
    <cellStyle name="Migliaia 32 3 3 2 2 3" xfId="40029"/>
    <cellStyle name="Migliaia 32 3 3 2 3" xfId="13644"/>
    <cellStyle name="Migliaia 32 3 3 2 4" xfId="15818"/>
    <cellStyle name="Migliaia 32 3 3 2 4 2" xfId="37378"/>
    <cellStyle name="Migliaia 32 3 3 2 5" xfId="11830"/>
    <cellStyle name="Migliaia 32 3 3 3" xfId="4916"/>
    <cellStyle name="Migliaia 32 3 3 3 2" xfId="29232"/>
    <cellStyle name="Migliaia 32 3 3 3 2 2" xfId="34728"/>
    <cellStyle name="Migliaia 32 3 3 3 2 3" xfId="40030"/>
    <cellStyle name="Migliaia 32 3 3 3 3" xfId="32167"/>
    <cellStyle name="Migliaia 32 3 3 3 4" xfId="37379"/>
    <cellStyle name="Migliaia 32 3 3 4" xfId="15817"/>
    <cellStyle name="Migliaia 32 3 3 4 2" xfId="29233"/>
    <cellStyle name="Migliaia 32 3 3 4 2 2" xfId="34729"/>
    <cellStyle name="Migliaia 32 3 3 4 2 3" xfId="40031"/>
    <cellStyle name="Migliaia 32 3 3 4 3" xfId="32168"/>
    <cellStyle name="Migliaia 32 3 3 4 4" xfId="37380"/>
    <cellStyle name="Migliaia 32 3 3 4 5" xfId="20207"/>
    <cellStyle name="Migliaia 32 3 3 5" xfId="20208"/>
    <cellStyle name="Migliaia 32 3 3 5 2" xfId="29234"/>
    <cellStyle name="Migliaia 32 3 3 5 2 2" xfId="34730"/>
    <cellStyle name="Migliaia 32 3 3 5 2 3" xfId="40032"/>
    <cellStyle name="Migliaia 32 3 3 5 3" xfId="32169"/>
    <cellStyle name="Migliaia 32 3 3 5 4" xfId="37381"/>
    <cellStyle name="Migliaia 32 3 3 6" xfId="29230"/>
    <cellStyle name="Migliaia 32 3 3 6 2" xfId="34726"/>
    <cellStyle name="Migliaia 32 3 3 6 3" xfId="40028"/>
    <cellStyle name="Migliaia 32 3 3 7" xfId="32165"/>
    <cellStyle name="Migliaia 32 3 3 8" xfId="37377"/>
    <cellStyle name="Migliaia 32 3 3 9" xfId="11829"/>
    <cellStyle name="Migliaia 32 3 4" xfId="2410"/>
    <cellStyle name="Migliaia 32 3 4 2" xfId="3922"/>
    <cellStyle name="Migliaia 32 3 4 2 2" xfId="9877"/>
    <cellStyle name="Migliaia 32 3 4 2 3" xfId="14016"/>
    <cellStyle name="Migliaia 32 3 4 2 4" xfId="15820"/>
    <cellStyle name="Migliaia 32 3 4 2 5" xfId="27829"/>
    <cellStyle name="Migliaia 32 3 4 2 6" xfId="11832"/>
    <cellStyle name="Migliaia 32 3 4 3" xfId="9125"/>
    <cellStyle name="Migliaia 32 3 4 3 2" xfId="30749"/>
    <cellStyle name="Migliaia 32 3 4 3 2 2" xfId="35909"/>
    <cellStyle name="Migliaia 32 3 4 3 2 3" xfId="41211"/>
    <cellStyle name="Migliaia 32 3 4 3 3" xfId="33258"/>
    <cellStyle name="Migliaia 32 3 4 3 4" xfId="38560"/>
    <cellStyle name="Migliaia 32 3 4 4" xfId="15819"/>
    <cellStyle name="Migliaia 32 3 4 4 2" xfId="34731"/>
    <cellStyle name="Migliaia 32 3 4 4 3" xfId="40033"/>
    <cellStyle name="Migliaia 32 3 4 4 4" xfId="29235"/>
    <cellStyle name="Migliaia 32 3 4 5" xfId="32170"/>
    <cellStyle name="Migliaia 32 3 4 6" xfId="37382"/>
    <cellStyle name="Migliaia 32 3 4 7" xfId="11831"/>
    <cellStyle name="Migliaia 32 3 5" xfId="3212"/>
    <cellStyle name="Migliaia 32 3 5 2" xfId="9685"/>
    <cellStyle name="Migliaia 32 3 5 2 2" xfId="30750"/>
    <cellStyle name="Migliaia 32 3 5 2 2 2" xfId="35910"/>
    <cellStyle name="Migliaia 32 3 5 2 2 3" xfId="41212"/>
    <cellStyle name="Migliaia 32 3 5 2 3" xfId="33259"/>
    <cellStyle name="Migliaia 32 3 5 2 4" xfId="38561"/>
    <cellStyle name="Migliaia 32 3 5 3" xfId="15821"/>
    <cellStyle name="Migliaia 32 3 5 3 2" xfId="34732"/>
    <cellStyle name="Migliaia 32 3 5 3 3" xfId="40034"/>
    <cellStyle name="Migliaia 32 3 5 3 4" xfId="29236"/>
    <cellStyle name="Migliaia 32 3 5 4" xfId="32171"/>
    <cellStyle name="Migliaia 32 3 5 5" xfId="37383"/>
    <cellStyle name="Migliaia 32 3 5 6" xfId="11833"/>
    <cellStyle name="Migliaia 32 3 6" xfId="2784"/>
    <cellStyle name="Migliaia 32 3 6 2" xfId="9390"/>
    <cellStyle name="Migliaia 32 3 6 2 2" xfId="34733"/>
    <cellStyle name="Migliaia 32 3 6 2 3" xfId="40035"/>
    <cellStyle name="Migliaia 32 3 6 3" xfId="14046"/>
    <cellStyle name="Migliaia 32 3 6 4" xfId="15822"/>
    <cellStyle name="Migliaia 32 3 6 4 2" xfId="37384"/>
    <cellStyle name="Migliaia 32 3 6 5" xfId="11834"/>
    <cellStyle name="Migliaia 32 3 7" xfId="7673"/>
    <cellStyle name="Migliaia 32 3 7 2" xfId="29237"/>
    <cellStyle name="Migliaia 32 3 7 2 2" xfId="34734"/>
    <cellStyle name="Migliaia 32 3 7 2 3" xfId="40036"/>
    <cellStyle name="Migliaia 32 3 7 3" xfId="32172"/>
    <cellStyle name="Migliaia 32 3 7 4" xfId="37385"/>
    <cellStyle name="Migliaia 32 3 8" xfId="12781"/>
    <cellStyle name="Migliaia 32 3 8 2" xfId="29238"/>
    <cellStyle name="Migliaia 32 3 8 2 2" xfId="34735"/>
    <cellStyle name="Migliaia 32 3 8 2 3" xfId="40037"/>
    <cellStyle name="Migliaia 32 3 8 3" xfId="32173"/>
    <cellStyle name="Migliaia 32 3 8 4" xfId="37386"/>
    <cellStyle name="Migliaia 32 3 8 5" xfId="20212"/>
    <cellStyle name="Migliaia 32 3 9" xfId="15813"/>
    <cellStyle name="Migliaia 32 4" xfId="1377"/>
    <cellStyle name="Migliaia 32 4 2" xfId="3573"/>
    <cellStyle name="Migliaia 32 4 2 2" xfId="4262"/>
    <cellStyle name="Migliaia 32 4 2 2 2" xfId="29239"/>
    <cellStyle name="Migliaia 32 4 2 2 2 2" xfId="34736"/>
    <cellStyle name="Migliaia 32 4 2 2 2 3" xfId="40038"/>
    <cellStyle name="Migliaia 32 4 2 2 3" xfId="32174"/>
    <cellStyle name="Migliaia 32 4 2 2 4" xfId="37387"/>
    <cellStyle name="Migliaia 32 4 2 3" xfId="7417"/>
    <cellStyle name="Migliaia 32 4 2 3 2" xfId="29240"/>
    <cellStyle name="Migliaia 32 4 2 3 2 2" xfId="34737"/>
    <cellStyle name="Migliaia 32 4 2 3 2 3" xfId="40039"/>
    <cellStyle name="Migliaia 32 4 2 3 3" xfId="32175"/>
    <cellStyle name="Migliaia 32 4 2 3 4" xfId="37388"/>
    <cellStyle name="Migliaia 32 4 2 4" xfId="6764"/>
    <cellStyle name="Migliaia 32 4 2 5" xfId="6154"/>
    <cellStyle name="Migliaia 32 4 2 5 2" xfId="16928"/>
    <cellStyle name="Migliaia 32 4 2 5 3" xfId="41693"/>
    <cellStyle name="Migliaia 32 4 2 5 4" xfId="45960"/>
    <cellStyle name="Migliaia 32 4 2 5 5" xfId="48976"/>
    <cellStyle name="Migliaia 32 4 2 6" xfId="15824"/>
    <cellStyle name="Migliaia 32 4 2 7" xfId="20214"/>
    <cellStyle name="Migliaia 32 4 3" xfId="4263"/>
    <cellStyle name="Migliaia 32 4 3 2" xfId="13645"/>
    <cellStyle name="Migliaia 32 4 3 2 2" xfId="34738"/>
    <cellStyle name="Migliaia 32 4 3 2 3" xfId="40040"/>
    <cellStyle name="Migliaia 32 4 3 3" xfId="32176"/>
    <cellStyle name="Migliaia 32 4 3 4" xfId="37389"/>
    <cellStyle name="Migliaia 32 4 3 5" xfId="12779"/>
    <cellStyle name="Migliaia 32 4 4" xfId="7418"/>
    <cellStyle name="Migliaia 32 4 4 2" xfId="29241"/>
    <cellStyle name="Migliaia 32 4 4 2 2" xfId="34739"/>
    <cellStyle name="Migliaia 32 4 4 2 3" xfId="40041"/>
    <cellStyle name="Migliaia 32 4 4 3" xfId="32177"/>
    <cellStyle name="Migliaia 32 4 4 4" xfId="37390"/>
    <cellStyle name="Migliaia 32 4 5" xfId="6763"/>
    <cellStyle name="Migliaia 32 4 5 2" xfId="29242"/>
    <cellStyle name="Migliaia 32 4 5 2 2" xfId="34740"/>
    <cellStyle name="Migliaia 32 4 5 2 3" xfId="40042"/>
    <cellStyle name="Migliaia 32 4 5 3" xfId="32178"/>
    <cellStyle name="Migliaia 32 4 5 4" xfId="37391"/>
    <cellStyle name="Migliaia 32 4 6" xfId="6153"/>
    <cellStyle name="Migliaia 32 4 6 2" xfId="16927"/>
    <cellStyle name="Migliaia 32 4 6 2 2" xfId="34741"/>
    <cellStyle name="Migliaia 32 4 6 2 3" xfId="40043"/>
    <cellStyle name="Migliaia 32 4 6 2 4" xfId="29243"/>
    <cellStyle name="Migliaia 32 4 6 3" xfId="32179"/>
    <cellStyle name="Migliaia 32 4 6 4" xfId="37392"/>
    <cellStyle name="Migliaia 32 4 6 5" xfId="20215"/>
    <cellStyle name="Migliaia 32 4 6 6" xfId="19687"/>
    <cellStyle name="Migliaia 32 4 6 7" xfId="45959"/>
    <cellStyle name="Migliaia 32 4 6 8" xfId="48975"/>
    <cellStyle name="Migliaia 32 4 7" xfId="15823"/>
    <cellStyle name="Migliaia 32 4 7 2" xfId="29244"/>
    <cellStyle name="Migliaia 32 4 7 2 2" xfId="34742"/>
    <cellStyle name="Migliaia 32 4 7 2 3" xfId="40044"/>
    <cellStyle name="Migliaia 32 4 7 3" xfId="32180"/>
    <cellStyle name="Migliaia 32 4 7 4" xfId="37393"/>
    <cellStyle name="Migliaia 32 4 7 5" xfId="20216"/>
    <cellStyle name="Migliaia 32 4 8" xfId="20213"/>
    <cellStyle name="Migliaia 32 5" xfId="1378"/>
    <cellStyle name="Migliaia 32 5 2" xfId="3574"/>
    <cellStyle name="Migliaia 32 5 2 2" xfId="13871"/>
    <cellStyle name="Migliaia 32 5 2 2 2" xfId="34743"/>
    <cellStyle name="Migliaia 32 5 2 2 3" xfId="40045"/>
    <cellStyle name="Migliaia 32 5 2 3" xfId="15826"/>
    <cellStyle name="Migliaia 32 5 2 3 2" xfId="32181"/>
    <cellStyle name="Migliaia 32 5 2 4" xfId="37394"/>
    <cellStyle name="Migliaia 32 5 2 5" xfId="11835"/>
    <cellStyle name="Migliaia 32 5 3" xfId="6765"/>
    <cellStyle name="Migliaia 32 5 3 2" xfId="29245"/>
    <cellStyle name="Migliaia 32 5 3 2 2" xfId="34744"/>
    <cellStyle name="Migliaia 32 5 3 2 3" xfId="40046"/>
    <cellStyle name="Migliaia 32 5 3 3" xfId="32182"/>
    <cellStyle name="Migliaia 32 5 3 4" xfId="37395"/>
    <cellStyle name="Migliaia 32 5 4" xfId="6155"/>
    <cellStyle name="Migliaia 32 5 4 2" xfId="16929"/>
    <cellStyle name="Migliaia 32 5 4 2 2" xfId="34745"/>
    <cellStyle name="Migliaia 32 5 4 2 3" xfId="40047"/>
    <cellStyle name="Migliaia 32 5 4 2 4" xfId="29246"/>
    <cellStyle name="Migliaia 32 5 4 3" xfId="32183"/>
    <cellStyle name="Migliaia 32 5 4 4" xfId="37396"/>
    <cellStyle name="Migliaia 32 5 4 5" xfId="20218"/>
    <cellStyle name="Migliaia 32 5 4 6" xfId="42755"/>
    <cellStyle name="Migliaia 32 5 4 7" xfId="45961"/>
    <cellStyle name="Migliaia 32 5 4 8" xfId="48977"/>
    <cellStyle name="Migliaia 32 5 5" xfId="15825"/>
    <cellStyle name="Migliaia 32 5 5 2" xfId="29247"/>
    <cellStyle name="Migliaia 32 5 5 2 2" xfId="34746"/>
    <cellStyle name="Migliaia 32 5 5 2 3" xfId="40048"/>
    <cellStyle name="Migliaia 32 5 5 3" xfId="32184"/>
    <cellStyle name="Migliaia 32 5 5 4" xfId="37397"/>
    <cellStyle name="Migliaia 32 5 5 5" xfId="20219"/>
    <cellStyle name="Migliaia 32 5 6" xfId="20220"/>
    <cellStyle name="Migliaia 32 5 6 2" xfId="29248"/>
    <cellStyle name="Migliaia 32 5 6 2 2" xfId="34747"/>
    <cellStyle name="Migliaia 32 5 6 2 3" xfId="40049"/>
    <cellStyle name="Migliaia 32 5 6 3" xfId="32185"/>
    <cellStyle name="Migliaia 32 5 6 4" xfId="37398"/>
    <cellStyle name="Migliaia 32 5 7" xfId="20217"/>
    <cellStyle name="Migliaia 32 6" xfId="1373"/>
    <cellStyle name="Migliaia 32 6 2" xfId="3569"/>
    <cellStyle name="Migliaia 32 6 2 2" xfId="5163"/>
    <cellStyle name="Migliaia 32 6 2 3" xfId="14087"/>
    <cellStyle name="Migliaia 32 6 2 4" xfId="15828"/>
    <cellStyle name="Migliaia 32 6 2 5" xfId="27831"/>
    <cellStyle name="Migliaia 32 6 2 6" xfId="11837"/>
    <cellStyle name="Migliaia 32 6 3" xfId="4915"/>
    <cellStyle name="Migliaia 32 6 3 2" xfId="30751"/>
    <cellStyle name="Migliaia 32 6 3 2 2" xfId="35911"/>
    <cellStyle name="Migliaia 32 6 3 2 3" xfId="41213"/>
    <cellStyle name="Migliaia 32 6 3 3" xfId="33260"/>
    <cellStyle name="Migliaia 32 6 3 4" xfId="38562"/>
    <cellStyle name="Migliaia 32 6 4" xfId="15827"/>
    <cellStyle name="Migliaia 32 6 4 2" xfId="34748"/>
    <cellStyle name="Migliaia 32 6 4 3" xfId="40050"/>
    <cellStyle name="Migliaia 32 6 4 4" xfId="29249"/>
    <cellStyle name="Migliaia 32 6 5" xfId="32186"/>
    <cellStyle name="Migliaia 32 6 6" xfId="37399"/>
    <cellStyle name="Migliaia 32 6 7" xfId="11836"/>
    <cellStyle name="Migliaia 32 7" xfId="3210"/>
    <cellStyle name="Migliaia 32 7 2" xfId="9683"/>
    <cellStyle name="Migliaia 32 7 2 2" xfId="30752"/>
    <cellStyle name="Migliaia 32 7 2 2 2" xfId="35912"/>
    <cellStyle name="Migliaia 32 7 2 2 3" xfId="41214"/>
    <cellStyle name="Migliaia 32 7 2 3" xfId="33261"/>
    <cellStyle name="Migliaia 32 7 2 4" xfId="38563"/>
    <cellStyle name="Migliaia 32 7 3" xfId="15829"/>
    <cellStyle name="Migliaia 32 7 3 2" xfId="34749"/>
    <cellStyle name="Migliaia 32 7 3 3" xfId="40051"/>
    <cellStyle name="Migliaia 32 7 3 4" xfId="29250"/>
    <cellStyle name="Migliaia 32 7 4" xfId="32187"/>
    <cellStyle name="Migliaia 32 7 5" xfId="37400"/>
    <cellStyle name="Migliaia 32 7 6" xfId="11838"/>
    <cellStyle name="Migliaia 32 8" xfId="2782"/>
    <cellStyle name="Migliaia 32 8 2" xfId="9388"/>
    <cellStyle name="Migliaia 32 8 2 2" xfId="30753"/>
    <cellStyle name="Migliaia 32 8 2 2 2" xfId="35913"/>
    <cellStyle name="Migliaia 32 8 2 2 3" xfId="41215"/>
    <cellStyle name="Migliaia 32 8 2 3" xfId="33262"/>
    <cellStyle name="Migliaia 32 8 2 4" xfId="38564"/>
    <cellStyle name="Migliaia 32 8 3" xfId="15830"/>
    <cellStyle name="Migliaia 32 8 3 2" xfId="34750"/>
    <cellStyle name="Migliaia 32 8 3 3" xfId="40052"/>
    <cellStyle name="Migliaia 32 8 3 4" xfId="29251"/>
    <cellStyle name="Migliaia 32 8 4" xfId="32188"/>
    <cellStyle name="Migliaia 32 8 5" xfId="37401"/>
    <cellStyle name="Migliaia 32 8 6" xfId="11839"/>
    <cellStyle name="Migliaia 32 9" xfId="12614"/>
    <cellStyle name="Migliaia 32 9 2" xfId="29252"/>
    <cellStyle name="Migliaia 32 9 2 2" xfId="34751"/>
    <cellStyle name="Migliaia 32 9 2 3" xfId="40053"/>
    <cellStyle name="Migliaia 32 9 3" xfId="32189"/>
    <cellStyle name="Migliaia 32 9 4" xfId="37402"/>
    <cellStyle name="Migliaia 33" xfId="314"/>
    <cellStyle name="Migliaia 33 10" xfId="15831"/>
    <cellStyle name="Migliaia 33 10 2" xfId="34752"/>
    <cellStyle name="Migliaia 33 10 3" xfId="40054"/>
    <cellStyle name="Migliaia 33 10 4" xfId="29253"/>
    <cellStyle name="Migliaia 33 11" xfId="32190"/>
    <cellStyle name="Migliaia 33 12" xfId="37403"/>
    <cellStyle name="Migliaia 33 2" xfId="315"/>
    <cellStyle name="Migliaia 33 2 2" xfId="1380"/>
    <cellStyle name="Migliaia 33 2 2 2" xfId="3576"/>
    <cellStyle name="Migliaia 33 2 2 2 2" xfId="9818"/>
    <cellStyle name="Migliaia 33 2 2 2 2 2" xfId="34753"/>
    <cellStyle name="Migliaia 33 2 2 2 2 3" xfId="40055"/>
    <cellStyle name="Migliaia 33 2 2 2 3" xfId="13872"/>
    <cellStyle name="Migliaia 33 2 2 2 4" xfId="15834"/>
    <cellStyle name="Migliaia 33 2 2 2 4 2" xfId="37404"/>
    <cellStyle name="Migliaia 33 2 2 2 5" xfId="11840"/>
    <cellStyle name="Migliaia 33 2 2 3" xfId="7043"/>
    <cellStyle name="Migliaia 33 2 2 3 2" xfId="30754"/>
    <cellStyle name="Migliaia 33 2 2 3 2 2" xfId="35914"/>
    <cellStyle name="Migliaia 33 2 2 3 2 3" xfId="41216"/>
    <cellStyle name="Migliaia 33 2 2 3 3" xfId="33263"/>
    <cellStyle name="Migliaia 33 2 2 3 4" xfId="38565"/>
    <cellStyle name="Migliaia 33 2 2 4" xfId="6156"/>
    <cellStyle name="Migliaia 33 2 2 4 2" xfId="16930"/>
    <cellStyle name="Migliaia 33 2 2 4 3" xfId="41694"/>
    <cellStyle name="Migliaia 33 2 2 4 4" xfId="45962"/>
    <cellStyle name="Migliaia 33 2 2 4 5" xfId="48978"/>
    <cellStyle name="Migliaia 33 2 2 5" xfId="15833"/>
    <cellStyle name="Migliaia 33 2 2 6" xfId="20222"/>
    <cellStyle name="Migliaia 33 2 3" xfId="3214"/>
    <cellStyle name="Migliaia 33 2 3 2" xfId="9687"/>
    <cellStyle name="Migliaia 33 2 3 2 2" xfId="30755"/>
    <cellStyle name="Migliaia 33 2 3 2 2 2" xfId="35915"/>
    <cellStyle name="Migliaia 33 2 3 2 2 3" xfId="41217"/>
    <cellStyle name="Migliaia 33 2 3 2 3" xfId="33264"/>
    <cellStyle name="Migliaia 33 2 3 2 4" xfId="38566"/>
    <cellStyle name="Migliaia 33 2 3 3" xfId="15835"/>
    <cellStyle name="Migliaia 33 2 3 3 2" xfId="34754"/>
    <cellStyle name="Migliaia 33 2 3 3 3" xfId="40056"/>
    <cellStyle name="Migliaia 33 2 3 3 4" xfId="29254"/>
    <cellStyle name="Migliaia 33 2 3 4" xfId="32191"/>
    <cellStyle name="Migliaia 33 2 3 5" xfId="37405"/>
    <cellStyle name="Migliaia 33 2 3 6" xfId="11841"/>
    <cellStyle name="Migliaia 33 2 4" xfId="2787"/>
    <cellStyle name="Migliaia 33 2 4 2" xfId="9392"/>
    <cellStyle name="Migliaia 33 2 4 2 2" xfId="34755"/>
    <cellStyle name="Migliaia 33 2 4 2 3" xfId="40057"/>
    <cellStyle name="Migliaia 33 2 4 3" xfId="13718"/>
    <cellStyle name="Migliaia 33 2 4 4" xfId="15836"/>
    <cellStyle name="Migliaia 33 2 4 4 2" xfId="37406"/>
    <cellStyle name="Migliaia 33 2 4 5" xfId="11842"/>
    <cellStyle name="Migliaia 33 2 5" xfId="8558"/>
    <cellStyle name="Migliaia 33 2 5 2" xfId="29255"/>
    <cellStyle name="Migliaia 33 2 5 2 2" xfId="34756"/>
    <cellStyle name="Migliaia 33 2 5 2 3" xfId="40058"/>
    <cellStyle name="Migliaia 33 2 5 3" xfId="32192"/>
    <cellStyle name="Migliaia 33 2 5 4" xfId="37407"/>
    <cellStyle name="Migliaia 33 2 6" xfId="15832"/>
    <cellStyle name="Migliaia 33 2 6 2" xfId="29256"/>
    <cellStyle name="Migliaia 33 2 6 2 2" xfId="34757"/>
    <cellStyle name="Migliaia 33 2 6 2 3" xfId="40059"/>
    <cellStyle name="Migliaia 33 2 6 3" xfId="32193"/>
    <cellStyle name="Migliaia 33 2 6 4" xfId="37408"/>
    <cellStyle name="Migliaia 33 2 6 5" xfId="20223"/>
    <cellStyle name="Migliaia 33 2 7" xfId="20221"/>
    <cellStyle name="Migliaia 33 3" xfId="316"/>
    <cellStyle name="Migliaia 33 3 10" xfId="20224"/>
    <cellStyle name="Migliaia 33 3 11" xfId="11843"/>
    <cellStyle name="Migliaia 33 3 2" xfId="1382"/>
    <cellStyle name="Migliaia 33 3 2 2" xfId="3578"/>
    <cellStyle name="Migliaia 33 3 2 2 2" xfId="7419"/>
    <cellStyle name="Migliaia 33 3 2 2 2 2" xfId="13873"/>
    <cellStyle name="Migliaia 33 3 2 2 2 2 2" xfId="17299"/>
    <cellStyle name="Migliaia 33 3 2 2 2 2 2 2" xfId="34758"/>
    <cellStyle name="Migliaia 33 3 2 2 2 2 3" xfId="40060"/>
    <cellStyle name="Migliaia 33 3 2 2 2 2 4" xfId="29257"/>
    <cellStyle name="Migliaia 33 3 2 2 2 3" xfId="32194"/>
    <cellStyle name="Migliaia 33 3 2 2 2 4" xfId="37409"/>
    <cellStyle name="Migliaia 33 3 2 2 2 5" xfId="42196"/>
    <cellStyle name="Migliaia 33 3 2 2 2 6" xfId="46344"/>
    <cellStyle name="Migliaia 33 3 2 2 2 7" xfId="49360"/>
    <cellStyle name="Migliaia 33 3 2 2 2 8" xfId="13096"/>
    <cellStyle name="Migliaia 33 3 2 2 3" xfId="6602"/>
    <cellStyle name="Migliaia 33 3 2 2 4" xfId="6157"/>
    <cellStyle name="Migliaia 33 3 2 2 4 2" xfId="16931"/>
    <cellStyle name="Migliaia 33 3 2 2 4 3" xfId="43348"/>
    <cellStyle name="Migliaia 33 3 2 2 4 4" xfId="45963"/>
    <cellStyle name="Migliaia 33 3 2 2 4 5" xfId="48979"/>
    <cellStyle name="Migliaia 33 3 2 2 5" xfId="15839"/>
    <cellStyle name="Migliaia 33 3 2 2 6" xfId="20226"/>
    <cellStyle name="Migliaia 33 3 2 3" xfId="2789"/>
    <cellStyle name="Migliaia 33 3 2 3 2" xfId="7840"/>
    <cellStyle name="Migliaia 33 3 2 3 2 2" xfId="34759"/>
    <cellStyle name="Migliaia 33 3 2 3 2 3" xfId="40061"/>
    <cellStyle name="Migliaia 33 3 2 3 2 4" xfId="29258"/>
    <cellStyle name="Migliaia 33 3 2 3 3" xfId="7420"/>
    <cellStyle name="Migliaia 33 3 2 3 4" xfId="15840"/>
    <cellStyle name="Migliaia 33 3 2 3 4 2" xfId="37410"/>
    <cellStyle name="Migliaia 33 3 2 3 5" xfId="11844"/>
    <cellStyle name="Migliaia 33 3 2 4" xfId="6766"/>
    <cellStyle name="Migliaia 33 3 2 4 2" xfId="13515"/>
    <cellStyle name="Migliaia 33 3 2 4 2 2" xfId="34760"/>
    <cellStyle name="Migliaia 33 3 2 4 2 3" xfId="40062"/>
    <cellStyle name="Migliaia 33 3 2 4 3" xfId="32195"/>
    <cellStyle name="Migliaia 33 3 2 4 4" xfId="37411"/>
    <cellStyle name="Migliaia 33 3 2 4 5" xfId="12617"/>
    <cellStyle name="Migliaia 33 3 2 5" xfId="12777"/>
    <cellStyle name="Migliaia 33 3 2 5 2" xfId="29259"/>
    <cellStyle name="Migliaia 33 3 2 5 2 2" xfId="34761"/>
    <cellStyle name="Migliaia 33 3 2 5 2 3" xfId="40063"/>
    <cellStyle name="Migliaia 33 3 2 5 3" xfId="32196"/>
    <cellStyle name="Migliaia 33 3 2 5 4" xfId="37412"/>
    <cellStyle name="Migliaia 33 3 2 6" xfId="15838"/>
    <cellStyle name="Migliaia 33 3 2 6 2" xfId="29260"/>
    <cellStyle name="Migliaia 33 3 2 6 2 2" xfId="34762"/>
    <cellStyle name="Migliaia 33 3 2 6 2 3" xfId="40064"/>
    <cellStyle name="Migliaia 33 3 2 6 3" xfId="32197"/>
    <cellStyle name="Migliaia 33 3 2 6 4" xfId="37413"/>
    <cellStyle name="Migliaia 33 3 2 6 5" xfId="20227"/>
    <cellStyle name="Migliaia 33 3 2 7" xfId="20225"/>
    <cellStyle name="Migliaia 33 3 3" xfId="1381"/>
    <cellStyle name="Migliaia 33 3 3 2" xfId="3577"/>
    <cellStyle name="Migliaia 33 3 3 2 2" xfId="5166"/>
    <cellStyle name="Migliaia 33 3 3 2 2 2" xfId="34764"/>
    <cellStyle name="Migliaia 33 3 3 2 2 3" xfId="40066"/>
    <cellStyle name="Migliaia 33 3 3 2 3" xfId="13646"/>
    <cellStyle name="Migliaia 33 3 3 2 4" xfId="15842"/>
    <cellStyle name="Migliaia 33 3 3 2 4 2" xfId="37415"/>
    <cellStyle name="Migliaia 33 3 3 2 5" xfId="11846"/>
    <cellStyle name="Migliaia 33 3 3 3" xfId="4918"/>
    <cellStyle name="Migliaia 33 3 3 3 2" xfId="29262"/>
    <cellStyle name="Migliaia 33 3 3 3 2 2" xfId="34765"/>
    <cellStyle name="Migliaia 33 3 3 3 2 3" xfId="40067"/>
    <cellStyle name="Migliaia 33 3 3 3 3" xfId="32199"/>
    <cellStyle name="Migliaia 33 3 3 3 4" xfId="37416"/>
    <cellStyle name="Migliaia 33 3 3 4" xfId="15841"/>
    <cellStyle name="Migliaia 33 3 3 4 2" xfId="29263"/>
    <cellStyle name="Migliaia 33 3 3 4 2 2" xfId="34766"/>
    <cellStyle name="Migliaia 33 3 3 4 2 3" xfId="40068"/>
    <cellStyle name="Migliaia 33 3 3 4 3" xfId="32200"/>
    <cellStyle name="Migliaia 33 3 3 4 4" xfId="37417"/>
    <cellStyle name="Migliaia 33 3 3 4 5" xfId="20228"/>
    <cellStyle name="Migliaia 33 3 3 5" xfId="20229"/>
    <cellStyle name="Migliaia 33 3 3 5 2" xfId="29264"/>
    <cellStyle name="Migliaia 33 3 3 5 2 2" xfId="34767"/>
    <cellStyle name="Migliaia 33 3 3 5 2 3" xfId="40069"/>
    <cellStyle name="Migliaia 33 3 3 5 3" xfId="32201"/>
    <cellStyle name="Migliaia 33 3 3 5 4" xfId="37418"/>
    <cellStyle name="Migliaia 33 3 3 6" xfId="29261"/>
    <cellStyle name="Migliaia 33 3 3 6 2" xfId="34763"/>
    <cellStyle name="Migliaia 33 3 3 6 3" xfId="40065"/>
    <cellStyle name="Migliaia 33 3 3 7" xfId="32198"/>
    <cellStyle name="Migliaia 33 3 3 8" xfId="37414"/>
    <cellStyle name="Migliaia 33 3 3 9" xfId="11845"/>
    <cellStyle name="Migliaia 33 3 4" xfId="2411"/>
    <cellStyle name="Migliaia 33 3 4 2" xfId="3923"/>
    <cellStyle name="Migliaia 33 3 4 2 2" xfId="9878"/>
    <cellStyle name="Migliaia 33 3 4 2 3" xfId="13471"/>
    <cellStyle name="Migliaia 33 3 4 2 4" xfId="15844"/>
    <cellStyle name="Migliaia 33 3 4 2 5" xfId="27832"/>
    <cellStyle name="Migliaia 33 3 4 2 6" xfId="11848"/>
    <cellStyle name="Migliaia 33 3 4 3" xfId="9126"/>
    <cellStyle name="Migliaia 33 3 4 3 2" xfId="30756"/>
    <cellStyle name="Migliaia 33 3 4 3 2 2" xfId="35916"/>
    <cellStyle name="Migliaia 33 3 4 3 2 3" xfId="41218"/>
    <cellStyle name="Migliaia 33 3 4 3 3" xfId="33265"/>
    <cellStyle name="Migliaia 33 3 4 3 4" xfId="38567"/>
    <cellStyle name="Migliaia 33 3 4 4" xfId="15843"/>
    <cellStyle name="Migliaia 33 3 4 4 2" xfId="34768"/>
    <cellStyle name="Migliaia 33 3 4 4 3" xfId="40070"/>
    <cellStyle name="Migliaia 33 3 4 4 4" xfId="29265"/>
    <cellStyle name="Migliaia 33 3 4 5" xfId="32202"/>
    <cellStyle name="Migliaia 33 3 4 6" xfId="37419"/>
    <cellStyle name="Migliaia 33 3 4 7" xfId="11847"/>
    <cellStyle name="Migliaia 33 3 5" xfId="3215"/>
    <cellStyle name="Migliaia 33 3 5 2" xfId="9688"/>
    <cellStyle name="Migliaia 33 3 5 2 2" xfId="30757"/>
    <cellStyle name="Migliaia 33 3 5 2 2 2" xfId="35917"/>
    <cellStyle name="Migliaia 33 3 5 2 2 3" xfId="41219"/>
    <cellStyle name="Migliaia 33 3 5 2 3" xfId="33266"/>
    <cellStyle name="Migliaia 33 3 5 2 4" xfId="38568"/>
    <cellStyle name="Migliaia 33 3 5 3" xfId="15845"/>
    <cellStyle name="Migliaia 33 3 5 3 2" xfId="34769"/>
    <cellStyle name="Migliaia 33 3 5 3 3" xfId="40071"/>
    <cellStyle name="Migliaia 33 3 5 3 4" xfId="29266"/>
    <cellStyle name="Migliaia 33 3 5 4" xfId="32203"/>
    <cellStyle name="Migliaia 33 3 5 5" xfId="37420"/>
    <cellStyle name="Migliaia 33 3 5 6" xfId="11849"/>
    <cellStyle name="Migliaia 33 3 6" xfId="2788"/>
    <cellStyle name="Migliaia 33 3 6 2" xfId="9393"/>
    <cellStyle name="Migliaia 33 3 6 2 2" xfId="34770"/>
    <cellStyle name="Migliaia 33 3 6 2 3" xfId="40072"/>
    <cellStyle name="Migliaia 33 3 6 3" xfId="13452"/>
    <cellStyle name="Migliaia 33 3 6 4" xfId="15846"/>
    <cellStyle name="Migliaia 33 3 6 4 2" xfId="37421"/>
    <cellStyle name="Migliaia 33 3 6 5" xfId="11850"/>
    <cellStyle name="Migliaia 33 3 7" xfId="7711"/>
    <cellStyle name="Migliaia 33 3 7 2" xfId="29267"/>
    <cellStyle name="Migliaia 33 3 7 2 2" xfId="34771"/>
    <cellStyle name="Migliaia 33 3 7 2 3" xfId="40073"/>
    <cellStyle name="Migliaia 33 3 7 3" xfId="32204"/>
    <cellStyle name="Migliaia 33 3 7 4" xfId="37422"/>
    <cellStyle name="Migliaia 33 3 8" xfId="12778"/>
    <cellStyle name="Migliaia 33 3 8 2" xfId="29268"/>
    <cellStyle name="Migliaia 33 3 8 2 2" xfId="34772"/>
    <cellStyle name="Migliaia 33 3 8 2 3" xfId="40074"/>
    <cellStyle name="Migliaia 33 3 8 3" xfId="32205"/>
    <cellStyle name="Migliaia 33 3 8 4" xfId="37423"/>
    <cellStyle name="Migliaia 33 3 8 5" xfId="20230"/>
    <cellStyle name="Migliaia 33 3 9" xfId="15837"/>
    <cellStyle name="Migliaia 33 4" xfId="1383"/>
    <cellStyle name="Migliaia 33 4 2" xfId="3579"/>
    <cellStyle name="Migliaia 33 4 2 2" xfId="4264"/>
    <cellStyle name="Migliaia 33 4 2 2 2" xfId="29269"/>
    <cellStyle name="Migliaia 33 4 2 2 2 2" xfId="34773"/>
    <cellStyle name="Migliaia 33 4 2 2 2 3" xfId="40075"/>
    <cellStyle name="Migliaia 33 4 2 2 3" xfId="32206"/>
    <cellStyle name="Migliaia 33 4 2 2 4" xfId="37424"/>
    <cellStyle name="Migliaia 33 4 2 3" xfId="7421"/>
    <cellStyle name="Migliaia 33 4 2 3 2" xfId="29270"/>
    <cellStyle name="Migliaia 33 4 2 3 2 2" xfId="34774"/>
    <cellStyle name="Migliaia 33 4 2 3 2 3" xfId="40076"/>
    <cellStyle name="Migliaia 33 4 2 3 3" xfId="32207"/>
    <cellStyle name="Migliaia 33 4 2 3 4" xfId="37425"/>
    <cellStyle name="Migliaia 33 4 2 4" xfId="6768"/>
    <cellStyle name="Migliaia 33 4 2 5" xfId="6159"/>
    <cellStyle name="Migliaia 33 4 2 5 2" xfId="16933"/>
    <cellStyle name="Migliaia 33 4 2 5 3" xfId="43923"/>
    <cellStyle name="Migliaia 33 4 2 5 4" xfId="45965"/>
    <cellStyle name="Migliaia 33 4 2 5 5" xfId="48981"/>
    <cellStyle name="Migliaia 33 4 2 6" xfId="15848"/>
    <cellStyle name="Migliaia 33 4 2 7" xfId="20232"/>
    <cellStyle name="Migliaia 33 4 3" xfId="4265"/>
    <cellStyle name="Migliaia 33 4 3 2" xfId="13647"/>
    <cellStyle name="Migliaia 33 4 3 2 2" xfId="34775"/>
    <cellStyle name="Migliaia 33 4 3 2 3" xfId="40077"/>
    <cellStyle name="Migliaia 33 4 3 3" xfId="32208"/>
    <cellStyle name="Migliaia 33 4 3 4" xfId="37426"/>
    <cellStyle name="Migliaia 33 4 3 5" xfId="12776"/>
    <cellStyle name="Migliaia 33 4 4" xfId="7422"/>
    <cellStyle name="Migliaia 33 4 4 2" xfId="29271"/>
    <cellStyle name="Migliaia 33 4 4 2 2" xfId="34776"/>
    <cellStyle name="Migliaia 33 4 4 2 3" xfId="40078"/>
    <cellStyle name="Migliaia 33 4 4 3" xfId="32209"/>
    <cellStyle name="Migliaia 33 4 4 4" xfId="37427"/>
    <cellStyle name="Migliaia 33 4 5" xfId="6767"/>
    <cellStyle name="Migliaia 33 4 5 2" xfId="29272"/>
    <cellStyle name="Migliaia 33 4 5 2 2" xfId="34777"/>
    <cellStyle name="Migliaia 33 4 5 2 3" xfId="40079"/>
    <cellStyle name="Migliaia 33 4 5 3" xfId="32210"/>
    <cellStyle name="Migliaia 33 4 5 4" xfId="37428"/>
    <cellStyle name="Migliaia 33 4 6" xfId="6158"/>
    <cellStyle name="Migliaia 33 4 6 2" xfId="16932"/>
    <cellStyle name="Migliaia 33 4 6 2 2" xfId="34778"/>
    <cellStyle name="Migliaia 33 4 6 2 3" xfId="40080"/>
    <cellStyle name="Migliaia 33 4 6 2 4" xfId="29273"/>
    <cellStyle name="Migliaia 33 4 6 3" xfId="32211"/>
    <cellStyle name="Migliaia 33 4 6 4" xfId="37429"/>
    <cellStyle name="Migliaia 33 4 6 5" xfId="20233"/>
    <cellStyle name="Migliaia 33 4 6 6" xfId="41695"/>
    <cellStyle name="Migliaia 33 4 6 7" xfId="45964"/>
    <cellStyle name="Migliaia 33 4 6 8" xfId="48980"/>
    <cellStyle name="Migliaia 33 4 7" xfId="15847"/>
    <cellStyle name="Migliaia 33 4 7 2" xfId="29274"/>
    <cellStyle name="Migliaia 33 4 7 2 2" xfId="34779"/>
    <cellStyle name="Migliaia 33 4 7 2 3" xfId="40081"/>
    <cellStyle name="Migliaia 33 4 7 3" xfId="32212"/>
    <cellStyle name="Migliaia 33 4 7 4" xfId="37430"/>
    <cellStyle name="Migliaia 33 4 7 5" xfId="20234"/>
    <cellStyle name="Migliaia 33 4 8" xfId="20231"/>
    <cellStyle name="Migliaia 33 5" xfId="1384"/>
    <cellStyle name="Migliaia 33 5 2" xfId="3580"/>
    <cellStyle name="Migliaia 33 5 2 2" xfId="13874"/>
    <cellStyle name="Migliaia 33 5 2 2 2" xfId="34780"/>
    <cellStyle name="Migliaia 33 5 2 2 3" xfId="40082"/>
    <cellStyle name="Migliaia 33 5 2 3" xfId="15850"/>
    <cellStyle name="Migliaia 33 5 2 3 2" xfId="32213"/>
    <cellStyle name="Migliaia 33 5 2 4" xfId="37431"/>
    <cellStyle name="Migliaia 33 5 2 5" xfId="11851"/>
    <cellStyle name="Migliaia 33 5 3" xfId="6769"/>
    <cellStyle name="Migliaia 33 5 3 2" xfId="29275"/>
    <cellStyle name="Migliaia 33 5 3 2 2" xfId="34781"/>
    <cellStyle name="Migliaia 33 5 3 2 3" xfId="40083"/>
    <cellStyle name="Migliaia 33 5 3 3" xfId="32214"/>
    <cellStyle name="Migliaia 33 5 3 4" xfId="37432"/>
    <cellStyle name="Migliaia 33 5 4" xfId="6160"/>
    <cellStyle name="Migliaia 33 5 4 2" xfId="16934"/>
    <cellStyle name="Migliaia 33 5 4 2 2" xfId="34782"/>
    <cellStyle name="Migliaia 33 5 4 2 3" xfId="40084"/>
    <cellStyle name="Migliaia 33 5 4 2 4" xfId="29276"/>
    <cellStyle name="Migliaia 33 5 4 3" xfId="32215"/>
    <cellStyle name="Migliaia 33 5 4 4" xfId="37433"/>
    <cellStyle name="Migliaia 33 5 4 5" xfId="20236"/>
    <cellStyle name="Migliaia 33 5 4 6" xfId="20795"/>
    <cellStyle name="Migliaia 33 5 4 7" xfId="45966"/>
    <cellStyle name="Migliaia 33 5 4 8" xfId="48982"/>
    <cellStyle name="Migliaia 33 5 5" xfId="15849"/>
    <cellStyle name="Migliaia 33 5 5 2" xfId="29277"/>
    <cellStyle name="Migliaia 33 5 5 2 2" xfId="34783"/>
    <cellStyle name="Migliaia 33 5 5 2 3" xfId="40085"/>
    <cellStyle name="Migliaia 33 5 5 3" xfId="32216"/>
    <cellStyle name="Migliaia 33 5 5 4" xfId="37434"/>
    <cellStyle name="Migliaia 33 5 5 5" xfId="20237"/>
    <cellStyle name="Migliaia 33 5 6" xfId="20238"/>
    <cellStyle name="Migliaia 33 5 6 2" xfId="29278"/>
    <cellStyle name="Migliaia 33 5 6 2 2" xfId="34784"/>
    <cellStyle name="Migliaia 33 5 6 2 3" xfId="40086"/>
    <cellStyle name="Migliaia 33 5 6 3" xfId="32217"/>
    <cellStyle name="Migliaia 33 5 6 4" xfId="37435"/>
    <cellStyle name="Migliaia 33 5 7" xfId="20235"/>
    <cellStyle name="Migliaia 33 6" xfId="1379"/>
    <cellStyle name="Migliaia 33 6 2" xfId="3575"/>
    <cellStyle name="Migliaia 33 6 2 2" xfId="5165"/>
    <cellStyle name="Migliaia 33 6 2 3" xfId="14086"/>
    <cellStyle name="Migliaia 33 6 2 4" xfId="15852"/>
    <cellStyle name="Migliaia 33 6 2 5" xfId="27833"/>
    <cellStyle name="Migliaia 33 6 2 6" xfId="11853"/>
    <cellStyle name="Migliaia 33 6 3" xfId="4917"/>
    <cellStyle name="Migliaia 33 6 3 2" xfId="30758"/>
    <cellStyle name="Migliaia 33 6 3 2 2" xfId="35918"/>
    <cellStyle name="Migliaia 33 6 3 2 3" xfId="41220"/>
    <cellStyle name="Migliaia 33 6 3 3" xfId="33267"/>
    <cellStyle name="Migliaia 33 6 3 4" xfId="38569"/>
    <cellStyle name="Migliaia 33 6 4" xfId="15851"/>
    <cellStyle name="Migliaia 33 6 4 2" xfId="34785"/>
    <cellStyle name="Migliaia 33 6 4 3" xfId="40087"/>
    <cellStyle name="Migliaia 33 6 4 4" xfId="29279"/>
    <cellStyle name="Migliaia 33 6 5" xfId="32218"/>
    <cellStyle name="Migliaia 33 6 6" xfId="37436"/>
    <cellStyle name="Migliaia 33 6 7" xfId="11852"/>
    <cellStyle name="Migliaia 33 7" xfId="3213"/>
    <cellStyle name="Migliaia 33 7 2" xfId="9686"/>
    <cellStyle name="Migliaia 33 7 2 2" xfId="30759"/>
    <cellStyle name="Migliaia 33 7 2 2 2" xfId="35919"/>
    <cellStyle name="Migliaia 33 7 2 2 3" xfId="41221"/>
    <cellStyle name="Migliaia 33 7 2 3" xfId="33268"/>
    <cellStyle name="Migliaia 33 7 2 4" xfId="38570"/>
    <cellStyle name="Migliaia 33 7 3" xfId="15853"/>
    <cellStyle name="Migliaia 33 7 3 2" xfId="34786"/>
    <cellStyle name="Migliaia 33 7 3 3" xfId="40088"/>
    <cellStyle name="Migliaia 33 7 3 4" xfId="29280"/>
    <cellStyle name="Migliaia 33 7 4" xfId="32219"/>
    <cellStyle name="Migliaia 33 7 5" xfId="37437"/>
    <cellStyle name="Migliaia 33 7 6" xfId="11854"/>
    <cellStyle name="Migliaia 33 8" xfId="2786"/>
    <cellStyle name="Migliaia 33 8 2" xfId="9391"/>
    <cellStyle name="Migliaia 33 8 2 2" xfId="30760"/>
    <cellStyle name="Migliaia 33 8 2 2 2" xfId="35920"/>
    <cellStyle name="Migliaia 33 8 2 2 3" xfId="41222"/>
    <cellStyle name="Migliaia 33 8 2 3" xfId="33269"/>
    <cellStyle name="Migliaia 33 8 2 4" xfId="38571"/>
    <cellStyle name="Migliaia 33 8 3" xfId="15854"/>
    <cellStyle name="Migliaia 33 8 3 2" xfId="34787"/>
    <cellStyle name="Migliaia 33 8 3 3" xfId="40089"/>
    <cellStyle name="Migliaia 33 8 3 4" xfId="29281"/>
    <cellStyle name="Migliaia 33 8 4" xfId="32220"/>
    <cellStyle name="Migliaia 33 8 5" xfId="37438"/>
    <cellStyle name="Migliaia 33 8 6" xfId="11855"/>
    <cellStyle name="Migliaia 33 9" xfId="12616"/>
    <cellStyle name="Migliaia 33 9 2" xfId="29282"/>
    <cellStyle name="Migliaia 33 9 2 2" xfId="34788"/>
    <cellStyle name="Migliaia 33 9 2 3" xfId="40090"/>
    <cellStyle name="Migliaia 33 9 3" xfId="32221"/>
    <cellStyle name="Migliaia 33 9 4" xfId="37439"/>
    <cellStyle name="Migliaia 34" xfId="317"/>
    <cellStyle name="Migliaia 34 10" xfId="15855"/>
    <cellStyle name="Migliaia 34 10 2" xfId="34789"/>
    <cellStyle name="Migliaia 34 10 3" xfId="40091"/>
    <cellStyle name="Migliaia 34 10 4" xfId="29283"/>
    <cellStyle name="Migliaia 34 11" xfId="32222"/>
    <cellStyle name="Migliaia 34 12" xfId="37440"/>
    <cellStyle name="Migliaia 34 2" xfId="318"/>
    <cellStyle name="Migliaia 34 2 2" xfId="1386"/>
    <cellStyle name="Migliaia 34 2 2 2" xfId="3582"/>
    <cellStyle name="Migliaia 34 2 2 2 2" xfId="9819"/>
    <cellStyle name="Migliaia 34 2 2 2 2 2" xfId="34790"/>
    <cellStyle name="Migliaia 34 2 2 2 2 3" xfId="40092"/>
    <cellStyle name="Migliaia 34 2 2 2 3" xfId="13875"/>
    <cellStyle name="Migliaia 34 2 2 2 4" xfId="15858"/>
    <cellStyle name="Migliaia 34 2 2 2 4 2" xfId="37441"/>
    <cellStyle name="Migliaia 34 2 2 2 5" xfId="11856"/>
    <cellStyle name="Migliaia 34 2 2 3" xfId="7044"/>
    <cellStyle name="Migliaia 34 2 2 3 2" xfId="30761"/>
    <cellStyle name="Migliaia 34 2 2 3 2 2" xfId="35921"/>
    <cellStyle name="Migliaia 34 2 2 3 2 3" xfId="41223"/>
    <cellStyle name="Migliaia 34 2 2 3 3" xfId="33270"/>
    <cellStyle name="Migliaia 34 2 2 3 4" xfId="38572"/>
    <cellStyle name="Migliaia 34 2 2 4" xfId="6161"/>
    <cellStyle name="Migliaia 34 2 2 4 2" xfId="16935"/>
    <cellStyle name="Migliaia 34 2 2 4 3" xfId="43431"/>
    <cellStyle name="Migliaia 34 2 2 4 4" xfId="45967"/>
    <cellStyle name="Migliaia 34 2 2 4 5" xfId="48983"/>
    <cellStyle name="Migliaia 34 2 2 5" xfId="15857"/>
    <cellStyle name="Migliaia 34 2 2 6" xfId="20240"/>
    <cellStyle name="Migliaia 34 2 3" xfId="3217"/>
    <cellStyle name="Migliaia 34 2 3 2" xfId="9690"/>
    <cellStyle name="Migliaia 34 2 3 2 2" xfId="30762"/>
    <cellStyle name="Migliaia 34 2 3 2 2 2" xfId="35922"/>
    <cellStyle name="Migliaia 34 2 3 2 2 3" xfId="41224"/>
    <cellStyle name="Migliaia 34 2 3 2 3" xfId="33271"/>
    <cellStyle name="Migliaia 34 2 3 2 4" xfId="38573"/>
    <cellStyle name="Migliaia 34 2 3 3" xfId="15859"/>
    <cellStyle name="Migliaia 34 2 3 3 2" xfId="34791"/>
    <cellStyle name="Migliaia 34 2 3 3 3" xfId="40093"/>
    <cellStyle name="Migliaia 34 2 3 3 4" xfId="29284"/>
    <cellStyle name="Migliaia 34 2 3 4" xfId="32223"/>
    <cellStyle name="Migliaia 34 2 3 5" xfId="37442"/>
    <cellStyle name="Migliaia 34 2 3 6" xfId="11857"/>
    <cellStyle name="Migliaia 34 2 4" xfId="2791"/>
    <cellStyle name="Migliaia 34 2 4 2" xfId="9395"/>
    <cellStyle name="Migliaia 34 2 4 2 2" xfId="34792"/>
    <cellStyle name="Migliaia 34 2 4 2 3" xfId="40094"/>
    <cellStyle name="Migliaia 34 2 4 3" xfId="14045"/>
    <cellStyle name="Migliaia 34 2 4 4" xfId="15860"/>
    <cellStyle name="Migliaia 34 2 4 4 2" xfId="37443"/>
    <cellStyle name="Migliaia 34 2 4 5" xfId="11858"/>
    <cellStyle name="Migliaia 34 2 5" xfId="8559"/>
    <cellStyle name="Migliaia 34 2 5 2" xfId="29285"/>
    <cellStyle name="Migliaia 34 2 5 2 2" xfId="34793"/>
    <cellStyle name="Migliaia 34 2 5 2 3" xfId="40095"/>
    <cellStyle name="Migliaia 34 2 5 3" xfId="32224"/>
    <cellStyle name="Migliaia 34 2 5 4" xfId="37444"/>
    <cellStyle name="Migliaia 34 2 6" xfId="15856"/>
    <cellStyle name="Migliaia 34 2 6 2" xfId="29286"/>
    <cellStyle name="Migliaia 34 2 6 2 2" xfId="34794"/>
    <cellStyle name="Migliaia 34 2 6 2 3" xfId="40096"/>
    <cellStyle name="Migliaia 34 2 6 3" xfId="32225"/>
    <cellStyle name="Migliaia 34 2 6 4" xfId="37445"/>
    <cellStyle name="Migliaia 34 2 6 5" xfId="20241"/>
    <cellStyle name="Migliaia 34 2 7" xfId="20239"/>
    <cellStyle name="Migliaia 34 3" xfId="319"/>
    <cellStyle name="Migliaia 34 3 10" xfId="20242"/>
    <cellStyle name="Migliaia 34 3 11" xfId="11859"/>
    <cellStyle name="Migliaia 34 3 2" xfId="1388"/>
    <cellStyle name="Migliaia 34 3 2 2" xfId="3584"/>
    <cellStyle name="Migliaia 34 3 2 2 2" xfId="7423"/>
    <cellStyle name="Migliaia 34 3 2 2 2 2" xfId="13876"/>
    <cellStyle name="Migliaia 34 3 2 2 2 2 2" xfId="17300"/>
    <cellStyle name="Migliaia 34 3 2 2 2 2 2 2" xfId="34795"/>
    <cellStyle name="Migliaia 34 3 2 2 2 2 3" xfId="40097"/>
    <cellStyle name="Migliaia 34 3 2 2 2 2 4" xfId="29287"/>
    <cellStyle name="Migliaia 34 3 2 2 2 3" xfId="32226"/>
    <cellStyle name="Migliaia 34 3 2 2 2 4" xfId="37446"/>
    <cellStyle name="Migliaia 34 3 2 2 2 5" xfId="32627"/>
    <cellStyle name="Migliaia 34 3 2 2 2 6" xfId="46345"/>
    <cellStyle name="Migliaia 34 3 2 2 2 7" xfId="49361"/>
    <cellStyle name="Migliaia 34 3 2 2 2 8" xfId="13097"/>
    <cellStyle name="Migliaia 34 3 2 2 3" xfId="6988"/>
    <cellStyle name="Migliaia 34 3 2 2 4" xfId="6162"/>
    <cellStyle name="Migliaia 34 3 2 2 4 2" xfId="16936"/>
    <cellStyle name="Migliaia 34 3 2 2 4 3" xfId="42095"/>
    <cellStyle name="Migliaia 34 3 2 2 4 4" xfId="45968"/>
    <cellStyle name="Migliaia 34 3 2 2 4 5" xfId="48984"/>
    <cellStyle name="Migliaia 34 3 2 2 5" xfId="15863"/>
    <cellStyle name="Migliaia 34 3 2 2 6" xfId="20244"/>
    <cellStyle name="Migliaia 34 3 2 3" xfId="2793"/>
    <cellStyle name="Migliaia 34 3 2 3 2" xfId="7839"/>
    <cellStyle name="Migliaia 34 3 2 3 2 2" xfId="34796"/>
    <cellStyle name="Migliaia 34 3 2 3 2 3" xfId="40098"/>
    <cellStyle name="Migliaia 34 3 2 3 2 4" xfId="29288"/>
    <cellStyle name="Migliaia 34 3 2 3 3" xfId="7424"/>
    <cellStyle name="Migliaia 34 3 2 3 4" xfId="15864"/>
    <cellStyle name="Migliaia 34 3 2 3 4 2" xfId="37447"/>
    <cellStyle name="Migliaia 34 3 2 3 5" xfId="11860"/>
    <cellStyle name="Migliaia 34 3 2 4" xfId="6770"/>
    <cellStyle name="Migliaia 34 3 2 4 2" xfId="13516"/>
    <cellStyle name="Migliaia 34 3 2 4 2 2" xfId="34797"/>
    <cellStyle name="Migliaia 34 3 2 4 2 3" xfId="40099"/>
    <cellStyle name="Migliaia 34 3 2 4 3" xfId="32227"/>
    <cellStyle name="Migliaia 34 3 2 4 4" xfId="37448"/>
    <cellStyle name="Migliaia 34 3 2 4 5" xfId="12619"/>
    <cellStyle name="Migliaia 34 3 2 5" xfId="12774"/>
    <cellStyle name="Migliaia 34 3 2 5 2" xfId="29289"/>
    <cellStyle name="Migliaia 34 3 2 5 2 2" xfId="34798"/>
    <cellStyle name="Migliaia 34 3 2 5 2 3" xfId="40100"/>
    <cellStyle name="Migliaia 34 3 2 5 3" xfId="32228"/>
    <cellStyle name="Migliaia 34 3 2 5 4" xfId="37449"/>
    <cellStyle name="Migliaia 34 3 2 6" xfId="15862"/>
    <cellStyle name="Migliaia 34 3 2 6 2" xfId="29290"/>
    <cellStyle name="Migliaia 34 3 2 6 2 2" xfId="34799"/>
    <cellStyle name="Migliaia 34 3 2 6 2 3" xfId="40101"/>
    <cellStyle name="Migliaia 34 3 2 6 3" xfId="32229"/>
    <cellStyle name="Migliaia 34 3 2 6 4" xfId="37450"/>
    <cellStyle name="Migliaia 34 3 2 6 5" xfId="20245"/>
    <cellStyle name="Migliaia 34 3 2 7" xfId="20243"/>
    <cellStyle name="Migliaia 34 3 3" xfId="1387"/>
    <cellStyle name="Migliaia 34 3 3 2" xfId="3583"/>
    <cellStyle name="Migliaia 34 3 3 2 2" xfId="5168"/>
    <cellStyle name="Migliaia 34 3 3 2 2 2" xfId="34801"/>
    <cellStyle name="Migliaia 34 3 3 2 2 3" xfId="40103"/>
    <cellStyle name="Migliaia 34 3 3 2 3" xfId="13648"/>
    <cellStyle name="Migliaia 34 3 3 2 4" xfId="15866"/>
    <cellStyle name="Migliaia 34 3 3 2 4 2" xfId="37452"/>
    <cellStyle name="Migliaia 34 3 3 2 5" xfId="11862"/>
    <cellStyle name="Migliaia 34 3 3 3" xfId="4920"/>
    <cellStyle name="Migliaia 34 3 3 3 2" xfId="29292"/>
    <cellStyle name="Migliaia 34 3 3 3 2 2" xfId="34802"/>
    <cellStyle name="Migliaia 34 3 3 3 2 3" xfId="40104"/>
    <cellStyle name="Migliaia 34 3 3 3 3" xfId="32231"/>
    <cellStyle name="Migliaia 34 3 3 3 4" xfId="37453"/>
    <cellStyle name="Migliaia 34 3 3 4" xfId="15865"/>
    <cellStyle name="Migliaia 34 3 3 4 2" xfId="29293"/>
    <cellStyle name="Migliaia 34 3 3 4 2 2" xfId="34803"/>
    <cellStyle name="Migliaia 34 3 3 4 2 3" xfId="40105"/>
    <cellStyle name="Migliaia 34 3 3 4 3" xfId="32232"/>
    <cellStyle name="Migliaia 34 3 3 4 4" xfId="37454"/>
    <cellStyle name="Migliaia 34 3 3 4 5" xfId="20246"/>
    <cellStyle name="Migliaia 34 3 3 5" xfId="20247"/>
    <cellStyle name="Migliaia 34 3 3 5 2" xfId="29294"/>
    <cellStyle name="Migliaia 34 3 3 5 2 2" xfId="34804"/>
    <cellStyle name="Migliaia 34 3 3 5 2 3" xfId="40106"/>
    <cellStyle name="Migliaia 34 3 3 5 3" xfId="32233"/>
    <cellStyle name="Migliaia 34 3 3 5 4" xfId="37455"/>
    <cellStyle name="Migliaia 34 3 3 6" xfId="29291"/>
    <cellStyle name="Migliaia 34 3 3 6 2" xfId="34800"/>
    <cellStyle name="Migliaia 34 3 3 6 3" xfId="40102"/>
    <cellStyle name="Migliaia 34 3 3 7" xfId="32230"/>
    <cellStyle name="Migliaia 34 3 3 8" xfId="37451"/>
    <cellStyle name="Migliaia 34 3 3 9" xfId="11861"/>
    <cellStyle name="Migliaia 34 3 4" xfId="2412"/>
    <cellStyle name="Migliaia 34 3 4 2" xfId="3924"/>
    <cellStyle name="Migliaia 34 3 4 2 2" xfId="9879"/>
    <cellStyle name="Migliaia 34 3 4 2 3" xfId="13995"/>
    <cellStyle name="Migliaia 34 3 4 2 4" xfId="15868"/>
    <cellStyle name="Migliaia 34 3 4 2 5" xfId="27834"/>
    <cellStyle name="Migliaia 34 3 4 2 6" xfId="11864"/>
    <cellStyle name="Migliaia 34 3 4 3" xfId="9127"/>
    <cellStyle name="Migliaia 34 3 4 3 2" xfId="30763"/>
    <cellStyle name="Migliaia 34 3 4 3 2 2" xfId="35923"/>
    <cellStyle name="Migliaia 34 3 4 3 2 3" xfId="41225"/>
    <cellStyle name="Migliaia 34 3 4 3 3" xfId="33272"/>
    <cellStyle name="Migliaia 34 3 4 3 4" xfId="38574"/>
    <cellStyle name="Migliaia 34 3 4 4" xfId="15867"/>
    <cellStyle name="Migliaia 34 3 4 4 2" xfId="34805"/>
    <cellStyle name="Migliaia 34 3 4 4 3" xfId="40107"/>
    <cellStyle name="Migliaia 34 3 4 4 4" xfId="29295"/>
    <cellStyle name="Migliaia 34 3 4 5" xfId="32234"/>
    <cellStyle name="Migliaia 34 3 4 6" xfId="37456"/>
    <cellStyle name="Migliaia 34 3 4 7" xfId="11863"/>
    <cellStyle name="Migliaia 34 3 5" xfId="3218"/>
    <cellStyle name="Migliaia 34 3 5 2" xfId="9691"/>
    <cellStyle name="Migliaia 34 3 5 2 2" xfId="30764"/>
    <cellStyle name="Migliaia 34 3 5 2 2 2" xfId="35924"/>
    <cellStyle name="Migliaia 34 3 5 2 2 3" xfId="41226"/>
    <cellStyle name="Migliaia 34 3 5 2 3" xfId="33273"/>
    <cellStyle name="Migliaia 34 3 5 2 4" xfId="38575"/>
    <cellStyle name="Migliaia 34 3 5 3" xfId="15869"/>
    <cellStyle name="Migliaia 34 3 5 3 2" xfId="34806"/>
    <cellStyle name="Migliaia 34 3 5 3 3" xfId="40108"/>
    <cellStyle name="Migliaia 34 3 5 3 4" xfId="29296"/>
    <cellStyle name="Migliaia 34 3 5 4" xfId="32235"/>
    <cellStyle name="Migliaia 34 3 5 5" xfId="37457"/>
    <cellStyle name="Migliaia 34 3 5 6" xfId="11865"/>
    <cellStyle name="Migliaia 34 3 6" xfId="2792"/>
    <cellStyle name="Migliaia 34 3 6 2" xfId="9396"/>
    <cellStyle name="Migliaia 34 3 6 2 2" xfId="34807"/>
    <cellStyle name="Migliaia 34 3 6 2 3" xfId="40109"/>
    <cellStyle name="Migliaia 34 3 6 3" xfId="13719"/>
    <cellStyle name="Migliaia 34 3 6 4" xfId="15870"/>
    <cellStyle name="Migliaia 34 3 6 4 2" xfId="37458"/>
    <cellStyle name="Migliaia 34 3 6 5" xfId="11866"/>
    <cellStyle name="Migliaia 34 3 7" xfId="7710"/>
    <cellStyle name="Migliaia 34 3 7 2" xfId="29297"/>
    <cellStyle name="Migliaia 34 3 7 2 2" xfId="34808"/>
    <cellStyle name="Migliaia 34 3 7 2 3" xfId="40110"/>
    <cellStyle name="Migliaia 34 3 7 3" xfId="32236"/>
    <cellStyle name="Migliaia 34 3 7 4" xfId="37459"/>
    <cellStyle name="Migliaia 34 3 8" xfId="12775"/>
    <cellStyle name="Migliaia 34 3 8 2" xfId="29298"/>
    <cellStyle name="Migliaia 34 3 8 2 2" xfId="34809"/>
    <cellStyle name="Migliaia 34 3 8 2 3" xfId="40111"/>
    <cellStyle name="Migliaia 34 3 8 3" xfId="32237"/>
    <cellStyle name="Migliaia 34 3 8 4" xfId="37460"/>
    <cellStyle name="Migliaia 34 3 8 5" xfId="20248"/>
    <cellStyle name="Migliaia 34 3 9" xfId="15861"/>
    <cellStyle name="Migliaia 34 4" xfId="1389"/>
    <cellStyle name="Migliaia 34 4 2" xfId="3585"/>
    <cellStyle name="Migliaia 34 4 2 2" xfId="4266"/>
    <cellStyle name="Migliaia 34 4 2 2 2" xfId="29299"/>
    <cellStyle name="Migliaia 34 4 2 2 2 2" xfId="34810"/>
    <cellStyle name="Migliaia 34 4 2 2 2 3" xfId="40112"/>
    <cellStyle name="Migliaia 34 4 2 2 3" xfId="32238"/>
    <cellStyle name="Migliaia 34 4 2 2 4" xfId="37461"/>
    <cellStyle name="Migliaia 34 4 2 3" xfId="7425"/>
    <cellStyle name="Migliaia 34 4 2 3 2" xfId="29300"/>
    <cellStyle name="Migliaia 34 4 2 3 2 2" xfId="34811"/>
    <cellStyle name="Migliaia 34 4 2 3 2 3" xfId="40113"/>
    <cellStyle name="Migliaia 34 4 2 3 3" xfId="32239"/>
    <cellStyle name="Migliaia 34 4 2 3 4" xfId="37462"/>
    <cellStyle name="Migliaia 34 4 2 4" xfId="6772"/>
    <cellStyle name="Migliaia 34 4 2 5" xfId="6164"/>
    <cellStyle name="Migliaia 34 4 2 5 2" xfId="16938"/>
    <cellStyle name="Migliaia 34 4 2 5 3" xfId="43151"/>
    <cellStyle name="Migliaia 34 4 2 5 4" xfId="45970"/>
    <cellStyle name="Migliaia 34 4 2 5 5" xfId="48986"/>
    <cellStyle name="Migliaia 34 4 2 6" xfId="15872"/>
    <cellStyle name="Migliaia 34 4 2 7" xfId="20250"/>
    <cellStyle name="Migliaia 34 4 3" xfId="4267"/>
    <cellStyle name="Migliaia 34 4 3 2" xfId="13649"/>
    <cellStyle name="Migliaia 34 4 3 2 2" xfId="34812"/>
    <cellStyle name="Migliaia 34 4 3 2 3" xfId="40114"/>
    <cellStyle name="Migliaia 34 4 3 3" xfId="32240"/>
    <cellStyle name="Migliaia 34 4 3 4" xfId="37463"/>
    <cellStyle name="Migliaia 34 4 3 5" xfId="12773"/>
    <cellStyle name="Migliaia 34 4 4" xfId="7426"/>
    <cellStyle name="Migliaia 34 4 4 2" xfId="29301"/>
    <cellStyle name="Migliaia 34 4 4 2 2" xfId="34813"/>
    <cellStyle name="Migliaia 34 4 4 2 3" xfId="40115"/>
    <cellStyle name="Migliaia 34 4 4 3" xfId="32241"/>
    <cellStyle name="Migliaia 34 4 4 4" xfId="37464"/>
    <cellStyle name="Migliaia 34 4 5" xfId="6771"/>
    <cellStyle name="Migliaia 34 4 5 2" xfId="29302"/>
    <cellStyle name="Migliaia 34 4 5 2 2" xfId="34814"/>
    <cellStyle name="Migliaia 34 4 5 2 3" xfId="40116"/>
    <cellStyle name="Migliaia 34 4 5 3" xfId="32242"/>
    <cellStyle name="Migliaia 34 4 5 4" xfId="37465"/>
    <cellStyle name="Migliaia 34 4 6" xfId="6163"/>
    <cellStyle name="Migliaia 34 4 6 2" xfId="16937"/>
    <cellStyle name="Migliaia 34 4 6 2 2" xfId="34815"/>
    <cellStyle name="Migliaia 34 4 6 2 3" xfId="40117"/>
    <cellStyle name="Migliaia 34 4 6 2 4" xfId="29303"/>
    <cellStyle name="Migliaia 34 4 6 3" xfId="32243"/>
    <cellStyle name="Migliaia 34 4 6 4" xfId="37466"/>
    <cellStyle name="Migliaia 34 4 6 5" xfId="20251"/>
    <cellStyle name="Migliaia 34 4 6 6" xfId="43995"/>
    <cellStyle name="Migliaia 34 4 6 7" xfId="45969"/>
    <cellStyle name="Migliaia 34 4 6 8" xfId="48985"/>
    <cellStyle name="Migliaia 34 4 7" xfId="15871"/>
    <cellStyle name="Migliaia 34 4 7 2" xfId="29304"/>
    <cellStyle name="Migliaia 34 4 7 2 2" xfId="34816"/>
    <cellStyle name="Migliaia 34 4 7 2 3" xfId="40118"/>
    <cellStyle name="Migliaia 34 4 7 3" xfId="32244"/>
    <cellStyle name="Migliaia 34 4 7 4" xfId="37467"/>
    <cellStyle name="Migliaia 34 4 7 5" xfId="20252"/>
    <cellStyle name="Migliaia 34 4 8" xfId="20249"/>
    <cellStyle name="Migliaia 34 5" xfId="1390"/>
    <cellStyle name="Migliaia 34 5 2" xfId="3586"/>
    <cellStyle name="Migliaia 34 5 2 2" xfId="13877"/>
    <cellStyle name="Migliaia 34 5 2 2 2" xfId="34817"/>
    <cellStyle name="Migliaia 34 5 2 2 3" xfId="40119"/>
    <cellStyle name="Migliaia 34 5 2 3" xfId="15874"/>
    <cellStyle name="Migliaia 34 5 2 3 2" xfId="32245"/>
    <cellStyle name="Migliaia 34 5 2 4" xfId="37468"/>
    <cellStyle name="Migliaia 34 5 2 5" xfId="11867"/>
    <cellStyle name="Migliaia 34 5 3" xfId="6773"/>
    <cellStyle name="Migliaia 34 5 3 2" xfId="29305"/>
    <cellStyle name="Migliaia 34 5 3 2 2" xfId="34818"/>
    <cellStyle name="Migliaia 34 5 3 2 3" xfId="40120"/>
    <cellStyle name="Migliaia 34 5 3 3" xfId="32246"/>
    <cellStyle name="Migliaia 34 5 3 4" xfId="37469"/>
    <cellStyle name="Migliaia 34 5 4" xfId="6165"/>
    <cellStyle name="Migliaia 34 5 4 2" xfId="16939"/>
    <cellStyle name="Migliaia 34 5 4 2 2" xfId="34819"/>
    <cellStyle name="Migliaia 34 5 4 2 3" xfId="40121"/>
    <cellStyle name="Migliaia 34 5 4 2 4" xfId="29306"/>
    <cellStyle name="Migliaia 34 5 4 3" xfId="32247"/>
    <cellStyle name="Migliaia 34 5 4 4" xfId="37470"/>
    <cellStyle name="Migliaia 34 5 4 5" xfId="20254"/>
    <cellStyle name="Migliaia 34 5 4 6" xfId="43687"/>
    <cellStyle name="Migliaia 34 5 4 7" xfId="45971"/>
    <cellStyle name="Migliaia 34 5 4 8" xfId="48987"/>
    <cellStyle name="Migliaia 34 5 5" xfId="15873"/>
    <cellStyle name="Migliaia 34 5 5 2" xfId="29307"/>
    <cellStyle name="Migliaia 34 5 5 2 2" xfId="34820"/>
    <cellStyle name="Migliaia 34 5 5 2 3" xfId="40122"/>
    <cellStyle name="Migliaia 34 5 5 3" xfId="32248"/>
    <cellStyle name="Migliaia 34 5 5 4" xfId="37471"/>
    <cellStyle name="Migliaia 34 5 5 5" xfId="20255"/>
    <cellStyle name="Migliaia 34 5 6" xfId="20256"/>
    <cellStyle name="Migliaia 34 5 6 2" xfId="29308"/>
    <cellStyle name="Migliaia 34 5 6 2 2" xfId="34821"/>
    <cellStyle name="Migliaia 34 5 6 2 3" xfId="40123"/>
    <cellStyle name="Migliaia 34 5 6 3" xfId="32249"/>
    <cellStyle name="Migliaia 34 5 6 4" xfId="37472"/>
    <cellStyle name="Migliaia 34 5 7" xfId="20253"/>
    <cellStyle name="Migliaia 34 6" xfId="1385"/>
    <cellStyle name="Migliaia 34 6 2" xfId="3581"/>
    <cellStyle name="Migliaia 34 6 2 2" xfId="5167"/>
    <cellStyle name="Migliaia 34 6 2 3" xfId="14085"/>
    <cellStyle name="Migliaia 34 6 2 4" xfId="15876"/>
    <cellStyle name="Migliaia 34 6 2 5" xfId="27835"/>
    <cellStyle name="Migliaia 34 6 2 6" xfId="11869"/>
    <cellStyle name="Migliaia 34 6 3" xfId="4919"/>
    <cellStyle name="Migliaia 34 6 3 2" xfId="30765"/>
    <cellStyle name="Migliaia 34 6 3 2 2" xfId="35925"/>
    <cellStyle name="Migliaia 34 6 3 2 3" xfId="41227"/>
    <cellStyle name="Migliaia 34 6 3 3" xfId="33274"/>
    <cellStyle name="Migliaia 34 6 3 4" xfId="38576"/>
    <cellStyle name="Migliaia 34 6 4" xfId="15875"/>
    <cellStyle name="Migliaia 34 6 4 2" xfId="34822"/>
    <cellStyle name="Migliaia 34 6 4 3" xfId="40124"/>
    <cellStyle name="Migliaia 34 6 4 4" xfId="29309"/>
    <cellStyle name="Migliaia 34 6 5" xfId="32250"/>
    <cellStyle name="Migliaia 34 6 6" xfId="37473"/>
    <cellStyle name="Migliaia 34 6 7" xfId="11868"/>
    <cellStyle name="Migliaia 34 7" xfId="3216"/>
    <cellStyle name="Migliaia 34 7 2" xfId="9689"/>
    <cellStyle name="Migliaia 34 7 2 2" xfId="30766"/>
    <cellStyle name="Migliaia 34 7 2 2 2" xfId="35926"/>
    <cellStyle name="Migliaia 34 7 2 2 3" xfId="41228"/>
    <cellStyle name="Migliaia 34 7 2 3" xfId="33275"/>
    <cellStyle name="Migliaia 34 7 2 4" xfId="38577"/>
    <cellStyle name="Migliaia 34 7 3" xfId="15877"/>
    <cellStyle name="Migliaia 34 7 3 2" xfId="34823"/>
    <cellStyle name="Migliaia 34 7 3 3" xfId="40125"/>
    <cellStyle name="Migliaia 34 7 3 4" xfId="29310"/>
    <cellStyle name="Migliaia 34 7 4" xfId="32251"/>
    <cellStyle name="Migliaia 34 7 5" xfId="37474"/>
    <cellStyle name="Migliaia 34 7 6" xfId="11870"/>
    <cellStyle name="Migliaia 34 8" xfId="2790"/>
    <cellStyle name="Migliaia 34 8 2" xfId="9394"/>
    <cellStyle name="Migliaia 34 8 2 2" xfId="30767"/>
    <cellStyle name="Migliaia 34 8 2 2 2" xfId="35927"/>
    <cellStyle name="Migliaia 34 8 2 2 3" xfId="41229"/>
    <cellStyle name="Migliaia 34 8 2 3" xfId="33276"/>
    <cellStyle name="Migliaia 34 8 2 4" xfId="38578"/>
    <cellStyle name="Migliaia 34 8 3" xfId="15878"/>
    <cellStyle name="Migliaia 34 8 3 2" xfId="34824"/>
    <cellStyle name="Migliaia 34 8 3 3" xfId="40126"/>
    <cellStyle name="Migliaia 34 8 3 4" xfId="29311"/>
    <cellStyle name="Migliaia 34 8 4" xfId="32252"/>
    <cellStyle name="Migliaia 34 8 5" xfId="37475"/>
    <cellStyle name="Migliaia 34 8 6" xfId="11871"/>
    <cellStyle name="Migliaia 34 9" xfId="12618"/>
    <cellStyle name="Migliaia 34 9 2" xfId="29312"/>
    <cellStyle name="Migliaia 34 9 2 2" xfId="34825"/>
    <cellStyle name="Migliaia 34 9 2 3" xfId="40127"/>
    <cellStyle name="Migliaia 34 9 3" xfId="32253"/>
    <cellStyle name="Migliaia 34 9 4" xfId="37476"/>
    <cellStyle name="Migliaia 35" xfId="320"/>
    <cellStyle name="Migliaia 35 10" xfId="15879"/>
    <cellStyle name="Migliaia 35 10 2" xfId="34826"/>
    <cellStyle name="Migliaia 35 10 3" xfId="40128"/>
    <cellStyle name="Migliaia 35 10 4" xfId="29313"/>
    <cellStyle name="Migliaia 35 11" xfId="32254"/>
    <cellStyle name="Migliaia 35 12" xfId="37477"/>
    <cellStyle name="Migliaia 35 2" xfId="321"/>
    <cellStyle name="Migliaia 35 2 2" xfId="1392"/>
    <cellStyle name="Migliaia 35 2 2 2" xfId="3588"/>
    <cellStyle name="Migliaia 35 2 2 2 2" xfId="9820"/>
    <cellStyle name="Migliaia 35 2 2 2 2 2" xfId="34827"/>
    <cellStyle name="Migliaia 35 2 2 2 2 3" xfId="40129"/>
    <cellStyle name="Migliaia 35 2 2 2 3" xfId="13878"/>
    <cellStyle name="Migliaia 35 2 2 2 4" xfId="15882"/>
    <cellStyle name="Migliaia 35 2 2 2 4 2" xfId="37478"/>
    <cellStyle name="Migliaia 35 2 2 2 5" xfId="11872"/>
    <cellStyle name="Migliaia 35 2 2 3" xfId="7045"/>
    <cellStyle name="Migliaia 35 2 2 3 2" xfId="30768"/>
    <cellStyle name="Migliaia 35 2 2 3 2 2" xfId="35928"/>
    <cellStyle name="Migliaia 35 2 2 3 2 3" xfId="41230"/>
    <cellStyle name="Migliaia 35 2 2 3 3" xfId="33277"/>
    <cellStyle name="Migliaia 35 2 2 3 4" xfId="38579"/>
    <cellStyle name="Migliaia 35 2 2 4" xfId="6166"/>
    <cellStyle name="Migliaia 35 2 2 4 2" xfId="16940"/>
    <cellStyle name="Migliaia 35 2 2 4 3" xfId="41696"/>
    <cellStyle name="Migliaia 35 2 2 4 4" xfId="45972"/>
    <cellStyle name="Migliaia 35 2 2 4 5" xfId="48988"/>
    <cellStyle name="Migliaia 35 2 2 5" xfId="15881"/>
    <cellStyle name="Migliaia 35 2 2 6" xfId="20258"/>
    <cellStyle name="Migliaia 35 2 3" xfId="3220"/>
    <cellStyle name="Migliaia 35 2 3 2" xfId="9693"/>
    <cellStyle name="Migliaia 35 2 3 2 2" xfId="30769"/>
    <cellStyle name="Migliaia 35 2 3 2 2 2" xfId="35929"/>
    <cellStyle name="Migliaia 35 2 3 2 2 3" xfId="41231"/>
    <cellStyle name="Migliaia 35 2 3 2 3" xfId="33278"/>
    <cellStyle name="Migliaia 35 2 3 2 4" xfId="38580"/>
    <cellStyle name="Migliaia 35 2 3 3" xfId="15883"/>
    <cellStyle name="Migliaia 35 2 3 3 2" xfId="34828"/>
    <cellStyle name="Migliaia 35 2 3 3 3" xfId="40130"/>
    <cellStyle name="Migliaia 35 2 3 3 4" xfId="29314"/>
    <cellStyle name="Migliaia 35 2 3 4" xfId="32255"/>
    <cellStyle name="Migliaia 35 2 3 5" xfId="37479"/>
    <cellStyle name="Migliaia 35 2 3 6" xfId="11873"/>
    <cellStyle name="Migliaia 35 2 4" xfId="2795"/>
    <cellStyle name="Migliaia 35 2 4 2" xfId="9398"/>
    <cellStyle name="Migliaia 35 2 4 2 2" xfId="34829"/>
    <cellStyle name="Migliaia 35 2 4 2 3" xfId="40131"/>
    <cellStyle name="Migliaia 35 2 4 3" xfId="13453"/>
    <cellStyle name="Migliaia 35 2 4 4" xfId="15884"/>
    <cellStyle name="Migliaia 35 2 4 4 2" xfId="37480"/>
    <cellStyle name="Migliaia 35 2 4 5" xfId="11874"/>
    <cellStyle name="Migliaia 35 2 5" xfId="8560"/>
    <cellStyle name="Migliaia 35 2 5 2" xfId="29315"/>
    <cellStyle name="Migliaia 35 2 5 2 2" xfId="34830"/>
    <cellStyle name="Migliaia 35 2 5 2 3" xfId="40132"/>
    <cellStyle name="Migliaia 35 2 5 3" xfId="32256"/>
    <cellStyle name="Migliaia 35 2 5 4" xfId="37481"/>
    <cellStyle name="Migliaia 35 2 6" xfId="15880"/>
    <cellStyle name="Migliaia 35 2 6 2" xfId="29316"/>
    <cellStyle name="Migliaia 35 2 6 2 2" xfId="34831"/>
    <cellStyle name="Migliaia 35 2 6 2 3" xfId="40133"/>
    <cellStyle name="Migliaia 35 2 6 3" xfId="32257"/>
    <cellStyle name="Migliaia 35 2 6 4" xfId="37482"/>
    <cellStyle name="Migliaia 35 2 6 5" xfId="20259"/>
    <cellStyle name="Migliaia 35 2 7" xfId="20257"/>
    <cellStyle name="Migliaia 35 3" xfId="322"/>
    <cellStyle name="Migliaia 35 3 10" xfId="20260"/>
    <cellStyle name="Migliaia 35 3 11" xfId="11875"/>
    <cellStyle name="Migliaia 35 3 2" xfId="1394"/>
    <cellStyle name="Migliaia 35 3 2 2" xfId="3590"/>
    <cellStyle name="Migliaia 35 3 2 2 2" xfId="7427"/>
    <cellStyle name="Migliaia 35 3 2 2 2 2" xfId="13879"/>
    <cellStyle name="Migliaia 35 3 2 2 2 2 2" xfId="17301"/>
    <cellStyle name="Migliaia 35 3 2 2 2 2 2 2" xfId="34832"/>
    <cellStyle name="Migliaia 35 3 2 2 2 2 3" xfId="40134"/>
    <cellStyle name="Migliaia 35 3 2 2 2 2 4" xfId="29317"/>
    <cellStyle name="Migliaia 35 3 2 2 2 3" xfId="32258"/>
    <cellStyle name="Migliaia 35 3 2 2 2 4" xfId="37483"/>
    <cellStyle name="Migliaia 35 3 2 2 2 5" xfId="43060"/>
    <cellStyle name="Migliaia 35 3 2 2 2 6" xfId="46346"/>
    <cellStyle name="Migliaia 35 3 2 2 2 7" xfId="49362"/>
    <cellStyle name="Migliaia 35 3 2 2 2 8" xfId="13098"/>
    <cellStyle name="Migliaia 35 3 2 2 3" xfId="6989"/>
    <cellStyle name="Migliaia 35 3 2 2 4" xfId="6167"/>
    <cellStyle name="Migliaia 35 3 2 2 4 2" xfId="16941"/>
    <cellStyle name="Migliaia 35 3 2 2 4 3" xfId="43050"/>
    <cellStyle name="Migliaia 35 3 2 2 4 4" xfId="45973"/>
    <cellStyle name="Migliaia 35 3 2 2 4 5" xfId="48989"/>
    <cellStyle name="Migliaia 35 3 2 2 5" xfId="15887"/>
    <cellStyle name="Migliaia 35 3 2 2 6" xfId="20262"/>
    <cellStyle name="Migliaia 35 3 2 3" xfId="2797"/>
    <cellStyle name="Migliaia 35 3 2 3 2" xfId="7838"/>
    <cellStyle name="Migliaia 35 3 2 3 2 2" xfId="34833"/>
    <cellStyle name="Migliaia 35 3 2 3 2 3" xfId="40135"/>
    <cellStyle name="Migliaia 35 3 2 3 2 4" xfId="29318"/>
    <cellStyle name="Migliaia 35 3 2 3 3" xfId="7428"/>
    <cellStyle name="Migliaia 35 3 2 3 4" xfId="15888"/>
    <cellStyle name="Migliaia 35 3 2 3 4 2" xfId="37484"/>
    <cellStyle name="Migliaia 35 3 2 3 5" xfId="11876"/>
    <cellStyle name="Migliaia 35 3 2 4" xfId="6774"/>
    <cellStyle name="Migliaia 35 3 2 4 2" xfId="13517"/>
    <cellStyle name="Migliaia 35 3 2 4 2 2" xfId="34834"/>
    <cellStyle name="Migliaia 35 3 2 4 2 3" xfId="40136"/>
    <cellStyle name="Migliaia 35 3 2 4 3" xfId="32259"/>
    <cellStyle name="Migliaia 35 3 2 4 4" xfId="37485"/>
    <cellStyle name="Migliaia 35 3 2 4 5" xfId="12621"/>
    <cellStyle name="Migliaia 35 3 2 5" xfId="12771"/>
    <cellStyle name="Migliaia 35 3 2 5 2" xfId="29319"/>
    <cellStyle name="Migliaia 35 3 2 5 2 2" xfId="34835"/>
    <cellStyle name="Migliaia 35 3 2 5 2 3" xfId="40137"/>
    <cellStyle name="Migliaia 35 3 2 5 3" xfId="32260"/>
    <cellStyle name="Migliaia 35 3 2 5 4" xfId="37486"/>
    <cellStyle name="Migliaia 35 3 2 6" xfId="15886"/>
    <cellStyle name="Migliaia 35 3 2 6 2" xfId="29320"/>
    <cellStyle name="Migliaia 35 3 2 6 2 2" xfId="34836"/>
    <cellStyle name="Migliaia 35 3 2 6 2 3" xfId="40138"/>
    <cellStyle name="Migliaia 35 3 2 6 3" xfId="32261"/>
    <cellStyle name="Migliaia 35 3 2 6 4" xfId="37487"/>
    <cellStyle name="Migliaia 35 3 2 6 5" xfId="20263"/>
    <cellStyle name="Migliaia 35 3 2 7" xfId="20261"/>
    <cellStyle name="Migliaia 35 3 3" xfId="1393"/>
    <cellStyle name="Migliaia 35 3 3 2" xfId="3589"/>
    <cellStyle name="Migliaia 35 3 3 2 2" xfId="5170"/>
    <cellStyle name="Migliaia 35 3 3 2 2 2" xfId="34838"/>
    <cellStyle name="Migliaia 35 3 3 2 2 3" xfId="40140"/>
    <cellStyle name="Migliaia 35 3 3 2 3" xfId="13650"/>
    <cellStyle name="Migliaia 35 3 3 2 4" xfId="15890"/>
    <cellStyle name="Migliaia 35 3 3 2 4 2" xfId="37489"/>
    <cellStyle name="Migliaia 35 3 3 2 5" xfId="11878"/>
    <cellStyle name="Migliaia 35 3 3 3" xfId="4922"/>
    <cellStyle name="Migliaia 35 3 3 3 2" xfId="29322"/>
    <cellStyle name="Migliaia 35 3 3 3 2 2" xfId="34839"/>
    <cellStyle name="Migliaia 35 3 3 3 2 3" xfId="40141"/>
    <cellStyle name="Migliaia 35 3 3 3 3" xfId="32263"/>
    <cellStyle name="Migliaia 35 3 3 3 4" xfId="37490"/>
    <cellStyle name="Migliaia 35 3 3 4" xfId="15889"/>
    <cellStyle name="Migliaia 35 3 3 4 2" xfId="29323"/>
    <cellStyle name="Migliaia 35 3 3 4 2 2" xfId="34840"/>
    <cellStyle name="Migliaia 35 3 3 4 2 3" xfId="40142"/>
    <cellStyle name="Migliaia 35 3 3 4 3" xfId="32264"/>
    <cellStyle name="Migliaia 35 3 3 4 4" xfId="37491"/>
    <cellStyle name="Migliaia 35 3 3 4 5" xfId="20264"/>
    <cellStyle name="Migliaia 35 3 3 5" xfId="20265"/>
    <cellStyle name="Migliaia 35 3 3 5 2" xfId="29324"/>
    <cellStyle name="Migliaia 35 3 3 5 2 2" xfId="34841"/>
    <cellStyle name="Migliaia 35 3 3 5 2 3" xfId="40143"/>
    <cellStyle name="Migliaia 35 3 3 5 3" xfId="32265"/>
    <cellStyle name="Migliaia 35 3 3 5 4" xfId="37492"/>
    <cellStyle name="Migliaia 35 3 3 6" xfId="29321"/>
    <cellStyle name="Migliaia 35 3 3 6 2" xfId="34837"/>
    <cellStyle name="Migliaia 35 3 3 6 3" xfId="40139"/>
    <cellStyle name="Migliaia 35 3 3 7" xfId="32262"/>
    <cellStyle name="Migliaia 35 3 3 8" xfId="37488"/>
    <cellStyle name="Migliaia 35 3 3 9" xfId="11877"/>
    <cellStyle name="Migliaia 35 3 4" xfId="2413"/>
    <cellStyle name="Migliaia 35 3 4 2" xfId="3925"/>
    <cellStyle name="Migliaia 35 3 4 2 2" xfId="9880"/>
    <cellStyle name="Migliaia 35 3 4 2 3" xfId="13477"/>
    <cellStyle name="Migliaia 35 3 4 2 4" xfId="15892"/>
    <cellStyle name="Migliaia 35 3 4 2 5" xfId="27836"/>
    <cellStyle name="Migliaia 35 3 4 2 6" xfId="11880"/>
    <cellStyle name="Migliaia 35 3 4 3" xfId="9128"/>
    <cellStyle name="Migliaia 35 3 4 3 2" xfId="30770"/>
    <cellStyle name="Migliaia 35 3 4 3 2 2" xfId="35930"/>
    <cellStyle name="Migliaia 35 3 4 3 2 3" xfId="41232"/>
    <cellStyle name="Migliaia 35 3 4 3 3" xfId="33279"/>
    <cellStyle name="Migliaia 35 3 4 3 4" xfId="38581"/>
    <cellStyle name="Migliaia 35 3 4 4" xfId="15891"/>
    <cellStyle name="Migliaia 35 3 4 4 2" xfId="34842"/>
    <cellStyle name="Migliaia 35 3 4 4 3" xfId="40144"/>
    <cellStyle name="Migliaia 35 3 4 4 4" xfId="29325"/>
    <cellStyle name="Migliaia 35 3 4 5" xfId="32266"/>
    <cellStyle name="Migliaia 35 3 4 6" xfId="37493"/>
    <cellStyle name="Migliaia 35 3 4 7" xfId="11879"/>
    <cellStyle name="Migliaia 35 3 5" xfId="3221"/>
    <cellStyle name="Migliaia 35 3 5 2" xfId="9694"/>
    <cellStyle name="Migliaia 35 3 5 2 2" xfId="30771"/>
    <cellStyle name="Migliaia 35 3 5 2 2 2" xfId="35931"/>
    <cellStyle name="Migliaia 35 3 5 2 2 3" xfId="41233"/>
    <cellStyle name="Migliaia 35 3 5 2 3" xfId="33280"/>
    <cellStyle name="Migliaia 35 3 5 2 4" xfId="38582"/>
    <cellStyle name="Migliaia 35 3 5 3" xfId="15893"/>
    <cellStyle name="Migliaia 35 3 5 3 2" xfId="34843"/>
    <cellStyle name="Migliaia 35 3 5 3 3" xfId="40145"/>
    <cellStyle name="Migliaia 35 3 5 3 4" xfId="29326"/>
    <cellStyle name="Migliaia 35 3 5 4" xfId="32267"/>
    <cellStyle name="Migliaia 35 3 5 5" xfId="37494"/>
    <cellStyle name="Migliaia 35 3 5 6" xfId="11881"/>
    <cellStyle name="Migliaia 35 3 6" xfId="2796"/>
    <cellStyle name="Migliaia 35 3 6 2" xfId="9399"/>
    <cellStyle name="Migliaia 35 3 6 2 2" xfId="34844"/>
    <cellStyle name="Migliaia 35 3 6 2 3" xfId="40146"/>
    <cellStyle name="Migliaia 35 3 6 3" xfId="13720"/>
    <cellStyle name="Migliaia 35 3 6 4" xfId="15894"/>
    <cellStyle name="Migliaia 35 3 6 4 2" xfId="37495"/>
    <cellStyle name="Migliaia 35 3 6 5" xfId="11882"/>
    <cellStyle name="Migliaia 35 3 7" xfId="7674"/>
    <cellStyle name="Migliaia 35 3 7 2" xfId="29327"/>
    <cellStyle name="Migliaia 35 3 7 2 2" xfId="34845"/>
    <cellStyle name="Migliaia 35 3 7 2 3" xfId="40147"/>
    <cellStyle name="Migliaia 35 3 7 3" xfId="32268"/>
    <cellStyle name="Migliaia 35 3 7 4" xfId="37496"/>
    <cellStyle name="Migliaia 35 3 8" xfId="12772"/>
    <cellStyle name="Migliaia 35 3 8 2" xfId="29328"/>
    <cellStyle name="Migliaia 35 3 8 2 2" xfId="34846"/>
    <cellStyle name="Migliaia 35 3 8 2 3" xfId="40148"/>
    <cellStyle name="Migliaia 35 3 8 3" xfId="32269"/>
    <cellStyle name="Migliaia 35 3 8 4" xfId="37497"/>
    <cellStyle name="Migliaia 35 3 8 5" xfId="20266"/>
    <cellStyle name="Migliaia 35 3 9" xfId="15885"/>
    <cellStyle name="Migliaia 35 4" xfId="1395"/>
    <cellStyle name="Migliaia 35 4 2" xfId="3591"/>
    <cellStyle name="Migliaia 35 4 2 2" xfId="4268"/>
    <cellStyle name="Migliaia 35 4 2 2 2" xfId="29329"/>
    <cellStyle name="Migliaia 35 4 2 2 2 2" xfId="34847"/>
    <cellStyle name="Migliaia 35 4 2 2 2 3" xfId="40149"/>
    <cellStyle name="Migliaia 35 4 2 2 3" xfId="32270"/>
    <cellStyle name="Migliaia 35 4 2 2 4" xfId="37498"/>
    <cellStyle name="Migliaia 35 4 2 3" xfId="7429"/>
    <cellStyle name="Migliaia 35 4 2 3 2" xfId="29330"/>
    <cellStyle name="Migliaia 35 4 2 3 2 2" xfId="34848"/>
    <cellStyle name="Migliaia 35 4 2 3 2 3" xfId="40150"/>
    <cellStyle name="Migliaia 35 4 2 3 3" xfId="32271"/>
    <cellStyle name="Migliaia 35 4 2 3 4" xfId="37499"/>
    <cellStyle name="Migliaia 35 4 2 4" xfId="6776"/>
    <cellStyle name="Migliaia 35 4 2 5" xfId="6169"/>
    <cellStyle name="Migliaia 35 4 2 5 2" xfId="16943"/>
    <cellStyle name="Migliaia 35 4 2 5 3" xfId="44001"/>
    <cellStyle name="Migliaia 35 4 2 5 4" xfId="45975"/>
    <cellStyle name="Migliaia 35 4 2 5 5" xfId="48991"/>
    <cellStyle name="Migliaia 35 4 2 6" xfId="15896"/>
    <cellStyle name="Migliaia 35 4 2 7" xfId="20268"/>
    <cellStyle name="Migliaia 35 4 3" xfId="4269"/>
    <cellStyle name="Migliaia 35 4 3 2" xfId="13651"/>
    <cellStyle name="Migliaia 35 4 3 2 2" xfId="34849"/>
    <cellStyle name="Migliaia 35 4 3 2 3" xfId="40151"/>
    <cellStyle name="Migliaia 35 4 3 3" xfId="32272"/>
    <cellStyle name="Migliaia 35 4 3 4" xfId="37500"/>
    <cellStyle name="Migliaia 35 4 3 5" xfId="12770"/>
    <cellStyle name="Migliaia 35 4 4" xfId="7430"/>
    <cellStyle name="Migliaia 35 4 4 2" xfId="29331"/>
    <cellStyle name="Migliaia 35 4 4 2 2" xfId="34850"/>
    <cellStyle name="Migliaia 35 4 4 2 3" xfId="40152"/>
    <cellStyle name="Migliaia 35 4 4 3" xfId="32273"/>
    <cellStyle name="Migliaia 35 4 4 4" xfId="37501"/>
    <cellStyle name="Migliaia 35 4 5" xfId="6775"/>
    <cellStyle name="Migliaia 35 4 5 2" xfId="29332"/>
    <cellStyle name="Migliaia 35 4 5 2 2" xfId="34851"/>
    <cellStyle name="Migliaia 35 4 5 2 3" xfId="40153"/>
    <cellStyle name="Migliaia 35 4 5 3" xfId="32274"/>
    <cellStyle name="Migliaia 35 4 5 4" xfId="37502"/>
    <cellStyle name="Migliaia 35 4 6" xfId="6168"/>
    <cellStyle name="Migliaia 35 4 6 2" xfId="16942"/>
    <cellStyle name="Migliaia 35 4 6 2 2" xfId="34852"/>
    <cellStyle name="Migliaia 35 4 6 2 3" xfId="40154"/>
    <cellStyle name="Migliaia 35 4 6 2 4" xfId="29333"/>
    <cellStyle name="Migliaia 35 4 6 3" xfId="32275"/>
    <cellStyle name="Migliaia 35 4 6 4" xfId="37503"/>
    <cellStyle name="Migliaia 35 4 6 5" xfId="20269"/>
    <cellStyle name="Migliaia 35 4 6 6" xfId="27919"/>
    <cellStyle name="Migliaia 35 4 6 7" xfId="45974"/>
    <cellStyle name="Migliaia 35 4 6 8" xfId="48990"/>
    <cellStyle name="Migliaia 35 4 7" xfId="15895"/>
    <cellStyle name="Migliaia 35 4 7 2" xfId="29334"/>
    <cellStyle name="Migliaia 35 4 7 2 2" xfId="34853"/>
    <cellStyle name="Migliaia 35 4 7 2 3" xfId="40155"/>
    <cellStyle name="Migliaia 35 4 7 3" xfId="32276"/>
    <cellStyle name="Migliaia 35 4 7 4" xfId="37504"/>
    <cellStyle name="Migliaia 35 4 7 5" xfId="20270"/>
    <cellStyle name="Migliaia 35 4 8" xfId="20267"/>
    <cellStyle name="Migliaia 35 5" xfId="1396"/>
    <cellStyle name="Migliaia 35 5 2" xfId="3592"/>
    <cellStyle name="Migliaia 35 5 2 2" xfId="13880"/>
    <cellStyle name="Migliaia 35 5 2 2 2" xfId="34854"/>
    <cellStyle name="Migliaia 35 5 2 2 3" xfId="40156"/>
    <cellStyle name="Migliaia 35 5 2 3" xfId="15898"/>
    <cellStyle name="Migliaia 35 5 2 3 2" xfId="32277"/>
    <cellStyle name="Migliaia 35 5 2 4" xfId="37505"/>
    <cellStyle name="Migliaia 35 5 2 5" xfId="11883"/>
    <cellStyle name="Migliaia 35 5 3" xfId="6777"/>
    <cellStyle name="Migliaia 35 5 3 2" xfId="29335"/>
    <cellStyle name="Migliaia 35 5 3 2 2" xfId="34855"/>
    <cellStyle name="Migliaia 35 5 3 2 3" xfId="40157"/>
    <cellStyle name="Migliaia 35 5 3 3" xfId="32278"/>
    <cellStyle name="Migliaia 35 5 3 4" xfId="37506"/>
    <cellStyle name="Migliaia 35 5 4" xfId="6170"/>
    <cellStyle name="Migliaia 35 5 4 2" xfId="16944"/>
    <cellStyle name="Migliaia 35 5 4 2 2" xfId="34856"/>
    <cellStyle name="Migliaia 35 5 4 2 3" xfId="40158"/>
    <cellStyle name="Migliaia 35 5 4 2 4" xfId="29336"/>
    <cellStyle name="Migliaia 35 5 4 3" xfId="32279"/>
    <cellStyle name="Migliaia 35 5 4 4" xfId="37507"/>
    <cellStyle name="Migliaia 35 5 4 5" xfId="20272"/>
    <cellStyle name="Migliaia 35 5 4 6" xfId="42096"/>
    <cellStyle name="Migliaia 35 5 4 7" xfId="45976"/>
    <cellStyle name="Migliaia 35 5 4 8" xfId="48992"/>
    <cellStyle name="Migliaia 35 5 5" xfId="15897"/>
    <cellStyle name="Migliaia 35 5 5 2" xfId="29337"/>
    <cellStyle name="Migliaia 35 5 5 2 2" xfId="34857"/>
    <cellStyle name="Migliaia 35 5 5 2 3" xfId="40159"/>
    <cellStyle name="Migliaia 35 5 5 3" xfId="32280"/>
    <cellStyle name="Migliaia 35 5 5 4" xfId="37508"/>
    <cellStyle name="Migliaia 35 5 5 5" xfId="20273"/>
    <cellStyle name="Migliaia 35 5 6" xfId="20274"/>
    <cellStyle name="Migliaia 35 5 6 2" xfId="29338"/>
    <cellStyle name="Migliaia 35 5 6 2 2" xfId="34858"/>
    <cellStyle name="Migliaia 35 5 6 2 3" xfId="40160"/>
    <cellStyle name="Migliaia 35 5 6 3" xfId="32281"/>
    <cellStyle name="Migliaia 35 5 6 4" xfId="37509"/>
    <cellStyle name="Migliaia 35 5 7" xfId="20271"/>
    <cellStyle name="Migliaia 35 6" xfId="1391"/>
    <cellStyle name="Migliaia 35 6 2" xfId="3587"/>
    <cellStyle name="Migliaia 35 6 2 2" xfId="5169"/>
    <cellStyle name="Migliaia 35 6 2 3" xfId="14084"/>
    <cellStyle name="Migliaia 35 6 2 4" xfId="15900"/>
    <cellStyle name="Migliaia 35 6 2 5" xfId="27837"/>
    <cellStyle name="Migliaia 35 6 2 6" xfId="11885"/>
    <cellStyle name="Migliaia 35 6 3" xfId="4921"/>
    <cellStyle name="Migliaia 35 6 3 2" xfId="30772"/>
    <cellStyle name="Migliaia 35 6 3 2 2" xfId="35932"/>
    <cellStyle name="Migliaia 35 6 3 2 3" xfId="41234"/>
    <cellStyle name="Migliaia 35 6 3 3" xfId="33281"/>
    <cellStyle name="Migliaia 35 6 3 4" xfId="38583"/>
    <cellStyle name="Migliaia 35 6 4" xfId="15899"/>
    <cellStyle name="Migliaia 35 6 4 2" xfId="34859"/>
    <cellStyle name="Migliaia 35 6 4 3" xfId="40161"/>
    <cellStyle name="Migliaia 35 6 4 4" xfId="29339"/>
    <cellStyle name="Migliaia 35 6 5" xfId="32282"/>
    <cellStyle name="Migliaia 35 6 6" xfId="37510"/>
    <cellStyle name="Migliaia 35 6 7" xfId="11884"/>
    <cellStyle name="Migliaia 35 7" xfId="3219"/>
    <cellStyle name="Migliaia 35 7 2" xfId="9692"/>
    <cellStyle name="Migliaia 35 7 2 2" xfId="30773"/>
    <cellStyle name="Migliaia 35 7 2 2 2" xfId="35933"/>
    <cellStyle name="Migliaia 35 7 2 2 3" xfId="41235"/>
    <cellStyle name="Migliaia 35 7 2 3" xfId="33282"/>
    <cellStyle name="Migliaia 35 7 2 4" xfId="38584"/>
    <cellStyle name="Migliaia 35 7 3" xfId="15901"/>
    <cellStyle name="Migliaia 35 7 3 2" xfId="34860"/>
    <cellStyle name="Migliaia 35 7 3 3" xfId="40162"/>
    <cellStyle name="Migliaia 35 7 3 4" xfId="29340"/>
    <cellStyle name="Migliaia 35 7 4" xfId="32283"/>
    <cellStyle name="Migliaia 35 7 5" xfId="37511"/>
    <cellStyle name="Migliaia 35 7 6" xfId="11886"/>
    <cellStyle name="Migliaia 35 8" xfId="2794"/>
    <cellStyle name="Migliaia 35 8 2" xfId="9397"/>
    <cellStyle name="Migliaia 35 8 2 2" xfId="30774"/>
    <cellStyle name="Migliaia 35 8 2 2 2" xfId="35934"/>
    <cellStyle name="Migliaia 35 8 2 2 3" xfId="41236"/>
    <cellStyle name="Migliaia 35 8 2 3" xfId="33283"/>
    <cellStyle name="Migliaia 35 8 2 4" xfId="38585"/>
    <cellStyle name="Migliaia 35 8 3" xfId="15902"/>
    <cellStyle name="Migliaia 35 8 3 2" xfId="34861"/>
    <cellStyle name="Migliaia 35 8 3 3" xfId="40163"/>
    <cellStyle name="Migliaia 35 8 3 4" xfId="29341"/>
    <cellStyle name="Migliaia 35 8 4" xfId="32284"/>
    <cellStyle name="Migliaia 35 8 5" xfId="37512"/>
    <cellStyle name="Migliaia 35 8 6" xfId="11887"/>
    <cellStyle name="Migliaia 35 9" xfId="12620"/>
    <cellStyle name="Migliaia 35 9 2" xfId="29342"/>
    <cellStyle name="Migliaia 35 9 2 2" xfId="34862"/>
    <cellStyle name="Migliaia 35 9 2 3" xfId="40164"/>
    <cellStyle name="Migliaia 35 9 3" xfId="32285"/>
    <cellStyle name="Migliaia 35 9 4" xfId="37513"/>
    <cellStyle name="Migliaia 36" xfId="323"/>
    <cellStyle name="Migliaia 36 10" xfId="15903"/>
    <cellStyle name="Migliaia 36 10 2" xfId="34863"/>
    <cellStyle name="Migliaia 36 10 3" xfId="40165"/>
    <cellStyle name="Migliaia 36 10 4" xfId="29343"/>
    <cellStyle name="Migliaia 36 11" xfId="32286"/>
    <cellStyle name="Migliaia 36 12" xfId="37514"/>
    <cellStyle name="Migliaia 36 2" xfId="324"/>
    <cellStyle name="Migliaia 36 2 2" xfId="1398"/>
    <cellStyle name="Migliaia 36 2 2 2" xfId="3594"/>
    <cellStyle name="Migliaia 36 2 2 2 2" xfId="9821"/>
    <cellStyle name="Migliaia 36 2 2 2 2 2" xfId="34864"/>
    <cellStyle name="Migliaia 36 2 2 2 2 3" xfId="40166"/>
    <cellStyle name="Migliaia 36 2 2 2 3" xfId="13881"/>
    <cellStyle name="Migliaia 36 2 2 2 4" xfId="15906"/>
    <cellStyle name="Migliaia 36 2 2 2 4 2" xfId="37515"/>
    <cellStyle name="Migliaia 36 2 2 2 5" xfId="11888"/>
    <cellStyle name="Migliaia 36 2 2 3" xfId="7046"/>
    <cellStyle name="Migliaia 36 2 2 3 2" xfId="30775"/>
    <cellStyle name="Migliaia 36 2 2 3 2 2" xfId="35935"/>
    <cellStyle name="Migliaia 36 2 2 3 2 3" xfId="41237"/>
    <cellStyle name="Migliaia 36 2 2 3 3" xfId="33284"/>
    <cellStyle name="Migliaia 36 2 2 3 4" xfId="38586"/>
    <cellStyle name="Migliaia 36 2 2 4" xfId="6171"/>
    <cellStyle name="Migliaia 36 2 2 4 2" xfId="16945"/>
    <cellStyle name="Migliaia 36 2 2 4 3" xfId="43126"/>
    <cellStyle name="Migliaia 36 2 2 4 4" xfId="45977"/>
    <cellStyle name="Migliaia 36 2 2 4 5" xfId="48993"/>
    <cellStyle name="Migliaia 36 2 2 5" xfId="15905"/>
    <cellStyle name="Migliaia 36 2 2 6" xfId="20276"/>
    <cellStyle name="Migliaia 36 2 3" xfId="3223"/>
    <cellStyle name="Migliaia 36 2 3 2" xfId="9696"/>
    <cellStyle name="Migliaia 36 2 3 2 2" xfId="30776"/>
    <cellStyle name="Migliaia 36 2 3 2 2 2" xfId="35936"/>
    <cellStyle name="Migliaia 36 2 3 2 2 3" xfId="41238"/>
    <cellStyle name="Migliaia 36 2 3 2 3" xfId="33285"/>
    <cellStyle name="Migliaia 36 2 3 2 4" xfId="38587"/>
    <cellStyle name="Migliaia 36 2 3 3" xfId="15907"/>
    <cellStyle name="Migliaia 36 2 3 3 2" xfId="34865"/>
    <cellStyle name="Migliaia 36 2 3 3 3" xfId="40167"/>
    <cellStyle name="Migliaia 36 2 3 3 4" xfId="29344"/>
    <cellStyle name="Migliaia 36 2 3 4" xfId="32287"/>
    <cellStyle name="Migliaia 36 2 3 5" xfId="37516"/>
    <cellStyle name="Migliaia 36 2 3 6" xfId="11889"/>
    <cellStyle name="Migliaia 36 2 4" xfId="2799"/>
    <cellStyle name="Migliaia 36 2 4 2" xfId="9401"/>
    <cellStyle name="Migliaia 36 2 4 2 2" xfId="34866"/>
    <cellStyle name="Migliaia 36 2 4 2 3" xfId="40168"/>
    <cellStyle name="Migliaia 36 2 4 3" xfId="14044"/>
    <cellStyle name="Migliaia 36 2 4 4" xfId="15908"/>
    <cellStyle name="Migliaia 36 2 4 4 2" xfId="37517"/>
    <cellStyle name="Migliaia 36 2 4 5" xfId="11890"/>
    <cellStyle name="Migliaia 36 2 5" xfId="8561"/>
    <cellStyle name="Migliaia 36 2 5 2" xfId="29345"/>
    <cellStyle name="Migliaia 36 2 5 2 2" xfId="34867"/>
    <cellStyle name="Migliaia 36 2 5 2 3" xfId="40169"/>
    <cellStyle name="Migliaia 36 2 5 3" xfId="32288"/>
    <cellStyle name="Migliaia 36 2 5 4" xfId="37518"/>
    <cellStyle name="Migliaia 36 2 6" xfId="15904"/>
    <cellStyle name="Migliaia 36 2 6 2" xfId="29346"/>
    <cellStyle name="Migliaia 36 2 6 2 2" xfId="34868"/>
    <cellStyle name="Migliaia 36 2 6 2 3" xfId="40170"/>
    <cellStyle name="Migliaia 36 2 6 3" xfId="32289"/>
    <cellStyle name="Migliaia 36 2 6 4" xfId="37519"/>
    <cellStyle name="Migliaia 36 2 6 5" xfId="20277"/>
    <cellStyle name="Migliaia 36 2 7" xfId="20275"/>
    <cellStyle name="Migliaia 36 3" xfId="325"/>
    <cellStyle name="Migliaia 36 3 10" xfId="20278"/>
    <cellStyle name="Migliaia 36 3 11" xfId="11891"/>
    <cellStyle name="Migliaia 36 3 2" xfId="1400"/>
    <cellStyle name="Migliaia 36 3 2 2" xfId="3596"/>
    <cellStyle name="Migliaia 36 3 2 2 2" xfId="7431"/>
    <cellStyle name="Migliaia 36 3 2 2 2 2" xfId="13882"/>
    <cellStyle name="Migliaia 36 3 2 2 2 2 2" xfId="17302"/>
    <cellStyle name="Migliaia 36 3 2 2 2 2 2 2" xfId="34869"/>
    <cellStyle name="Migliaia 36 3 2 2 2 2 3" xfId="40171"/>
    <cellStyle name="Migliaia 36 3 2 2 2 2 4" xfId="29347"/>
    <cellStyle name="Migliaia 36 3 2 2 2 3" xfId="32290"/>
    <cellStyle name="Migliaia 36 3 2 2 2 4" xfId="37520"/>
    <cellStyle name="Migliaia 36 3 2 2 2 5" xfId="29670"/>
    <cellStyle name="Migliaia 36 3 2 2 2 6" xfId="46347"/>
    <cellStyle name="Migliaia 36 3 2 2 2 7" xfId="49363"/>
    <cellStyle name="Migliaia 36 3 2 2 2 8" xfId="13099"/>
    <cellStyle name="Migliaia 36 3 2 2 3" xfId="7601"/>
    <cellStyle name="Migliaia 36 3 2 2 4" xfId="6172"/>
    <cellStyle name="Migliaia 36 3 2 2 4 2" xfId="16946"/>
    <cellStyle name="Migliaia 36 3 2 2 4 3" xfId="43731"/>
    <cellStyle name="Migliaia 36 3 2 2 4 4" xfId="45978"/>
    <cellStyle name="Migliaia 36 3 2 2 4 5" xfId="48994"/>
    <cellStyle name="Migliaia 36 3 2 2 5" xfId="15911"/>
    <cellStyle name="Migliaia 36 3 2 2 6" xfId="20280"/>
    <cellStyle name="Migliaia 36 3 2 3" xfId="2801"/>
    <cellStyle name="Migliaia 36 3 2 3 2" xfId="6971"/>
    <cellStyle name="Migliaia 36 3 2 3 2 2" xfId="34870"/>
    <cellStyle name="Migliaia 36 3 2 3 2 3" xfId="40172"/>
    <cellStyle name="Migliaia 36 3 2 3 2 4" xfId="29348"/>
    <cellStyle name="Migliaia 36 3 2 3 3" xfId="7432"/>
    <cellStyle name="Migliaia 36 3 2 3 4" xfId="15912"/>
    <cellStyle name="Migliaia 36 3 2 3 4 2" xfId="37521"/>
    <cellStyle name="Migliaia 36 3 2 3 5" xfId="11892"/>
    <cellStyle name="Migliaia 36 3 2 4" xfId="6778"/>
    <cellStyle name="Migliaia 36 3 2 4 2" xfId="13518"/>
    <cellStyle name="Migliaia 36 3 2 4 2 2" xfId="34871"/>
    <cellStyle name="Migliaia 36 3 2 4 2 3" xfId="40173"/>
    <cellStyle name="Migliaia 36 3 2 4 3" xfId="32291"/>
    <cellStyle name="Migliaia 36 3 2 4 4" xfId="37522"/>
    <cellStyle name="Migliaia 36 3 2 4 5" xfId="12623"/>
    <cellStyle name="Migliaia 36 3 2 5" xfId="12768"/>
    <cellStyle name="Migliaia 36 3 2 5 2" xfId="29349"/>
    <cellStyle name="Migliaia 36 3 2 5 2 2" xfId="34872"/>
    <cellStyle name="Migliaia 36 3 2 5 2 3" xfId="40174"/>
    <cellStyle name="Migliaia 36 3 2 5 3" xfId="32292"/>
    <cellStyle name="Migliaia 36 3 2 5 4" xfId="37523"/>
    <cellStyle name="Migliaia 36 3 2 6" xfId="15910"/>
    <cellStyle name="Migliaia 36 3 2 6 2" xfId="29350"/>
    <cellStyle name="Migliaia 36 3 2 6 2 2" xfId="34873"/>
    <cellStyle name="Migliaia 36 3 2 6 2 3" xfId="40175"/>
    <cellStyle name="Migliaia 36 3 2 6 3" xfId="32293"/>
    <cellStyle name="Migliaia 36 3 2 6 4" xfId="37524"/>
    <cellStyle name="Migliaia 36 3 2 6 5" xfId="20281"/>
    <cellStyle name="Migliaia 36 3 2 7" xfId="20279"/>
    <cellStyle name="Migliaia 36 3 3" xfId="1399"/>
    <cellStyle name="Migliaia 36 3 3 2" xfId="3595"/>
    <cellStyle name="Migliaia 36 3 3 2 2" xfId="5172"/>
    <cellStyle name="Migliaia 36 3 3 2 2 2" xfId="34875"/>
    <cellStyle name="Migliaia 36 3 3 2 2 3" xfId="40177"/>
    <cellStyle name="Migliaia 36 3 3 2 3" xfId="13652"/>
    <cellStyle name="Migliaia 36 3 3 2 4" xfId="15914"/>
    <cellStyle name="Migliaia 36 3 3 2 4 2" xfId="37526"/>
    <cellStyle name="Migliaia 36 3 3 2 5" xfId="11894"/>
    <cellStyle name="Migliaia 36 3 3 3" xfId="4924"/>
    <cellStyle name="Migliaia 36 3 3 3 2" xfId="29352"/>
    <cellStyle name="Migliaia 36 3 3 3 2 2" xfId="34876"/>
    <cellStyle name="Migliaia 36 3 3 3 2 3" xfId="40178"/>
    <cellStyle name="Migliaia 36 3 3 3 3" xfId="32295"/>
    <cellStyle name="Migliaia 36 3 3 3 4" xfId="37527"/>
    <cellStyle name="Migliaia 36 3 3 4" xfId="15913"/>
    <cellStyle name="Migliaia 36 3 3 4 2" xfId="29353"/>
    <cellStyle name="Migliaia 36 3 3 4 2 2" xfId="34877"/>
    <cellStyle name="Migliaia 36 3 3 4 2 3" xfId="40179"/>
    <cellStyle name="Migliaia 36 3 3 4 3" xfId="32296"/>
    <cellStyle name="Migliaia 36 3 3 4 4" xfId="37528"/>
    <cellStyle name="Migliaia 36 3 3 4 5" xfId="20282"/>
    <cellStyle name="Migliaia 36 3 3 5" xfId="20283"/>
    <cellStyle name="Migliaia 36 3 3 5 2" xfId="29354"/>
    <cellStyle name="Migliaia 36 3 3 5 2 2" xfId="34878"/>
    <cellStyle name="Migliaia 36 3 3 5 2 3" xfId="40180"/>
    <cellStyle name="Migliaia 36 3 3 5 3" xfId="32297"/>
    <cellStyle name="Migliaia 36 3 3 5 4" xfId="37529"/>
    <cellStyle name="Migliaia 36 3 3 6" xfId="29351"/>
    <cellStyle name="Migliaia 36 3 3 6 2" xfId="34874"/>
    <cellStyle name="Migliaia 36 3 3 6 3" xfId="40176"/>
    <cellStyle name="Migliaia 36 3 3 7" xfId="32294"/>
    <cellStyle name="Migliaia 36 3 3 8" xfId="37525"/>
    <cellStyle name="Migliaia 36 3 3 9" xfId="11893"/>
    <cellStyle name="Migliaia 36 3 4" xfId="2414"/>
    <cellStyle name="Migliaia 36 3 4 2" xfId="3926"/>
    <cellStyle name="Migliaia 36 3 4 2 2" xfId="9881"/>
    <cellStyle name="Migliaia 36 3 4 2 3" xfId="14014"/>
    <cellStyle name="Migliaia 36 3 4 2 4" xfId="15916"/>
    <cellStyle name="Migliaia 36 3 4 2 5" xfId="27838"/>
    <cellStyle name="Migliaia 36 3 4 2 6" xfId="11896"/>
    <cellStyle name="Migliaia 36 3 4 3" xfId="9129"/>
    <cellStyle name="Migliaia 36 3 4 3 2" xfId="30777"/>
    <cellStyle name="Migliaia 36 3 4 3 2 2" xfId="35937"/>
    <cellStyle name="Migliaia 36 3 4 3 2 3" xfId="41239"/>
    <cellStyle name="Migliaia 36 3 4 3 3" xfId="33286"/>
    <cellStyle name="Migliaia 36 3 4 3 4" xfId="38588"/>
    <cellStyle name="Migliaia 36 3 4 4" xfId="15915"/>
    <cellStyle name="Migliaia 36 3 4 4 2" xfId="34879"/>
    <cellStyle name="Migliaia 36 3 4 4 3" xfId="40181"/>
    <cellStyle name="Migliaia 36 3 4 4 4" xfId="29355"/>
    <cellStyle name="Migliaia 36 3 4 5" xfId="32298"/>
    <cellStyle name="Migliaia 36 3 4 6" xfId="37530"/>
    <cellStyle name="Migliaia 36 3 4 7" xfId="11895"/>
    <cellStyle name="Migliaia 36 3 5" xfId="3224"/>
    <cellStyle name="Migliaia 36 3 5 2" xfId="9697"/>
    <cellStyle name="Migliaia 36 3 5 2 2" xfId="30778"/>
    <cellStyle name="Migliaia 36 3 5 2 2 2" xfId="35938"/>
    <cellStyle name="Migliaia 36 3 5 2 2 3" xfId="41240"/>
    <cellStyle name="Migliaia 36 3 5 2 3" xfId="33287"/>
    <cellStyle name="Migliaia 36 3 5 2 4" xfId="38589"/>
    <cellStyle name="Migliaia 36 3 5 3" xfId="15917"/>
    <cellStyle name="Migliaia 36 3 5 3 2" xfId="34880"/>
    <cellStyle name="Migliaia 36 3 5 3 3" xfId="40182"/>
    <cellStyle name="Migliaia 36 3 5 3 4" xfId="29356"/>
    <cellStyle name="Migliaia 36 3 5 4" xfId="32299"/>
    <cellStyle name="Migliaia 36 3 5 5" xfId="37531"/>
    <cellStyle name="Migliaia 36 3 5 6" xfId="11897"/>
    <cellStyle name="Migliaia 36 3 6" xfId="2800"/>
    <cellStyle name="Migliaia 36 3 6 2" xfId="9402"/>
    <cellStyle name="Migliaia 36 3 6 2 2" xfId="34881"/>
    <cellStyle name="Migliaia 36 3 6 2 3" xfId="40183"/>
    <cellStyle name="Migliaia 36 3 6 3" xfId="13993"/>
    <cellStyle name="Migliaia 36 3 6 4" xfId="15918"/>
    <cellStyle name="Migliaia 36 3 6 4 2" xfId="37532"/>
    <cellStyle name="Migliaia 36 3 6 5" xfId="11898"/>
    <cellStyle name="Migliaia 36 3 7" xfId="6645"/>
    <cellStyle name="Migliaia 36 3 7 2" xfId="29357"/>
    <cellStyle name="Migliaia 36 3 7 2 2" xfId="34882"/>
    <cellStyle name="Migliaia 36 3 7 2 3" xfId="40184"/>
    <cellStyle name="Migliaia 36 3 7 3" xfId="32300"/>
    <cellStyle name="Migliaia 36 3 7 4" xfId="37533"/>
    <cellStyle name="Migliaia 36 3 8" xfId="12769"/>
    <cellStyle name="Migliaia 36 3 8 2" xfId="29358"/>
    <cellStyle name="Migliaia 36 3 8 2 2" xfId="34883"/>
    <cellStyle name="Migliaia 36 3 8 2 3" xfId="40185"/>
    <cellStyle name="Migliaia 36 3 8 3" xfId="32301"/>
    <cellStyle name="Migliaia 36 3 8 4" xfId="37534"/>
    <cellStyle name="Migliaia 36 3 8 5" xfId="20284"/>
    <cellStyle name="Migliaia 36 3 9" xfId="15909"/>
    <cellStyle name="Migliaia 36 4" xfId="1401"/>
    <cellStyle name="Migliaia 36 4 2" xfId="3597"/>
    <cellStyle name="Migliaia 36 4 2 2" xfId="4270"/>
    <cellStyle name="Migliaia 36 4 2 2 2" xfId="29359"/>
    <cellStyle name="Migliaia 36 4 2 2 2 2" xfId="34884"/>
    <cellStyle name="Migliaia 36 4 2 2 2 3" xfId="40186"/>
    <cellStyle name="Migliaia 36 4 2 2 3" xfId="32302"/>
    <cellStyle name="Migliaia 36 4 2 2 4" xfId="37535"/>
    <cellStyle name="Migliaia 36 4 2 3" xfId="7433"/>
    <cellStyle name="Migliaia 36 4 2 3 2" xfId="29360"/>
    <cellStyle name="Migliaia 36 4 2 3 2 2" xfId="34885"/>
    <cellStyle name="Migliaia 36 4 2 3 2 3" xfId="40187"/>
    <cellStyle name="Migliaia 36 4 2 3 3" xfId="32303"/>
    <cellStyle name="Migliaia 36 4 2 3 4" xfId="37536"/>
    <cellStyle name="Migliaia 36 4 2 4" xfId="6780"/>
    <cellStyle name="Migliaia 36 4 2 5" xfId="6174"/>
    <cellStyle name="Migliaia 36 4 2 5 2" xfId="16948"/>
    <cellStyle name="Migliaia 36 4 2 5 3" xfId="19437"/>
    <cellStyle name="Migliaia 36 4 2 5 4" xfId="45980"/>
    <cellStyle name="Migliaia 36 4 2 5 5" xfId="48996"/>
    <cellStyle name="Migliaia 36 4 2 6" xfId="15920"/>
    <cellStyle name="Migliaia 36 4 2 7" xfId="20286"/>
    <cellStyle name="Migliaia 36 4 3" xfId="4271"/>
    <cellStyle name="Migliaia 36 4 3 2" xfId="13653"/>
    <cellStyle name="Migliaia 36 4 3 2 2" xfId="34886"/>
    <cellStyle name="Migliaia 36 4 3 2 3" xfId="40188"/>
    <cellStyle name="Migliaia 36 4 3 3" xfId="32304"/>
    <cellStyle name="Migliaia 36 4 3 4" xfId="37537"/>
    <cellStyle name="Migliaia 36 4 3 5" xfId="12767"/>
    <cellStyle name="Migliaia 36 4 4" xfId="7434"/>
    <cellStyle name="Migliaia 36 4 4 2" xfId="29361"/>
    <cellStyle name="Migliaia 36 4 4 2 2" xfId="34887"/>
    <cellStyle name="Migliaia 36 4 4 2 3" xfId="40189"/>
    <cellStyle name="Migliaia 36 4 4 3" xfId="32305"/>
    <cellStyle name="Migliaia 36 4 4 4" xfId="37538"/>
    <cellStyle name="Migliaia 36 4 5" xfId="6779"/>
    <cellStyle name="Migliaia 36 4 5 2" xfId="29362"/>
    <cellStyle name="Migliaia 36 4 5 2 2" xfId="34888"/>
    <cellStyle name="Migliaia 36 4 5 2 3" xfId="40190"/>
    <cellStyle name="Migliaia 36 4 5 3" xfId="32306"/>
    <cellStyle name="Migliaia 36 4 5 4" xfId="37539"/>
    <cellStyle name="Migliaia 36 4 6" xfId="6173"/>
    <cellStyle name="Migliaia 36 4 6 2" xfId="16947"/>
    <cellStyle name="Migliaia 36 4 6 2 2" xfId="34889"/>
    <cellStyle name="Migliaia 36 4 6 2 3" xfId="40191"/>
    <cellStyle name="Migliaia 36 4 6 2 4" xfId="29363"/>
    <cellStyle name="Migliaia 36 4 6 3" xfId="32307"/>
    <cellStyle name="Migliaia 36 4 6 4" xfId="37540"/>
    <cellStyle name="Migliaia 36 4 6 5" xfId="20287"/>
    <cellStyle name="Migliaia 36 4 6 6" xfId="19440"/>
    <cellStyle name="Migliaia 36 4 6 7" xfId="45979"/>
    <cellStyle name="Migliaia 36 4 6 8" xfId="48995"/>
    <cellStyle name="Migliaia 36 4 7" xfId="15919"/>
    <cellStyle name="Migliaia 36 4 7 2" xfId="29364"/>
    <cellStyle name="Migliaia 36 4 7 2 2" xfId="34890"/>
    <cellStyle name="Migliaia 36 4 7 2 3" xfId="40192"/>
    <cellStyle name="Migliaia 36 4 7 3" xfId="32308"/>
    <cellStyle name="Migliaia 36 4 7 4" xfId="37541"/>
    <cellStyle name="Migliaia 36 4 7 5" xfId="20288"/>
    <cellStyle name="Migliaia 36 4 8" xfId="20285"/>
    <cellStyle name="Migliaia 36 5" xfId="1402"/>
    <cellStyle name="Migliaia 36 5 2" xfId="3598"/>
    <cellStyle name="Migliaia 36 5 2 2" xfId="13883"/>
    <cellStyle name="Migliaia 36 5 2 2 2" xfId="34891"/>
    <cellStyle name="Migliaia 36 5 2 2 3" xfId="40193"/>
    <cellStyle name="Migliaia 36 5 2 3" xfId="15922"/>
    <cellStyle name="Migliaia 36 5 2 3 2" xfId="32309"/>
    <cellStyle name="Migliaia 36 5 2 4" xfId="37542"/>
    <cellStyle name="Migliaia 36 5 2 5" xfId="11899"/>
    <cellStyle name="Migliaia 36 5 3" xfId="6781"/>
    <cellStyle name="Migliaia 36 5 3 2" xfId="29365"/>
    <cellStyle name="Migliaia 36 5 3 2 2" xfId="34892"/>
    <cellStyle name="Migliaia 36 5 3 2 3" xfId="40194"/>
    <cellStyle name="Migliaia 36 5 3 3" xfId="32310"/>
    <cellStyle name="Migliaia 36 5 3 4" xfId="37543"/>
    <cellStyle name="Migliaia 36 5 4" xfId="6175"/>
    <cellStyle name="Migliaia 36 5 4 2" xfId="16949"/>
    <cellStyle name="Migliaia 36 5 4 2 2" xfId="34893"/>
    <cellStyle name="Migliaia 36 5 4 2 3" xfId="40195"/>
    <cellStyle name="Migliaia 36 5 4 2 4" xfId="29366"/>
    <cellStyle name="Migliaia 36 5 4 3" xfId="32311"/>
    <cellStyle name="Migliaia 36 5 4 4" xfId="37544"/>
    <cellStyle name="Migliaia 36 5 4 5" xfId="20290"/>
    <cellStyle name="Migliaia 36 5 4 6" xfId="41697"/>
    <cellStyle name="Migliaia 36 5 4 7" xfId="45981"/>
    <cellStyle name="Migliaia 36 5 4 8" xfId="48997"/>
    <cellStyle name="Migliaia 36 5 5" xfId="15921"/>
    <cellStyle name="Migliaia 36 5 5 2" xfId="29367"/>
    <cellStyle name="Migliaia 36 5 5 2 2" xfId="34894"/>
    <cellStyle name="Migliaia 36 5 5 2 3" xfId="40196"/>
    <cellStyle name="Migliaia 36 5 5 3" xfId="32312"/>
    <cellStyle name="Migliaia 36 5 5 4" xfId="37545"/>
    <cellStyle name="Migliaia 36 5 5 5" xfId="20291"/>
    <cellStyle name="Migliaia 36 5 6" xfId="20292"/>
    <cellStyle name="Migliaia 36 5 6 2" xfId="29368"/>
    <cellStyle name="Migliaia 36 5 6 2 2" xfId="34895"/>
    <cellStyle name="Migliaia 36 5 6 2 3" xfId="40197"/>
    <cellStyle name="Migliaia 36 5 6 3" xfId="32313"/>
    <cellStyle name="Migliaia 36 5 6 4" xfId="37546"/>
    <cellStyle name="Migliaia 36 5 7" xfId="20289"/>
    <cellStyle name="Migliaia 36 6" xfId="1397"/>
    <cellStyle name="Migliaia 36 6 2" xfId="3593"/>
    <cellStyle name="Migliaia 36 6 2 2" xfId="5171"/>
    <cellStyle name="Migliaia 36 6 2 3" xfId="14083"/>
    <cellStyle name="Migliaia 36 6 2 4" xfId="15924"/>
    <cellStyle name="Migliaia 36 6 2 5" xfId="27839"/>
    <cellStyle name="Migliaia 36 6 2 6" xfId="11901"/>
    <cellStyle name="Migliaia 36 6 3" xfId="4923"/>
    <cellStyle name="Migliaia 36 6 3 2" xfId="30779"/>
    <cellStyle name="Migliaia 36 6 3 2 2" xfId="35939"/>
    <cellStyle name="Migliaia 36 6 3 2 3" xfId="41241"/>
    <cellStyle name="Migliaia 36 6 3 3" xfId="33288"/>
    <cellStyle name="Migliaia 36 6 3 4" xfId="38590"/>
    <cellStyle name="Migliaia 36 6 4" xfId="15923"/>
    <cellStyle name="Migliaia 36 6 4 2" xfId="34896"/>
    <cellStyle name="Migliaia 36 6 4 3" xfId="40198"/>
    <cellStyle name="Migliaia 36 6 4 4" xfId="29369"/>
    <cellStyle name="Migliaia 36 6 5" xfId="32314"/>
    <cellStyle name="Migliaia 36 6 6" xfId="37547"/>
    <cellStyle name="Migliaia 36 6 7" xfId="11900"/>
    <cellStyle name="Migliaia 36 7" xfId="3222"/>
    <cellStyle name="Migliaia 36 7 2" xfId="9695"/>
    <cellStyle name="Migliaia 36 7 2 2" xfId="30780"/>
    <cellStyle name="Migliaia 36 7 2 2 2" xfId="35940"/>
    <cellStyle name="Migliaia 36 7 2 2 3" xfId="41242"/>
    <cellStyle name="Migliaia 36 7 2 3" xfId="33289"/>
    <cellStyle name="Migliaia 36 7 2 4" xfId="38591"/>
    <cellStyle name="Migliaia 36 7 3" xfId="15925"/>
    <cellStyle name="Migliaia 36 7 3 2" xfId="34897"/>
    <cellStyle name="Migliaia 36 7 3 3" xfId="40199"/>
    <cellStyle name="Migliaia 36 7 3 4" xfId="29370"/>
    <cellStyle name="Migliaia 36 7 4" xfId="32315"/>
    <cellStyle name="Migliaia 36 7 5" xfId="37548"/>
    <cellStyle name="Migliaia 36 7 6" xfId="11902"/>
    <cellStyle name="Migliaia 36 8" xfId="2798"/>
    <cellStyle name="Migliaia 36 8 2" xfId="9400"/>
    <cellStyle name="Migliaia 36 8 2 2" xfId="30781"/>
    <cellStyle name="Migliaia 36 8 2 2 2" xfId="35941"/>
    <cellStyle name="Migliaia 36 8 2 2 3" xfId="41243"/>
    <cellStyle name="Migliaia 36 8 2 3" xfId="33290"/>
    <cellStyle name="Migliaia 36 8 2 4" xfId="38592"/>
    <cellStyle name="Migliaia 36 8 3" xfId="15926"/>
    <cellStyle name="Migliaia 36 8 3 2" xfId="34898"/>
    <cellStyle name="Migliaia 36 8 3 3" xfId="40200"/>
    <cellStyle name="Migliaia 36 8 3 4" xfId="29371"/>
    <cellStyle name="Migliaia 36 8 4" xfId="32316"/>
    <cellStyle name="Migliaia 36 8 5" xfId="37549"/>
    <cellStyle name="Migliaia 36 8 6" xfId="11903"/>
    <cellStyle name="Migliaia 36 9" xfId="12622"/>
    <cellStyle name="Migliaia 36 9 2" xfId="29372"/>
    <cellStyle name="Migliaia 36 9 2 2" xfId="34899"/>
    <cellStyle name="Migliaia 36 9 2 3" xfId="40201"/>
    <cellStyle name="Migliaia 36 9 3" xfId="32317"/>
    <cellStyle name="Migliaia 36 9 4" xfId="37550"/>
    <cellStyle name="Migliaia 37" xfId="326"/>
    <cellStyle name="Migliaia 37 10" xfId="15927"/>
    <cellStyle name="Migliaia 37 10 2" xfId="34900"/>
    <cellStyle name="Migliaia 37 10 3" xfId="40202"/>
    <cellStyle name="Migliaia 37 10 4" xfId="29373"/>
    <cellStyle name="Migliaia 37 11" xfId="32318"/>
    <cellStyle name="Migliaia 37 12" xfId="37551"/>
    <cellStyle name="Migliaia 37 2" xfId="327"/>
    <cellStyle name="Migliaia 37 2 2" xfId="1404"/>
    <cellStyle name="Migliaia 37 2 2 2" xfId="3600"/>
    <cellStyle name="Migliaia 37 2 2 2 2" xfId="9822"/>
    <cellStyle name="Migliaia 37 2 2 2 2 2" xfId="34901"/>
    <cellStyle name="Migliaia 37 2 2 2 2 3" xfId="40203"/>
    <cellStyle name="Migliaia 37 2 2 2 3" xfId="13884"/>
    <cellStyle name="Migliaia 37 2 2 2 4" xfId="15930"/>
    <cellStyle name="Migliaia 37 2 2 2 4 2" xfId="37552"/>
    <cellStyle name="Migliaia 37 2 2 2 5" xfId="11904"/>
    <cellStyle name="Migliaia 37 2 2 3" xfId="7047"/>
    <cellStyle name="Migliaia 37 2 2 3 2" xfId="30782"/>
    <cellStyle name="Migliaia 37 2 2 3 2 2" xfId="35942"/>
    <cellStyle name="Migliaia 37 2 2 3 2 3" xfId="41244"/>
    <cellStyle name="Migliaia 37 2 2 3 3" xfId="33291"/>
    <cellStyle name="Migliaia 37 2 2 3 4" xfId="38593"/>
    <cellStyle name="Migliaia 37 2 2 4" xfId="6176"/>
    <cellStyle name="Migliaia 37 2 2 4 2" xfId="16950"/>
    <cellStyle name="Migliaia 37 2 2 4 3" xfId="43924"/>
    <cellStyle name="Migliaia 37 2 2 4 4" xfId="45982"/>
    <cellStyle name="Migliaia 37 2 2 4 5" xfId="48998"/>
    <cellStyle name="Migliaia 37 2 2 5" xfId="15929"/>
    <cellStyle name="Migliaia 37 2 2 6" xfId="20294"/>
    <cellStyle name="Migliaia 37 2 3" xfId="3226"/>
    <cellStyle name="Migliaia 37 2 3 2" xfId="9699"/>
    <cellStyle name="Migliaia 37 2 3 2 2" xfId="30783"/>
    <cellStyle name="Migliaia 37 2 3 2 2 2" xfId="35943"/>
    <cellStyle name="Migliaia 37 2 3 2 2 3" xfId="41245"/>
    <cellStyle name="Migliaia 37 2 3 2 3" xfId="33292"/>
    <cellStyle name="Migliaia 37 2 3 2 4" xfId="38594"/>
    <cellStyle name="Migliaia 37 2 3 3" xfId="15931"/>
    <cellStyle name="Migliaia 37 2 3 3 2" xfId="34902"/>
    <cellStyle name="Migliaia 37 2 3 3 3" xfId="40204"/>
    <cellStyle name="Migliaia 37 2 3 3 4" xfId="29374"/>
    <cellStyle name="Migliaia 37 2 3 4" xfId="32319"/>
    <cellStyle name="Migliaia 37 2 3 5" xfId="37553"/>
    <cellStyle name="Migliaia 37 2 3 6" xfId="11905"/>
    <cellStyle name="Migliaia 37 2 4" xfId="2803"/>
    <cellStyle name="Migliaia 37 2 4 2" xfId="9404"/>
    <cellStyle name="Migliaia 37 2 4 2 2" xfId="34903"/>
    <cellStyle name="Migliaia 37 2 4 2 3" xfId="40205"/>
    <cellStyle name="Migliaia 37 2 4 3" xfId="14138"/>
    <cellStyle name="Migliaia 37 2 4 4" xfId="15932"/>
    <cellStyle name="Migliaia 37 2 4 4 2" xfId="37554"/>
    <cellStyle name="Migliaia 37 2 4 5" xfId="11906"/>
    <cellStyle name="Migliaia 37 2 5" xfId="8562"/>
    <cellStyle name="Migliaia 37 2 5 2" xfId="29375"/>
    <cellStyle name="Migliaia 37 2 5 2 2" xfId="34904"/>
    <cellStyle name="Migliaia 37 2 5 2 3" xfId="40206"/>
    <cellStyle name="Migliaia 37 2 5 3" xfId="32320"/>
    <cellStyle name="Migliaia 37 2 5 4" xfId="37555"/>
    <cellStyle name="Migliaia 37 2 6" xfId="15928"/>
    <cellStyle name="Migliaia 37 2 6 2" xfId="29376"/>
    <cellStyle name="Migliaia 37 2 6 2 2" xfId="34905"/>
    <cellStyle name="Migliaia 37 2 6 2 3" xfId="40207"/>
    <cellStyle name="Migliaia 37 2 6 3" xfId="32321"/>
    <cellStyle name="Migliaia 37 2 6 4" xfId="37556"/>
    <cellStyle name="Migliaia 37 2 6 5" xfId="20295"/>
    <cellStyle name="Migliaia 37 2 7" xfId="20293"/>
    <cellStyle name="Migliaia 37 3" xfId="328"/>
    <cellStyle name="Migliaia 37 3 10" xfId="20296"/>
    <cellStyle name="Migliaia 37 3 11" xfId="11907"/>
    <cellStyle name="Migliaia 37 3 2" xfId="1406"/>
    <cellStyle name="Migliaia 37 3 2 2" xfId="3602"/>
    <cellStyle name="Migliaia 37 3 2 2 2" xfId="7435"/>
    <cellStyle name="Migliaia 37 3 2 2 2 2" xfId="13885"/>
    <cellStyle name="Migliaia 37 3 2 2 2 2 2" xfId="17303"/>
    <cellStyle name="Migliaia 37 3 2 2 2 2 2 2" xfId="34906"/>
    <cellStyle name="Migliaia 37 3 2 2 2 2 3" xfId="40208"/>
    <cellStyle name="Migliaia 37 3 2 2 2 2 4" xfId="29377"/>
    <cellStyle name="Migliaia 37 3 2 2 2 3" xfId="32322"/>
    <cellStyle name="Migliaia 37 3 2 2 2 4" xfId="37557"/>
    <cellStyle name="Migliaia 37 3 2 2 2 5" xfId="43641"/>
    <cellStyle name="Migliaia 37 3 2 2 2 6" xfId="46348"/>
    <cellStyle name="Migliaia 37 3 2 2 2 7" xfId="49364"/>
    <cellStyle name="Migliaia 37 3 2 2 2 8" xfId="13100"/>
    <cellStyle name="Migliaia 37 3 2 2 3" xfId="6990"/>
    <cellStyle name="Migliaia 37 3 2 2 4" xfId="6177"/>
    <cellStyle name="Migliaia 37 3 2 2 4 2" xfId="16951"/>
    <cellStyle name="Migliaia 37 3 2 2 4 3" xfId="43626"/>
    <cellStyle name="Migliaia 37 3 2 2 4 4" xfId="45983"/>
    <cellStyle name="Migliaia 37 3 2 2 4 5" xfId="48999"/>
    <cellStyle name="Migliaia 37 3 2 2 5" xfId="15935"/>
    <cellStyle name="Migliaia 37 3 2 2 6" xfId="20298"/>
    <cellStyle name="Migliaia 37 3 2 3" xfId="2805"/>
    <cellStyle name="Migliaia 37 3 2 3 2" xfId="7837"/>
    <cellStyle name="Migliaia 37 3 2 3 2 2" xfId="34907"/>
    <cellStyle name="Migliaia 37 3 2 3 2 3" xfId="40209"/>
    <cellStyle name="Migliaia 37 3 2 3 2 4" xfId="29378"/>
    <cellStyle name="Migliaia 37 3 2 3 3" xfId="7436"/>
    <cellStyle name="Migliaia 37 3 2 3 4" xfId="15936"/>
    <cellStyle name="Migliaia 37 3 2 3 4 2" xfId="37558"/>
    <cellStyle name="Migliaia 37 3 2 3 5" xfId="11908"/>
    <cellStyle name="Migliaia 37 3 2 4" xfId="6782"/>
    <cellStyle name="Migliaia 37 3 2 4 2" xfId="13519"/>
    <cellStyle name="Migliaia 37 3 2 4 2 2" xfId="34908"/>
    <cellStyle name="Migliaia 37 3 2 4 2 3" xfId="40210"/>
    <cellStyle name="Migliaia 37 3 2 4 3" xfId="32323"/>
    <cellStyle name="Migliaia 37 3 2 4 4" xfId="37559"/>
    <cellStyle name="Migliaia 37 3 2 4 5" xfId="12625"/>
    <cellStyle name="Migliaia 37 3 2 5" xfId="12765"/>
    <cellStyle name="Migliaia 37 3 2 5 2" xfId="29379"/>
    <cellStyle name="Migliaia 37 3 2 5 2 2" xfId="34909"/>
    <cellStyle name="Migliaia 37 3 2 5 2 3" xfId="40211"/>
    <cellStyle name="Migliaia 37 3 2 5 3" xfId="32324"/>
    <cellStyle name="Migliaia 37 3 2 5 4" xfId="37560"/>
    <cellStyle name="Migliaia 37 3 2 6" xfId="15934"/>
    <cellStyle name="Migliaia 37 3 2 6 2" xfId="29380"/>
    <cellStyle name="Migliaia 37 3 2 6 2 2" xfId="34910"/>
    <cellStyle name="Migliaia 37 3 2 6 2 3" xfId="40212"/>
    <cellStyle name="Migliaia 37 3 2 6 3" xfId="32325"/>
    <cellStyle name="Migliaia 37 3 2 6 4" xfId="37561"/>
    <cellStyle name="Migliaia 37 3 2 6 5" xfId="20299"/>
    <cellStyle name="Migliaia 37 3 2 7" xfId="20297"/>
    <cellStyle name="Migliaia 37 3 3" xfId="1405"/>
    <cellStyle name="Migliaia 37 3 3 2" xfId="3601"/>
    <cellStyle name="Migliaia 37 3 3 2 2" xfId="5174"/>
    <cellStyle name="Migliaia 37 3 3 2 2 2" xfId="34912"/>
    <cellStyle name="Migliaia 37 3 3 2 2 3" xfId="40214"/>
    <cellStyle name="Migliaia 37 3 3 2 3" xfId="13654"/>
    <cellStyle name="Migliaia 37 3 3 2 4" xfId="15938"/>
    <cellStyle name="Migliaia 37 3 3 2 4 2" xfId="37563"/>
    <cellStyle name="Migliaia 37 3 3 2 5" xfId="11910"/>
    <cellStyle name="Migliaia 37 3 3 3" xfId="4926"/>
    <cellStyle name="Migliaia 37 3 3 3 2" xfId="29382"/>
    <cellStyle name="Migliaia 37 3 3 3 2 2" xfId="34913"/>
    <cellStyle name="Migliaia 37 3 3 3 2 3" xfId="40215"/>
    <cellStyle name="Migliaia 37 3 3 3 3" xfId="32327"/>
    <cellStyle name="Migliaia 37 3 3 3 4" xfId="37564"/>
    <cellStyle name="Migliaia 37 3 3 4" xfId="15937"/>
    <cellStyle name="Migliaia 37 3 3 4 2" xfId="29383"/>
    <cellStyle name="Migliaia 37 3 3 4 2 2" xfId="34914"/>
    <cellStyle name="Migliaia 37 3 3 4 2 3" xfId="40216"/>
    <cellStyle name="Migliaia 37 3 3 4 3" xfId="32328"/>
    <cellStyle name="Migliaia 37 3 3 4 4" xfId="37565"/>
    <cellStyle name="Migliaia 37 3 3 4 5" xfId="20300"/>
    <cellStyle name="Migliaia 37 3 3 5" xfId="20301"/>
    <cellStyle name="Migliaia 37 3 3 5 2" xfId="29384"/>
    <cellStyle name="Migliaia 37 3 3 5 2 2" xfId="34915"/>
    <cellStyle name="Migliaia 37 3 3 5 2 3" xfId="40217"/>
    <cellStyle name="Migliaia 37 3 3 5 3" xfId="32329"/>
    <cellStyle name="Migliaia 37 3 3 5 4" xfId="37566"/>
    <cellStyle name="Migliaia 37 3 3 6" xfId="29381"/>
    <cellStyle name="Migliaia 37 3 3 6 2" xfId="34911"/>
    <cellStyle name="Migliaia 37 3 3 6 3" xfId="40213"/>
    <cellStyle name="Migliaia 37 3 3 7" xfId="32326"/>
    <cellStyle name="Migliaia 37 3 3 8" xfId="37562"/>
    <cellStyle name="Migliaia 37 3 3 9" xfId="11909"/>
    <cellStyle name="Migliaia 37 3 4" xfId="2415"/>
    <cellStyle name="Migliaia 37 3 4 2" xfId="3927"/>
    <cellStyle name="Migliaia 37 3 4 2 2" xfId="9882"/>
    <cellStyle name="Migliaia 37 3 4 2 3" xfId="14015"/>
    <cellStyle name="Migliaia 37 3 4 2 4" xfId="15940"/>
    <cellStyle name="Migliaia 37 3 4 2 5" xfId="27840"/>
    <cellStyle name="Migliaia 37 3 4 2 6" xfId="11912"/>
    <cellStyle name="Migliaia 37 3 4 3" xfId="9130"/>
    <cellStyle name="Migliaia 37 3 4 3 2" xfId="30784"/>
    <cellStyle name="Migliaia 37 3 4 3 2 2" xfId="35944"/>
    <cellStyle name="Migliaia 37 3 4 3 2 3" xfId="41246"/>
    <cellStyle name="Migliaia 37 3 4 3 3" xfId="33293"/>
    <cellStyle name="Migliaia 37 3 4 3 4" xfId="38595"/>
    <cellStyle name="Migliaia 37 3 4 4" xfId="15939"/>
    <cellStyle name="Migliaia 37 3 4 4 2" xfId="34916"/>
    <cellStyle name="Migliaia 37 3 4 4 3" xfId="40218"/>
    <cellStyle name="Migliaia 37 3 4 4 4" xfId="29385"/>
    <cellStyle name="Migliaia 37 3 4 5" xfId="32330"/>
    <cellStyle name="Migliaia 37 3 4 6" xfId="37567"/>
    <cellStyle name="Migliaia 37 3 4 7" xfId="11911"/>
    <cellStyle name="Migliaia 37 3 5" xfId="3227"/>
    <cellStyle name="Migliaia 37 3 5 2" xfId="9700"/>
    <cellStyle name="Migliaia 37 3 5 2 2" xfId="30785"/>
    <cellStyle name="Migliaia 37 3 5 2 2 2" xfId="35945"/>
    <cellStyle name="Migliaia 37 3 5 2 2 3" xfId="41247"/>
    <cellStyle name="Migliaia 37 3 5 2 3" xfId="33294"/>
    <cellStyle name="Migliaia 37 3 5 2 4" xfId="38596"/>
    <cellStyle name="Migliaia 37 3 5 3" xfId="15941"/>
    <cellStyle name="Migliaia 37 3 5 3 2" xfId="34917"/>
    <cellStyle name="Migliaia 37 3 5 3 3" xfId="40219"/>
    <cellStyle name="Migliaia 37 3 5 3 4" xfId="29386"/>
    <cellStyle name="Migliaia 37 3 5 4" xfId="32331"/>
    <cellStyle name="Migliaia 37 3 5 5" xfId="37568"/>
    <cellStyle name="Migliaia 37 3 5 6" xfId="11913"/>
    <cellStyle name="Migliaia 37 3 6" xfId="2804"/>
    <cellStyle name="Migliaia 37 3 6 2" xfId="9405"/>
    <cellStyle name="Migliaia 37 3 6 2 2" xfId="34918"/>
    <cellStyle name="Migliaia 37 3 6 2 3" xfId="40220"/>
    <cellStyle name="Migliaia 37 3 6 3" xfId="13454"/>
    <cellStyle name="Migliaia 37 3 6 4" xfId="15942"/>
    <cellStyle name="Migliaia 37 3 6 4 2" xfId="37569"/>
    <cellStyle name="Migliaia 37 3 6 5" xfId="11914"/>
    <cellStyle name="Migliaia 37 3 7" xfId="7595"/>
    <cellStyle name="Migliaia 37 3 7 2" xfId="29387"/>
    <cellStyle name="Migliaia 37 3 7 2 2" xfId="34919"/>
    <cellStyle name="Migliaia 37 3 7 2 3" xfId="40221"/>
    <cellStyle name="Migliaia 37 3 7 3" xfId="32332"/>
    <cellStyle name="Migliaia 37 3 7 4" xfId="37570"/>
    <cellStyle name="Migliaia 37 3 8" xfId="12766"/>
    <cellStyle name="Migliaia 37 3 8 2" xfId="29388"/>
    <cellStyle name="Migliaia 37 3 8 2 2" xfId="34920"/>
    <cellStyle name="Migliaia 37 3 8 2 3" xfId="40222"/>
    <cellStyle name="Migliaia 37 3 8 3" xfId="32333"/>
    <cellStyle name="Migliaia 37 3 8 4" xfId="37571"/>
    <cellStyle name="Migliaia 37 3 8 5" xfId="20302"/>
    <cellStyle name="Migliaia 37 3 9" xfId="15933"/>
    <cellStyle name="Migliaia 37 4" xfId="1407"/>
    <cellStyle name="Migliaia 37 4 2" xfId="3603"/>
    <cellStyle name="Migliaia 37 4 2 2" xfId="4272"/>
    <cellStyle name="Migliaia 37 4 2 2 2" xfId="29389"/>
    <cellStyle name="Migliaia 37 4 2 2 2 2" xfId="34921"/>
    <cellStyle name="Migliaia 37 4 2 2 2 3" xfId="40223"/>
    <cellStyle name="Migliaia 37 4 2 2 3" xfId="32334"/>
    <cellStyle name="Migliaia 37 4 2 2 4" xfId="37572"/>
    <cellStyle name="Migliaia 37 4 2 3" xfId="7437"/>
    <cellStyle name="Migliaia 37 4 2 3 2" xfId="29390"/>
    <cellStyle name="Migliaia 37 4 2 3 2 2" xfId="34922"/>
    <cellStyle name="Migliaia 37 4 2 3 2 3" xfId="40224"/>
    <cellStyle name="Migliaia 37 4 2 3 3" xfId="32335"/>
    <cellStyle name="Migliaia 37 4 2 3 4" xfId="37573"/>
    <cellStyle name="Migliaia 37 4 2 4" xfId="6784"/>
    <cellStyle name="Migliaia 37 4 2 5" xfId="6179"/>
    <cellStyle name="Migliaia 37 4 2 5 2" xfId="16953"/>
    <cellStyle name="Migliaia 37 4 2 5 3" xfId="19686"/>
    <cellStyle name="Migliaia 37 4 2 5 4" xfId="45985"/>
    <cellStyle name="Migliaia 37 4 2 5 5" xfId="49001"/>
    <cellStyle name="Migliaia 37 4 2 6" xfId="15944"/>
    <cellStyle name="Migliaia 37 4 2 7" xfId="20304"/>
    <cellStyle name="Migliaia 37 4 3" xfId="4273"/>
    <cellStyle name="Migliaia 37 4 3 2" xfId="13655"/>
    <cellStyle name="Migliaia 37 4 3 2 2" xfId="34923"/>
    <cellStyle name="Migliaia 37 4 3 2 3" xfId="40225"/>
    <cellStyle name="Migliaia 37 4 3 3" xfId="32336"/>
    <cellStyle name="Migliaia 37 4 3 4" xfId="37574"/>
    <cellStyle name="Migliaia 37 4 3 5" xfId="12764"/>
    <cellStyle name="Migliaia 37 4 4" xfId="7438"/>
    <cellStyle name="Migliaia 37 4 4 2" xfId="29391"/>
    <cellStyle name="Migliaia 37 4 4 2 2" xfId="34924"/>
    <cellStyle name="Migliaia 37 4 4 2 3" xfId="40226"/>
    <cellStyle name="Migliaia 37 4 4 3" xfId="32337"/>
    <cellStyle name="Migliaia 37 4 4 4" xfId="37575"/>
    <cellStyle name="Migliaia 37 4 5" xfId="6783"/>
    <cellStyle name="Migliaia 37 4 5 2" xfId="29392"/>
    <cellStyle name="Migliaia 37 4 5 2 2" xfId="34925"/>
    <cellStyle name="Migliaia 37 4 5 2 3" xfId="40227"/>
    <cellStyle name="Migliaia 37 4 5 3" xfId="32338"/>
    <cellStyle name="Migliaia 37 4 5 4" xfId="37576"/>
    <cellStyle name="Migliaia 37 4 6" xfId="6178"/>
    <cellStyle name="Migliaia 37 4 6 2" xfId="16952"/>
    <cellStyle name="Migliaia 37 4 6 2 2" xfId="34926"/>
    <cellStyle name="Migliaia 37 4 6 2 3" xfId="40228"/>
    <cellStyle name="Migliaia 37 4 6 2 4" xfId="29393"/>
    <cellStyle name="Migliaia 37 4 6 3" xfId="32339"/>
    <cellStyle name="Migliaia 37 4 6 4" xfId="37577"/>
    <cellStyle name="Migliaia 37 4 6 5" xfId="20305"/>
    <cellStyle name="Migliaia 37 4 6 6" xfId="41698"/>
    <cellStyle name="Migliaia 37 4 6 7" xfId="45984"/>
    <cellStyle name="Migliaia 37 4 6 8" xfId="49000"/>
    <cellStyle name="Migliaia 37 4 7" xfId="15943"/>
    <cellStyle name="Migliaia 37 4 7 2" xfId="29394"/>
    <cellStyle name="Migliaia 37 4 7 2 2" xfId="34927"/>
    <cellStyle name="Migliaia 37 4 7 2 3" xfId="40229"/>
    <cellStyle name="Migliaia 37 4 7 3" xfId="32340"/>
    <cellStyle name="Migliaia 37 4 7 4" xfId="37578"/>
    <cellStyle name="Migliaia 37 4 7 5" xfId="20306"/>
    <cellStyle name="Migliaia 37 4 8" xfId="20303"/>
    <cellStyle name="Migliaia 37 5" xfId="1408"/>
    <cellStyle name="Migliaia 37 5 2" xfId="3604"/>
    <cellStyle name="Migliaia 37 5 2 2" xfId="13886"/>
    <cellStyle name="Migliaia 37 5 2 2 2" xfId="34928"/>
    <cellStyle name="Migliaia 37 5 2 2 3" xfId="40230"/>
    <cellStyle name="Migliaia 37 5 2 3" xfId="15946"/>
    <cellStyle name="Migliaia 37 5 2 3 2" xfId="32341"/>
    <cellStyle name="Migliaia 37 5 2 4" xfId="37579"/>
    <cellStyle name="Migliaia 37 5 2 5" xfId="11915"/>
    <cellStyle name="Migliaia 37 5 3" xfId="6785"/>
    <cellStyle name="Migliaia 37 5 3 2" xfId="29395"/>
    <cellStyle name="Migliaia 37 5 3 2 2" xfId="34929"/>
    <cellStyle name="Migliaia 37 5 3 2 3" xfId="40231"/>
    <cellStyle name="Migliaia 37 5 3 3" xfId="32342"/>
    <cellStyle name="Migliaia 37 5 3 4" xfId="37580"/>
    <cellStyle name="Migliaia 37 5 4" xfId="6180"/>
    <cellStyle name="Migliaia 37 5 4 2" xfId="16954"/>
    <cellStyle name="Migliaia 37 5 4 2 2" xfId="34930"/>
    <cellStyle name="Migliaia 37 5 4 2 3" xfId="40232"/>
    <cellStyle name="Migliaia 37 5 4 2 4" xfId="29396"/>
    <cellStyle name="Migliaia 37 5 4 3" xfId="32343"/>
    <cellStyle name="Migliaia 37 5 4 4" xfId="37581"/>
    <cellStyle name="Migliaia 37 5 4 5" xfId="20308"/>
    <cellStyle name="Migliaia 37 5 4 6" xfId="41699"/>
    <cellStyle name="Migliaia 37 5 4 7" xfId="45986"/>
    <cellStyle name="Migliaia 37 5 4 8" xfId="49002"/>
    <cellStyle name="Migliaia 37 5 5" xfId="15945"/>
    <cellStyle name="Migliaia 37 5 5 2" xfId="29397"/>
    <cellStyle name="Migliaia 37 5 5 2 2" xfId="34931"/>
    <cellStyle name="Migliaia 37 5 5 2 3" xfId="40233"/>
    <cellStyle name="Migliaia 37 5 5 3" xfId="32344"/>
    <cellStyle name="Migliaia 37 5 5 4" xfId="37582"/>
    <cellStyle name="Migliaia 37 5 5 5" xfId="20309"/>
    <cellStyle name="Migliaia 37 5 6" xfId="20310"/>
    <cellStyle name="Migliaia 37 5 6 2" xfId="29398"/>
    <cellStyle name="Migliaia 37 5 6 2 2" xfId="34932"/>
    <cellStyle name="Migliaia 37 5 6 2 3" xfId="40234"/>
    <cellStyle name="Migliaia 37 5 6 3" xfId="32345"/>
    <cellStyle name="Migliaia 37 5 6 4" xfId="37583"/>
    <cellStyle name="Migliaia 37 5 7" xfId="20307"/>
    <cellStyle name="Migliaia 37 6" xfId="1403"/>
    <cellStyle name="Migliaia 37 6 2" xfId="3599"/>
    <cellStyle name="Migliaia 37 6 2 2" xfId="5173"/>
    <cellStyle name="Migliaia 37 6 2 3" xfId="14082"/>
    <cellStyle name="Migliaia 37 6 2 4" xfId="15948"/>
    <cellStyle name="Migliaia 37 6 2 5" xfId="27841"/>
    <cellStyle name="Migliaia 37 6 2 6" xfId="11917"/>
    <cellStyle name="Migliaia 37 6 3" xfId="4925"/>
    <cellStyle name="Migliaia 37 6 3 2" xfId="30786"/>
    <cellStyle name="Migliaia 37 6 3 2 2" xfId="35946"/>
    <cellStyle name="Migliaia 37 6 3 2 3" xfId="41248"/>
    <cellStyle name="Migliaia 37 6 3 3" xfId="33295"/>
    <cellStyle name="Migliaia 37 6 3 4" xfId="38597"/>
    <cellStyle name="Migliaia 37 6 4" xfId="15947"/>
    <cellStyle name="Migliaia 37 6 4 2" xfId="34933"/>
    <cellStyle name="Migliaia 37 6 4 3" xfId="40235"/>
    <cellStyle name="Migliaia 37 6 4 4" xfId="29399"/>
    <cellStyle name="Migliaia 37 6 5" xfId="32346"/>
    <cellStyle name="Migliaia 37 6 6" xfId="37584"/>
    <cellStyle name="Migliaia 37 6 7" xfId="11916"/>
    <cellStyle name="Migliaia 37 7" xfId="3225"/>
    <cellStyle name="Migliaia 37 7 2" xfId="9698"/>
    <cellStyle name="Migliaia 37 7 2 2" xfId="30787"/>
    <cellStyle name="Migliaia 37 7 2 2 2" xfId="35947"/>
    <cellStyle name="Migliaia 37 7 2 2 3" xfId="41249"/>
    <cellStyle name="Migliaia 37 7 2 3" xfId="33296"/>
    <cellStyle name="Migliaia 37 7 2 4" xfId="38598"/>
    <cellStyle name="Migliaia 37 7 3" xfId="15949"/>
    <cellStyle name="Migliaia 37 7 3 2" xfId="34934"/>
    <cellStyle name="Migliaia 37 7 3 3" xfId="40236"/>
    <cellStyle name="Migliaia 37 7 3 4" xfId="29400"/>
    <cellStyle name="Migliaia 37 7 4" xfId="32347"/>
    <cellStyle name="Migliaia 37 7 5" xfId="37585"/>
    <cellStyle name="Migliaia 37 7 6" xfId="11918"/>
    <cellStyle name="Migliaia 37 8" xfId="2802"/>
    <cellStyle name="Migliaia 37 8 2" xfId="9403"/>
    <cellStyle name="Migliaia 37 8 2 2" xfId="30788"/>
    <cellStyle name="Migliaia 37 8 2 2 2" xfId="35948"/>
    <cellStyle name="Migliaia 37 8 2 2 3" xfId="41250"/>
    <cellStyle name="Migliaia 37 8 2 3" xfId="33297"/>
    <cellStyle name="Migliaia 37 8 2 4" xfId="38599"/>
    <cellStyle name="Migliaia 37 8 3" xfId="15950"/>
    <cellStyle name="Migliaia 37 8 3 2" xfId="34935"/>
    <cellStyle name="Migliaia 37 8 3 3" xfId="40237"/>
    <cellStyle name="Migliaia 37 8 3 4" xfId="29401"/>
    <cellStyle name="Migliaia 37 8 4" xfId="32348"/>
    <cellStyle name="Migliaia 37 8 5" xfId="37586"/>
    <cellStyle name="Migliaia 37 8 6" xfId="11919"/>
    <cellStyle name="Migliaia 37 9" xfId="12624"/>
    <cellStyle name="Migliaia 37 9 2" xfId="29402"/>
    <cellStyle name="Migliaia 37 9 2 2" xfId="34936"/>
    <cellStyle name="Migliaia 37 9 2 3" xfId="40238"/>
    <cellStyle name="Migliaia 37 9 3" xfId="32349"/>
    <cellStyle name="Migliaia 37 9 4" xfId="37587"/>
    <cellStyle name="Migliaia 38" xfId="329"/>
    <cellStyle name="Migliaia 38 10" xfId="15951"/>
    <cellStyle name="Migliaia 38 10 2" xfId="34937"/>
    <cellStyle name="Migliaia 38 10 3" xfId="40239"/>
    <cellStyle name="Migliaia 38 10 4" xfId="29403"/>
    <cellStyle name="Migliaia 38 11" xfId="32350"/>
    <cellStyle name="Migliaia 38 12" xfId="37588"/>
    <cellStyle name="Migliaia 38 2" xfId="330"/>
    <cellStyle name="Migliaia 38 2 2" xfId="1410"/>
    <cellStyle name="Migliaia 38 2 2 2" xfId="3606"/>
    <cellStyle name="Migliaia 38 2 2 2 2" xfId="9823"/>
    <cellStyle name="Migliaia 38 2 2 2 2 2" xfId="34938"/>
    <cellStyle name="Migliaia 38 2 2 2 2 3" xfId="40240"/>
    <cellStyle name="Migliaia 38 2 2 2 3" xfId="13887"/>
    <cellStyle name="Migliaia 38 2 2 2 4" xfId="15954"/>
    <cellStyle name="Migliaia 38 2 2 2 4 2" xfId="37589"/>
    <cellStyle name="Migliaia 38 2 2 2 5" xfId="11920"/>
    <cellStyle name="Migliaia 38 2 2 3" xfId="7048"/>
    <cellStyle name="Migliaia 38 2 2 3 2" xfId="30789"/>
    <cellStyle name="Migliaia 38 2 2 3 2 2" xfId="35949"/>
    <cellStyle name="Migliaia 38 2 2 3 2 3" xfId="41251"/>
    <cellStyle name="Migliaia 38 2 2 3 3" xfId="33298"/>
    <cellStyle name="Migliaia 38 2 2 3 4" xfId="38600"/>
    <cellStyle name="Migliaia 38 2 2 4" xfId="6181"/>
    <cellStyle name="Migliaia 38 2 2 4 2" xfId="16955"/>
    <cellStyle name="Migliaia 38 2 2 4 3" xfId="42756"/>
    <cellStyle name="Migliaia 38 2 2 4 4" xfId="45987"/>
    <cellStyle name="Migliaia 38 2 2 4 5" xfId="49003"/>
    <cellStyle name="Migliaia 38 2 2 5" xfId="15953"/>
    <cellStyle name="Migliaia 38 2 2 6" xfId="20312"/>
    <cellStyle name="Migliaia 38 2 3" xfId="3229"/>
    <cellStyle name="Migliaia 38 2 3 2" xfId="9702"/>
    <cellStyle name="Migliaia 38 2 3 2 2" xfId="30790"/>
    <cellStyle name="Migliaia 38 2 3 2 2 2" xfId="35950"/>
    <cellStyle name="Migliaia 38 2 3 2 2 3" xfId="41252"/>
    <cellStyle name="Migliaia 38 2 3 2 3" xfId="33299"/>
    <cellStyle name="Migliaia 38 2 3 2 4" xfId="38601"/>
    <cellStyle name="Migliaia 38 2 3 3" xfId="15955"/>
    <cellStyle name="Migliaia 38 2 3 3 2" xfId="34939"/>
    <cellStyle name="Migliaia 38 2 3 3 3" xfId="40241"/>
    <cellStyle name="Migliaia 38 2 3 3 4" xfId="29404"/>
    <cellStyle name="Migliaia 38 2 3 4" xfId="32351"/>
    <cellStyle name="Migliaia 38 2 3 5" xfId="37590"/>
    <cellStyle name="Migliaia 38 2 3 6" xfId="11921"/>
    <cellStyle name="Migliaia 38 2 4" xfId="2807"/>
    <cellStyle name="Migliaia 38 2 4 2" xfId="9407"/>
    <cellStyle name="Migliaia 38 2 4 2 2" xfId="34940"/>
    <cellStyle name="Migliaia 38 2 4 2 3" xfId="40242"/>
    <cellStyle name="Migliaia 38 2 4 3" xfId="14137"/>
    <cellStyle name="Migliaia 38 2 4 4" xfId="15956"/>
    <cellStyle name="Migliaia 38 2 4 4 2" xfId="37591"/>
    <cellStyle name="Migliaia 38 2 4 5" xfId="11922"/>
    <cellStyle name="Migliaia 38 2 5" xfId="8563"/>
    <cellStyle name="Migliaia 38 2 5 2" xfId="29405"/>
    <cellStyle name="Migliaia 38 2 5 2 2" xfId="34941"/>
    <cellStyle name="Migliaia 38 2 5 2 3" xfId="40243"/>
    <cellStyle name="Migliaia 38 2 5 3" xfId="32352"/>
    <cellStyle name="Migliaia 38 2 5 4" xfId="37592"/>
    <cellStyle name="Migliaia 38 2 6" xfId="15952"/>
    <cellStyle name="Migliaia 38 2 6 2" xfId="29406"/>
    <cellStyle name="Migliaia 38 2 6 2 2" xfId="34942"/>
    <cellStyle name="Migliaia 38 2 6 2 3" xfId="40244"/>
    <cellStyle name="Migliaia 38 2 6 3" xfId="32353"/>
    <cellStyle name="Migliaia 38 2 6 4" xfId="37593"/>
    <cellStyle name="Migliaia 38 2 6 5" xfId="20313"/>
    <cellStyle name="Migliaia 38 2 7" xfId="20311"/>
    <cellStyle name="Migliaia 38 3" xfId="331"/>
    <cellStyle name="Migliaia 38 3 10" xfId="20314"/>
    <cellStyle name="Migliaia 38 3 11" xfId="11923"/>
    <cellStyle name="Migliaia 38 3 2" xfId="1412"/>
    <cellStyle name="Migliaia 38 3 2 2" xfId="3608"/>
    <cellStyle name="Migliaia 38 3 2 2 2" xfId="7439"/>
    <cellStyle name="Migliaia 38 3 2 2 2 2" xfId="13888"/>
    <cellStyle name="Migliaia 38 3 2 2 2 2 2" xfId="17304"/>
    <cellStyle name="Migliaia 38 3 2 2 2 2 2 2" xfId="34943"/>
    <cellStyle name="Migliaia 38 3 2 2 2 2 3" xfId="40245"/>
    <cellStyle name="Migliaia 38 3 2 2 2 2 4" xfId="29407"/>
    <cellStyle name="Migliaia 38 3 2 2 2 3" xfId="32354"/>
    <cellStyle name="Migliaia 38 3 2 2 2 4" xfId="37594"/>
    <cellStyle name="Migliaia 38 3 2 2 2 5" xfId="42197"/>
    <cellStyle name="Migliaia 38 3 2 2 2 6" xfId="46349"/>
    <cellStyle name="Migliaia 38 3 2 2 2 7" xfId="49365"/>
    <cellStyle name="Migliaia 38 3 2 2 2 8" xfId="13101"/>
    <cellStyle name="Migliaia 38 3 2 2 3" xfId="6991"/>
    <cellStyle name="Migliaia 38 3 2 2 4" xfId="6182"/>
    <cellStyle name="Migliaia 38 3 2 2 4 2" xfId="16956"/>
    <cellStyle name="Migliaia 38 3 2 2 4 3" xfId="41700"/>
    <cellStyle name="Migliaia 38 3 2 2 4 4" xfId="45988"/>
    <cellStyle name="Migliaia 38 3 2 2 4 5" xfId="49004"/>
    <cellStyle name="Migliaia 38 3 2 2 5" xfId="15959"/>
    <cellStyle name="Migliaia 38 3 2 2 6" xfId="20316"/>
    <cellStyle name="Migliaia 38 3 2 3" xfId="2809"/>
    <cellStyle name="Migliaia 38 3 2 3 2" xfId="7085"/>
    <cellStyle name="Migliaia 38 3 2 3 2 2" xfId="34944"/>
    <cellStyle name="Migliaia 38 3 2 3 2 3" xfId="40246"/>
    <cellStyle name="Migliaia 38 3 2 3 2 4" xfId="29408"/>
    <cellStyle name="Migliaia 38 3 2 3 3" xfId="7440"/>
    <cellStyle name="Migliaia 38 3 2 3 4" xfId="15960"/>
    <cellStyle name="Migliaia 38 3 2 3 4 2" xfId="37595"/>
    <cellStyle name="Migliaia 38 3 2 3 5" xfId="11924"/>
    <cellStyle name="Migliaia 38 3 2 4" xfId="6786"/>
    <cellStyle name="Migliaia 38 3 2 4 2" xfId="13520"/>
    <cellStyle name="Migliaia 38 3 2 4 2 2" xfId="34945"/>
    <cellStyle name="Migliaia 38 3 2 4 2 3" xfId="40247"/>
    <cellStyle name="Migliaia 38 3 2 4 3" xfId="32355"/>
    <cellStyle name="Migliaia 38 3 2 4 4" xfId="37596"/>
    <cellStyle name="Migliaia 38 3 2 4 5" xfId="12627"/>
    <cellStyle name="Migliaia 38 3 2 5" xfId="12762"/>
    <cellStyle name="Migliaia 38 3 2 5 2" xfId="29409"/>
    <cellStyle name="Migliaia 38 3 2 5 2 2" xfId="34946"/>
    <cellStyle name="Migliaia 38 3 2 5 2 3" xfId="40248"/>
    <cellStyle name="Migliaia 38 3 2 5 3" xfId="32356"/>
    <cellStyle name="Migliaia 38 3 2 5 4" xfId="37597"/>
    <cellStyle name="Migliaia 38 3 2 6" xfId="15958"/>
    <cellStyle name="Migliaia 38 3 2 6 2" xfId="29410"/>
    <cellStyle name="Migliaia 38 3 2 6 2 2" xfId="34947"/>
    <cellStyle name="Migliaia 38 3 2 6 2 3" xfId="40249"/>
    <cellStyle name="Migliaia 38 3 2 6 3" xfId="32357"/>
    <cellStyle name="Migliaia 38 3 2 6 4" xfId="37598"/>
    <cellStyle name="Migliaia 38 3 2 6 5" xfId="20317"/>
    <cellStyle name="Migliaia 38 3 2 7" xfId="20315"/>
    <cellStyle name="Migliaia 38 3 3" xfId="1411"/>
    <cellStyle name="Migliaia 38 3 3 2" xfId="3607"/>
    <cellStyle name="Migliaia 38 3 3 2 2" xfId="5176"/>
    <cellStyle name="Migliaia 38 3 3 2 2 2" xfId="34949"/>
    <cellStyle name="Migliaia 38 3 3 2 2 3" xfId="40251"/>
    <cellStyle name="Migliaia 38 3 3 2 3" xfId="13656"/>
    <cellStyle name="Migliaia 38 3 3 2 4" xfId="15962"/>
    <cellStyle name="Migliaia 38 3 3 2 4 2" xfId="37600"/>
    <cellStyle name="Migliaia 38 3 3 2 5" xfId="11926"/>
    <cellStyle name="Migliaia 38 3 3 3" xfId="4928"/>
    <cellStyle name="Migliaia 38 3 3 3 2" xfId="29412"/>
    <cellStyle name="Migliaia 38 3 3 3 2 2" xfId="34950"/>
    <cellStyle name="Migliaia 38 3 3 3 2 3" xfId="40252"/>
    <cellStyle name="Migliaia 38 3 3 3 3" xfId="32359"/>
    <cellStyle name="Migliaia 38 3 3 3 4" xfId="37601"/>
    <cellStyle name="Migliaia 38 3 3 4" xfId="15961"/>
    <cellStyle name="Migliaia 38 3 3 4 2" xfId="29413"/>
    <cellStyle name="Migliaia 38 3 3 4 2 2" xfId="34951"/>
    <cellStyle name="Migliaia 38 3 3 4 2 3" xfId="40253"/>
    <cellStyle name="Migliaia 38 3 3 4 3" xfId="32360"/>
    <cellStyle name="Migliaia 38 3 3 4 4" xfId="37602"/>
    <cellStyle name="Migliaia 38 3 3 4 5" xfId="20318"/>
    <cellStyle name="Migliaia 38 3 3 5" xfId="20319"/>
    <cellStyle name="Migliaia 38 3 3 5 2" xfId="29414"/>
    <cellStyle name="Migliaia 38 3 3 5 2 2" xfId="34952"/>
    <cellStyle name="Migliaia 38 3 3 5 2 3" xfId="40254"/>
    <cellStyle name="Migliaia 38 3 3 5 3" xfId="32361"/>
    <cellStyle name="Migliaia 38 3 3 5 4" xfId="37603"/>
    <cellStyle name="Migliaia 38 3 3 6" xfId="29411"/>
    <cellStyle name="Migliaia 38 3 3 6 2" xfId="34948"/>
    <cellStyle name="Migliaia 38 3 3 6 3" xfId="40250"/>
    <cellStyle name="Migliaia 38 3 3 7" xfId="32358"/>
    <cellStyle name="Migliaia 38 3 3 8" xfId="37599"/>
    <cellStyle name="Migliaia 38 3 3 9" xfId="11925"/>
    <cellStyle name="Migliaia 38 3 4" xfId="2416"/>
    <cellStyle name="Migliaia 38 3 4 2" xfId="3928"/>
    <cellStyle name="Migliaia 38 3 4 2 2" xfId="9883"/>
    <cellStyle name="Migliaia 38 3 4 2 3" xfId="13562"/>
    <cellStyle name="Migliaia 38 3 4 2 4" xfId="15964"/>
    <cellStyle name="Migliaia 38 3 4 2 5" xfId="27842"/>
    <cellStyle name="Migliaia 38 3 4 2 6" xfId="11928"/>
    <cellStyle name="Migliaia 38 3 4 3" xfId="9131"/>
    <cellStyle name="Migliaia 38 3 4 3 2" xfId="30791"/>
    <cellStyle name="Migliaia 38 3 4 3 2 2" xfId="35951"/>
    <cellStyle name="Migliaia 38 3 4 3 2 3" xfId="41253"/>
    <cellStyle name="Migliaia 38 3 4 3 3" xfId="33300"/>
    <cellStyle name="Migliaia 38 3 4 3 4" xfId="38602"/>
    <cellStyle name="Migliaia 38 3 4 4" xfId="15963"/>
    <cellStyle name="Migliaia 38 3 4 4 2" xfId="34953"/>
    <cellStyle name="Migliaia 38 3 4 4 3" xfId="40255"/>
    <cellStyle name="Migliaia 38 3 4 4 4" xfId="29415"/>
    <cellStyle name="Migliaia 38 3 4 5" xfId="32362"/>
    <cellStyle name="Migliaia 38 3 4 6" xfId="37604"/>
    <cellStyle name="Migliaia 38 3 4 7" xfId="11927"/>
    <cellStyle name="Migliaia 38 3 5" xfId="3230"/>
    <cellStyle name="Migliaia 38 3 5 2" xfId="9703"/>
    <cellStyle name="Migliaia 38 3 5 2 2" xfId="30792"/>
    <cellStyle name="Migliaia 38 3 5 2 2 2" xfId="35952"/>
    <cellStyle name="Migliaia 38 3 5 2 2 3" xfId="41254"/>
    <cellStyle name="Migliaia 38 3 5 2 3" xfId="33301"/>
    <cellStyle name="Migliaia 38 3 5 2 4" xfId="38603"/>
    <cellStyle name="Migliaia 38 3 5 3" xfId="15965"/>
    <cellStyle name="Migliaia 38 3 5 3 2" xfId="34954"/>
    <cellStyle name="Migliaia 38 3 5 3 3" xfId="40256"/>
    <cellStyle name="Migliaia 38 3 5 3 4" xfId="29416"/>
    <cellStyle name="Migliaia 38 3 5 4" xfId="32363"/>
    <cellStyle name="Migliaia 38 3 5 5" xfId="37605"/>
    <cellStyle name="Migliaia 38 3 5 6" xfId="11929"/>
    <cellStyle name="Migliaia 38 3 6" xfId="2808"/>
    <cellStyle name="Migliaia 38 3 6 2" xfId="9408"/>
    <cellStyle name="Migliaia 38 3 6 2 2" xfId="34955"/>
    <cellStyle name="Migliaia 38 3 6 2 3" xfId="40257"/>
    <cellStyle name="Migliaia 38 3 6 3" xfId="14043"/>
    <cellStyle name="Migliaia 38 3 6 4" xfId="15966"/>
    <cellStyle name="Migliaia 38 3 6 4 2" xfId="37606"/>
    <cellStyle name="Migliaia 38 3 6 5" xfId="11930"/>
    <cellStyle name="Migliaia 38 3 7" xfId="7134"/>
    <cellStyle name="Migliaia 38 3 7 2" xfId="29417"/>
    <cellStyle name="Migliaia 38 3 7 2 2" xfId="34956"/>
    <cellStyle name="Migliaia 38 3 7 2 3" xfId="40258"/>
    <cellStyle name="Migliaia 38 3 7 3" xfId="32364"/>
    <cellStyle name="Migliaia 38 3 7 4" xfId="37607"/>
    <cellStyle name="Migliaia 38 3 8" xfId="12763"/>
    <cellStyle name="Migliaia 38 3 8 2" xfId="29418"/>
    <cellStyle name="Migliaia 38 3 8 2 2" xfId="34957"/>
    <cellStyle name="Migliaia 38 3 8 2 3" xfId="40259"/>
    <cellStyle name="Migliaia 38 3 8 3" xfId="32365"/>
    <cellStyle name="Migliaia 38 3 8 4" xfId="37608"/>
    <cellStyle name="Migliaia 38 3 8 5" xfId="20320"/>
    <cellStyle name="Migliaia 38 3 9" xfId="15957"/>
    <cellStyle name="Migliaia 38 4" xfId="1413"/>
    <cellStyle name="Migliaia 38 4 2" xfId="3609"/>
    <cellStyle name="Migliaia 38 4 2 2" xfId="4274"/>
    <cellStyle name="Migliaia 38 4 2 2 2" xfId="29419"/>
    <cellStyle name="Migliaia 38 4 2 2 2 2" xfId="34958"/>
    <cellStyle name="Migliaia 38 4 2 2 2 3" xfId="40260"/>
    <cellStyle name="Migliaia 38 4 2 2 3" xfId="32366"/>
    <cellStyle name="Migliaia 38 4 2 2 4" xfId="37609"/>
    <cellStyle name="Migliaia 38 4 2 3" xfId="7441"/>
    <cellStyle name="Migliaia 38 4 2 3 2" xfId="29420"/>
    <cellStyle name="Migliaia 38 4 2 3 2 2" xfId="34959"/>
    <cellStyle name="Migliaia 38 4 2 3 2 3" xfId="40261"/>
    <cellStyle name="Migliaia 38 4 2 3 3" xfId="32367"/>
    <cellStyle name="Migliaia 38 4 2 3 4" xfId="37610"/>
    <cellStyle name="Migliaia 38 4 2 4" xfId="6788"/>
    <cellStyle name="Migliaia 38 4 2 5" xfId="6184"/>
    <cellStyle name="Migliaia 38 4 2 5 2" xfId="16958"/>
    <cellStyle name="Migliaia 38 4 2 5 3" xfId="41701"/>
    <cellStyle name="Migliaia 38 4 2 5 4" xfId="45990"/>
    <cellStyle name="Migliaia 38 4 2 5 5" xfId="49006"/>
    <cellStyle name="Migliaia 38 4 2 6" xfId="15968"/>
    <cellStyle name="Migliaia 38 4 2 7" xfId="20322"/>
    <cellStyle name="Migliaia 38 4 3" xfId="4275"/>
    <cellStyle name="Migliaia 38 4 3 2" xfId="13657"/>
    <cellStyle name="Migliaia 38 4 3 2 2" xfId="34960"/>
    <cellStyle name="Migliaia 38 4 3 2 3" xfId="40262"/>
    <cellStyle name="Migliaia 38 4 3 3" xfId="32368"/>
    <cellStyle name="Migliaia 38 4 3 4" xfId="37611"/>
    <cellStyle name="Migliaia 38 4 3 5" xfId="12761"/>
    <cellStyle name="Migliaia 38 4 4" xfId="7442"/>
    <cellStyle name="Migliaia 38 4 4 2" xfId="29421"/>
    <cellStyle name="Migliaia 38 4 4 2 2" xfId="34961"/>
    <cellStyle name="Migliaia 38 4 4 2 3" xfId="40263"/>
    <cellStyle name="Migliaia 38 4 4 3" xfId="32369"/>
    <cellStyle name="Migliaia 38 4 4 4" xfId="37612"/>
    <cellStyle name="Migliaia 38 4 5" xfId="6787"/>
    <cellStyle name="Migliaia 38 4 5 2" xfId="29422"/>
    <cellStyle name="Migliaia 38 4 5 2 2" xfId="34962"/>
    <cellStyle name="Migliaia 38 4 5 2 3" xfId="40264"/>
    <cellStyle name="Migliaia 38 4 5 3" xfId="32370"/>
    <cellStyle name="Migliaia 38 4 5 4" xfId="37613"/>
    <cellStyle name="Migliaia 38 4 6" xfId="6183"/>
    <cellStyle name="Migliaia 38 4 6 2" xfId="16957"/>
    <cellStyle name="Migliaia 38 4 6 2 2" xfId="34963"/>
    <cellStyle name="Migliaia 38 4 6 2 3" xfId="40265"/>
    <cellStyle name="Migliaia 38 4 6 2 4" xfId="29423"/>
    <cellStyle name="Migliaia 38 4 6 3" xfId="32371"/>
    <cellStyle name="Migliaia 38 4 6 4" xfId="37614"/>
    <cellStyle name="Migliaia 38 4 6 5" xfId="20323"/>
    <cellStyle name="Migliaia 38 4 6 6" xfId="43349"/>
    <cellStyle name="Migliaia 38 4 6 7" xfId="45989"/>
    <cellStyle name="Migliaia 38 4 6 8" xfId="49005"/>
    <cellStyle name="Migliaia 38 4 7" xfId="15967"/>
    <cellStyle name="Migliaia 38 4 7 2" xfId="29424"/>
    <cellStyle name="Migliaia 38 4 7 2 2" xfId="34964"/>
    <cellStyle name="Migliaia 38 4 7 2 3" xfId="40266"/>
    <cellStyle name="Migliaia 38 4 7 3" xfId="32372"/>
    <cellStyle name="Migliaia 38 4 7 4" xfId="37615"/>
    <cellStyle name="Migliaia 38 4 7 5" xfId="20324"/>
    <cellStyle name="Migliaia 38 4 8" xfId="20321"/>
    <cellStyle name="Migliaia 38 5" xfId="1414"/>
    <cellStyle name="Migliaia 38 5 2" xfId="3610"/>
    <cellStyle name="Migliaia 38 5 2 2" xfId="13889"/>
    <cellStyle name="Migliaia 38 5 2 2 2" xfId="34965"/>
    <cellStyle name="Migliaia 38 5 2 2 3" xfId="40267"/>
    <cellStyle name="Migliaia 38 5 2 3" xfId="15970"/>
    <cellStyle name="Migliaia 38 5 2 3 2" xfId="32373"/>
    <cellStyle name="Migliaia 38 5 2 4" xfId="37616"/>
    <cellStyle name="Migliaia 38 5 2 5" xfId="11931"/>
    <cellStyle name="Migliaia 38 5 3" xfId="6789"/>
    <cellStyle name="Migliaia 38 5 3 2" xfId="29425"/>
    <cellStyle name="Migliaia 38 5 3 2 2" xfId="34966"/>
    <cellStyle name="Migliaia 38 5 3 2 3" xfId="40268"/>
    <cellStyle name="Migliaia 38 5 3 3" xfId="32374"/>
    <cellStyle name="Migliaia 38 5 3 4" xfId="37617"/>
    <cellStyle name="Migliaia 38 5 4" xfId="6185"/>
    <cellStyle name="Migliaia 38 5 4 2" xfId="16959"/>
    <cellStyle name="Migliaia 38 5 4 2 2" xfId="34967"/>
    <cellStyle name="Migliaia 38 5 4 2 3" xfId="40269"/>
    <cellStyle name="Migliaia 38 5 4 2 4" xfId="29426"/>
    <cellStyle name="Migliaia 38 5 4 3" xfId="32375"/>
    <cellStyle name="Migliaia 38 5 4 4" xfId="37618"/>
    <cellStyle name="Migliaia 38 5 4 5" xfId="20326"/>
    <cellStyle name="Migliaia 38 5 4 6" xfId="41702"/>
    <cellStyle name="Migliaia 38 5 4 7" xfId="45991"/>
    <cellStyle name="Migliaia 38 5 4 8" xfId="49007"/>
    <cellStyle name="Migliaia 38 5 5" xfId="15969"/>
    <cellStyle name="Migliaia 38 5 5 2" xfId="29427"/>
    <cellStyle name="Migliaia 38 5 5 2 2" xfId="34968"/>
    <cellStyle name="Migliaia 38 5 5 2 3" xfId="40270"/>
    <cellStyle name="Migliaia 38 5 5 3" xfId="32376"/>
    <cellStyle name="Migliaia 38 5 5 4" xfId="37619"/>
    <cellStyle name="Migliaia 38 5 5 5" xfId="20327"/>
    <cellStyle name="Migliaia 38 5 6" xfId="20328"/>
    <cellStyle name="Migliaia 38 5 6 2" xfId="29428"/>
    <cellStyle name="Migliaia 38 5 6 2 2" xfId="34969"/>
    <cellStyle name="Migliaia 38 5 6 2 3" xfId="40271"/>
    <cellStyle name="Migliaia 38 5 6 3" xfId="32377"/>
    <cellStyle name="Migliaia 38 5 6 4" xfId="37620"/>
    <cellStyle name="Migliaia 38 5 7" xfId="20325"/>
    <cellStyle name="Migliaia 38 6" xfId="1409"/>
    <cellStyle name="Migliaia 38 6 2" xfId="3605"/>
    <cellStyle name="Migliaia 38 6 2 2" xfId="5175"/>
    <cellStyle name="Migliaia 38 6 2 3" xfId="14081"/>
    <cellStyle name="Migliaia 38 6 2 4" xfId="15972"/>
    <cellStyle name="Migliaia 38 6 2 5" xfId="27843"/>
    <cellStyle name="Migliaia 38 6 2 6" xfId="11933"/>
    <cellStyle name="Migliaia 38 6 3" xfId="4927"/>
    <cellStyle name="Migliaia 38 6 3 2" xfId="30793"/>
    <cellStyle name="Migliaia 38 6 3 2 2" xfId="35953"/>
    <cellStyle name="Migliaia 38 6 3 2 3" xfId="41255"/>
    <cellStyle name="Migliaia 38 6 3 3" xfId="33302"/>
    <cellStyle name="Migliaia 38 6 3 4" xfId="38604"/>
    <cellStyle name="Migliaia 38 6 4" xfId="15971"/>
    <cellStyle name="Migliaia 38 6 4 2" xfId="34970"/>
    <cellStyle name="Migliaia 38 6 4 3" xfId="40272"/>
    <cellStyle name="Migliaia 38 6 4 4" xfId="29429"/>
    <cellStyle name="Migliaia 38 6 5" xfId="32378"/>
    <cellStyle name="Migliaia 38 6 6" xfId="37621"/>
    <cellStyle name="Migliaia 38 6 7" xfId="11932"/>
    <cellStyle name="Migliaia 38 7" xfId="3228"/>
    <cellStyle name="Migliaia 38 7 2" xfId="9701"/>
    <cellStyle name="Migliaia 38 7 2 2" xfId="30794"/>
    <cellStyle name="Migliaia 38 7 2 2 2" xfId="35954"/>
    <cellStyle name="Migliaia 38 7 2 2 3" xfId="41256"/>
    <cellStyle name="Migliaia 38 7 2 3" xfId="33303"/>
    <cellStyle name="Migliaia 38 7 2 4" xfId="38605"/>
    <cellStyle name="Migliaia 38 7 3" xfId="15973"/>
    <cellStyle name="Migliaia 38 7 3 2" xfId="34971"/>
    <cellStyle name="Migliaia 38 7 3 3" xfId="40273"/>
    <cellStyle name="Migliaia 38 7 3 4" xfId="29430"/>
    <cellStyle name="Migliaia 38 7 4" xfId="32379"/>
    <cellStyle name="Migliaia 38 7 5" xfId="37622"/>
    <cellStyle name="Migliaia 38 7 6" xfId="11934"/>
    <cellStyle name="Migliaia 38 8" xfId="2806"/>
    <cellStyle name="Migliaia 38 8 2" xfId="9406"/>
    <cellStyle name="Migliaia 38 8 2 2" xfId="30795"/>
    <cellStyle name="Migliaia 38 8 2 2 2" xfId="35955"/>
    <cellStyle name="Migliaia 38 8 2 2 3" xfId="41257"/>
    <cellStyle name="Migliaia 38 8 2 3" xfId="33304"/>
    <cellStyle name="Migliaia 38 8 2 4" xfId="38606"/>
    <cellStyle name="Migliaia 38 8 3" xfId="15974"/>
    <cellStyle name="Migliaia 38 8 3 2" xfId="34972"/>
    <cellStyle name="Migliaia 38 8 3 3" xfId="40274"/>
    <cellStyle name="Migliaia 38 8 3 4" xfId="29431"/>
    <cellStyle name="Migliaia 38 8 4" xfId="32380"/>
    <cellStyle name="Migliaia 38 8 5" xfId="37623"/>
    <cellStyle name="Migliaia 38 8 6" xfId="11935"/>
    <cellStyle name="Migliaia 38 9" xfId="12626"/>
    <cellStyle name="Migliaia 38 9 2" xfId="29432"/>
    <cellStyle name="Migliaia 38 9 2 2" xfId="34973"/>
    <cellStyle name="Migliaia 38 9 2 3" xfId="40275"/>
    <cellStyle name="Migliaia 38 9 3" xfId="32381"/>
    <cellStyle name="Migliaia 38 9 4" xfId="37624"/>
    <cellStyle name="Migliaia 39" xfId="332"/>
    <cellStyle name="Migliaia 39 10" xfId="15975"/>
    <cellStyle name="Migliaia 39 10 2" xfId="34974"/>
    <cellStyle name="Migliaia 39 10 3" xfId="40276"/>
    <cellStyle name="Migliaia 39 10 4" xfId="29433"/>
    <cellStyle name="Migliaia 39 11" xfId="32382"/>
    <cellStyle name="Migliaia 39 12" xfId="37625"/>
    <cellStyle name="Migliaia 39 2" xfId="333"/>
    <cellStyle name="Migliaia 39 2 2" xfId="1416"/>
    <cellStyle name="Migliaia 39 2 2 2" xfId="3612"/>
    <cellStyle name="Migliaia 39 2 2 2 2" xfId="9824"/>
    <cellStyle name="Migliaia 39 2 2 2 2 2" xfId="34975"/>
    <cellStyle name="Migliaia 39 2 2 2 2 3" xfId="40277"/>
    <cellStyle name="Migliaia 39 2 2 2 3" xfId="13890"/>
    <cellStyle name="Migliaia 39 2 2 2 4" xfId="15978"/>
    <cellStyle name="Migliaia 39 2 2 2 4 2" xfId="37626"/>
    <cellStyle name="Migliaia 39 2 2 2 5" xfId="11936"/>
    <cellStyle name="Migliaia 39 2 2 3" xfId="7049"/>
    <cellStyle name="Migliaia 39 2 2 3 2" xfId="30796"/>
    <cellStyle name="Migliaia 39 2 2 3 2 2" xfId="35956"/>
    <cellStyle name="Migliaia 39 2 2 3 2 3" xfId="41258"/>
    <cellStyle name="Migliaia 39 2 2 3 3" xfId="33305"/>
    <cellStyle name="Migliaia 39 2 2 3 4" xfId="38607"/>
    <cellStyle name="Migliaia 39 2 2 4" xfId="6186"/>
    <cellStyle name="Migliaia 39 2 2 4 2" xfId="16960"/>
    <cellStyle name="Migliaia 39 2 2 4 3" xfId="43052"/>
    <cellStyle name="Migliaia 39 2 2 4 4" xfId="45992"/>
    <cellStyle name="Migliaia 39 2 2 4 5" xfId="49008"/>
    <cellStyle name="Migliaia 39 2 2 5" xfId="15977"/>
    <cellStyle name="Migliaia 39 2 2 6" xfId="20330"/>
    <cellStyle name="Migliaia 39 2 3" xfId="3232"/>
    <cellStyle name="Migliaia 39 2 3 2" xfId="9705"/>
    <cellStyle name="Migliaia 39 2 3 2 2" xfId="30797"/>
    <cellStyle name="Migliaia 39 2 3 2 2 2" xfId="35957"/>
    <cellStyle name="Migliaia 39 2 3 2 2 3" xfId="41259"/>
    <cellStyle name="Migliaia 39 2 3 2 3" xfId="33306"/>
    <cellStyle name="Migliaia 39 2 3 2 4" xfId="38608"/>
    <cellStyle name="Migliaia 39 2 3 3" xfId="15979"/>
    <cellStyle name="Migliaia 39 2 3 3 2" xfId="34976"/>
    <cellStyle name="Migliaia 39 2 3 3 3" xfId="40278"/>
    <cellStyle name="Migliaia 39 2 3 3 4" xfId="29434"/>
    <cellStyle name="Migliaia 39 2 3 4" xfId="32383"/>
    <cellStyle name="Migliaia 39 2 3 5" xfId="37627"/>
    <cellStyle name="Migliaia 39 2 3 6" xfId="11937"/>
    <cellStyle name="Migliaia 39 2 4" xfId="2811"/>
    <cellStyle name="Migliaia 39 2 4 2" xfId="9410"/>
    <cellStyle name="Migliaia 39 2 4 2 2" xfId="34977"/>
    <cellStyle name="Migliaia 39 2 4 2 3" xfId="40279"/>
    <cellStyle name="Migliaia 39 2 4 3" xfId="14136"/>
    <cellStyle name="Migliaia 39 2 4 4" xfId="15980"/>
    <cellStyle name="Migliaia 39 2 4 4 2" xfId="37628"/>
    <cellStyle name="Migliaia 39 2 4 5" xfId="11938"/>
    <cellStyle name="Migliaia 39 2 5" xfId="8564"/>
    <cellStyle name="Migliaia 39 2 5 2" xfId="29435"/>
    <cellStyle name="Migliaia 39 2 5 2 2" xfId="34978"/>
    <cellStyle name="Migliaia 39 2 5 2 3" xfId="40280"/>
    <cellStyle name="Migliaia 39 2 5 3" xfId="32384"/>
    <cellStyle name="Migliaia 39 2 5 4" xfId="37629"/>
    <cellStyle name="Migliaia 39 2 6" xfId="15976"/>
    <cellStyle name="Migliaia 39 2 6 2" xfId="29436"/>
    <cellStyle name="Migliaia 39 2 6 2 2" xfId="34979"/>
    <cellStyle name="Migliaia 39 2 6 2 3" xfId="40281"/>
    <cellStyle name="Migliaia 39 2 6 3" xfId="32385"/>
    <cellStyle name="Migliaia 39 2 6 4" xfId="37630"/>
    <cellStyle name="Migliaia 39 2 6 5" xfId="20331"/>
    <cellStyle name="Migliaia 39 2 7" xfId="20329"/>
    <cellStyle name="Migliaia 39 3" xfId="334"/>
    <cellStyle name="Migliaia 39 3 10" xfId="20332"/>
    <cellStyle name="Migliaia 39 3 11" xfId="11939"/>
    <cellStyle name="Migliaia 39 3 2" xfId="1418"/>
    <cellStyle name="Migliaia 39 3 2 2" xfId="3614"/>
    <cellStyle name="Migliaia 39 3 2 2 2" xfId="7443"/>
    <cellStyle name="Migliaia 39 3 2 2 2 2" xfId="13891"/>
    <cellStyle name="Migliaia 39 3 2 2 2 2 2" xfId="17305"/>
    <cellStyle name="Migliaia 39 3 2 2 2 2 2 2" xfId="34980"/>
    <cellStyle name="Migliaia 39 3 2 2 2 2 3" xfId="40282"/>
    <cellStyle name="Migliaia 39 3 2 2 2 2 4" xfId="29437"/>
    <cellStyle name="Migliaia 39 3 2 2 2 3" xfId="32386"/>
    <cellStyle name="Migliaia 39 3 2 2 2 4" xfId="37631"/>
    <cellStyle name="Migliaia 39 3 2 2 2 5" xfId="27883"/>
    <cellStyle name="Migliaia 39 3 2 2 2 6" xfId="46350"/>
    <cellStyle name="Migliaia 39 3 2 2 2 7" xfId="49366"/>
    <cellStyle name="Migliaia 39 3 2 2 2 8" xfId="13102"/>
    <cellStyle name="Migliaia 39 3 2 2 3" xfId="6992"/>
    <cellStyle name="Migliaia 39 3 2 2 4" xfId="6187"/>
    <cellStyle name="Migliaia 39 3 2 2 4 2" xfId="16961"/>
    <cellStyle name="Migliaia 39 3 2 2 4 3" xfId="43051"/>
    <cellStyle name="Migliaia 39 3 2 2 4 4" xfId="45993"/>
    <cellStyle name="Migliaia 39 3 2 2 4 5" xfId="49009"/>
    <cellStyle name="Migliaia 39 3 2 2 5" xfId="15983"/>
    <cellStyle name="Migliaia 39 3 2 2 6" xfId="20334"/>
    <cellStyle name="Migliaia 39 3 2 3" xfId="2813"/>
    <cellStyle name="Migliaia 39 3 2 3 2" xfId="7653"/>
    <cellStyle name="Migliaia 39 3 2 3 2 2" xfId="34981"/>
    <cellStyle name="Migliaia 39 3 2 3 2 3" xfId="40283"/>
    <cellStyle name="Migliaia 39 3 2 3 2 4" xfId="29438"/>
    <cellStyle name="Migliaia 39 3 2 3 3" xfId="7444"/>
    <cellStyle name="Migliaia 39 3 2 3 4" xfId="15984"/>
    <cellStyle name="Migliaia 39 3 2 3 4 2" xfId="37632"/>
    <cellStyle name="Migliaia 39 3 2 3 5" xfId="11940"/>
    <cellStyle name="Migliaia 39 3 2 4" xfId="6790"/>
    <cellStyle name="Migliaia 39 3 2 4 2" xfId="13521"/>
    <cellStyle name="Migliaia 39 3 2 4 2 2" xfId="34982"/>
    <cellStyle name="Migliaia 39 3 2 4 2 3" xfId="40284"/>
    <cellStyle name="Migliaia 39 3 2 4 3" xfId="32388"/>
    <cellStyle name="Migliaia 39 3 2 4 4" xfId="37633"/>
    <cellStyle name="Migliaia 39 3 2 4 5" xfId="12629"/>
    <cellStyle name="Migliaia 39 3 2 5" xfId="12759"/>
    <cellStyle name="Migliaia 39 3 2 5 2" xfId="29440"/>
    <cellStyle name="Migliaia 39 3 2 5 2 2" xfId="34983"/>
    <cellStyle name="Migliaia 39 3 2 5 2 3" xfId="40285"/>
    <cellStyle name="Migliaia 39 3 2 5 3" xfId="32389"/>
    <cellStyle name="Migliaia 39 3 2 5 4" xfId="37634"/>
    <cellStyle name="Migliaia 39 3 2 6" xfId="15982"/>
    <cellStyle name="Migliaia 39 3 2 6 2" xfId="29441"/>
    <cellStyle name="Migliaia 39 3 2 6 2 2" xfId="34984"/>
    <cellStyle name="Migliaia 39 3 2 6 2 3" xfId="40286"/>
    <cellStyle name="Migliaia 39 3 2 6 3" xfId="32390"/>
    <cellStyle name="Migliaia 39 3 2 6 4" xfId="37635"/>
    <cellStyle name="Migliaia 39 3 2 6 5" xfId="20337"/>
    <cellStyle name="Migliaia 39 3 2 7" xfId="20333"/>
    <cellStyle name="Migliaia 39 3 3" xfId="1417"/>
    <cellStyle name="Migliaia 39 3 3 2" xfId="3613"/>
    <cellStyle name="Migliaia 39 3 3 2 2" xfId="5178"/>
    <cellStyle name="Migliaia 39 3 3 2 2 2" xfId="34986"/>
    <cellStyle name="Migliaia 39 3 3 2 2 3" xfId="40288"/>
    <cellStyle name="Migliaia 39 3 3 2 3" xfId="13658"/>
    <cellStyle name="Migliaia 39 3 3 2 4" xfId="15986"/>
    <cellStyle name="Migliaia 39 3 3 2 4 2" xfId="37637"/>
    <cellStyle name="Migliaia 39 3 3 2 5" xfId="11942"/>
    <cellStyle name="Migliaia 39 3 3 3" xfId="4930"/>
    <cellStyle name="Migliaia 39 3 3 3 2" xfId="29444"/>
    <cellStyle name="Migliaia 39 3 3 3 2 2" xfId="34987"/>
    <cellStyle name="Migliaia 39 3 3 3 2 3" xfId="40289"/>
    <cellStyle name="Migliaia 39 3 3 3 3" xfId="32393"/>
    <cellStyle name="Migliaia 39 3 3 3 4" xfId="37638"/>
    <cellStyle name="Migliaia 39 3 3 4" xfId="15985"/>
    <cellStyle name="Migliaia 39 3 3 4 2" xfId="29445"/>
    <cellStyle name="Migliaia 39 3 3 4 2 2" xfId="34988"/>
    <cellStyle name="Migliaia 39 3 3 4 2 3" xfId="40290"/>
    <cellStyle name="Migliaia 39 3 3 4 3" xfId="32394"/>
    <cellStyle name="Migliaia 39 3 3 4 4" xfId="37639"/>
    <cellStyle name="Migliaia 39 3 3 4 5" xfId="20341"/>
    <cellStyle name="Migliaia 39 3 3 5" xfId="20342"/>
    <cellStyle name="Migliaia 39 3 3 5 2" xfId="29446"/>
    <cellStyle name="Migliaia 39 3 3 5 2 2" xfId="34989"/>
    <cellStyle name="Migliaia 39 3 3 5 2 3" xfId="40291"/>
    <cellStyle name="Migliaia 39 3 3 5 3" xfId="32395"/>
    <cellStyle name="Migliaia 39 3 3 5 4" xfId="37640"/>
    <cellStyle name="Migliaia 39 3 3 6" xfId="29442"/>
    <cellStyle name="Migliaia 39 3 3 6 2" xfId="34985"/>
    <cellStyle name="Migliaia 39 3 3 6 3" xfId="40287"/>
    <cellStyle name="Migliaia 39 3 3 7" xfId="32391"/>
    <cellStyle name="Migliaia 39 3 3 8" xfId="37636"/>
    <cellStyle name="Migliaia 39 3 3 9" xfId="11941"/>
    <cellStyle name="Migliaia 39 3 4" xfId="2417"/>
    <cellStyle name="Migliaia 39 3 4 2" xfId="3929"/>
    <cellStyle name="Migliaia 39 3 4 2 2" xfId="9884"/>
    <cellStyle name="Migliaia 39 3 4 2 3" xfId="13563"/>
    <cellStyle name="Migliaia 39 3 4 2 4" xfId="15988"/>
    <cellStyle name="Migliaia 39 3 4 2 5" xfId="27844"/>
    <cellStyle name="Migliaia 39 3 4 2 6" xfId="11944"/>
    <cellStyle name="Migliaia 39 3 4 3" xfId="9132"/>
    <cellStyle name="Migliaia 39 3 4 3 2" xfId="30798"/>
    <cellStyle name="Migliaia 39 3 4 3 2 2" xfId="35958"/>
    <cellStyle name="Migliaia 39 3 4 3 2 3" xfId="41260"/>
    <cellStyle name="Migliaia 39 3 4 3 3" xfId="33307"/>
    <cellStyle name="Migliaia 39 3 4 3 4" xfId="38609"/>
    <cellStyle name="Migliaia 39 3 4 4" xfId="15987"/>
    <cellStyle name="Migliaia 39 3 4 4 2" xfId="34990"/>
    <cellStyle name="Migliaia 39 3 4 4 3" xfId="40292"/>
    <cellStyle name="Migliaia 39 3 4 4 4" xfId="29447"/>
    <cellStyle name="Migliaia 39 3 4 5" xfId="32396"/>
    <cellStyle name="Migliaia 39 3 4 6" xfId="37641"/>
    <cellStyle name="Migliaia 39 3 4 7" xfId="11943"/>
    <cellStyle name="Migliaia 39 3 5" xfId="3233"/>
    <cellStyle name="Migliaia 39 3 5 2" xfId="9706"/>
    <cellStyle name="Migliaia 39 3 5 2 2" xfId="30799"/>
    <cellStyle name="Migliaia 39 3 5 2 2 2" xfId="35959"/>
    <cellStyle name="Migliaia 39 3 5 2 2 3" xfId="41261"/>
    <cellStyle name="Migliaia 39 3 5 2 3" xfId="33308"/>
    <cellStyle name="Migliaia 39 3 5 2 4" xfId="38610"/>
    <cellStyle name="Migliaia 39 3 5 3" xfId="15989"/>
    <cellStyle name="Migliaia 39 3 5 3 2" xfId="34991"/>
    <cellStyle name="Migliaia 39 3 5 3 3" xfId="40293"/>
    <cellStyle name="Migliaia 39 3 5 3 4" xfId="29448"/>
    <cellStyle name="Migliaia 39 3 5 4" xfId="32397"/>
    <cellStyle name="Migliaia 39 3 5 5" xfId="37642"/>
    <cellStyle name="Migliaia 39 3 5 6" xfId="11945"/>
    <cellStyle name="Migliaia 39 3 6" xfId="2812"/>
    <cellStyle name="Migliaia 39 3 6 2" xfId="9411"/>
    <cellStyle name="Migliaia 39 3 6 2 2" xfId="34992"/>
    <cellStyle name="Migliaia 39 3 6 2 3" xfId="40294"/>
    <cellStyle name="Migliaia 39 3 6 3" xfId="14042"/>
    <cellStyle name="Migliaia 39 3 6 4" xfId="15990"/>
    <cellStyle name="Migliaia 39 3 6 4 2" xfId="37643"/>
    <cellStyle name="Migliaia 39 3 6 5" xfId="11946"/>
    <cellStyle name="Migliaia 39 3 7" xfId="7675"/>
    <cellStyle name="Migliaia 39 3 7 2" xfId="29450"/>
    <cellStyle name="Migliaia 39 3 7 2 2" xfId="34993"/>
    <cellStyle name="Migliaia 39 3 7 2 3" xfId="40295"/>
    <cellStyle name="Migliaia 39 3 7 3" xfId="32399"/>
    <cellStyle name="Migliaia 39 3 7 4" xfId="37644"/>
    <cellStyle name="Migliaia 39 3 8" xfId="12760"/>
    <cellStyle name="Migliaia 39 3 8 2" xfId="29451"/>
    <cellStyle name="Migliaia 39 3 8 2 2" xfId="34994"/>
    <cellStyle name="Migliaia 39 3 8 2 3" xfId="40296"/>
    <cellStyle name="Migliaia 39 3 8 3" xfId="32400"/>
    <cellStyle name="Migliaia 39 3 8 4" xfId="37645"/>
    <cellStyle name="Migliaia 39 3 8 5" xfId="20347"/>
    <cellStyle name="Migliaia 39 3 9" xfId="15981"/>
    <cellStyle name="Migliaia 39 4" xfId="1419"/>
    <cellStyle name="Migliaia 39 4 2" xfId="3615"/>
    <cellStyle name="Migliaia 39 4 2 2" xfId="4276"/>
    <cellStyle name="Migliaia 39 4 2 2 2" xfId="29452"/>
    <cellStyle name="Migliaia 39 4 2 2 2 2" xfId="34995"/>
    <cellStyle name="Migliaia 39 4 2 2 2 3" xfId="40297"/>
    <cellStyle name="Migliaia 39 4 2 2 3" xfId="32401"/>
    <cellStyle name="Migliaia 39 4 2 2 4" xfId="37646"/>
    <cellStyle name="Migliaia 39 4 2 3" xfId="7445"/>
    <cellStyle name="Migliaia 39 4 2 3 2" xfId="29453"/>
    <cellStyle name="Migliaia 39 4 2 3 2 2" xfId="34996"/>
    <cellStyle name="Migliaia 39 4 2 3 2 3" xfId="40298"/>
    <cellStyle name="Migliaia 39 4 2 3 3" xfId="32402"/>
    <cellStyle name="Migliaia 39 4 2 3 4" xfId="37647"/>
    <cellStyle name="Migliaia 39 4 2 4" xfId="6792"/>
    <cellStyle name="Migliaia 39 4 2 5" xfId="6189"/>
    <cellStyle name="Migliaia 39 4 2 5 2" xfId="16963"/>
    <cellStyle name="Migliaia 39 4 2 5 3" xfId="43627"/>
    <cellStyle name="Migliaia 39 4 2 5 4" xfId="45995"/>
    <cellStyle name="Migliaia 39 4 2 5 5" xfId="49011"/>
    <cellStyle name="Migliaia 39 4 2 6" xfId="15992"/>
    <cellStyle name="Migliaia 39 4 2 7" xfId="20349"/>
    <cellStyle name="Migliaia 39 4 3" xfId="4277"/>
    <cellStyle name="Migliaia 39 4 3 2" xfId="13659"/>
    <cellStyle name="Migliaia 39 4 3 2 2" xfId="34997"/>
    <cellStyle name="Migliaia 39 4 3 2 3" xfId="40299"/>
    <cellStyle name="Migliaia 39 4 3 3" xfId="32403"/>
    <cellStyle name="Migliaia 39 4 3 4" xfId="37648"/>
    <cellStyle name="Migliaia 39 4 3 5" xfId="12758"/>
    <cellStyle name="Migliaia 39 4 4" xfId="7446"/>
    <cellStyle name="Migliaia 39 4 4 2" xfId="29455"/>
    <cellStyle name="Migliaia 39 4 4 2 2" xfId="34998"/>
    <cellStyle name="Migliaia 39 4 4 2 3" xfId="40300"/>
    <cellStyle name="Migliaia 39 4 4 3" xfId="32404"/>
    <cellStyle name="Migliaia 39 4 4 4" xfId="37649"/>
    <cellStyle name="Migliaia 39 4 5" xfId="6791"/>
    <cellStyle name="Migliaia 39 4 5 2" xfId="29456"/>
    <cellStyle name="Migliaia 39 4 5 2 2" xfId="34999"/>
    <cellStyle name="Migliaia 39 4 5 2 3" xfId="40301"/>
    <cellStyle name="Migliaia 39 4 5 3" xfId="32405"/>
    <cellStyle name="Migliaia 39 4 5 4" xfId="37650"/>
    <cellStyle name="Migliaia 39 4 6" xfId="6188"/>
    <cellStyle name="Migliaia 39 4 6 2" xfId="16962"/>
    <cellStyle name="Migliaia 39 4 6 2 2" xfId="35000"/>
    <cellStyle name="Migliaia 39 4 6 2 3" xfId="40302"/>
    <cellStyle name="Migliaia 39 4 6 2 4" xfId="29457"/>
    <cellStyle name="Migliaia 39 4 6 3" xfId="32406"/>
    <cellStyle name="Migliaia 39 4 6 4" xfId="37651"/>
    <cellStyle name="Migliaia 39 4 6 5" xfId="20355"/>
    <cellStyle name="Migliaia 39 4 6 6" xfId="41703"/>
    <cellStyle name="Migliaia 39 4 6 7" xfId="45994"/>
    <cellStyle name="Migliaia 39 4 6 8" xfId="49010"/>
    <cellStyle name="Migliaia 39 4 7" xfId="15991"/>
    <cellStyle name="Migliaia 39 4 7 2" xfId="29458"/>
    <cellStyle name="Migliaia 39 4 7 2 2" xfId="35001"/>
    <cellStyle name="Migliaia 39 4 7 2 3" xfId="40303"/>
    <cellStyle name="Migliaia 39 4 7 3" xfId="32407"/>
    <cellStyle name="Migliaia 39 4 7 4" xfId="37652"/>
    <cellStyle name="Migliaia 39 4 7 5" xfId="20356"/>
    <cellStyle name="Migliaia 39 4 8" xfId="20348"/>
    <cellStyle name="Migliaia 39 5" xfId="1420"/>
    <cellStyle name="Migliaia 39 5 2" xfId="3616"/>
    <cellStyle name="Migliaia 39 5 2 2" xfId="13892"/>
    <cellStyle name="Migliaia 39 5 2 2 2" xfId="35002"/>
    <cellStyle name="Migliaia 39 5 2 2 3" xfId="40304"/>
    <cellStyle name="Migliaia 39 5 2 3" xfId="15994"/>
    <cellStyle name="Migliaia 39 5 2 3 2" xfId="32408"/>
    <cellStyle name="Migliaia 39 5 2 4" xfId="37653"/>
    <cellStyle name="Migliaia 39 5 2 5" xfId="11947"/>
    <cellStyle name="Migliaia 39 5 3" xfId="6793"/>
    <cellStyle name="Migliaia 39 5 3 2" xfId="29460"/>
    <cellStyle name="Migliaia 39 5 3 2 2" xfId="35003"/>
    <cellStyle name="Migliaia 39 5 3 2 3" xfId="40305"/>
    <cellStyle name="Migliaia 39 5 3 3" xfId="32409"/>
    <cellStyle name="Migliaia 39 5 3 4" xfId="37654"/>
    <cellStyle name="Migliaia 39 5 4" xfId="6190"/>
    <cellStyle name="Migliaia 39 5 4 2" xfId="16964"/>
    <cellStyle name="Migliaia 39 5 4 2 2" xfId="35004"/>
    <cellStyle name="Migliaia 39 5 4 2 3" xfId="40306"/>
    <cellStyle name="Migliaia 39 5 4 2 4" xfId="29461"/>
    <cellStyle name="Migliaia 39 5 4 3" xfId="32410"/>
    <cellStyle name="Migliaia 39 5 4 4" xfId="37655"/>
    <cellStyle name="Migliaia 39 5 4 5" xfId="20359"/>
    <cellStyle name="Migliaia 39 5 4 6" xfId="41704"/>
    <cellStyle name="Migliaia 39 5 4 7" xfId="45996"/>
    <cellStyle name="Migliaia 39 5 4 8" xfId="49012"/>
    <cellStyle name="Migliaia 39 5 5" xfId="15993"/>
    <cellStyle name="Migliaia 39 5 5 2" xfId="29462"/>
    <cellStyle name="Migliaia 39 5 5 2 2" xfId="35005"/>
    <cellStyle name="Migliaia 39 5 5 2 3" xfId="40307"/>
    <cellStyle name="Migliaia 39 5 5 3" xfId="32411"/>
    <cellStyle name="Migliaia 39 5 5 4" xfId="37656"/>
    <cellStyle name="Migliaia 39 5 5 5" xfId="20360"/>
    <cellStyle name="Migliaia 39 5 6" xfId="20361"/>
    <cellStyle name="Migliaia 39 5 6 2" xfId="29463"/>
    <cellStyle name="Migliaia 39 5 6 2 2" xfId="35006"/>
    <cellStyle name="Migliaia 39 5 6 2 3" xfId="40308"/>
    <cellStyle name="Migliaia 39 5 6 3" xfId="32412"/>
    <cellStyle name="Migliaia 39 5 6 4" xfId="37657"/>
    <cellStyle name="Migliaia 39 5 7" xfId="20357"/>
    <cellStyle name="Migliaia 39 6" xfId="1415"/>
    <cellStyle name="Migliaia 39 6 2" xfId="3611"/>
    <cellStyle name="Migliaia 39 6 2 2" xfId="5177"/>
    <cellStyle name="Migliaia 39 6 2 3" xfId="14080"/>
    <cellStyle name="Migliaia 39 6 2 4" xfId="15996"/>
    <cellStyle name="Migliaia 39 6 2 5" xfId="27847"/>
    <cellStyle name="Migliaia 39 6 2 6" xfId="11949"/>
    <cellStyle name="Migliaia 39 6 3" xfId="4929"/>
    <cellStyle name="Migliaia 39 6 3 2" xfId="30800"/>
    <cellStyle name="Migliaia 39 6 3 2 2" xfId="35960"/>
    <cellStyle name="Migliaia 39 6 3 2 3" xfId="41262"/>
    <cellStyle name="Migliaia 39 6 3 3" xfId="33309"/>
    <cellStyle name="Migliaia 39 6 3 4" xfId="38611"/>
    <cellStyle name="Migliaia 39 6 4" xfId="15995"/>
    <cellStyle name="Migliaia 39 6 4 2" xfId="35007"/>
    <cellStyle name="Migliaia 39 6 4 3" xfId="40309"/>
    <cellStyle name="Migliaia 39 6 4 4" xfId="29464"/>
    <cellStyle name="Migliaia 39 6 5" xfId="32413"/>
    <cellStyle name="Migliaia 39 6 6" xfId="37658"/>
    <cellStyle name="Migliaia 39 6 7" xfId="11948"/>
    <cellStyle name="Migliaia 39 7" xfId="3231"/>
    <cellStyle name="Migliaia 39 7 2" xfId="9704"/>
    <cellStyle name="Migliaia 39 7 2 2" xfId="30801"/>
    <cellStyle name="Migliaia 39 7 2 2 2" xfId="35961"/>
    <cellStyle name="Migliaia 39 7 2 2 3" xfId="41263"/>
    <cellStyle name="Migliaia 39 7 2 3" xfId="33310"/>
    <cellStyle name="Migliaia 39 7 2 4" xfId="38612"/>
    <cellStyle name="Migliaia 39 7 3" xfId="15997"/>
    <cellStyle name="Migliaia 39 7 3 2" xfId="35008"/>
    <cellStyle name="Migliaia 39 7 3 3" xfId="40310"/>
    <cellStyle name="Migliaia 39 7 3 4" xfId="29465"/>
    <cellStyle name="Migliaia 39 7 4" xfId="32414"/>
    <cellStyle name="Migliaia 39 7 5" xfId="37659"/>
    <cellStyle name="Migliaia 39 7 6" xfId="11950"/>
    <cellStyle name="Migliaia 39 8" xfId="2810"/>
    <cellStyle name="Migliaia 39 8 2" xfId="9409"/>
    <cellStyle name="Migliaia 39 8 2 2" xfId="30802"/>
    <cellStyle name="Migliaia 39 8 2 2 2" xfId="35962"/>
    <cellStyle name="Migliaia 39 8 2 2 3" xfId="41264"/>
    <cellStyle name="Migliaia 39 8 2 3" xfId="33311"/>
    <cellStyle name="Migliaia 39 8 2 4" xfId="38613"/>
    <cellStyle name="Migliaia 39 8 3" xfId="15998"/>
    <cellStyle name="Migliaia 39 8 3 2" xfId="35009"/>
    <cellStyle name="Migliaia 39 8 3 3" xfId="40311"/>
    <cellStyle name="Migliaia 39 8 3 4" xfId="29466"/>
    <cellStyle name="Migliaia 39 8 4" xfId="32415"/>
    <cellStyle name="Migliaia 39 8 5" xfId="37660"/>
    <cellStyle name="Migliaia 39 8 6" xfId="11951"/>
    <cellStyle name="Migliaia 39 9" xfId="12628"/>
    <cellStyle name="Migliaia 39 9 2" xfId="29467"/>
    <cellStyle name="Migliaia 39 9 2 2" xfId="35010"/>
    <cellStyle name="Migliaia 39 9 2 3" xfId="40312"/>
    <cellStyle name="Migliaia 39 9 3" xfId="32416"/>
    <cellStyle name="Migliaia 39 9 4" xfId="37661"/>
    <cellStyle name="Migliaia 4" xfId="335"/>
    <cellStyle name="Migliaia 4 10" xfId="15999"/>
    <cellStyle name="Migliaia 4 10 2" xfId="35011"/>
    <cellStyle name="Migliaia 4 10 3" xfId="40313"/>
    <cellStyle name="Migliaia 4 10 4" xfId="29468"/>
    <cellStyle name="Migliaia 4 11" xfId="32417"/>
    <cellStyle name="Migliaia 4 12" xfId="37662"/>
    <cellStyle name="Migliaia 4 2" xfId="336"/>
    <cellStyle name="Migliaia 4 2 2" xfId="1422"/>
    <cellStyle name="Migliaia 4 2 2 2" xfId="3618"/>
    <cellStyle name="Migliaia 4 2 2 2 2" xfId="9825"/>
    <cellStyle name="Migliaia 4 2 2 2 2 2" xfId="35012"/>
    <cellStyle name="Migliaia 4 2 2 2 2 3" xfId="40314"/>
    <cellStyle name="Migliaia 4 2 2 2 3" xfId="13893"/>
    <cellStyle name="Migliaia 4 2 2 2 4" xfId="16002"/>
    <cellStyle name="Migliaia 4 2 2 2 4 2" xfId="37663"/>
    <cellStyle name="Migliaia 4 2 2 2 5" xfId="11952"/>
    <cellStyle name="Migliaia 4 2 2 3" xfId="7050"/>
    <cellStyle name="Migliaia 4 2 2 3 2" xfId="30803"/>
    <cellStyle name="Migliaia 4 2 2 3 2 2" xfId="35963"/>
    <cellStyle name="Migliaia 4 2 2 3 2 3" xfId="41265"/>
    <cellStyle name="Migliaia 4 2 2 3 3" xfId="33312"/>
    <cellStyle name="Migliaia 4 2 2 3 4" xfId="38614"/>
    <cellStyle name="Migliaia 4 2 2 4" xfId="6191"/>
    <cellStyle name="Migliaia 4 2 2 4 2" xfId="16965"/>
    <cellStyle name="Migliaia 4 2 2 4 3" xfId="27746"/>
    <cellStyle name="Migliaia 4 2 2 4 4" xfId="45997"/>
    <cellStyle name="Migliaia 4 2 2 4 5" xfId="49013"/>
    <cellStyle name="Migliaia 4 2 2 5" xfId="16001"/>
    <cellStyle name="Migliaia 4 2 2 6" xfId="20368"/>
    <cellStyle name="Migliaia 4 2 3" xfId="3235"/>
    <cellStyle name="Migliaia 4 2 3 2" xfId="9708"/>
    <cellStyle name="Migliaia 4 2 3 2 2" xfId="30804"/>
    <cellStyle name="Migliaia 4 2 3 2 2 2" xfId="35964"/>
    <cellStyle name="Migliaia 4 2 3 2 2 3" xfId="41266"/>
    <cellStyle name="Migliaia 4 2 3 2 3" xfId="33313"/>
    <cellStyle name="Migliaia 4 2 3 2 4" xfId="38615"/>
    <cellStyle name="Migliaia 4 2 3 3" xfId="16003"/>
    <cellStyle name="Migliaia 4 2 3 3 2" xfId="35013"/>
    <cellStyle name="Migliaia 4 2 3 3 3" xfId="40315"/>
    <cellStyle name="Migliaia 4 2 3 3 4" xfId="29470"/>
    <cellStyle name="Migliaia 4 2 3 4" xfId="32419"/>
    <cellStyle name="Migliaia 4 2 3 5" xfId="37664"/>
    <cellStyle name="Migliaia 4 2 3 6" xfId="11953"/>
    <cellStyle name="Migliaia 4 2 4" xfId="2815"/>
    <cellStyle name="Migliaia 4 2 4 2" xfId="9413"/>
    <cellStyle name="Migliaia 4 2 4 2 2" xfId="35014"/>
    <cellStyle name="Migliaia 4 2 4 2 3" xfId="40316"/>
    <cellStyle name="Migliaia 4 2 4 3" xfId="14135"/>
    <cellStyle name="Migliaia 4 2 4 4" xfId="16004"/>
    <cellStyle name="Migliaia 4 2 4 4 2" xfId="37665"/>
    <cellStyle name="Migliaia 4 2 4 5" xfId="11954"/>
    <cellStyle name="Migliaia 4 2 5" xfId="8565"/>
    <cellStyle name="Migliaia 4 2 5 2" xfId="29472"/>
    <cellStyle name="Migliaia 4 2 5 2 2" xfId="35015"/>
    <cellStyle name="Migliaia 4 2 5 2 3" xfId="40317"/>
    <cellStyle name="Migliaia 4 2 5 3" xfId="32421"/>
    <cellStyle name="Migliaia 4 2 5 4" xfId="37666"/>
    <cellStyle name="Migliaia 4 2 6" xfId="16000"/>
    <cellStyle name="Migliaia 4 2 6 2" xfId="29473"/>
    <cellStyle name="Migliaia 4 2 6 2 2" xfId="35016"/>
    <cellStyle name="Migliaia 4 2 6 2 3" xfId="40318"/>
    <cellStyle name="Migliaia 4 2 6 3" xfId="32422"/>
    <cellStyle name="Migliaia 4 2 6 4" xfId="37667"/>
    <cellStyle name="Migliaia 4 2 6 5" xfId="20372"/>
    <cellStyle name="Migliaia 4 2 7" xfId="20367"/>
    <cellStyle name="Migliaia 4 3" xfId="337"/>
    <cellStyle name="Migliaia 4 3 10" xfId="20373"/>
    <cellStyle name="Migliaia 4 3 11" xfId="11955"/>
    <cellStyle name="Migliaia 4 3 2" xfId="1424"/>
    <cellStyle name="Migliaia 4 3 2 2" xfId="3620"/>
    <cellStyle name="Migliaia 4 3 2 2 2" xfId="7447"/>
    <cellStyle name="Migliaia 4 3 2 2 2 2" xfId="13894"/>
    <cellStyle name="Migliaia 4 3 2 2 2 2 2" xfId="17306"/>
    <cellStyle name="Migliaia 4 3 2 2 2 2 2 2" xfId="35017"/>
    <cellStyle name="Migliaia 4 3 2 2 2 2 3" xfId="40319"/>
    <cellStyle name="Migliaia 4 3 2 2 2 2 4" xfId="29474"/>
    <cellStyle name="Migliaia 4 3 2 2 2 3" xfId="32423"/>
    <cellStyle name="Migliaia 4 3 2 2 2 4" xfId="37668"/>
    <cellStyle name="Migliaia 4 3 2 2 2 5" xfId="42526"/>
    <cellStyle name="Migliaia 4 3 2 2 2 6" xfId="46351"/>
    <cellStyle name="Migliaia 4 3 2 2 2 7" xfId="49367"/>
    <cellStyle name="Migliaia 4 3 2 2 2 8" xfId="13104"/>
    <cellStyle name="Migliaia 4 3 2 2 3" xfId="6566"/>
    <cellStyle name="Migliaia 4 3 2 2 4" xfId="6192"/>
    <cellStyle name="Migliaia 4 3 2 2 4 2" xfId="16966"/>
    <cellStyle name="Migliaia 4 3 2 2 4 3" xfId="41705"/>
    <cellStyle name="Migliaia 4 3 2 2 4 4" xfId="45998"/>
    <cellStyle name="Migliaia 4 3 2 2 4 5" xfId="49014"/>
    <cellStyle name="Migliaia 4 3 2 2 5" xfId="16007"/>
    <cellStyle name="Migliaia 4 3 2 2 6" xfId="20375"/>
    <cellStyle name="Migliaia 4 3 2 3" xfId="2817"/>
    <cellStyle name="Migliaia 4 3 2 3 2" xfId="6531"/>
    <cellStyle name="Migliaia 4 3 2 3 2 2" xfId="35018"/>
    <cellStyle name="Migliaia 4 3 2 3 2 3" xfId="40320"/>
    <cellStyle name="Migliaia 4 3 2 3 2 4" xfId="29475"/>
    <cellStyle name="Migliaia 4 3 2 3 3" xfId="7448"/>
    <cellStyle name="Migliaia 4 3 2 3 4" xfId="16008"/>
    <cellStyle name="Migliaia 4 3 2 3 4 2" xfId="37669"/>
    <cellStyle name="Migliaia 4 3 2 3 5" xfId="11956"/>
    <cellStyle name="Migliaia 4 3 2 4" xfId="6794"/>
    <cellStyle name="Migliaia 4 3 2 4 2" xfId="13522"/>
    <cellStyle name="Migliaia 4 3 2 4 2 2" xfId="35019"/>
    <cellStyle name="Migliaia 4 3 2 4 2 3" xfId="40321"/>
    <cellStyle name="Migliaia 4 3 2 4 3" xfId="32425"/>
    <cellStyle name="Migliaia 4 3 2 4 4" xfId="37670"/>
    <cellStyle name="Migliaia 4 3 2 4 5" xfId="12631"/>
    <cellStyle name="Migliaia 4 3 2 5" xfId="12756"/>
    <cellStyle name="Migliaia 4 3 2 5 2" xfId="29477"/>
    <cellStyle name="Migliaia 4 3 2 5 2 2" xfId="35020"/>
    <cellStyle name="Migliaia 4 3 2 5 2 3" xfId="40322"/>
    <cellStyle name="Migliaia 4 3 2 5 3" xfId="32426"/>
    <cellStyle name="Migliaia 4 3 2 5 4" xfId="37671"/>
    <cellStyle name="Migliaia 4 3 2 6" xfId="16006"/>
    <cellStyle name="Migliaia 4 3 2 6 2" xfId="29478"/>
    <cellStyle name="Migliaia 4 3 2 6 2 2" xfId="35021"/>
    <cellStyle name="Migliaia 4 3 2 6 2 3" xfId="40323"/>
    <cellStyle name="Migliaia 4 3 2 6 3" xfId="32427"/>
    <cellStyle name="Migliaia 4 3 2 6 4" xfId="37672"/>
    <cellStyle name="Migliaia 4 3 2 6 5" xfId="20380"/>
    <cellStyle name="Migliaia 4 3 2 7" xfId="20374"/>
    <cellStyle name="Migliaia 4 3 3" xfId="1423"/>
    <cellStyle name="Migliaia 4 3 3 2" xfId="3619"/>
    <cellStyle name="Migliaia 4 3 3 2 2" xfId="5180"/>
    <cellStyle name="Migliaia 4 3 3 2 2 2" xfId="35023"/>
    <cellStyle name="Migliaia 4 3 3 2 2 3" xfId="40325"/>
    <cellStyle name="Migliaia 4 3 3 2 3" xfId="13660"/>
    <cellStyle name="Migliaia 4 3 3 2 4" xfId="16010"/>
    <cellStyle name="Migliaia 4 3 3 2 4 2" xfId="37674"/>
    <cellStyle name="Migliaia 4 3 3 2 5" xfId="11958"/>
    <cellStyle name="Migliaia 4 3 3 3" xfId="4932"/>
    <cellStyle name="Migliaia 4 3 3 3 2" xfId="29481"/>
    <cellStyle name="Migliaia 4 3 3 3 2 2" xfId="35024"/>
    <cellStyle name="Migliaia 4 3 3 3 2 3" xfId="40326"/>
    <cellStyle name="Migliaia 4 3 3 3 3" xfId="32430"/>
    <cellStyle name="Migliaia 4 3 3 3 4" xfId="37675"/>
    <cellStyle name="Migliaia 4 3 3 4" xfId="16009"/>
    <cellStyle name="Migliaia 4 3 3 4 2" xfId="29482"/>
    <cellStyle name="Migliaia 4 3 3 4 2 2" xfId="35025"/>
    <cellStyle name="Migliaia 4 3 3 4 2 3" xfId="40327"/>
    <cellStyle name="Migliaia 4 3 3 4 3" xfId="32431"/>
    <cellStyle name="Migliaia 4 3 3 4 4" xfId="37676"/>
    <cellStyle name="Migliaia 4 3 3 4 5" xfId="20384"/>
    <cellStyle name="Migliaia 4 3 3 5" xfId="20385"/>
    <cellStyle name="Migliaia 4 3 3 5 2" xfId="29483"/>
    <cellStyle name="Migliaia 4 3 3 5 2 2" xfId="35026"/>
    <cellStyle name="Migliaia 4 3 3 5 2 3" xfId="40328"/>
    <cellStyle name="Migliaia 4 3 3 5 3" xfId="32432"/>
    <cellStyle name="Migliaia 4 3 3 5 4" xfId="37677"/>
    <cellStyle name="Migliaia 4 3 3 6" xfId="29479"/>
    <cellStyle name="Migliaia 4 3 3 6 2" xfId="35022"/>
    <cellStyle name="Migliaia 4 3 3 6 3" xfId="40324"/>
    <cellStyle name="Migliaia 4 3 3 7" xfId="32428"/>
    <cellStyle name="Migliaia 4 3 3 8" xfId="37673"/>
    <cellStyle name="Migliaia 4 3 3 9" xfId="11957"/>
    <cellStyle name="Migliaia 4 3 4" xfId="2418"/>
    <cellStyle name="Migliaia 4 3 4 2" xfId="3930"/>
    <cellStyle name="Migliaia 4 3 4 2 2" xfId="9885"/>
    <cellStyle name="Migliaia 4 3 4 2 3" xfId="14012"/>
    <cellStyle name="Migliaia 4 3 4 2 4" xfId="16012"/>
    <cellStyle name="Migliaia 4 3 4 2 5" xfId="27853"/>
    <cellStyle name="Migliaia 4 3 4 2 6" xfId="11960"/>
    <cellStyle name="Migliaia 4 3 4 3" xfId="9133"/>
    <cellStyle name="Migliaia 4 3 4 3 2" xfId="30805"/>
    <cellStyle name="Migliaia 4 3 4 3 2 2" xfId="35965"/>
    <cellStyle name="Migliaia 4 3 4 3 2 3" xfId="41267"/>
    <cellStyle name="Migliaia 4 3 4 3 3" xfId="33314"/>
    <cellStyle name="Migliaia 4 3 4 3 4" xfId="38616"/>
    <cellStyle name="Migliaia 4 3 4 4" xfId="16011"/>
    <cellStyle name="Migliaia 4 3 4 4 2" xfId="35027"/>
    <cellStyle name="Migliaia 4 3 4 4 3" xfId="40329"/>
    <cellStyle name="Migliaia 4 3 4 4 4" xfId="29484"/>
    <cellStyle name="Migliaia 4 3 4 5" xfId="32433"/>
    <cellStyle name="Migliaia 4 3 4 6" xfId="37678"/>
    <cellStyle name="Migliaia 4 3 4 7" xfId="11959"/>
    <cellStyle name="Migliaia 4 3 5" xfId="3236"/>
    <cellStyle name="Migliaia 4 3 5 2" xfId="9709"/>
    <cellStyle name="Migliaia 4 3 5 2 2" xfId="30806"/>
    <cellStyle name="Migliaia 4 3 5 2 2 2" xfId="35966"/>
    <cellStyle name="Migliaia 4 3 5 2 2 3" xfId="41268"/>
    <cellStyle name="Migliaia 4 3 5 2 3" xfId="33315"/>
    <cellStyle name="Migliaia 4 3 5 2 4" xfId="38617"/>
    <cellStyle name="Migliaia 4 3 5 3" xfId="16013"/>
    <cellStyle name="Migliaia 4 3 5 3 2" xfId="35028"/>
    <cellStyle name="Migliaia 4 3 5 3 3" xfId="40330"/>
    <cellStyle name="Migliaia 4 3 5 3 4" xfId="29485"/>
    <cellStyle name="Migliaia 4 3 5 4" xfId="32434"/>
    <cellStyle name="Migliaia 4 3 5 5" xfId="37679"/>
    <cellStyle name="Migliaia 4 3 5 6" xfId="11961"/>
    <cellStyle name="Migliaia 4 3 6" xfId="2816"/>
    <cellStyle name="Migliaia 4 3 6 2" xfId="9414"/>
    <cellStyle name="Migliaia 4 3 6 2 2" xfId="35029"/>
    <cellStyle name="Migliaia 4 3 6 2 3" xfId="40331"/>
    <cellStyle name="Migliaia 4 3 6 3" xfId="14134"/>
    <cellStyle name="Migliaia 4 3 6 4" xfId="16014"/>
    <cellStyle name="Migliaia 4 3 6 4 2" xfId="37680"/>
    <cellStyle name="Migliaia 4 3 6 5" xfId="11962"/>
    <cellStyle name="Migliaia 4 3 7" xfId="7713"/>
    <cellStyle name="Migliaia 4 3 7 2" xfId="29487"/>
    <cellStyle name="Migliaia 4 3 7 2 2" xfId="35030"/>
    <cellStyle name="Migliaia 4 3 7 2 3" xfId="40332"/>
    <cellStyle name="Migliaia 4 3 7 3" xfId="32436"/>
    <cellStyle name="Migliaia 4 3 7 4" xfId="37681"/>
    <cellStyle name="Migliaia 4 3 8" xfId="12757"/>
    <cellStyle name="Migliaia 4 3 8 2" xfId="29488"/>
    <cellStyle name="Migliaia 4 3 8 2 2" xfId="35031"/>
    <cellStyle name="Migliaia 4 3 8 2 3" xfId="40333"/>
    <cellStyle name="Migliaia 4 3 8 3" xfId="32437"/>
    <cellStyle name="Migliaia 4 3 8 4" xfId="37682"/>
    <cellStyle name="Migliaia 4 3 8 5" xfId="20390"/>
    <cellStyle name="Migliaia 4 3 9" xfId="16005"/>
    <cellStyle name="Migliaia 4 4" xfId="1425"/>
    <cellStyle name="Migliaia 4 4 2" xfId="3621"/>
    <cellStyle name="Migliaia 4 4 2 2" xfId="4278"/>
    <cellStyle name="Migliaia 4 4 2 2 2" xfId="29489"/>
    <cellStyle name="Migliaia 4 4 2 2 2 2" xfId="35032"/>
    <cellStyle name="Migliaia 4 4 2 2 2 3" xfId="40334"/>
    <cellStyle name="Migliaia 4 4 2 2 3" xfId="32438"/>
    <cellStyle name="Migliaia 4 4 2 2 4" xfId="37683"/>
    <cellStyle name="Migliaia 4 4 2 3" xfId="7449"/>
    <cellStyle name="Migliaia 4 4 2 3 2" xfId="29490"/>
    <cellStyle name="Migliaia 4 4 2 3 2 2" xfId="35033"/>
    <cellStyle name="Migliaia 4 4 2 3 2 3" xfId="40335"/>
    <cellStyle name="Migliaia 4 4 2 3 3" xfId="32439"/>
    <cellStyle name="Migliaia 4 4 2 3 4" xfId="37684"/>
    <cellStyle name="Migliaia 4 4 2 4" xfId="6796"/>
    <cellStyle name="Migliaia 4 4 2 5" xfId="6194"/>
    <cellStyle name="Migliaia 4 4 2 5 2" xfId="16968"/>
    <cellStyle name="Migliaia 4 4 2 5 3" xfId="42565"/>
    <cellStyle name="Migliaia 4 4 2 5 4" xfId="46000"/>
    <cellStyle name="Migliaia 4 4 2 5 5" xfId="49016"/>
    <cellStyle name="Migliaia 4 4 2 6" xfId="16016"/>
    <cellStyle name="Migliaia 4 4 2 7" xfId="20392"/>
    <cellStyle name="Migliaia 4 4 3" xfId="4279"/>
    <cellStyle name="Migliaia 4 4 3 2" xfId="13661"/>
    <cellStyle name="Migliaia 4 4 3 2 2" xfId="35034"/>
    <cellStyle name="Migliaia 4 4 3 2 3" xfId="40336"/>
    <cellStyle name="Migliaia 4 4 3 3" xfId="32440"/>
    <cellStyle name="Migliaia 4 4 3 4" xfId="37685"/>
    <cellStyle name="Migliaia 4 4 3 5" xfId="12755"/>
    <cellStyle name="Migliaia 4 4 4" xfId="7450"/>
    <cellStyle name="Migliaia 4 4 4 2" xfId="29492"/>
    <cellStyle name="Migliaia 4 4 4 2 2" xfId="35035"/>
    <cellStyle name="Migliaia 4 4 4 2 3" xfId="40337"/>
    <cellStyle name="Migliaia 4 4 4 3" xfId="32441"/>
    <cellStyle name="Migliaia 4 4 4 4" xfId="37686"/>
    <cellStyle name="Migliaia 4 4 5" xfId="6795"/>
    <cellStyle name="Migliaia 4 4 5 2" xfId="29493"/>
    <cellStyle name="Migliaia 4 4 5 2 2" xfId="35036"/>
    <cellStyle name="Migliaia 4 4 5 2 3" xfId="40338"/>
    <cellStyle name="Migliaia 4 4 5 3" xfId="32442"/>
    <cellStyle name="Migliaia 4 4 5 4" xfId="37687"/>
    <cellStyle name="Migliaia 4 4 6" xfId="6193"/>
    <cellStyle name="Migliaia 4 4 6 2" xfId="16967"/>
    <cellStyle name="Migliaia 4 4 6 2 2" xfId="35037"/>
    <cellStyle name="Migliaia 4 4 6 2 3" xfId="40339"/>
    <cellStyle name="Migliaia 4 4 6 2 4" xfId="29494"/>
    <cellStyle name="Migliaia 4 4 6 3" xfId="32443"/>
    <cellStyle name="Migliaia 4 4 6 4" xfId="37688"/>
    <cellStyle name="Migliaia 4 4 6 5" xfId="20398"/>
    <cellStyle name="Migliaia 4 4 6 6" xfId="42757"/>
    <cellStyle name="Migliaia 4 4 6 7" xfId="45999"/>
    <cellStyle name="Migliaia 4 4 6 8" xfId="49015"/>
    <cellStyle name="Migliaia 4 4 7" xfId="16015"/>
    <cellStyle name="Migliaia 4 4 7 2" xfId="29495"/>
    <cellStyle name="Migliaia 4 4 7 2 2" xfId="35038"/>
    <cellStyle name="Migliaia 4 4 7 2 3" xfId="40340"/>
    <cellStyle name="Migliaia 4 4 7 3" xfId="32444"/>
    <cellStyle name="Migliaia 4 4 7 4" xfId="37689"/>
    <cellStyle name="Migliaia 4 4 7 5" xfId="20399"/>
    <cellStyle name="Migliaia 4 4 8" xfId="20391"/>
    <cellStyle name="Migliaia 4 5" xfId="1426"/>
    <cellStyle name="Migliaia 4 5 2" xfId="3622"/>
    <cellStyle name="Migliaia 4 5 2 2" xfId="13895"/>
    <cellStyle name="Migliaia 4 5 2 2 2" xfId="35039"/>
    <cellStyle name="Migliaia 4 5 2 2 3" xfId="40341"/>
    <cellStyle name="Migliaia 4 5 2 3" xfId="16018"/>
    <cellStyle name="Migliaia 4 5 2 3 2" xfId="32445"/>
    <cellStyle name="Migliaia 4 5 2 4" xfId="37690"/>
    <cellStyle name="Migliaia 4 5 2 5" xfId="11963"/>
    <cellStyle name="Migliaia 4 5 3" xfId="6797"/>
    <cellStyle name="Migliaia 4 5 3 2" xfId="29497"/>
    <cellStyle name="Migliaia 4 5 3 2 2" xfId="35040"/>
    <cellStyle name="Migliaia 4 5 3 2 3" xfId="40342"/>
    <cellStyle name="Migliaia 4 5 3 3" xfId="32446"/>
    <cellStyle name="Migliaia 4 5 3 4" xfId="37691"/>
    <cellStyle name="Migliaia 4 5 4" xfId="6195"/>
    <cellStyle name="Migliaia 4 5 4 2" xfId="16969"/>
    <cellStyle name="Migliaia 4 5 4 2 2" xfId="35041"/>
    <cellStyle name="Migliaia 4 5 4 2 3" xfId="40343"/>
    <cellStyle name="Migliaia 4 5 4 2 4" xfId="29498"/>
    <cellStyle name="Migliaia 4 5 4 3" xfId="32447"/>
    <cellStyle name="Migliaia 4 5 4 4" xfId="37692"/>
    <cellStyle name="Migliaia 4 5 4 5" xfId="20403"/>
    <cellStyle name="Migliaia 4 5 4 6" xfId="43925"/>
    <cellStyle name="Migliaia 4 5 4 7" xfId="46001"/>
    <cellStyle name="Migliaia 4 5 4 8" xfId="49017"/>
    <cellStyle name="Migliaia 4 5 5" xfId="16017"/>
    <cellStyle name="Migliaia 4 5 5 2" xfId="29499"/>
    <cellStyle name="Migliaia 4 5 5 2 2" xfId="35042"/>
    <cellStyle name="Migliaia 4 5 5 2 3" xfId="40344"/>
    <cellStyle name="Migliaia 4 5 5 3" xfId="32448"/>
    <cellStyle name="Migliaia 4 5 5 4" xfId="37693"/>
    <cellStyle name="Migliaia 4 5 5 5" xfId="20404"/>
    <cellStyle name="Migliaia 4 5 6" xfId="20405"/>
    <cellStyle name="Migliaia 4 5 6 2" xfId="29500"/>
    <cellStyle name="Migliaia 4 5 6 2 2" xfId="35043"/>
    <cellStyle name="Migliaia 4 5 6 2 3" xfId="40345"/>
    <cellStyle name="Migliaia 4 5 6 3" xfId="32449"/>
    <cellStyle name="Migliaia 4 5 6 4" xfId="37694"/>
    <cellStyle name="Migliaia 4 5 7" xfId="20400"/>
    <cellStyle name="Migliaia 4 6" xfId="1421"/>
    <cellStyle name="Migliaia 4 6 2" xfId="3617"/>
    <cellStyle name="Migliaia 4 6 2 2" xfId="5179"/>
    <cellStyle name="Migliaia 4 6 2 3" xfId="14079"/>
    <cellStyle name="Migliaia 4 6 2 4" xfId="16020"/>
    <cellStyle name="Migliaia 4 6 2 5" xfId="27856"/>
    <cellStyle name="Migliaia 4 6 2 6" xfId="11965"/>
    <cellStyle name="Migliaia 4 6 3" xfId="4931"/>
    <cellStyle name="Migliaia 4 6 3 2" xfId="30807"/>
    <cellStyle name="Migliaia 4 6 3 2 2" xfId="35967"/>
    <cellStyle name="Migliaia 4 6 3 2 3" xfId="41269"/>
    <cellStyle name="Migliaia 4 6 3 3" xfId="33316"/>
    <cellStyle name="Migliaia 4 6 3 4" xfId="38618"/>
    <cellStyle name="Migliaia 4 6 4" xfId="16019"/>
    <cellStyle name="Migliaia 4 6 4 2" xfId="35044"/>
    <cellStyle name="Migliaia 4 6 4 3" xfId="40346"/>
    <cellStyle name="Migliaia 4 6 4 4" xfId="29501"/>
    <cellStyle name="Migliaia 4 6 5" xfId="32450"/>
    <cellStyle name="Migliaia 4 6 6" xfId="37695"/>
    <cellStyle name="Migliaia 4 6 7" xfId="11964"/>
    <cellStyle name="Migliaia 4 7" xfId="3234"/>
    <cellStyle name="Migliaia 4 7 2" xfId="9707"/>
    <cellStyle name="Migliaia 4 7 2 2" xfId="30808"/>
    <cellStyle name="Migliaia 4 7 2 2 2" xfId="35968"/>
    <cellStyle name="Migliaia 4 7 2 2 3" xfId="41270"/>
    <cellStyle name="Migliaia 4 7 2 3" xfId="33317"/>
    <cellStyle name="Migliaia 4 7 2 4" xfId="38619"/>
    <cellStyle name="Migliaia 4 7 3" xfId="16021"/>
    <cellStyle name="Migliaia 4 7 3 2" xfId="35045"/>
    <cellStyle name="Migliaia 4 7 3 3" xfId="40347"/>
    <cellStyle name="Migliaia 4 7 3 4" xfId="29502"/>
    <cellStyle name="Migliaia 4 7 4" xfId="32451"/>
    <cellStyle name="Migliaia 4 7 5" xfId="37696"/>
    <cellStyle name="Migliaia 4 7 6" xfId="11966"/>
    <cellStyle name="Migliaia 4 8" xfId="2814"/>
    <cellStyle name="Migliaia 4 8 2" xfId="9412"/>
    <cellStyle name="Migliaia 4 8 2 2" xfId="30809"/>
    <cellStyle name="Migliaia 4 8 2 2 2" xfId="35969"/>
    <cellStyle name="Migliaia 4 8 2 2 3" xfId="41271"/>
    <cellStyle name="Migliaia 4 8 2 3" xfId="33318"/>
    <cellStyle name="Migliaia 4 8 2 4" xfId="38620"/>
    <cellStyle name="Migliaia 4 8 3" xfId="16022"/>
    <cellStyle name="Migliaia 4 8 3 2" xfId="35046"/>
    <cellStyle name="Migliaia 4 8 3 3" xfId="40348"/>
    <cellStyle name="Migliaia 4 8 3 4" xfId="29503"/>
    <cellStyle name="Migliaia 4 8 4" xfId="32452"/>
    <cellStyle name="Migliaia 4 8 5" xfId="37697"/>
    <cellStyle name="Migliaia 4 8 6" xfId="11967"/>
    <cellStyle name="Migliaia 4 9" xfId="12630"/>
    <cellStyle name="Migliaia 4 9 2" xfId="29504"/>
    <cellStyle name="Migliaia 4 9 2 2" xfId="35047"/>
    <cellStyle name="Migliaia 4 9 2 3" xfId="40349"/>
    <cellStyle name="Migliaia 4 9 3" xfId="32453"/>
    <cellStyle name="Migliaia 4 9 4" xfId="37698"/>
    <cellStyle name="Migliaia 40" xfId="338"/>
    <cellStyle name="Migliaia 40 10" xfId="16023"/>
    <cellStyle name="Migliaia 40 10 2" xfId="35048"/>
    <cellStyle name="Migliaia 40 10 3" xfId="40350"/>
    <cellStyle name="Migliaia 40 10 4" xfId="29505"/>
    <cellStyle name="Migliaia 40 11" xfId="32454"/>
    <cellStyle name="Migliaia 40 12" xfId="37699"/>
    <cellStyle name="Migliaia 40 2" xfId="339"/>
    <cellStyle name="Migliaia 40 2 2" xfId="1428"/>
    <cellStyle name="Migliaia 40 2 2 2" xfId="3624"/>
    <cellStyle name="Migliaia 40 2 2 2 2" xfId="9826"/>
    <cellStyle name="Migliaia 40 2 2 2 2 2" xfId="35049"/>
    <cellStyle name="Migliaia 40 2 2 2 2 3" xfId="40351"/>
    <cellStyle name="Migliaia 40 2 2 2 3" xfId="13896"/>
    <cellStyle name="Migliaia 40 2 2 2 4" xfId="16026"/>
    <cellStyle name="Migliaia 40 2 2 2 4 2" xfId="37700"/>
    <cellStyle name="Migliaia 40 2 2 2 5" xfId="11968"/>
    <cellStyle name="Migliaia 40 2 2 3" xfId="7051"/>
    <cellStyle name="Migliaia 40 2 2 3 2" xfId="30810"/>
    <cellStyle name="Migliaia 40 2 2 3 2 2" xfId="35970"/>
    <cellStyle name="Migliaia 40 2 2 3 2 3" xfId="41272"/>
    <cellStyle name="Migliaia 40 2 2 3 3" xfId="33319"/>
    <cellStyle name="Migliaia 40 2 2 3 4" xfId="38621"/>
    <cellStyle name="Migliaia 40 2 2 4" xfId="6196"/>
    <cellStyle name="Migliaia 40 2 2 4 2" xfId="16970"/>
    <cellStyle name="Migliaia 40 2 2 4 3" xfId="43350"/>
    <cellStyle name="Migliaia 40 2 2 4 4" xfId="46002"/>
    <cellStyle name="Migliaia 40 2 2 4 5" xfId="49018"/>
    <cellStyle name="Migliaia 40 2 2 5" xfId="16025"/>
    <cellStyle name="Migliaia 40 2 2 6" xfId="20412"/>
    <cellStyle name="Migliaia 40 2 3" xfId="3238"/>
    <cellStyle name="Migliaia 40 2 3 2" xfId="9711"/>
    <cellStyle name="Migliaia 40 2 3 2 2" xfId="30811"/>
    <cellStyle name="Migliaia 40 2 3 2 2 2" xfId="35971"/>
    <cellStyle name="Migliaia 40 2 3 2 2 3" xfId="41273"/>
    <cellStyle name="Migliaia 40 2 3 2 3" xfId="33320"/>
    <cellStyle name="Migliaia 40 2 3 2 4" xfId="38622"/>
    <cellStyle name="Migliaia 40 2 3 3" xfId="16027"/>
    <cellStyle name="Migliaia 40 2 3 3 2" xfId="35050"/>
    <cellStyle name="Migliaia 40 2 3 3 3" xfId="40352"/>
    <cellStyle name="Migliaia 40 2 3 3 4" xfId="29507"/>
    <cellStyle name="Migliaia 40 2 3 4" xfId="32456"/>
    <cellStyle name="Migliaia 40 2 3 5" xfId="37701"/>
    <cellStyle name="Migliaia 40 2 3 6" xfId="11969"/>
    <cellStyle name="Migliaia 40 2 4" xfId="2819"/>
    <cellStyle name="Migliaia 40 2 4 2" xfId="9416"/>
    <cellStyle name="Migliaia 40 2 4 2 2" xfId="35051"/>
    <cellStyle name="Migliaia 40 2 4 2 3" xfId="40353"/>
    <cellStyle name="Migliaia 40 2 4 3" xfId="14133"/>
    <cellStyle name="Migliaia 40 2 4 4" xfId="16028"/>
    <cellStyle name="Migliaia 40 2 4 4 2" xfId="37702"/>
    <cellStyle name="Migliaia 40 2 4 5" xfId="11970"/>
    <cellStyle name="Migliaia 40 2 5" xfId="8566"/>
    <cellStyle name="Migliaia 40 2 5 2" xfId="29509"/>
    <cellStyle name="Migliaia 40 2 5 2 2" xfId="35052"/>
    <cellStyle name="Migliaia 40 2 5 2 3" xfId="40354"/>
    <cellStyle name="Migliaia 40 2 5 3" xfId="32458"/>
    <cellStyle name="Migliaia 40 2 5 4" xfId="37703"/>
    <cellStyle name="Migliaia 40 2 6" xfId="16024"/>
    <cellStyle name="Migliaia 40 2 6 2" xfId="29510"/>
    <cellStyle name="Migliaia 40 2 6 2 2" xfId="35053"/>
    <cellStyle name="Migliaia 40 2 6 2 3" xfId="40355"/>
    <cellStyle name="Migliaia 40 2 6 3" xfId="32459"/>
    <cellStyle name="Migliaia 40 2 6 4" xfId="37704"/>
    <cellStyle name="Migliaia 40 2 6 5" xfId="20417"/>
    <cellStyle name="Migliaia 40 2 7" xfId="20411"/>
    <cellStyle name="Migliaia 40 3" xfId="340"/>
    <cellStyle name="Migliaia 40 3 10" xfId="20418"/>
    <cellStyle name="Migliaia 40 3 11" xfId="11971"/>
    <cellStyle name="Migliaia 40 3 2" xfId="1430"/>
    <cellStyle name="Migliaia 40 3 2 2" xfId="3626"/>
    <cellStyle name="Migliaia 40 3 2 2 2" xfId="7451"/>
    <cellStyle name="Migliaia 40 3 2 2 2 2" xfId="13897"/>
    <cellStyle name="Migliaia 40 3 2 2 2 2 2" xfId="17307"/>
    <cellStyle name="Migliaia 40 3 2 2 2 2 2 2" xfId="35054"/>
    <cellStyle name="Migliaia 40 3 2 2 2 2 3" xfId="40356"/>
    <cellStyle name="Migliaia 40 3 2 2 2 2 4" xfId="29511"/>
    <cellStyle name="Migliaia 40 3 2 2 2 3" xfId="32460"/>
    <cellStyle name="Migliaia 40 3 2 2 2 4" xfId="37705"/>
    <cellStyle name="Migliaia 40 3 2 2 2 5" xfId="42198"/>
    <cellStyle name="Migliaia 40 3 2 2 2 6" xfId="46352"/>
    <cellStyle name="Migliaia 40 3 2 2 2 7" xfId="49368"/>
    <cellStyle name="Migliaia 40 3 2 2 2 8" xfId="13105"/>
    <cellStyle name="Migliaia 40 3 2 2 3" xfId="6603"/>
    <cellStyle name="Migliaia 40 3 2 2 4" xfId="6197"/>
    <cellStyle name="Migliaia 40 3 2 2 4 2" xfId="16971"/>
    <cellStyle name="Migliaia 40 3 2 2 4 3" xfId="42872"/>
    <cellStyle name="Migliaia 40 3 2 2 4 4" xfId="46003"/>
    <cellStyle name="Migliaia 40 3 2 2 4 5" xfId="49019"/>
    <cellStyle name="Migliaia 40 3 2 2 5" xfId="16031"/>
    <cellStyle name="Migliaia 40 3 2 2 6" xfId="20420"/>
    <cellStyle name="Migliaia 40 3 2 3" xfId="2821"/>
    <cellStyle name="Migliaia 40 3 2 3 2" xfId="7652"/>
    <cellStyle name="Migliaia 40 3 2 3 2 2" xfId="35055"/>
    <cellStyle name="Migliaia 40 3 2 3 2 3" xfId="40357"/>
    <cellStyle name="Migliaia 40 3 2 3 2 4" xfId="29512"/>
    <cellStyle name="Migliaia 40 3 2 3 3" xfId="7452"/>
    <cellStyle name="Migliaia 40 3 2 3 4" xfId="16032"/>
    <cellStyle name="Migliaia 40 3 2 3 4 2" xfId="37706"/>
    <cellStyle name="Migliaia 40 3 2 3 5" xfId="11972"/>
    <cellStyle name="Migliaia 40 3 2 4" xfId="6798"/>
    <cellStyle name="Migliaia 40 3 2 4 2" xfId="13523"/>
    <cellStyle name="Migliaia 40 3 2 4 2 2" xfId="35056"/>
    <cellStyle name="Migliaia 40 3 2 4 2 3" xfId="40358"/>
    <cellStyle name="Migliaia 40 3 2 4 3" xfId="32462"/>
    <cellStyle name="Migliaia 40 3 2 4 4" xfId="37707"/>
    <cellStyle name="Migliaia 40 3 2 4 5" xfId="12633"/>
    <cellStyle name="Migliaia 40 3 2 5" xfId="12753"/>
    <cellStyle name="Migliaia 40 3 2 5 2" xfId="29514"/>
    <cellStyle name="Migliaia 40 3 2 5 2 2" xfId="35057"/>
    <cellStyle name="Migliaia 40 3 2 5 2 3" xfId="40359"/>
    <cellStyle name="Migliaia 40 3 2 5 3" xfId="32463"/>
    <cellStyle name="Migliaia 40 3 2 5 4" xfId="37708"/>
    <cellStyle name="Migliaia 40 3 2 6" xfId="16030"/>
    <cellStyle name="Migliaia 40 3 2 6 2" xfId="29515"/>
    <cellStyle name="Migliaia 40 3 2 6 2 2" xfId="35058"/>
    <cellStyle name="Migliaia 40 3 2 6 2 3" xfId="40360"/>
    <cellStyle name="Migliaia 40 3 2 6 3" xfId="32464"/>
    <cellStyle name="Migliaia 40 3 2 6 4" xfId="37709"/>
    <cellStyle name="Migliaia 40 3 2 6 5" xfId="20425"/>
    <cellStyle name="Migliaia 40 3 2 7" xfId="20419"/>
    <cellStyle name="Migliaia 40 3 3" xfId="1429"/>
    <cellStyle name="Migliaia 40 3 3 2" xfId="3625"/>
    <cellStyle name="Migliaia 40 3 3 2 2" xfId="5182"/>
    <cellStyle name="Migliaia 40 3 3 2 2 2" xfId="35060"/>
    <cellStyle name="Migliaia 40 3 3 2 2 3" xfId="40362"/>
    <cellStyle name="Migliaia 40 3 3 2 3" xfId="13662"/>
    <cellStyle name="Migliaia 40 3 3 2 4" xfId="16034"/>
    <cellStyle name="Migliaia 40 3 3 2 4 2" xfId="37711"/>
    <cellStyle name="Migliaia 40 3 3 2 5" xfId="11974"/>
    <cellStyle name="Migliaia 40 3 3 3" xfId="4934"/>
    <cellStyle name="Migliaia 40 3 3 3 2" xfId="29518"/>
    <cellStyle name="Migliaia 40 3 3 3 2 2" xfId="35061"/>
    <cellStyle name="Migliaia 40 3 3 3 2 3" xfId="40363"/>
    <cellStyle name="Migliaia 40 3 3 3 3" xfId="32467"/>
    <cellStyle name="Migliaia 40 3 3 3 4" xfId="37712"/>
    <cellStyle name="Migliaia 40 3 3 4" xfId="16033"/>
    <cellStyle name="Migliaia 40 3 3 4 2" xfId="29519"/>
    <cellStyle name="Migliaia 40 3 3 4 2 2" xfId="35062"/>
    <cellStyle name="Migliaia 40 3 3 4 2 3" xfId="40364"/>
    <cellStyle name="Migliaia 40 3 3 4 3" xfId="32468"/>
    <cellStyle name="Migliaia 40 3 3 4 4" xfId="37713"/>
    <cellStyle name="Migliaia 40 3 3 4 5" xfId="20429"/>
    <cellStyle name="Migliaia 40 3 3 5" xfId="20430"/>
    <cellStyle name="Migliaia 40 3 3 5 2" xfId="29520"/>
    <cellStyle name="Migliaia 40 3 3 5 2 2" xfId="35063"/>
    <cellStyle name="Migliaia 40 3 3 5 2 3" xfId="40365"/>
    <cellStyle name="Migliaia 40 3 3 5 3" xfId="32469"/>
    <cellStyle name="Migliaia 40 3 3 5 4" xfId="37714"/>
    <cellStyle name="Migliaia 40 3 3 6" xfId="29516"/>
    <cellStyle name="Migliaia 40 3 3 6 2" xfId="35059"/>
    <cellStyle name="Migliaia 40 3 3 6 3" xfId="40361"/>
    <cellStyle name="Migliaia 40 3 3 7" xfId="32465"/>
    <cellStyle name="Migliaia 40 3 3 8" xfId="37710"/>
    <cellStyle name="Migliaia 40 3 3 9" xfId="11973"/>
    <cellStyle name="Migliaia 40 3 4" xfId="2419"/>
    <cellStyle name="Migliaia 40 3 4 2" xfId="3931"/>
    <cellStyle name="Migliaia 40 3 4 2 2" xfId="9886"/>
    <cellStyle name="Migliaia 40 3 4 2 3" xfId="14013"/>
    <cellStyle name="Migliaia 40 3 4 2 4" xfId="16036"/>
    <cellStyle name="Migliaia 40 3 4 2 5" xfId="27862"/>
    <cellStyle name="Migliaia 40 3 4 2 6" xfId="11976"/>
    <cellStyle name="Migliaia 40 3 4 3" xfId="9134"/>
    <cellStyle name="Migliaia 40 3 4 3 2" xfId="30812"/>
    <cellStyle name="Migliaia 40 3 4 3 2 2" xfId="35972"/>
    <cellStyle name="Migliaia 40 3 4 3 2 3" xfId="41274"/>
    <cellStyle name="Migliaia 40 3 4 3 3" xfId="33321"/>
    <cellStyle name="Migliaia 40 3 4 3 4" xfId="38623"/>
    <cellStyle name="Migliaia 40 3 4 4" xfId="16035"/>
    <cellStyle name="Migliaia 40 3 4 4 2" xfId="35064"/>
    <cellStyle name="Migliaia 40 3 4 4 3" xfId="40366"/>
    <cellStyle name="Migliaia 40 3 4 4 4" xfId="29521"/>
    <cellStyle name="Migliaia 40 3 4 5" xfId="32470"/>
    <cellStyle name="Migliaia 40 3 4 6" xfId="37715"/>
    <cellStyle name="Migliaia 40 3 4 7" xfId="11975"/>
    <cellStyle name="Migliaia 40 3 5" xfId="3239"/>
    <cellStyle name="Migliaia 40 3 5 2" xfId="9712"/>
    <cellStyle name="Migliaia 40 3 5 2 2" xfId="30813"/>
    <cellStyle name="Migliaia 40 3 5 2 2 2" xfId="35973"/>
    <cellStyle name="Migliaia 40 3 5 2 2 3" xfId="41275"/>
    <cellStyle name="Migliaia 40 3 5 2 3" xfId="33322"/>
    <cellStyle name="Migliaia 40 3 5 2 4" xfId="38624"/>
    <cellStyle name="Migliaia 40 3 5 3" xfId="16037"/>
    <cellStyle name="Migliaia 40 3 5 3 2" xfId="35065"/>
    <cellStyle name="Migliaia 40 3 5 3 3" xfId="40367"/>
    <cellStyle name="Migliaia 40 3 5 3 4" xfId="29522"/>
    <cellStyle name="Migliaia 40 3 5 4" xfId="32471"/>
    <cellStyle name="Migliaia 40 3 5 5" xfId="37716"/>
    <cellStyle name="Migliaia 40 3 5 6" xfId="11977"/>
    <cellStyle name="Migliaia 40 3 6" xfId="2820"/>
    <cellStyle name="Migliaia 40 3 6 2" xfId="9417"/>
    <cellStyle name="Migliaia 40 3 6 2 2" xfId="35066"/>
    <cellStyle name="Migliaia 40 3 6 2 3" xfId="40368"/>
    <cellStyle name="Migliaia 40 3 6 3" xfId="14132"/>
    <cellStyle name="Migliaia 40 3 6 4" xfId="16038"/>
    <cellStyle name="Migliaia 40 3 6 4 2" xfId="37717"/>
    <cellStyle name="Migliaia 40 3 6 5" xfId="11978"/>
    <cellStyle name="Migliaia 40 3 7" xfId="6958"/>
    <cellStyle name="Migliaia 40 3 7 2" xfId="29523"/>
    <cellStyle name="Migliaia 40 3 7 2 2" xfId="35067"/>
    <cellStyle name="Migliaia 40 3 7 2 3" xfId="40369"/>
    <cellStyle name="Migliaia 40 3 7 3" xfId="32472"/>
    <cellStyle name="Migliaia 40 3 7 4" xfId="37718"/>
    <cellStyle name="Migliaia 40 3 8" xfId="12754"/>
    <cellStyle name="Migliaia 40 3 8 2" xfId="29524"/>
    <cellStyle name="Migliaia 40 3 8 2 2" xfId="35068"/>
    <cellStyle name="Migliaia 40 3 8 2 3" xfId="40370"/>
    <cellStyle name="Migliaia 40 3 8 3" xfId="32473"/>
    <cellStyle name="Migliaia 40 3 8 4" xfId="37719"/>
    <cellStyle name="Migliaia 40 3 8 5" xfId="20432"/>
    <cellStyle name="Migliaia 40 3 9" xfId="16029"/>
    <cellStyle name="Migliaia 40 4" xfId="1431"/>
    <cellStyle name="Migliaia 40 4 2" xfId="3627"/>
    <cellStyle name="Migliaia 40 4 2 2" xfId="4280"/>
    <cellStyle name="Migliaia 40 4 2 2 2" xfId="29525"/>
    <cellStyle name="Migliaia 40 4 2 2 2 2" xfId="35069"/>
    <cellStyle name="Migliaia 40 4 2 2 2 3" xfId="40371"/>
    <cellStyle name="Migliaia 40 4 2 2 3" xfId="32474"/>
    <cellStyle name="Migliaia 40 4 2 2 4" xfId="37720"/>
    <cellStyle name="Migliaia 40 4 2 3" xfId="7453"/>
    <cellStyle name="Migliaia 40 4 2 3 2" xfId="29526"/>
    <cellStyle name="Migliaia 40 4 2 3 2 2" xfId="35070"/>
    <cellStyle name="Migliaia 40 4 2 3 2 3" xfId="40372"/>
    <cellStyle name="Migliaia 40 4 2 3 3" xfId="32475"/>
    <cellStyle name="Migliaia 40 4 2 3 4" xfId="37721"/>
    <cellStyle name="Migliaia 40 4 2 4" xfId="6800"/>
    <cellStyle name="Migliaia 40 4 2 5" xfId="6199"/>
    <cellStyle name="Migliaia 40 4 2 5 2" xfId="16973"/>
    <cellStyle name="Migliaia 40 4 2 5 3" xfId="42566"/>
    <cellStyle name="Migliaia 40 4 2 5 4" xfId="46005"/>
    <cellStyle name="Migliaia 40 4 2 5 5" xfId="49021"/>
    <cellStyle name="Migliaia 40 4 2 6" xfId="16040"/>
    <cellStyle name="Migliaia 40 4 2 7" xfId="20434"/>
    <cellStyle name="Migliaia 40 4 3" xfId="4281"/>
    <cellStyle name="Migliaia 40 4 3 2" xfId="13663"/>
    <cellStyle name="Migliaia 40 4 3 2 2" xfId="35071"/>
    <cellStyle name="Migliaia 40 4 3 2 3" xfId="40373"/>
    <cellStyle name="Migliaia 40 4 3 3" xfId="32476"/>
    <cellStyle name="Migliaia 40 4 3 4" xfId="37722"/>
    <cellStyle name="Migliaia 40 4 3 5" xfId="12752"/>
    <cellStyle name="Migliaia 40 4 4" xfId="7454"/>
    <cellStyle name="Migliaia 40 4 4 2" xfId="29527"/>
    <cellStyle name="Migliaia 40 4 4 2 2" xfId="35072"/>
    <cellStyle name="Migliaia 40 4 4 2 3" xfId="40374"/>
    <cellStyle name="Migliaia 40 4 4 3" xfId="32477"/>
    <cellStyle name="Migliaia 40 4 4 4" xfId="37723"/>
    <cellStyle name="Migliaia 40 4 5" xfId="6799"/>
    <cellStyle name="Migliaia 40 4 5 2" xfId="29528"/>
    <cellStyle name="Migliaia 40 4 5 2 2" xfId="35073"/>
    <cellStyle name="Migliaia 40 4 5 2 3" xfId="40375"/>
    <cellStyle name="Migliaia 40 4 5 3" xfId="32478"/>
    <cellStyle name="Migliaia 40 4 5 4" xfId="37724"/>
    <cellStyle name="Migliaia 40 4 6" xfId="6198"/>
    <cellStyle name="Migliaia 40 4 6 2" xfId="16972"/>
    <cellStyle name="Migliaia 40 4 6 2 2" xfId="35074"/>
    <cellStyle name="Migliaia 40 4 6 2 3" xfId="40376"/>
    <cellStyle name="Migliaia 40 4 6 2 4" xfId="29529"/>
    <cellStyle name="Migliaia 40 4 6 3" xfId="32479"/>
    <cellStyle name="Migliaia 40 4 6 4" xfId="37725"/>
    <cellStyle name="Migliaia 40 4 6 5" xfId="20435"/>
    <cellStyle name="Migliaia 40 4 6 6" xfId="41706"/>
    <cellStyle name="Migliaia 40 4 6 7" xfId="46004"/>
    <cellStyle name="Migliaia 40 4 6 8" xfId="49020"/>
    <cellStyle name="Migliaia 40 4 7" xfId="16039"/>
    <cellStyle name="Migliaia 40 4 7 2" xfId="29530"/>
    <cellStyle name="Migliaia 40 4 7 2 2" xfId="35075"/>
    <cellStyle name="Migliaia 40 4 7 2 3" xfId="40377"/>
    <cellStyle name="Migliaia 40 4 7 3" xfId="32480"/>
    <cellStyle name="Migliaia 40 4 7 4" xfId="37726"/>
    <cellStyle name="Migliaia 40 4 7 5" xfId="20436"/>
    <cellStyle name="Migliaia 40 4 8" xfId="20433"/>
    <cellStyle name="Migliaia 40 5" xfId="1432"/>
    <cellStyle name="Migliaia 40 5 2" xfId="3628"/>
    <cellStyle name="Migliaia 40 5 2 2" xfId="13898"/>
    <cellStyle name="Migliaia 40 5 2 2 2" xfId="35076"/>
    <cellStyle name="Migliaia 40 5 2 2 3" xfId="40378"/>
    <cellStyle name="Migliaia 40 5 2 3" xfId="16042"/>
    <cellStyle name="Migliaia 40 5 2 3 2" xfId="32481"/>
    <cellStyle name="Migliaia 40 5 2 4" xfId="37727"/>
    <cellStyle name="Migliaia 40 5 2 5" xfId="11979"/>
    <cellStyle name="Migliaia 40 5 3" xfId="6801"/>
    <cellStyle name="Migliaia 40 5 3 2" xfId="29531"/>
    <cellStyle name="Migliaia 40 5 3 2 2" xfId="35077"/>
    <cellStyle name="Migliaia 40 5 3 2 3" xfId="40379"/>
    <cellStyle name="Migliaia 40 5 3 3" xfId="32482"/>
    <cellStyle name="Migliaia 40 5 3 4" xfId="37728"/>
    <cellStyle name="Migliaia 40 5 4" xfId="6200"/>
    <cellStyle name="Migliaia 40 5 4 2" xfId="16974"/>
    <cellStyle name="Migliaia 40 5 4 2 2" xfId="35078"/>
    <cellStyle name="Migliaia 40 5 4 2 3" xfId="40380"/>
    <cellStyle name="Migliaia 40 5 4 2 4" xfId="29532"/>
    <cellStyle name="Migliaia 40 5 4 3" xfId="32483"/>
    <cellStyle name="Migliaia 40 5 4 4" xfId="37729"/>
    <cellStyle name="Migliaia 40 5 4 5" xfId="20438"/>
    <cellStyle name="Migliaia 40 5 4 6" xfId="42873"/>
    <cellStyle name="Migliaia 40 5 4 7" xfId="46006"/>
    <cellStyle name="Migliaia 40 5 4 8" xfId="49022"/>
    <cellStyle name="Migliaia 40 5 5" xfId="16041"/>
    <cellStyle name="Migliaia 40 5 5 2" xfId="29533"/>
    <cellStyle name="Migliaia 40 5 5 2 2" xfId="35079"/>
    <cellStyle name="Migliaia 40 5 5 2 3" xfId="40381"/>
    <cellStyle name="Migliaia 40 5 5 3" xfId="32484"/>
    <cellStyle name="Migliaia 40 5 5 4" xfId="37730"/>
    <cellStyle name="Migliaia 40 5 5 5" xfId="20439"/>
    <cellStyle name="Migliaia 40 5 6" xfId="20440"/>
    <cellStyle name="Migliaia 40 5 6 2" xfId="29534"/>
    <cellStyle name="Migliaia 40 5 6 2 2" xfId="35080"/>
    <cellStyle name="Migliaia 40 5 6 2 3" xfId="40382"/>
    <cellStyle name="Migliaia 40 5 6 3" xfId="32485"/>
    <cellStyle name="Migliaia 40 5 6 4" xfId="37731"/>
    <cellStyle name="Migliaia 40 5 7" xfId="20437"/>
    <cellStyle name="Migliaia 40 6" xfId="1427"/>
    <cellStyle name="Migliaia 40 6 2" xfId="3623"/>
    <cellStyle name="Migliaia 40 6 2 2" xfId="5181"/>
    <cellStyle name="Migliaia 40 6 2 3" xfId="14078"/>
    <cellStyle name="Migliaia 40 6 2 4" xfId="16044"/>
    <cellStyle name="Migliaia 40 6 2 5" xfId="27864"/>
    <cellStyle name="Migliaia 40 6 2 6" xfId="11981"/>
    <cellStyle name="Migliaia 40 6 3" xfId="4933"/>
    <cellStyle name="Migliaia 40 6 3 2" xfId="30814"/>
    <cellStyle name="Migliaia 40 6 3 2 2" xfId="35974"/>
    <cellStyle name="Migliaia 40 6 3 2 3" xfId="41276"/>
    <cellStyle name="Migliaia 40 6 3 3" xfId="33323"/>
    <cellStyle name="Migliaia 40 6 3 4" xfId="38625"/>
    <cellStyle name="Migliaia 40 6 4" xfId="16043"/>
    <cellStyle name="Migliaia 40 6 4 2" xfId="35081"/>
    <cellStyle name="Migliaia 40 6 4 3" xfId="40383"/>
    <cellStyle name="Migliaia 40 6 4 4" xfId="29535"/>
    <cellStyle name="Migliaia 40 6 5" xfId="32486"/>
    <cellStyle name="Migliaia 40 6 6" xfId="37732"/>
    <cellStyle name="Migliaia 40 6 7" xfId="11980"/>
    <cellStyle name="Migliaia 40 7" xfId="3237"/>
    <cellStyle name="Migliaia 40 7 2" xfId="9710"/>
    <cellStyle name="Migliaia 40 7 2 2" xfId="30815"/>
    <cellStyle name="Migliaia 40 7 2 2 2" xfId="35975"/>
    <cellStyle name="Migliaia 40 7 2 2 3" xfId="41277"/>
    <cellStyle name="Migliaia 40 7 2 3" xfId="33324"/>
    <cellStyle name="Migliaia 40 7 2 4" xfId="38626"/>
    <cellStyle name="Migliaia 40 7 3" xfId="16045"/>
    <cellStyle name="Migliaia 40 7 3 2" xfId="35082"/>
    <cellStyle name="Migliaia 40 7 3 3" xfId="40384"/>
    <cellStyle name="Migliaia 40 7 3 4" xfId="29536"/>
    <cellStyle name="Migliaia 40 7 4" xfId="32487"/>
    <cellStyle name="Migliaia 40 7 5" xfId="37733"/>
    <cellStyle name="Migliaia 40 7 6" xfId="11982"/>
    <cellStyle name="Migliaia 40 8" xfId="2818"/>
    <cellStyle name="Migliaia 40 8 2" xfId="9415"/>
    <cellStyle name="Migliaia 40 8 2 2" xfId="30816"/>
    <cellStyle name="Migliaia 40 8 2 2 2" xfId="35976"/>
    <cellStyle name="Migliaia 40 8 2 2 3" xfId="41278"/>
    <cellStyle name="Migliaia 40 8 2 3" xfId="33325"/>
    <cellStyle name="Migliaia 40 8 2 4" xfId="38627"/>
    <cellStyle name="Migliaia 40 8 3" xfId="16046"/>
    <cellStyle name="Migliaia 40 8 3 2" xfId="35083"/>
    <cellStyle name="Migliaia 40 8 3 3" xfId="40385"/>
    <cellStyle name="Migliaia 40 8 3 4" xfId="29537"/>
    <cellStyle name="Migliaia 40 8 4" xfId="32488"/>
    <cellStyle name="Migliaia 40 8 5" xfId="37734"/>
    <cellStyle name="Migliaia 40 8 6" xfId="11983"/>
    <cellStyle name="Migliaia 40 9" xfId="12632"/>
    <cellStyle name="Migliaia 40 9 2" xfId="29538"/>
    <cellStyle name="Migliaia 40 9 2 2" xfId="35084"/>
    <cellStyle name="Migliaia 40 9 2 3" xfId="40386"/>
    <cellStyle name="Migliaia 40 9 3" xfId="32489"/>
    <cellStyle name="Migliaia 40 9 4" xfId="37735"/>
    <cellStyle name="Migliaia 41" xfId="341"/>
    <cellStyle name="Migliaia 41 10" xfId="16047"/>
    <cellStyle name="Migliaia 41 10 2" xfId="35085"/>
    <cellStyle name="Migliaia 41 10 3" xfId="40387"/>
    <cellStyle name="Migliaia 41 10 4" xfId="29539"/>
    <cellStyle name="Migliaia 41 11" xfId="32490"/>
    <cellStyle name="Migliaia 41 12" xfId="37736"/>
    <cellStyle name="Migliaia 41 2" xfId="342"/>
    <cellStyle name="Migliaia 41 2 2" xfId="1434"/>
    <cellStyle name="Migliaia 41 2 2 2" xfId="3630"/>
    <cellStyle name="Migliaia 41 2 2 2 2" xfId="9827"/>
    <cellStyle name="Migliaia 41 2 2 2 2 2" xfId="35086"/>
    <cellStyle name="Migliaia 41 2 2 2 2 3" xfId="40388"/>
    <cellStyle name="Migliaia 41 2 2 2 3" xfId="13899"/>
    <cellStyle name="Migliaia 41 2 2 2 4" xfId="16050"/>
    <cellStyle name="Migliaia 41 2 2 2 4 2" xfId="37737"/>
    <cellStyle name="Migliaia 41 2 2 2 5" xfId="11984"/>
    <cellStyle name="Migliaia 41 2 2 3" xfId="7052"/>
    <cellStyle name="Migliaia 41 2 2 3 2" xfId="30817"/>
    <cellStyle name="Migliaia 41 2 2 3 2 2" xfId="35977"/>
    <cellStyle name="Migliaia 41 2 2 3 2 3" xfId="41279"/>
    <cellStyle name="Migliaia 41 2 2 3 3" xfId="33326"/>
    <cellStyle name="Migliaia 41 2 2 3 4" xfId="38628"/>
    <cellStyle name="Migliaia 41 2 2 4" xfId="6201"/>
    <cellStyle name="Migliaia 41 2 2 4 2" xfId="16975"/>
    <cellStyle name="Migliaia 41 2 2 4 3" xfId="43630"/>
    <cellStyle name="Migliaia 41 2 2 4 4" xfId="46007"/>
    <cellStyle name="Migliaia 41 2 2 4 5" xfId="49023"/>
    <cellStyle name="Migliaia 41 2 2 5" xfId="16049"/>
    <cellStyle name="Migliaia 41 2 2 6" xfId="20442"/>
    <cellStyle name="Migliaia 41 2 3" xfId="3241"/>
    <cellStyle name="Migliaia 41 2 3 2" xfId="9714"/>
    <cellStyle name="Migliaia 41 2 3 2 2" xfId="30818"/>
    <cellStyle name="Migliaia 41 2 3 2 2 2" xfId="35978"/>
    <cellStyle name="Migliaia 41 2 3 2 2 3" xfId="41280"/>
    <cellStyle name="Migliaia 41 2 3 2 3" xfId="33327"/>
    <cellStyle name="Migliaia 41 2 3 2 4" xfId="38629"/>
    <cellStyle name="Migliaia 41 2 3 3" xfId="16051"/>
    <cellStyle name="Migliaia 41 2 3 3 2" xfId="35087"/>
    <cellStyle name="Migliaia 41 2 3 3 3" xfId="40389"/>
    <cellStyle name="Migliaia 41 2 3 3 4" xfId="29540"/>
    <cellStyle name="Migliaia 41 2 3 4" xfId="32491"/>
    <cellStyle name="Migliaia 41 2 3 5" xfId="37738"/>
    <cellStyle name="Migliaia 41 2 3 6" xfId="11985"/>
    <cellStyle name="Migliaia 41 2 4" xfId="2823"/>
    <cellStyle name="Migliaia 41 2 4 2" xfId="9419"/>
    <cellStyle name="Migliaia 41 2 4 2 2" xfId="35088"/>
    <cellStyle name="Migliaia 41 2 4 2 3" xfId="40390"/>
    <cellStyle name="Migliaia 41 2 4 3" xfId="13585"/>
    <cellStyle name="Migliaia 41 2 4 4" xfId="16052"/>
    <cellStyle name="Migliaia 41 2 4 4 2" xfId="37739"/>
    <cellStyle name="Migliaia 41 2 4 5" xfId="11986"/>
    <cellStyle name="Migliaia 41 2 5" xfId="8567"/>
    <cellStyle name="Migliaia 41 2 5 2" xfId="29541"/>
    <cellStyle name="Migliaia 41 2 5 2 2" xfId="35089"/>
    <cellStyle name="Migliaia 41 2 5 2 3" xfId="40391"/>
    <cellStyle name="Migliaia 41 2 5 3" xfId="32492"/>
    <cellStyle name="Migliaia 41 2 5 4" xfId="37740"/>
    <cellStyle name="Migliaia 41 2 6" xfId="16048"/>
    <cellStyle name="Migliaia 41 2 6 2" xfId="29542"/>
    <cellStyle name="Migliaia 41 2 6 2 2" xfId="35090"/>
    <cellStyle name="Migliaia 41 2 6 2 3" xfId="40392"/>
    <cellStyle name="Migliaia 41 2 6 3" xfId="32493"/>
    <cellStyle name="Migliaia 41 2 6 4" xfId="37741"/>
    <cellStyle name="Migliaia 41 2 6 5" xfId="20443"/>
    <cellStyle name="Migliaia 41 2 7" xfId="20441"/>
    <cellStyle name="Migliaia 41 3" xfId="343"/>
    <cellStyle name="Migliaia 41 3 10" xfId="20444"/>
    <cellStyle name="Migliaia 41 3 11" xfId="11987"/>
    <cellStyle name="Migliaia 41 3 2" xfId="1436"/>
    <cellStyle name="Migliaia 41 3 2 2" xfId="3632"/>
    <cellStyle name="Migliaia 41 3 2 2 2" xfId="7455"/>
    <cellStyle name="Migliaia 41 3 2 2 2 2" xfId="13900"/>
    <cellStyle name="Migliaia 41 3 2 2 2 2 2" xfId="17308"/>
    <cellStyle name="Migliaia 41 3 2 2 2 2 2 2" xfId="35091"/>
    <cellStyle name="Migliaia 41 3 2 2 2 2 3" xfId="40393"/>
    <cellStyle name="Migliaia 41 3 2 2 2 2 4" xfId="29543"/>
    <cellStyle name="Migliaia 41 3 2 2 2 3" xfId="32494"/>
    <cellStyle name="Migliaia 41 3 2 2 2 4" xfId="37742"/>
    <cellStyle name="Migliaia 41 3 2 2 2 5" xfId="31832"/>
    <cellStyle name="Migliaia 41 3 2 2 2 6" xfId="46353"/>
    <cellStyle name="Migliaia 41 3 2 2 2 7" xfId="49369"/>
    <cellStyle name="Migliaia 41 3 2 2 2 8" xfId="13106"/>
    <cellStyle name="Migliaia 41 3 2 2 3" xfId="6993"/>
    <cellStyle name="Migliaia 41 3 2 2 4" xfId="6202"/>
    <cellStyle name="Migliaia 41 3 2 2 4 2" xfId="16976"/>
    <cellStyle name="Migliaia 41 3 2 2 4 3" xfId="19685"/>
    <cellStyle name="Migliaia 41 3 2 2 4 4" xfId="46008"/>
    <cellStyle name="Migliaia 41 3 2 2 4 5" xfId="49024"/>
    <cellStyle name="Migliaia 41 3 2 2 5" xfId="16055"/>
    <cellStyle name="Migliaia 41 3 2 2 6" xfId="20446"/>
    <cellStyle name="Migliaia 41 3 2 3" xfId="2825"/>
    <cellStyle name="Migliaia 41 3 2 3 2" xfId="7836"/>
    <cellStyle name="Migliaia 41 3 2 3 2 2" xfId="35092"/>
    <cellStyle name="Migliaia 41 3 2 3 2 3" xfId="40394"/>
    <cellStyle name="Migliaia 41 3 2 3 2 4" xfId="29544"/>
    <cellStyle name="Migliaia 41 3 2 3 3" xfId="7456"/>
    <cellStyle name="Migliaia 41 3 2 3 4" xfId="16056"/>
    <cellStyle name="Migliaia 41 3 2 3 4 2" xfId="37743"/>
    <cellStyle name="Migliaia 41 3 2 3 5" xfId="11988"/>
    <cellStyle name="Migliaia 41 3 2 4" xfId="6802"/>
    <cellStyle name="Migliaia 41 3 2 4 2" xfId="13524"/>
    <cellStyle name="Migliaia 41 3 2 4 2 2" xfId="35093"/>
    <cellStyle name="Migliaia 41 3 2 4 2 3" xfId="40395"/>
    <cellStyle name="Migliaia 41 3 2 4 3" xfId="32495"/>
    <cellStyle name="Migliaia 41 3 2 4 4" xfId="37744"/>
    <cellStyle name="Migliaia 41 3 2 4 5" xfId="12635"/>
    <cellStyle name="Migliaia 41 3 2 5" xfId="12750"/>
    <cellStyle name="Migliaia 41 3 2 5 2" xfId="29545"/>
    <cellStyle name="Migliaia 41 3 2 5 2 2" xfId="35094"/>
    <cellStyle name="Migliaia 41 3 2 5 2 3" xfId="40396"/>
    <cellStyle name="Migliaia 41 3 2 5 3" xfId="32496"/>
    <cellStyle name="Migliaia 41 3 2 5 4" xfId="37745"/>
    <cellStyle name="Migliaia 41 3 2 6" xfId="16054"/>
    <cellStyle name="Migliaia 41 3 2 6 2" xfId="29546"/>
    <cellStyle name="Migliaia 41 3 2 6 2 2" xfId="35095"/>
    <cellStyle name="Migliaia 41 3 2 6 2 3" xfId="40397"/>
    <cellStyle name="Migliaia 41 3 2 6 3" xfId="32497"/>
    <cellStyle name="Migliaia 41 3 2 6 4" xfId="37746"/>
    <cellStyle name="Migliaia 41 3 2 6 5" xfId="20447"/>
    <cellStyle name="Migliaia 41 3 2 7" xfId="20445"/>
    <cellStyle name="Migliaia 41 3 3" xfId="1435"/>
    <cellStyle name="Migliaia 41 3 3 2" xfId="3631"/>
    <cellStyle name="Migliaia 41 3 3 2 2" xfId="5184"/>
    <cellStyle name="Migliaia 41 3 3 2 2 2" xfId="35097"/>
    <cellStyle name="Migliaia 41 3 3 2 2 3" xfId="40399"/>
    <cellStyle name="Migliaia 41 3 3 2 3" xfId="13664"/>
    <cellStyle name="Migliaia 41 3 3 2 4" xfId="16058"/>
    <cellStyle name="Migliaia 41 3 3 2 4 2" xfId="37748"/>
    <cellStyle name="Migliaia 41 3 3 2 5" xfId="11990"/>
    <cellStyle name="Migliaia 41 3 3 3" xfId="4936"/>
    <cellStyle name="Migliaia 41 3 3 3 2" xfId="29548"/>
    <cellStyle name="Migliaia 41 3 3 3 2 2" xfId="35098"/>
    <cellStyle name="Migliaia 41 3 3 3 2 3" xfId="40400"/>
    <cellStyle name="Migliaia 41 3 3 3 3" xfId="32499"/>
    <cellStyle name="Migliaia 41 3 3 3 4" xfId="37749"/>
    <cellStyle name="Migliaia 41 3 3 4" xfId="16057"/>
    <cellStyle name="Migliaia 41 3 3 4 2" xfId="29549"/>
    <cellStyle name="Migliaia 41 3 3 4 2 2" xfId="35099"/>
    <cellStyle name="Migliaia 41 3 3 4 2 3" xfId="40401"/>
    <cellStyle name="Migliaia 41 3 3 4 3" xfId="32500"/>
    <cellStyle name="Migliaia 41 3 3 4 4" xfId="37750"/>
    <cellStyle name="Migliaia 41 3 3 4 5" xfId="20448"/>
    <cellStyle name="Migliaia 41 3 3 5" xfId="20449"/>
    <cellStyle name="Migliaia 41 3 3 5 2" xfId="29550"/>
    <cellStyle name="Migliaia 41 3 3 5 2 2" xfId="35100"/>
    <cellStyle name="Migliaia 41 3 3 5 2 3" xfId="40402"/>
    <cellStyle name="Migliaia 41 3 3 5 3" xfId="32501"/>
    <cellStyle name="Migliaia 41 3 3 5 4" xfId="37751"/>
    <cellStyle name="Migliaia 41 3 3 6" xfId="29547"/>
    <cellStyle name="Migliaia 41 3 3 6 2" xfId="35096"/>
    <cellStyle name="Migliaia 41 3 3 6 3" xfId="40398"/>
    <cellStyle name="Migliaia 41 3 3 7" xfId="32498"/>
    <cellStyle name="Migliaia 41 3 3 8" xfId="37747"/>
    <cellStyle name="Migliaia 41 3 3 9" xfId="11989"/>
    <cellStyle name="Migliaia 41 3 4" xfId="2420"/>
    <cellStyle name="Migliaia 41 3 4 2" xfId="3932"/>
    <cellStyle name="Migliaia 41 3 4 2 2" xfId="9887"/>
    <cellStyle name="Migliaia 41 3 4 2 3" xfId="13991"/>
    <cellStyle name="Migliaia 41 3 4 2 4" xfId="16060"/>
    <cellStyle name="Migliaia 41 3 4 2 5" xfId="27865"/>
    <cellStyle name="Migliaia 41 3 4 2 6" xfId="11992"/>
    <cellStyle name="Migliaia 41 3 4 3" xfId="9135"/>
    <cellStyle name="Migliaia 41 3 4 3 2" xfId="30819"/>
    <cellStyle name="Migliaia 41 3 4 3 2 2" xfId="35979"/>
    <cellStyle name="Migliaia 41 3 4 3 2 3" xfId="41281"/>
    <cellStyle name="Migliaia 41 3 4 3 3" xfId="33328"/>
    <cellStyle name="Migliaia 41 3 4 3 4" xfId="38630"/>
    <cellStyle name="Migliaia 41 3 4 4" xfId="16059"/>
    <cellStyle name="Migliaia 41 3 4 4 2" xfId="35101"/>
    <cellStyle name="Migliaia 41 3 4 4 3" xfId="40403"/>
    <cellStyle name="Migliaia 41 3 4 4 4" xfId="29551"/>
    <cellStyle name="Migliaia 41 3 4 5" xfId="32502"/>
    <cellStyle name="Migliaia 41 3 4 6" xfId="37752"/>
    <cellStyle name="Migliaia 41 3 4 7" xfId="11991"/>
    <cellStyle name="Migliaia 41 3 5" xfId="3242"/>
    <cellStyle name="Migliaia 41 3 5 2" xfId="9715"/>
    <cellStyle name="Migliaia 41 3 5 2 2" xfId="30820"/>
    <cellStyle name="Migliaia 41 3 5 2 2 2" xfId="35980"/>
    <cellStyle name="Migliaia 41 3 5 2 2 3" xfId="41282"/>
    <cellStyle name="Migliaia 41 3 5 2 3" xfId="33329"/>
    <cellStyle name="Migliaia 41 3 5 2 4" xfId="38631"/>
    <cellStyle name="Migliaia 41 3 5 3" xfId="16061"/>
    <cellStyle name="Migliaia 41 3 5 3 2" xfId="35102"/>
    <cellStyle name="Migliaia 41 3 5 3 3" xfId="40404"/>
    <cellStyle name="Migliaia 41 3 5 3 4" xfId="29552"/>
    <cellStyle name="Migliaia 41 3 5 4" xfId="32503"/>
    <cellStyle name="Migliaia 41 3 5 5" xfId="37753"/>
    <cellStyle name="Migliaia 41 3 5 6" xfId="11993"/>
    <cellStyle name="Migliaia 41 3 6" xfId="2824"/>
    <cellStyle name="Migliaia 41 3 6 2" xfId="9420"/>
    <cellStyle name="Migliaia 41 3 6 2 2" xfId="35103"/>
    <cellStyle name="Migliaia 41 3 6 2 3" xfId="40405"/>
    <cellStyle name="Migliaia 41 3 6 3" xfId="14131"/>
    <cellStyle name="Migliaia 41 3 6 4" xfId="16062"/>
    <cellStyle name="Migliaia 41 3 6 4 2" xfId="37754"/>
    <cellStyle name="Migliaia 41 3 6 5" xfId="11994"/>
    <cellStyle name="Migliaia 41 3 7" xfId="7712"/>
    <cellStyle name="Migliaia 41 3 7 2" xfId="29553"/>
    <cellStyle name="Migliaia 41 3 7 2 2" xfId="35104"/>
    <cellStyle name="Migliaia 41 3 7 2 3" xfId="40406"/>
    <cellStyle name="Migliaia 41 3 7 3" xfId="32504"/>
    <cellStyle name="Migliaia 41 3 7 4" xfId="37755"/>
    <cellStyle name="Migliaia 41 3 8" xfId="12751"/>
    <cellStyle name="Migliaia 41 3 8 2" xfId="29554"/>
    <cellStyle name="Migliaia 41 3 8 2 2" xfId="35105"/>
    <cellStyle name="Migliaia 41 3 8 2 3" xfId="40407"/>
    <cellStyle name="Migliaia 41 3 8 3" xfId="32505"/>
    <cellStyle name="Migliaia 41 3 8 4" xfId="37756"/>
    <cellStyle name="Migliaia 41 3 8 5" xfId="20450"/>
    <cellStyle name="Migliaia 41 3 9" xfId="16053"/>
    <cellStyle name="Migliaia 41 4" xfId="1437"/>
    <cellStyle name="Migliaia 41 4 2" xfId="3633"/>
    <cellStyle name="Migliaia 41 4 2 2" xfId="4282"/>
    <cellStyle name="Migliaia 41 4 2 2 2" xfId="29555"/>
    <cellStyle name="Migliaia 41 4 2 2 2 2" xfId="35106"/>
    <cellStyle name="Migliaia 41 4 2 2 2 3" xfId="40408"/>
    <cellStyle name="Migliaia 41 4 2 2 3" xfId="32506"/>
    <cellStyle name="Migliaia 41 4 2 2 4" xfId="37757"/>
    <cellStyle name="Migliaia 41 4 2 3" xfId="7457"/>
    <cellStyle name="Migliaia 41 4 2 3 2" xfId="29556"/>
    <cellStyle name="Migliaia 41 4 2 3 2 2" xfId="35107"/>
    <cellStyle name="Migliaia 41 4 2 3 2 3" xfId="40409"/>
    <cellStyle name="Migliaia 41 4 2 3 3" xfId="32507"/>
    <cellStyle name="Migliaia 41 4 2 3 4" xfId="37758"/>
    <cellStyle name="Migliaia 41 4 2 4" xfId="6804"/>
    <cellStyle name="Migliaia 41 4 2 5" xfId="6204"/>
    <cellStyle name="Migliaia 41 4 2 5 2" xfId="16978"/>
    <cellStyle name="Migliaia 41 4 2 5 3" xfId="27745"/>
    <cellStyle name="Migliaia 41 4 2 5 4" xfId="46010"/>
    <cellStyle name="Migliaia 41 4 2 5 5" xfId="49026"/>
    <cellStyle name="Migliaia 41 4 2 6" xfId="16064"/>
    <cellStyle name="Migliaia 41 4 2 7" xfId="20452"/>
    <cellStyle name="Migliaia 41 4 3" xfId="4283"/>
    <cellStyle name="Migliaia 41 4 3 2" xfId="13665"/>
    <cellStyle name="Migliaia 41 4 3 2 2" xfId="35108"/>
    <cellStyle name="Migliaia 41 4 3 2 3" xfId="40410"/>
    <cellStyle name="Migliaia 41 4 3 3" xfId="32508"/>
    <cellStyle name="Migliaia 41 4 3 4" xfId="37759"/>
    <cellStyle name="Migliaia 41 4 3 5" xfId="12749"/>
    <cellStyle name="Migliaia 41 4 4" xfId="7458"/>
    <cellStyle name="Migliaia 41 4 4 2" xfId="29557"/>
    <cellStyle name="Migliaia 41 4 4 2 2" xfId="35109"/>
    <cellStyle name="Migliaia 41 4 4 2 3" xfId="40411"/>
    <cellStyle name="Migliaia 41 4 4 3" xfId="32509"/>
    <cellStyle name="Migliaia 41 4 4 4" xfId="37760"/>
    <cellStyle name="Migliaia 41 4 5" xfId="6803"/>
    <cellStyle name="Migliaia 41 4 5 2" xfId="29558"/>
    <cellStyle name="Migliaia 41 4 5 2 2" xfId="35110"/>
    <cellStyle name="Migliaia 41 4 5 2 3" xfId="40412"/>
    <cellStyle name="Migliaia 41 4 5 3" xfId="32510"/>
    <cellStyle name="Migliaia 41 4 5 4" xfId="37761"/>
    <cellStyle name="Migliaia 41 4 6" xfId="6203"/>
    <cellStyle name="Migliaia 41 4 6 2" xfId="16977"/>
    <cellStyle name="Migliaia 41 4 6 2 2" xfId="35111"/>
    <cellStyle name="Migliaia 41 4 6 2 3" xfId="40413"/>
    <cellStyle name="Migliaia 41 4 6 2 4" xfId="29559"/>
    <cellStyle name="Migliaia 41 4 6 3" xfId="32511"/>
    <cellStyle name="Migliaia 41 4 6 4" xfId="37762"/>
    <cellStyle name="Migliaia 41 4 6 5" xfId="20453"/>
    <cellStyle name="Migliaia 41 4 6 6" xfId="41707"/>
    <cellStyle name="Migliaia 41 4 6 7" xfId="46009"/>
    <cellStyle name="Migliaia 41 4 6 8" xfId="49025"/>
    <cellStyle name="Migliaia 41 4 7" xfId="16063"/>
    <cellStyle name="Migliaia 41 4 7 2" xfId="29560"/>
    <cellStyle name="Migliaia 41 4 7 2 2" xfId="35112"/>
    <cellStyle name="Migliaia 41 4 7 2 3" xfId="40414"/>
    <cellStyle name="Migliaia 41 4 7 3" xfId="32512"/>
    <cellStyle name="Migliaia 41 4 7 4" xfId="37763"/>
    <cellStyle name="Migliaia 41 4 7 5" xfId="20454"/>
    <cellStyle name="Migliaia 41 4 8" xfId="20451"/>
    <cellStyle name="Migliaia 41 5" xfId="1438"/>
    <cellStyle name="Migliaia 41 5 2" xfId="3634"/>
    <cellStyle name="Migliaia 41 5 2 2" xfId="13901"/>
    <cellStyle name="Migliaia 41 5 2 2 2" xfId="35113"/>
    <cellStyle name="Migliaia 41 5 2 2 3" xfId="40415"/>
    <cellStyle name="Migliaia 41 5 2 3" xfId="16066"/>
    <cellStyle name="Migliaia 41 5 2 3 2" xfId="32513"/>
    <cellStyle name="Migliaia 41 5 2 4" xfId="37764"/>
    <cellStyle name="Migliaia 41 5 2 5" xfId="11995"/>
    <cellStyle name="Migliaia 41 5 3" xfId="6805"/>
    <cellStyle name="Migliaia 41 5 3 2" xfId="29561"/>
    <cellStyle name="Migliaia 41 5 3 2 2" xfId="35114"/>
    <cellStyle name="Migliaia 41 5 3 2 3" xfId="40416"/>
    <cellStyle name="Migliaia 41 5 3 3" xfId="32514"/>
    <cellStyle name="Migliaia 41 5 3 4" xfId="37765"/>
    <cellStyle name="Migliaia 41 5 4" xfId="6205"/>
    <cellStyle name="Migliaia 41 5 4 2" xfId="16979"/>
    <cellStyle name="Migliaia 41 5 4 2 2" xfId="35115"/>
    <cellStyle name="Migliaia 41 5 4 2 3" xfId="40417"/>
    <cellStyle name="Migliaia 41 5 4 2 4" xfId="29562"/>
    <cellStyle name="Migliaia 41 5 4 3" xfId="32515"/>
    <cellStyle name="Migliaia 41 5 4 4" xfId="37766"/>
    <cellStyle name="Migliaia 41 5 4 5" xfId="20456"/>
    <cellStyle name="Migliaia 41 5 4 6" xfId="42567"/>
    <cellStyle name="Migliaia 41 5 4 7" xfId="46011"/>
    <cellStyle name="Migliaia 41 5 4 8" xfId="49027"/>
    <cellStyle name="Migliaia 41 5 5" xfId="16065"/>
    <cellStyle name="Migliaia 41 5 5 2" xfId="29563"/>
    <cellStyle name="Migliaia 41 5 5 2 2" xfId="35116"/>
    <cellStyle name="Migliaia 41 5 5 2 3" xfId="40418"/>
    <cellStyle name="Migliaia 41 5 5 3" xfId="32516"/>
    <cellStyle name="Migliaia 41 5 5 4" xfId="37767"/>
    <cellStyle name="Migliaia 41 5 5 5" xfId="20457"/>
    <cellStyle name="Migliaia 41 5 6" xfId="20458"/>
    <cellStyle name="Migliaia 41 5 6 2" xfId="29564"/>
    <cellStyle name="Migliaia 41 5 6 2 2" xfId="35117"/>
    <cellStyle name="Migliaia 41 5 6 2 3" xfId="40419"/>
    <cellStyle name="Migliaia 41 5 6 3" xfId="32517"/>
    <cellStyle name="Migliaia 41 5 6 4" xfId="37768"/>
    <cellStyle name="Migliaia 41 5 7" xfId="20455"/>
    <cellStyle name="Migliaia 41 6" xfId="1433"/>
    <cellStyle name="Migliaia 41 6 2" xfId="3629"/>
    <cellStyle name="Migliaia 41 6 2 2" xfId="5183"/>
    <cellStyle name="Migliaia 41 6 2 3" xfId="14077"/>
    <cellStyle name="Migliaia 41 6 2 4" xfId="16068"/>
    <cellStyle name="Migliaia 41 6 2 5" xfId="27866"/>
    <cellStyle name="Migliaia 41 6 2 6" xfId="11997"/>
    <cellStyle name="Migliaia 41 6 3" xfId="4935"/>
    <cellStyle name="Migliaia 41 6 3 2" xfId="30821"/>
    <cellStyle name="Migliaia 41 6 3 2 2" xfId="35981"/>
    <cellStyle name="Migliaia 41 6 3 2 3" xfId="41283"/>
    <cellStyle name="Migliaia 41 6 3 3" xfId="33330"/>
    <cellStyle name="Migliaia 41 6 3 4" xfId="38632"/>
    <cellStyle name="Migliaia 41 6 4" xfId="16067"/>
    <cellStyle name="Migliaia 41 6 4 2" xfId="35118"/>
    <cellStyle name="Migliaia 41 6 4 3" xfId="40420"/>
    <cellStyle name="Migliaia 41 6 4 4" xfId="29565"/>
    <cellStyle name="Migliaia 41 6 5" xfId="32518"/>
    <cellStyle name="Migliaia 41 6 6" xfId="37769"/>
    <cellStyle name="Migliaia 41 6 7" xfId="11996"/>
    <cellStyle name="Migliaia 41 7" xfId="3240"/>
    <cellStyle name="Migliaia 41 7 2" xfId="9713"/>
    <cellStyle name="Migliaia 41 7 2 2" xfId="30822"/>
    <cellStyle name="Migliaia 41 7 2 2 2" xfId="35982"/>
    <cellStyle name="Migliaia 41 7 2 2 3" xfId="41284"/>
    <cellStyle name="Migliaia 41 7 2 3" xfId="33331"/>
    <cellStyle name="Migliaia 41 7 2 4" xfId="38633"/>
    <cellStyle name="Migliaia 41 7 3" xfId="16069"/>
    <cellStyle name="Migliaia 41 7 3 2" xfId="35119"/>
    <cellStyle name="Migliaia 41 7 3 3" xfId="40421"/>
    <cellStyle name="Migliaia 41 7 3 4" xfId="29566"/>
    <cellStyle name="Migliaia 41 7 4" xfId="32519"/>
    <cellStyle name="Migliaia 41 7 5" xfId="37770"/>
    <cellStyle name="Migliaia 41 7 6" xfId="11998"/>
    <cellStyle name="Migliaia 41 8" xfId="2822"/>
    <cellStyle name="Migliaia 41 8 2" xfId="9418"/>
    <cellStyle name="Migliaia 41 8 2 2" xfId="30823"/>
    <cellStyle name="Migliaia 41 8 2 2 2" xfId="35983"/>
    <cellStyle name="Migliaia 41 8 2 2 3" xfId="41285"/>
    <cellStyle name="Migliaia 41 8 2 3" xfId="33332"/>
    <cellStyle name="Migliaia 41 8 2 4" xfId="38634"/>
    <cellStyle name="Migliaia 41 8 3" xfId="16070"/>
    <cellStyle name="Migliaia 41 8 3 2" xfId="35120"/>
    <cellStyle name="Migliaia 41 8 3 3" xfId="40422"/>
    <cellStyle name="Migliaia 41 8 3 4" xfId="29567"/>
    <cellStyle name="Migliaia 41 8 4" xfId="32520"/>
    <cellStyle name="Migliaia 41 8 5" xfId="37771"/>
    <cellStyle name="Migliaia 41 8 6" xfId="11999"/>
    <cellStyle name="Migliaia 41 9" xfId="12634"/>
    <cellStyle name="Migliaia 41 9 2" xfId="29568"/>
    <cellStyle name="Migliaia 41 9 2 2" xfId="35121"/>
    <cellStyle name="Migliaia 41 9 2 3" xfId="40423"/>
    <cellStyle name="Migliaia 41 9 3" xfId="32521"/>
    <cellStyle name="Migliaia 41 9 4" xfId="37772"/>
    <cellStyle name="Migliaia 42" xfId="344"/>
    <cellStyle name="Migliaia 42 10" xfId="16071"/>
    <cellStyle name="Migliaia 42 10 2" xfId="35122"/>
    <cellStyle name="Migliaia 42 10 3" xfId="40424"/>
    <cellStyle name="Migliaia 42 10 4" xfId="29569"/>
    <cellStyle name="Migliaia 42 11" xfId="32522"/>
    <cellStyle name="Migliaia 42 12" xfId="37773"/>
    <cellStyle name="Migliaia 42 2" xfId="345"/>
    <cellStyle name="Migliaia 42 2 2" xfId="1440"/>
    <cellStyle name="Migliaia 42 2 2 2" xfId="3636"/>
    <cellStyle name="Migliaia 42 2 2 2 2" xfId="9828"/>
    <cellStyle name="Migliaia 42 2 2 2 2 2" xfId="35123"/>
    <cellStyle name="Migliaia 42 2 2 2 2 3" xfId="40425"/>
    <cellStyle name="Migliaia 42 2 2 2 3" xfId="13902"/>
    <cellStyle name="Migliaia 42 2 2 2 4" xfId="16074"/>
    <cellStyle name="Migliaia 42 2 2 2 4 2" xfId="37774"/>
    <cellStyle name="Migliaia 42 2 2 2 5" xfId="12000"/>
    <cellStyle name="Migliaia 42 2 2 3" xfId="7053"/>
    <cellStyle name="Migliaia 42 2 2 3 2" xfId="30824"/>
    <cellStyle name="Migliaia 42 2 2 3 2 2" xfId="35984"/>
    <cellStyle name="Migliaia 42 2 2 3 2 3" xfId="41286"/>
    <cellStyle name="Migliaia 42 2 2 3 3" xfId="33333"/>
    <cellStyle name="Migliaia 42 2 2 3 4" xfId="38635"/>
    <cellStyle name="Migliaia 42 2 2 4" xfId="6206"/>
    <cellStyle name="Migliaia 42 2 2 4 2" xfId="16980"/>
    <cellStyle name="Migliaia 42 2 2 4 3" xfId="42758"/>
    <cellStyle name="Migliaia 42 2 2 4 4" xfId="46012"/>
    <cellStyle name="Migliaia 42 2 2 4 5" xfId="49028"/>
    <cellStyle name="Migliaia 42 2 2 5" xfId="16073"/>
    <cellStyle name="Migliaia 42 2 2 6" xfId="20460"/>
    <cellStyle name="Migliaia 42 2 3" xfId="3244"/>
    <cellStyle name="Migliaia 42 2 3 2" xfId="9717"/>
    <cellStyle name="Migliaia 42 2 3 2 2" xfId="30825"/>
    <cellStyle name="Migliaia 42 2 3 2 2 2" xfId="35985"/>
    <cellStyle name="Migliaia 42 2 3 2 2 3" xfId="41287"/>
    <cellStyle name="Migliaia 42 2 3 2 3" xfId="33334"/>
    <cellStyle name="Migliaia 42 2 3 2 4" xfId="38636"/>
    <cellStyle name="Migliaia 42 2 3 3" xfId="16075"/>
    <cellStyle name="Migliaia 42 2 3 3 2" xfId="35124"/>
    <cellStyle name="Migliaia 42 2 3 3 3" xfId="40426"/>
    <cellStyle name="Migliaia 42 2 3 3 4" xfId="29570"/>
    <cellStyle name="Migliaia 42 2 3 4" xfId="32523"/>
    <cellStyle name="Migliaia 42 2 3 5" xfId="37775"/>
    <cellStyle name="Migliaia 42 2 3 6" xfId="12001"/>
    <cellStyle name="Migliaia 42 2 4" xfId="2827"/>
    <cellStyle name="Migliaia 42 2 4 2" xfId="9422"/>
    <cellStyle name="Migliaia 42 2 4 2 2" xfId="35125"/>
    <cellStyle name="Migliaia 42 2 4 2 3" xfId="40427"/>
    <cellStyle name="Migliaia 42 2 4 3" xfId="14130"/>
    <cellStyle name="Migliaia 42 2 4 4" xfId="16076"/>
    <cellStyle name="Migliaia 42 2 4 4 2" xfId="37776"/>
    <cellStyle name="Migliaia 42 2 4 5" xfId="12002"/>
    <cellStyle name="Migliaia 42 2 5" xfId="8568"/>
    <cellStyle name="Migliaia 42 2 5 2" xfId="29571"/>
    <cellStyle name="Migliaia 42 2 5 2 2" xfId="35126"/>
    <cellStyle name="Migliaia 42 2 5 2 3" xfId="40428"/>
    <cellStyle name="Migliaia 42 2 5 3" xfId="32524"/>
    <cellStyle name="Migliaia 42 2 5 4" xfId="37777"/>
    <cellStyle name="Migliaia 42 2 6" xfId="16072"/>
    <cellStyle name="Migliaia 42 2 6 2" xfId="29572"/>
    <cellStyle name="Migliaia 42 2 6 2 2" xfId="35127"/>
    <cellStyle name="Migliaia 42 2 6 2 3" xfId="40429"/>
    <cellStyle name="Migliaia 42 2 6 3" xfId="32525"/>
    <cellStyle name="Migliaia 42 2 6 4" xfId="37778"/>
    <cellStyle name="Migliaia 42 2 6 5" xfId="20461"/>
    <cellStyle name="Migliaia 42 2 7" xfId="20459"/>
    <cellStyle name="Migliaia 42 3" xfId="346"/>
    <cellStyle name="Migliaia 42 3 10" xfId="20462"/>
    <cellStyle name="Migliaia 42 3 11" xfId="12003"/>
    <cellStyle name="Migliaia 42 3 2" xfId="1442"/>
    <cellStyle name="Migliaia 42 3 2 2" xfId="3638"/>
    <cellStyle name="Migliaia 42 3 2 2 2" xfId="7459"/>
    <cellStyle name="Migliaia 42 3 2 2 2 2" xfId="13903"/>
    <cellStyle name="Migliaia 42 3 2 2 2 2 2" xfId="17309"/>
    <cellStyle name="Migliaia 42 3 2 2 2 2 2 2" xfId="35128"/>
    <cellStyle name="Migliaia 42 3 2 2 2 2 3" xfId="40430"/>
    <cellStyle name="Migliaia 42 3 2 2 2 2 4" xfId="29573"/>
    <cellStyle name="Migliaia 42 3 2 2 2 3" xfId="32526"/>
    <cellStyle name="Migliaia 42 3 2 2 2 4" xfId="37779"/>
    <cellStyle name="Migliaia 42 3 2 2 2 5" xfId="19432"/>
    <cellStyle name="Migliaia 42 3 2 2 2 6" xfId="46354"/>
    <cellStyle name="Migliaia 42 3 2 2 2 7" xfId="49370"/>
    <cellStyle name="Migliaia 42 3 2 2 2 8" xfId="13107"/>
    <cellStyle name="Migliaia 42 3 2 2 3" xfId="6994"/>
    <cellStyle name="Migliaia 42 3 2 2 4" xfId="6207"/>
    <cellStyle name="Migliaia 42 3 2 2 4 2" xfId="16981"/>
    <cellStyle name="Migliaia 42 3 2 2 4 3" xfId="42874"/>
    <cellStyle name="Migliaia 42 3 2 2 4 4" xfId="46013"/>
    <cellStyle name="Migliaia 42 3 2 2 4 5" xfId="49029"/>
    <cellStyle name="Migliaia 42 3 2 2 5" xfId="16079"/>
    <cellStyle name="Migliaia 42 3 2 2 6" xfId="20464"/>
    <cellStyle name="Migliaia 42 3 2 3" xfId="2829"/>
    <cellStyle name="Migliaia 42 3 2 3 2" xfId="7835"/>
    <cellStyle name="Migliaia 42 3 2 3 2 2" xfId="35129"/>
    <cellStyle name="Migliaia 42 3 2 3 2 3" xfId="40431"/>
    <cellStyle name="Migliaia 42 3 2 3 2 4" xfId="29574"/>
    <cellStyle name="Migliaia 42 3 2 3 3" xfId="7460"/>
    <cellStyle name="Migliaia 42 3 2 3 4" xfId="16080"/>
    <cellStyle name="Migliaia 42 3 2 3 4 2" xfId="37780"/>
    <cellStyle name="Migliaia 42 3 2 3 5" xfId="12004"/>
    <cellStyle name="Migliaia 42 3 2 4" xfId="6806"/>
    <cellStyle name="Migliaia 42 3 2 4 2" xfId="13525"/>
    <cellStyle name="Migliaia 42 3 2 4 2 2" xfId="35130"/>
    <cellStyle name="Migliaia 42 3 2 4 2 3" xfId="40432"/>
    <cellStyle name="Migliaia 42 3 2 4 3" xfId="32527"/>
    <cellStyle name="Migliaia 42 3 2 4 4" xfId="37781"/>
    <cellStyle name="Migliaia 42 3 2 4 5" xfId="12637"/>
    <cellStyle name="Migliaia 42 3 2 5" xfId="12747"/>
    <cellStyle name="Migliaia 42 3 2 5 2" xfId="29575"/>
    <cellStyle name="Migliaia 42 3 2 5 2 2" xfId="35131"/>
    <cellStyle name="Migliaia 42 3 2 5 2 3" xfId="40433"/>
    <cellStyle name="Migliaia 42 3 2 5 3" xfId="32528"/>
    <cellStyle name="Migliaia 42 3 2 5 4" xfId="37782"/>
    <cellStyle name="Migliaia 42 3 2 6" xfId="16078"/>
    <cellStyle name="Migliaia 42 3 2 6 2" xfId="29576"/>
    <cellStyle name="Migliaia 42 3 2 6 2 2" xfId="35132"/>
    <cellStyle name="Migliaia 42 3 2 6 2 3" xfId="40434"/>
    <cellStyle name="Migliaia 42 3 2 6 3" xfId="32529"/>
    <cellStyle name="Migliaia 42 3 2 6 4" xfId="37783"/>
    <cellStyle name="Migliaia 42 3 2 6 5" xfId="20465"/>
    <cellStyle name="Migliaia 42 3 2 7" xfId="20463"/>
    <cellStyle name="Migliaia 42 3 3" xfId="1441"/>
    <cellStyle name="Migliaia 42 3 3 2" xfId="3637"/>
    <cellStyle name="Migliaia 42 3 3 2 2" xfId="5186"/>
    <cellStyle name="Migliaia 42 3 3 2 2 2" xfId="35134"/>
    <cellStyle name="Migliaia 42 3 3 2 2 3" xfId="40436"/>
    <cellStyle name="Migliaia 42 3 3 2 3" xfId="13666"/>
    <cellStyle name="Migliaia 42 3 3 2 4" xfId="16082"/>
    <cellStyle name="Migliaia 42 3 3 2 4 2" xfId="37785"/>
    <cellStyle name="Migliaia 42 3 3 2 5" xfId="12006"/>
    <cellStyle name="Migliaia 42 3 3 3" xfId="4938"/>
    <cellStyle name="Migliaia 42 3 3 3 2" xfId="29578"/>
    <cellStyle name="Migliaia 42 3 3 3 2 2" xfId="35135"/>
    <cellStyle name="Migliaia 42 3 3 3 2 3" xfId="40437"/>
    <cellStyle name="Migliaia 42 3 3 3 3" xfId="32531"/>
    <cellStyle name="Migliaia 42 3 3 3 4" xfId="37786"/>
    <cellStyle name="Migliaia 42 3 3 4" xfId="16081"/>
    <cellStyle name="Migliaia 42 3 3 4 2" xfId="29579"/>
    <cellStyle name="Migliaia 42 3 3 4 2 2" xfId="35136"/>
    <cellStyle name="Migliaia 42 3 3 4 2 3" xfId="40438"/>
    <cellStyle name="Migliaia 42 3 3 4 3" xfId="32532"/>
    <cellStyle name="Migliaia 42 3 3 4 4" xfId="37787"/>
    <cellStyle name="Migliaia 42 3 3 4 5" xfId="20466"/>
    <cellStyle name="Migliaia 42 3 3 5" xfId="20467"/>
    <cellStyle name="Migliaia 42 3 3 5 2" xfId="29580"/>
    <cellStyle name="Migliaia 42 3 3 5 2 2" xfId="35137"/>
    <cellStyle name="Migliaia 42 3 3 5 2 3" xfId="40439"/>
    <cellStyle name="Migliaia 42 3 3 5 3" xfId="32533"/>
    <cellStyle name="Migliaia 42 3 3 5 4" xfId="37788"/>
    <cellStyle name="Migliaia 42 3 3 6" xfId="29577"/>
    <cellStyle name="Migliaia 42 3 3 6 2" xfId="35133"/>
    <cellStyle name="Migliaia 42 3 3 6 3" xfId="40435"/>
    <cellStyle name="Migliaia 42 3 3 7" xfId="32530"/>
    <cellStyle name="Migliaia 42 3 3 8" xfId="37784"/>
    <cellStyle name="Migliaia 42 3 3 9" xfId="12005"/>
    <cellStyle name="Migliaia 42 3 4" xfId="2421"/>
    <cellStyle name="Migliaia 42 3 4 2" xfId="3933"/>
    <cellStyle name="Migliaia 42 3 4 2 2" xfId="9888"/>
    <cellStyle name="Migliaia 42 3 4 2 3" xfId="14060"/>
    <cellStyle name="Migliaia 42 3 4 2 4" xfId="16084"/>
    <cellStyle name="Migliaia 42 3 4 2 5" xfId="27867"/>
    <cellStyle name="Migliaia 42 3 4 2 6" xfId="12008"/>
    <cellStyle name="Migliaia 42 3 4 3" xfId="9136"/>
    <cellStyle name="Migliaia 42 3 4 3 2" xfId="30826"/>
    <cellStyle name="Migliaia 42 3 4 3 2 2" xfId="35986"/>
    <cellStyle name="Migliaia 42 3 4 3 2 3" xfId="41288"/>
    <cellStyle name="Migliaia 42 3 4 3 3" xfId="33335"/>
    <cellStyle name="Migliaia 42 3 4 3 4" xfId="38637"/>
    <cellStyle name="Migliaia 42 3 4 4" xfId="16083"/>
    <cellStyle name="Migliaia 42 3 4 4 2" xfId="35138"/>
    <cellStyle name="Migliaia 42 3 4 4 3" xfId="40440"/>
    <cellStyle name="Migliaia 42 3 4 4 4" xfId="29581"/>
    <cellStyle name="Migliaia 42 3 4 5" xfId="32534"/>
    <cellStyle name="Migliaia 42 3 4 6" xfId="37789"/>
    <cellStyle name="Migliaia 42 3 4 7" xfId="12007"/>
    <cellStyle name="Migliaia 42 3 5" xfId="3245"/>
    <cellStyle name="Migliaia 42 3 5 2" xfId="9718"/>
    <cellStyle name="Migliaia 42 3 5 2 2" xfId="30827"/>
    <cellStyle name="Migliaia 42 3 5 2 2 2" xfId="35987"/>
    <cellStyle name="Migliaia 42 3 5 2 2 3" xfId="41289"/>
    <cellStyle name="Migliaia 42 3 5 2 3" xfId="33336"/>
    <cellStyle name="Migliaia 42 3 5 2 4" xfId="38638"/>
    <cellStyle name="Migliaia 42 3 5 3" xfId="16085"/>
    <cellStyle name="Migliaia 42 3 5 3 2" xfId="35139"/>
    <cellStyle name="Migliaia 42 3 5 3 3" xfId="40441"/>
    <cellStyle name="Migliaia 42 3 5 3 4" xfId="29582"/>
    <cellStyle name="Migliaia 42 3 5 4" xfId="32535"/>
    <cellStyle name="Migliaia 42 3 5 5" xfId="37790"/>
    <cellStyle name="Migliaia 42 3 5 6" xfId="12009"/>
    <cellStyle name="Migliaia 42 3 6" xfId="2828"/>
    <cellStyle name="Migliaia 42 3 6 2" xfId="9423"/>
    <cellStyle name="Migliaia 42 3 6 2 2" xfId="35140"/>
    <cellStyle name="Migliaia 42 3 6 2 3" xfId="40442"/>
    <cellStyle name="Migliaia 42 3 6 3" xfId="14041"/>
    <cellStyle name="Migliaia 42 3 6 4" xfId="16086"/>
    <cellStyle name="Migliaia 42 3 6 4 2" xfId="37791"/>
    <cellStyle name="Migliaia 42 3 6 5" xfId="12010"/>
    <cellStyle name="Migliaia 42 3 7" xfId="7676"/>
    <cellStyle name="Migliaia 42 3 7 2" xfId="29583"/>
    <cellStyle name="Migliaia 42 3 7 2 2" xfId="35141"/>
    <cellStyle name="Migliaia 42 3 7 2 3" xfId="40443"/>
    <cellStyle name="Migliaia 42 3 7 3" xfId="32536"/>
    <cellStyle name="Migliaia 42 3 7 4" xfId="37792"/>
    <cellStyle name="Migliaia 42 3 8" xfId="12748"/>
    <cellStyle name="Migliaia 42 3 8 2" xfId="29584"/>
    <cellStyle name="Migliaia 42 3 8 2 2" xfId="35142"/>
    <cellStyle name="Migliaia 42 3 8 2 3" xfId="40444"/>
    <cellStyle name="Migliaia 42 3 8 3" xfId="32537"/>
    <cellStyle name="Migliaia 42 3 8 4" xfId="37793"/>
    <cellStyle name="Migliaia 42 3 8 5" xfId="20468"/>
    <cellStyle name="Migliaia 42 3 9" xfId="16077"/>
    <cellStyle name="Migliaia 42 4" xfId="1443"/>
    <cellStyle name="Migliaia 42 4 2" xfId="3639"/>
    <cellStyle name="Migliaia 42 4 2 2" xfId="4284"/>
    <cellStyle name="Migliaia 42 4 2 2 2" xfId="29585"/>
    <cellStyle name="Migliaia 42 4 2 2 2 2" xfId="35143"/>
    <cellStyle name="Migliaia 42 4 2 2 2 3" xfId="40445"/>
    <cellStyle name="Migliaia 42 4 2 2 3" xfId="32538"/>
    <cellStyle name="Migliaia 42 4 2 2 4" xfId="37794"/>
    <cellStyle name="Migliaia 42 4 2 3" xfId="7461"/>
    <cellStyle name="Migliaia 42 4 2 3 2" xfId="29586"/>
    <cellStyle name="Migliaia 42 4 2 3 2 2" xfId="35144"/>
    <cellStyle name="Migliaia 42 4 2 3 2 3" xfId="40446"/>
    <cellStyle name="Migliaia 42 4 2 3 3" xfId="32539"/>
    <cellStyle name="Migliaia 42 4 2 3 4" xfId="37795"/>
    <cellStyle name="Migliaia 42 4 2 4" xfId="6808"/>
    <cellStyle name="Migliaia 42 4 2 5" xfId="6209"/>
    <cellStyle name="Migliaia 42 4 2 5 2" xfId="16983"/>
    <cellStyle name="Migliaia 42 4 2 5 3" xfId="20794"/>
    <cellStyle name="Migliaia 42 4 2 5 4" xfId="46015"/>
    <cellStyle name="Migliaia 42 4 2 5 5" xfId="49031"/>
    <cellStyle name="Migliaia 42 4 2 6" xfId="16088"/>
    <cellStyle name="Migliaia 42 4 2 7" xfId="20470"/>
    <cellStyle name="Migliaia 42 4 3" xfId="4285"/>
    <cellStyle name="Migliaia 42 4 3 2" xfId="13667"/>
    <cellStyle name="Migliaia 42 4 3 2 2" xfId="35145"/>
    <cellStyle name="Migliaia 42 4 3 2 3" xfId="40447"/>
    <cellStyle name="Migliaia 42 4 3 3" xfId="32540"/>
    <cellStyle name="Migliaia 42 4 3 4" xfId="37796"/>
    <cellStyle name="Migliaia 42 4 3 5" xfId="12746"/>
    <cellStyle name="Migliaia 42 4 4" xfId="7462"/>
    <cellStyle name="Migliaia 42 4 4 2" xfId="29588"/>
    <cellStyle name="Migliaia 42 4 4 2 2" xfId="35146"/>
    <cellStyle name="Migliaia 42 4 4 2 3" xfId="40448"/>
    <cellStyle name="Migliaia 42 4 4 3" xfId="32541"/>
    <cellStyle name="Migliaia 42 4 4 4" xfId="37797"/>
    <cellStyle name="Migliaia 42 4 5" xfId="6807"/>
    <cellStyle name="Migliaia 42 4 5 2" xfId="29589"/>
    <cellStyle name="Migliaia 42 4 5 2 2" xfId="35147"/>
    <cellStyle name="Migliaia 42 4 5 2 3" xfId="40449"/>
    <cellStyle name="Migliaia 42 4 5 3" xfId="32542"/>
    <cellStyle name="Migliaia 42 4 5 4" xfId="37798"/>
    <cellStyle name="Migliaia 42 4 6" xfId="6208"/>
    <cellStyle name="Migliaia 42 4 6 2" xfId="16982"/>
    <cellStyle name="Migliaia 42 4 6 2 2" xfId="35148"/>
    <cellStyle name="Migliaia 42 4 6 2 3" xfId="40450"/>
    <cellStyle name="Migliaia 42 4 6 2 4" xfId="29590"/>
    <cellStyle name="Migliaia 42 4 6 3" xfId="32543"/>
    <cellStyle name="Migliaia 42 4 6 4" xfId="37799"/>
    <cellStyle name="Migliaia 42 4 6 5" xfId="20475"/>
    <cellStyle name="Migliaia 42 4 6 6" xfId="43352"/>
    <cellStyle name="Migliaia 42 4 6 7" xfId="46014"/>
    <cellStyle name="Migliaia 42 4 6 8" xfId="49030"/>
    <cellStyle name="Migliaia 42 4 7" xfId="16087"/>
    <cellStyle name="Migliaia 42 4 7 2" xfId="29591"/>
    <cellStyle name="Migliaia 42 4 7 2 2" xfId="35149"/>
    <cellStyle name="Migliaia 42 4 7 2 3" xfId="40451"/>
    <cellStyle name="Migliaia 42 4 7 3" xfId="32544"/>
    <cellStyle name="Migliaia 42 4 7 4" xfId="37800"/>
    <cellStyle name="Migliaia 42 4 7 5" xfId="20476"/>
    <cellStyle name="Migliaia 42 4 8" xfId="20469"/>
    <cellStyle name="Migliaia 42 5" xfId="1444"/>
    <cellStyle name="Migliaia 42 5 2" xfId="3640"/>
    <cellStyle name="Migliaia 42 5 2 2" xfId="13904"/>
    <cellStyle name="Migliaia 42 5 2 2 2" xfId="35150"/>
    <cellStyle name="Migliaia 42 5 2 2 3" xfId="40452"/>
    <cellStyle name="Migliaia 42 5 2 3" xfId="16090"/>
    <cellStyle name="Migliaia 42 5 2 3 2" xfId="32545"/>
    <cellStyle name="Migliaia 42 5 2 4" xfId="37801"/>
    <cellStyle name="Migliaia 42 5 2 5" xfId="12011"/>
    <cellStyle name="Migliaia 42 5 3" xfId="6809"/>
    <cellStyle name="Migliaia 42 5 3 2" xfId="29593"/>
    <cellStyle name="Migliaia 42 5 3 2 2" xfId="35151"/>
    <cellStyle name="Migliaia 42 5 3 2 3" xfId="40453"/>
    <cellStyle name="Migliaia 42 5 3 3" xfId="32546"/>
    <cellStyle name="Migliaia 42 5 3 4" xfId="37802"/>
    <cellStyle name="Migliaia 42 5 4" xfId="6210"/>
    <cellStyle name="Migliaia 42 5 4 2" xfId="16984"/>
    <cellStyle name="Migliaia 42 5 4 2 2" xfId="35152"/>
    <cellStyle name="Migliaia 42 5 4 2 3" xfId="40454"/>
    <cellStyle name="Migliaia 42 5 4 2 4" xfId="29594"/>
    <cellStyle name="Migliaia 42 5 4 3" xfId="32547"/>
    <cellStyle name="Migliaia 42 5 4 4" xfId="37803"/>
    <cellStyle name="Migliaia 42 5 4 5" xfId="20480"/>
    <cellStyle name="Migliaia 42 5 4 6" xfId="43133"/>
    <cellStyle name="Migliaia 42 5 4 7" xfId="46016"/>
    <cellStyle name="Migliaia 42 5 4 8" xfId="49032"/>
    <cellStyle name="Migliaia 42 5 5" xfId="16089"/>
    <cellStyle name="Migliaia 42 5 5 2" xfId="29595"/>
    <cellStyle name="Migliaia 42 5 5 2 2" xfId="35153"/>
    <cellStyle name="Migliaia 42 5 5 2 3" xfId="40455"/>
    <cellStyle name="Migliaia 42 5 5 3" xfId="32548"/>
    <cellStyle name="Migliaia 42 5 5 4" xfId="37804"/>
    <cellStyle name="Migliaia 42 5 5 5" xfId="20481"/>
    <cellStyle name="Migliaia 42 5 6" xfId="20482"/>
    <cellStyle name="Migliaia 42 5 6 2" xfId="29596"/>
    <cellStyle name="Migliaia 42 5 6 2 2" xfId="35154"/>
    <cellStyle name="Migliaia 42 5 6 2 3" xfId="40456"/>
    <cellStyle name="Migliaia 42 5 6 3" xfId="32549"/>
    <cellStyle name="Migliaia 42 5 6 4" xfId="37805"/>
    <cellStyle name="Migliaia 42 5 7" xfId="20477"/>
    <cellStyle name="Migliaia 42 6" xfId="1439"/>
    <cellStyle name="Migliaia 42 6 2" xfId="3635"/>
    <cellStyle name="Migliaia 42 6 2 2" xfId="5185"/>
    <cellStyle name="Migliaia 42 6 2 3" xfId="14076"/>
    <cellStyle name="Migliaia 42 6 2 4" xfId="16092"/>
    <cellStyle name="Migliaia 42 6 2 5" xfId="27868"/>
    <cellStyle name="Migliaia 42 6 2 6" xfId="12013"/>
    <cellStyle name="Migliaia 42 6 3" xfId="4937"/>
    <cellStyle name="Migliaia 42 6 3 2" xfId="30828"/>
    <cellStyle name="Migliaia 42 6 3 2 2" xfId="35988"/>
    <cellStyle name="Migliaia 42 6 3 2 3" xfId="41290"/>
    <cellStyle name="Migliaia 42 6 3 3" xfId="33337"/>
    <cellStyle name="Migliaia 42 6 3 4" xfId="38639"/>
    <cellStyle name="Migliaia 42 6 4" xfId="16091"/>
    <cellStyle name="Migliaia 42 6 4 2" xfId="35155"/>
    <cellStyle name="Migliaia 42 6 4 3" xfId="40457"/>
    <cellStyle name="Migliaia 42 6 4 4" xfId="29597"/>
    <cellStyle name="Migliaia 42 6 5" xfId="32550"/>
    <cellStyle name="Migliaia 42 6 6" xfId="37806"/>
    <cellStyle name="Migliaia 42 6 7" xfId="12012"/>
    <cellStyle name="Migliaia 42 7" xfId="3243"/>
    <cellStyle name="Migliaia 42 7 2" xfId="9716"/>
    <cellStyle name="Migliaia 42 7 2 2" xfId="30829"/>
    <cellStyle name="Migliaia 42 7 2 2 2" xfId="35989"/>
    <cellStyle name="Migliaia 42 7 2 2 3" xfId="41291"/>
    <cellStyle name="Migliaia 42 7 2 3" xfId="33338"/>
    <cellStyle name="Migliaia 42 7 2 4" xfId="38640"/>
    <cellStyle name="Migliaia 42 7 3" xfId="16093"/>
    <cellStyle name="Migliaia 42 7 3 2" xfId="35156"/>
    <cellStyle name="Migliaia 42 7 3 3" xfId="40458"/>
    <cellStyle name="Migliaia 42 7 3 4" xfId="29598"/>
    <cellStyle name="Migliaia 42 7 4" xfId="32551"/>
    <cellStyle name="Migliaia 42 7 5" xfId="37807"/>
    <cellStyle name="Migliaia 42 7 6" xfId="12014"/>
    <cellStyle name="Migliaia 42 8" xfId="2826"/>
    <cellStyle name="Migliaia 42 8 2" xfId="9421"/>
    <cellStyle name="Migliaia 42 8 2 2" xfId="30830"/>
    <cellStyle name="Migliaia 42 8 2 2 2" xfId="35990"/>
    <cellStyle name="Migliaia 42 8 2 2 3" xfId="41292"/>
    <cellStyle name="Migliaia 42 8 2 3" xfId="33339"/>
    <cellStyle name="Migliaia 42 8 2 4" xfId="38641"/>
    <cellStyle name="Migliaia 42 8 3" xfId="16094"/>
    <cellStyle name="Migliaia 42 8 3 2" xfId="35157"/>
    <cellStyle name="Migliaia 42 8 3 3" xfId="40459"/>
    <cellStyle name="Migliaia 42 8 3 4" xfId="29599"/>
    <cellStyle name="Migliaia 42 8 4" xfId="32552"/>
    <cellStyle name="Migliaia 42 8 5" xfId="37808"/>
    <cellStyle name="Migliaia 42 8 6" xfId="12015"/>
    <cellStyle name="Migliaia 42 9" xfId="12636"/>
    <cellStyle name="Migliaia 42 9 2" xfId="29600"/>
    <cellStyle name="Migliaia 42 9 2 2" xfId="35158"/>
    <cellStyle name="Migliaia 42 9 2 3" xfId="40460"/>
    <cellStyle name="Migliaia 42 9 3" xfId="32553"/>
    <cellStyle name="Migliaia 42 9 4" xfId="37809"/>
    <cellStyle name="Migliaia 43" xfId="347"/>
    <cellStyle name="Migliaia 43 10" xfId="16095"/>
    <cellStyle name="Migliaia 43 10 2" xfId="35159"/>
    <cellStyle name="Migliaia 43 10 3" xfId="40461"/>
    <cellStyle name="Migliaia 43 10 4" xfId="29601"/>
    <cellStyle name="Migliaia 43 11" xfId="32554"/>
    <cellStyle name="Migliaia 43 12" xfId="37810"/>
    <cellStyle name="Migliaia 43 2" xfId="348"/>
    <cellStyle name="Migliaia 43 2 2" xfId="1446"/>
    <cellStyle name="Migliaia 43 2 2 2" xfId="3642"/>
    <cellStyle name="Migliaia 43 2 2 2 2" xfId="9829"/>
    <cellStyle name="Migliaia 43 2 2 2 2 2" xfId="35160"/>
    <cellStyle name="Migliaia 43 2 2 2 2 3" xfId="40462"/>
    <cellStyle name="Migliaia 43 2 2 2 3" xfId="13905"/>
    <cellStyle name="Migliaia 43 2 2 2 4" xfId="16098"/>
    <cellStyle name="Migliaia 43 2 2 2 4 2" xfId="37811"/>
    <cellStyle name="Migliaia 43 2 2 2 5" xfId="12016"/>
    <cellStyle name="Migliaia 43 2 2 3" xfId="7054"/>
    <cellStyle name="Migliaia 43 2 2 3 2" xfId="30831"/>
    <cellStyle name="Migliaia 43 2 2 3 2 2" xfId="35991"/>
    <cellStyle name="Migliaia 43 2 2 3 2 3" xfId="41293"/>
    <cellStyle name="Migliaia 43 2 2 3 3" xfId="33340"/>
    <cellStyle name="Migliaia 43 2 2 3 4" xfId="38642"/>
    <cellStyle name="Migliaia 43 2 2 4" xfId="6211"/>
    <cellStyle name="Migliaia 43 2 2 4 2" xfId="16985"/>
    <cellStyle name="Migliaia 43 2 2 4 3" xfId="42097"/>
    <cellStyle name="Migliaia 43 2 2 4 4" xfId="46017"/>
    <cellStyle name="Migliaia 43 2 2 4 5" xfId="49033"/>
    <cellStyle name="Migliaia 43 2 2 5" xfId="16097"/>
    <cellStyle name="Migliaia 43 2 2 6" xfId="20489"/>
    <cellStyle name="Migliaia 43 2 3" xfId="3247"/>
    <cellStyle name="Migliaia 43 2 3 2" xfId="9720"/>
    <cellStyle name="Migliaia 43 2 3 2 2" xfId="30832"/>
    <cellStyle name="Migliaia 43 2 3 2 2 2" xfId="35992"/>
    <cellStyle name="Migliaia 43 2 3 2 2 3" xfId="41294"/>
    <cellStyle name="Migliaia 43 2 3 2 3" xfId="33341"/>
    <cellStyle name="Migliaia 43 2 3 2 4" xfId="38643"/>
    <cellStyle name="Migliaia 43 2 3 3" xfId="16099"/>
    <cellStyle name="Migliaia 43 2 3 3 2" xfId="35161"/>
    <cellStyle name="Migliaia 43 2 3 3 3" xfId="40463"/>
    <cellStyle name="Migliaia 43 2 3 3 4" xfId="29603"/>
    <cellStyle name="Migliaia 43 2 3 4" xfId="32556"/>
    <cellStyle name="Migliaia 43 2 3 5" xfId="37812"/>
    <cellStyle name="Migliaia 43 2 3 6" xfId="12017"/>
    <cellStyle name="Migliaia 43 2 4" xfId="2831"/>
    <cellStyle name="Migliaia 43 2 4 2" xfId="9425"/>
    <cellStyle name="Migliaia 43 2 4 2 2" xfId="35162"/>
    <cellStyle name="Migliaia 43 2 4 2 3" xfId="40464"/>
    <cellStyle name="Migliaia 43 2 4 3" xfId="13721"/>
    <cellStyle name="Migliaia 43 2 4 4" xfId="16100"/>
    <cellStyle name="Migliaia 43 2 4 4 2" xfId="37813"/>
    <cellStyle name="Migliaia 43 2 4 5" xfId="12018"/>
    <cellStyle name="Migliaia 43 2 5" xfId="8569"/>
    <cellStyle name="Migliaia 43 2 5 2" xfId="29604"/>
    <cellStyle name="Migliaia 43 2 5 2 2" xfId="35163"/>
    <cellStyle name="Migliaia 43 2 5 2 3" xfId="40465"/>
    <cellStyle name="Migliaia 43 2 5 3" xfId="32558"/>
    <cellStyle name="Migliaia 43 2 5 4" xfId="37814"/>
    <cellStyle name="Migliaia 43 2 6" xfId="16096"/>
    <cellStyle name="Migliaia 43 2 6 2" xfId="29605"/>
    <cellStyle name="Migliaia 43 2 6 2 2" xfId="35164"/>
    <cellStyle name="Migliaia 43 2 6 2 3" xfId="40466"/>
    <cellStyle name="Migliaia 43 2 6 3" xfId="32559"/>
    <cellStyle name="Migliaia 43 2 6 4" xfId="37815"/>
    <cellStyle name="Migliaia 43 2 6 5" xfId="20494"/>
    <cellStyle name="Migliaia 43 2 7" xfId="20488"/>
    <cellStyle name="Migliaia 43 3" xfId="349"/>
    <cellStyle name="Migliaia 43 3 10" xfId="20495"/>
    <cellStyle name="Migliaia 43 3 11" xfId="12019"/>
    <cellStyle name="Migliaia 43 3 2" xfId="1448"/>
    <cellStyle name="Migliaia 43 3 2 2" xfId="3644"/>
    <cellStyle name="Migliaia 43 3 2 2 2" xfId="7463"/>
    <cellStyle name="Migliaia 43 3 2 2 2 2" xfId="13906"/>
    <cellStyle name="Migliaia 43 3 2 2 2 2 2" xfId="17310"/>
    <cellStyle name="Migliaia 43 3 2 2 2 2 2 2" xfId="35165"/>
    <cellStyle name="Migliaia 43 3 2 2 2 2 3" xfId="40467"/>
    <cellStyle name="Migliaia 43 3 2 2 2 2 4" xfId="29606"/>
    <cellStyle name="Migliaia 43 3 2 2 2 3" xfId="32560"/>
    <cellStyle name="Migliaia 43 3 2 2 2 4" xfId="37816"/>
    <cellStyle name="Migliaia 43 3 2 2 2 5" xfId="42199"/>
    <cellStyle name="Migliaia 43 3 2 2 2 6" xfId="46355"/>
    <cellStyle name="Migliaia 43 3 2 2 2 7" xfId="49371"/>
    <cellStyle name="Migliaia 43 3 2 2 2 8" xfId="13108"/>
    <cellStyle name="Migliaia 43 3 2 2 3" xfId="7602"/>
    <cellStyle name="Migliaia 43 3 2 2 4" xfId="6212"/>
    <cellStyle name="Migliaia 43 3 2 2 4 2" xfId="16986"/>
    <cellStyle name="Migliaia 43 3 2 2 4 3" xfId="43706"/>
    <cellStyle name="Migliaia 43 3 2 2 4 4" xfId="46018"/>
    <cellStyle name="Migliaia 43 3 2 2 4 5" xfId="49034"/>
    <cellStyle name="Migliaia 43 3 2 2 5" xfId="16103"/>
    <cellStyle name="Migliaia 43 3 2 2 6" xfId="20497"/>
    <cellStyle name="Migliaia 43 3 2 3" xfId="2833"/>
    <cellStyle name="Migliaia 43 3 2 3 2" xfId="7834"/>
    <cellStyle name="Migliaia 43 3 2 3 2 2" xfId="35166"/>
    <cellStyle name="Migliaia 43 3 2 3 2 3" xfId="40468"/>
    <cellStyle name="Migliaia 43 3 2 3 2 4" xfId="29607"/>
    <cellStyle name="Migliaia 43 3 2 3 3" xfId="7464"/>
    <cellStyle name="Migliaia 43 3 2 3 4" xfId="16104"/>
    <cellStyle name="Migliaia 43 3 2 3 4 2" xfId="37817"/>
    <cellStyle name="Migliaia 43 3 2 3 5" xfId="12020"/>
    <cellStyle name="Migliaia 43 3 2 4" xfId="6810"/>
    <cellStyle name="Migliaia 43 3 2 4 2" xfId="13526"/>
    <cellStyle name="Migliaia 43 3 2 4 2 2" xfId="35167"/>
    <cellStyle name="Migliaia 43 3 2 4 2 3" xfId="40469"/>
    <cellStyle name="Migliaia 43 3 2 4 3" xfId="32562"/>
    <cellStyle name="Migliaia 43 3 2 4 4" xfId="37818"/>
    <cellStyle name="Migliaia 43 3 2 4 5" xfId="12639"/>
    <cellStyle name="Migliaia 43 3 2 5" xfId="12744"/>
    <cellStyle name="Migliaia 43 3 2 5 2" xfId="29609"/>
    <cellStyle name="Migliaia 43 3 2 5 2 2" xfId="35168"/>
    <cellStyle name="Migliaia 43 3 2 5 2 3" xfId="40470"/>
    <cellStyle name="Migliaia 43 3 2 5 3" xfId="32563"/>
    <cellStyle name="Migliaia 43 3 2 5 4" xfId="37819"/>
    <cellStyle name="Migliaia 43 3 2 6" xfId="16102"/>
    <cellStyle name="Migliaia 43 3 2 6 2" xfId="29610"/>
    <cellStyle name="Migliaia 43 3 2 6 2 2" xfId="35169"/>
    <cellStyle name="Migliaia 43 3 2 6 2 3" xfId="40471"/>
    <cellStyle name="Migliaia 43 3 2 6 3" xfId="32564"/>
    <cellStyle name="Migliaia 43 3 2 6 4" xfId="37820"/>
    <cellStyle name="Migliaia 43 3 2 6 5" xfId="20502"/>
    <cellStyle name="Migliaia 43 3 2 7" xfId="20496"/>
    <cellStyle name="Migliaia 43 3 3" xfId="1447"/>
    <cellStyle name="Migliaia 43 3 3 2" xfId="3643"/>
    <cellStyle name="Migliaia 43 3 3 2 2" xfId="5188"/>
    <cellStyle name="Migliaia 43 3 3 2 2 2" xfId="35171"/>
    <cellStyle name="Migliaia 43 3 3 2 2 3" xfId="40473"/>
    <cellStyle name="Migliaia 43 3 3 2 3" xfId="13668"/>
    <cellStyle name="Migliaia 43 3 3 2 4" xfId="16106"/>
    <cellStyle name="Migliaia 43 3 3 2 4 2" xfId="37822"/>
    <cellStyle name="Migliaia 43 3 3 2 5" xfId="12022"/>
    <cellStyle name="Migliaia 43 3 3 3" xfId="4940"/>
    <cellStyle name="Migliaia 43 3 3 3 2" xfId="29613"/>
    <cellStyle name="Migliaia 43 3 3 3 2 2" xfId="35172"/>
    <cellStyle name="Migliaia 43 3 3 3 2 3" xfId="40474"/>
    <cellStyle name="Migliaia 43 3 3 3 3" xfId="32567"/>
    <cellStyle name="Migliaia 43 3 3 3 4" xfId="37823"/>
    <cellStyle name="Migliaia 43 3 3 4" xfId="16105"/>
    <cellStyle name="Migliaia 43 3 3 4 2" xfId="29614"/>
    <cellStyle name="Migliaia 43 3 3 4 2 2" xfId="35173"/>
    <cellStyle name="Migliaia 43 3 3 4 2 3" xfId="40475"/>
    <cellStyle name="Migliaia 43 3 3 4 3" xfId="32568"/>
    <cellStyle name="Migliaia 43 3 3 4 4" xfId="37824"/>
    <cellStyle name="Migliaia 43 3 3 4 5" xfId="20506"/>
    <cellStyle name="Migliaia 43 3 3 5" xfId="20507"/>
    <cellStyle name="Migliaia 43 3 3 5 2" xfId="29615"/>
    <cellStyle name="Migliaia 43 3 3 5 2 2" xfId="35174"/>
    <cellStyle name="Migliaia 43 3 3 5 2 3" xfId="40476"/>
    <cellStyle name="Migliaia 43 3 3 5 3" xfId="32569"/>
    <cellStyle name="Migliaia 43 3 3 5 4" xfId="37825"/>
    <cellStyle name="Migliaia 43 3 3 6" xfId="29611"/>
    <cellStyle name="Migliaia 43 3 3 6 2" xfId="35170"/>
    <cellStyle name="Migliaia 43 3 3 6 3" xfId="40472"/>
    <cellStyle name="Migliaia 43 3 3 7" xfId="32565"/>
    <cellStyle name="Migliaia 43 3 3 8" xfId="37821"/>
    <cellStyle name="Migliaia 43 3 3 9" xfId="12021"/>
    <cellStyle name="Migliaia 43 3 4" xfId="2422"/>
    <cellStyle name="Migliaia 43 3 4 2" xfId="3934"/>
    <cellStyle name="Migliaia 43 3 4 2 2" xfId="9889"/>
    <cellStyle name="Migliaia 43 3 4 2 3" xfId="13564"/>
    <cellStyle name="Migliaia 43 3 4 2 4" xfId="16108"/>
    <cellStyle name="Migliaia 43 3 4 2 5" xfId="27874"/>
    <cellStyle name="Migliaia 43 3 4 2 6" xfId="12024"/>
    <cellStyle name="Migliaia 43 3 4 3" xfId="9137"/>
    <cellStyle name="Migliaia 43 3 4 3 2" xfId="30833"/>
    <cellStyle name="Migliaia 43 3 4 3 2 2" xfId="35993"/>
    <cellStyle name="Migliaia 43 3 4 3 2 3" xfId="41295"/>
    <cellStyle name="Migliaia 43 3 4 3 3" xfId="33342"/>
    <cellStyle name="Migliaia 43 3 4 3 4" xfId="38644"/>
    <cellStyle name="Migliaia 43 3 4 4" xfId="16107"/>
    <cellStyle name="Migliaia 43 3 4 4 2" xfId="35175"/>
    <cellStyle name="Migliaia 43 3 4 4 3" xfId="40477"/>
    <cellStyle name="Migliaia 43 3 4 4 4" xfId="29616"/>
    <cellStyle name="Migliaia 43 3 4 5" xfId="32570"/>
    <cellStyle name="Migliaia 43 3 4 6" xfId="37826"/>
    <cellStyle name="Migliaia 43 3 4 7" xfId="12023"/>
    <cellStyle name="Migliaia 43 3 5" xfId="3248"/>
    <cellStyle name="Migliaia 43 3 5 2" xfId="9721"/>
    <cellStyle name="Migliaia 43 3 5 2 2" xfId="30834"/>
    <cellStyle name="Migliaia 43 3 5 2 2 2" xfId="35994"/>
    <cellStyle name="Migliaia 43 3 5 2 2 3" xfId="41296"/>
    <cellStyle name="Migliaia 43 3 5 2 3" xfId="33343"/>
    <cellStyle name="Migliaia 43 3 5 2 4" xfId="38645"/>
    <cellStyle name="Migliaia 43 3 5 3" xfId="16109"/>
    <cellStyle name="Migliaia 43 3 5 3 2" xfId="35176"/>
    <cellStyle name="Migliaia 43 3 5 3 3" xfId="40478"/>
    <cellStyle name="Migliaia 43 3 5 3 4" xfId="29617"/>
    <cellStyle name="Migliaia 43 3 5 4" xfId="32571"/>
    <cellStyle name="Migliaia 43 3 5 5" xfId="37827"/>
    <cellStyle name="Migliaia 43 3 5 6" xfId="12025"/>
    <cellStyle name="Migliaia 43 3 6" xfId="2832"/>
    <cellStyle name="Migliaia 43 3 6 2" xfId="9426"/>
    <cellStyle name="Migliaia 43 3 6 2 2" xfId="35177"/>
    <cellStyle name="Migliaia 43 3 6 2 3" xfId="40479"/>
    <cellStyle name="Migliaia 43 3 6 3" xfId="13455"/>
    <cellStyle name="Migliaia 43 3 6 4" xfId="16110"/>
    <cellStyle name="Migliaia 43 3 6 4 2" xfId="37828"/>
    <cellStyle name="Migliaia 43 3 6 5" xfId="12026"/>
    <cellStyle name="Migliaia 43 3 7" xfId="6644"/>
    <cellStyle name="Migliaia 43 3 7 2" xfId="29619"/>
    <cellStyle name="Migliaia 43 3 7 2 2" xfId="35178"/>
    <cellStyle name="Migliaia 43 3 7 2 3" xfId="40480"/>
    <cellStyle name="Migliaia 43 3 7 3" xfId="32573"/>
    <cellStyle name="Migliaia 43 3 7 4" xfId="37829"/>
    <cellStyle name="Migliaia 43 3 8" xfId="12745"/>
    <cellStyle name="Migliaia 43 3 8 2" xfId="29620"/>
    <cellStyle name="Migliaia 43 3 8 2 2" xfId="35179"/>
    <cellStyle name="Migliaia 43 3 8 2 3" xfId="40481"/>
    <cellStyle name="Migliaia 43 3 8 3" xfId="32574"/>
    <cellStyle name="Migliaia 43 3 8 4" xfId="37830"/>
    <cellStyle name="Migliaia 43 3 8 5" xfId="20512"/>
    <cellStyle name="Migliaia 43 3 9" xfId="16101"/>
    <cellStyle name="Migliaia 43 4" xfId="1449"/>
    <cellStyle name="Migliaia 43 4 2" xfId="3645"/>
    <cellStyle name="Migliaia 43 4 2 2" xfId="4286"/>
    <cellStyle name="Migliaia 43 4 2 2 2" xfId="29621"/>
    <cellStyle name="Migliaia 43 4 2 2 2 2" xfId="35180"/>
    <cellStyle name="Migliaia 43 4 2 2 2 3" xfId="40482"/>
    <cellStyle name="Migliaia 43 4 2 2 3" xfId="32575"/>
    <cellStyle name="Migliaia 43 4 2 2 4" xfId="37831"/>
    <cellStyle name="Migliaia 43 4 2 3" xfId="7465"/>
    <cellStyle name="Migliaia 43 4 2 3 2" xfId="29622"/>
    <cellStyle name="Migliaia 43 4 2 3 2 2" xfId="35181"/>
    <cellStyle name="Migliaia 43 4 2 3 2 3" xfId="40483"/>
    <cellStyle name="Migliaia 43 4 2 3 3" xfId="32576"/>
    <cellStyle name="Migliaia 43 4 2 3 4" xfId="37832"/>
    <cellStyle name="Migliaia 43 4 2 4" xfId="6812"/>
    <cellStyle name="Migliaia 43 4 2 5" xfId="6214"/>
    <cellStyle name="Migliaia 43 4 2 5 2" xfId="16988"/>
    <cellStyle name="Migliaia 43 4 2 5 3" xfId="42813"/>
    <cellStyle name="Migliaia 43 4 2 5 4" xfId="46020"/>
    <cellStyle name="Migliaia 43 4 2 5 5" xfId="49036"/>
    <cellStyle name="Migliaia 43 4 2 6" xfId="16112"/>
    <cellStyle name="Migliaia 43 4 2 7" xfId="20514"/>
    <cellStyle name="Migliaia 43 4 3" xfId="4287"/>
    <cellStyle name="Migliaia 43 4 3 2" xfId="13669"/>
    <cellStyle name="Migliaia 43 4 3 2 2" xfId="35182"/>
    <cellStyle name="Migliaia 43 4 3 2 3" xfId="40484"/>
    <cellStyle name="Migliaia 43 4 3 3" xfId="32577"/>
    <cellStyle name="Migliaia 43 4 3 4" xfId="37833"/>
    <cellStyle name="Migliaia 43 4 3 5" xfId="12743"/>
    <cellStyle name="Migliaia 43 4 4" xfId="7466"/>
    <cellStyle name="Migliaia 43 4 4 2" xfId="29624"/>
    <cellStyle name="Migliaia 43 4 4 2 2" xfId="35183"/>
    <cellStyle name="Migliaia 43 4 4 2 3" xfId="40485"/>
    <cellStyle name="Migliaia 43 4 4 3" xfId="32578"/>
    <cellStyle name="Migliaia 43 4 4 4" xfId="37834"/>
    <cellStyle name="Migliaia 43 4 5" xfId="6811"/>
    <cellStyle name="Migliaia 43 4 5 2" xfId="29625"/>
    <cellStyle name="Migliaia 43 4 5 2 2" xfId="35184"/>
    <cellStyle name="Migliaia 43 4 5 2 3" xfId="40486"/>
    <cellStyle name="Migliaia 43 4 5 3" xfId="32579"/>
    <cellStyle name="Migliaia 43 4 5 4" xfId="37835"/>
    <cellStyle name="Migliaia 43 4 6" xfId="6213"/>
    <cellStyle name="Migliaia 43 4 6 2" xfId="16987"/>
    <cellStyle name="Migliaia 43 4 6 2 2" xfId="35185"/>
    <cellStyle name="Migliaia 43 4 6 2 3" xfId="40487"/>
    <cellStyle name="Migliaia 43 4 6 2 4" xfId="29626"/>
    <cellStyle name="Migliaia 43 4 6 3" xfId="32580"/>
    <cellStyle name="Migliaia 43 4 6 4" xfId="37836"/>
    <cellStyle name="Migliaia 43 4 6 5" xfId="20520"/>
    <cellStyle name="Migliaia 43 4 6 6" xfId="42713"/>
    <cellStyle name="Migliaia 43 4 6 7" xfId="46019"/>
    <cellStyle name="Migliaia 43 4 6 8" xfId="49035"/>
    <cellStyle name="Migliaia 43 4 7" xfId="16111"/>
    <cellStyle name="Migliaia 43 4 7 2" xfId="29627"/>
    <cellStyle name="Migliaia 43 4 7 2 2" xfId="35186"/>
    <cellStyle name="Migliaia 43 4 7 2 3" xfId="40488"/>
    <cellStyle name="Migliaia 43 4 7 3" xfId="32581"/>
    <cellStyle name="Migliaia 43 4 7 4" xfId="37837"/>
    <cellStyle name="Migliaia 43 4 7 5" xfId="20521"/>
    <cellStyle name="Migliaia 43 4 8" xfId="20513"/>
    <cellStyle name="Migliaia 43 5" xfId="1450"/>
    <cellStyle name="Migliaia 43 5 2" xfId="3646"/>
    <cellStyle name="Migliaia 43 5 2 2" xfId="13907"/>
    <cellStyle name="Migliaia 43 5 2 2 2" xfId="35187"/>
    <cellStyle name="Migliaia 43 5 2 2 3" xfId="40489"/>
    <cellStyle name="Migliaia 43 5 2 3" xfId="16114"/>
    <cellStyle name="Migliaia 43 5 2 3 2" xfId="32582"/>
    <cellStyle name="Migliaia 43 5 2 4" xfId="37838"/>
    <cellStyle name="Migliaia 43 5 2 5" xfId="12027"/>
    <cellStyle name="Migliaia 43 5 3" xfId="6813"/>
    <cellStyle name="Migliaia 43 5 3 2" xfId="29629"/>
    <cellStyle name="Migliaia 43 5 3 2 2" xfId="35188"/>
    <cellStyle name="Migliaia 43 5 3 2 3" xfId="40490"/>
    <cellStyle name="Migliaia 43 5 3 3" xfId="32583"/>
    <cellStyle name="Migliaia 43 5 3 4" xfId="37839"/>
    <cellStyle name="Migliaia 43 5 4" xfId="6215"/>
    <cellStyle name="Migliaia 43 5 4 2" xfId="16989"/>
    <cellStyle name="Migliaia 43 5 4 2 2" xfId="35189"/>
    <cellStyle name="Migliaia 43 5 4 2 3" xfId="40491"/>
    <cellStyle name="Migliaia 43 5 4 2 4" xfId="29630"/>
    <cellStyle name="Migliaia 43 5 4 3" xfId="32584"/>
    <cellStyle name="Migliaia 43 5 4 4" xfId="37840"/>
    <cellStyle name="Migliaia 43 5 4 5" xfId="20525"/>
    <cellStyle name="Migliaia 43 5 4 6" xfId="41708"/>
    <cellStyle name="Migliaia 43 5 4 7" xfId="46021"/>
    <cellStyle name="Migliaia 43 5 4 8" xfId="49037"/>
    <cellStyle name="Migliaia 43 5 5" xfId="16113"/>
    <cellStyle name="Migliaia 43 5 5 2" xfId="29631"/>
    <cellStyle name="Migliaia 43 5 5 2 2" xfId="35190"/>
    <cellStyle name="Migliaia 43 5 5 2 3" xfId="40492"/>
    <cellStyle name="Migliaia 43 5 5 3" xfId="32585"/>
    <cellStyle name="Migliaia 43 5 5 4" xfId="37841"/>
    <cellStyle name="Migliaia 43 5 5 5" xfId="20526"/>
    <cellStyle name="Migliaia 43 5 6" xfId="20527"/>
    <cellStyle name="Migliaia 43 5 6 2" xfId="29632"/>
    <cellStyle name="Migliaia 43 5 6 2 2" xfId="35191"/>
    <cellStyle name="Migliaia 43 5 6 2 3" xfId="40493"/>
    <cellStyle name="Migliaia 43 5 6 3" xfId="32586"/>
    <cellStyle name="Migliaia 43 5 6 4" xfId="37842"/>
    <cellStyle name="Migliaia 43 5 7" xfId="20522"/>
    <cellStyle name="Migliaia 43 6" xfId="1445"/>
    <cellStyle name="Migliaia 43 6 2" xfId="3641"/>
    <cellStyle name="Migliaia 43 6 2 2" xfId="5187"/>
    <cellStyle name="Migliaia 43 6 2 3" xfId="14075"/>
    <cellStyle name="Migliaia 43 6 2 4" xfId="16116"/>
    <cellStyle name="Migliaia 43 6 2 5" xfId="27876"/>
    <cellStyle name="Migliaia 43 6 2 6" xfId="12029"/>
    <cellStyle name="Migliaia 43 6 3" xfId="4939"/>
    <cellStyle name="Migliaia 43 6 3 2" xfId="30835"/>
    <cellStyle name="Migliaia 43 6 3 2 2" xfId="35995"/>
    <cellStyle name="Migliaia 43 6 3 2 3" xfId="41297"/>
    <cellStyle name="Migliaia 43 6 3 3" xfId="33344"/>
    <cellStyle name="Migliaia 43 6 3 4" xfId="38646"/>
    <cellStyle name="Migliaia 43 6 4" xfId="16115"/>
    <cellStyle name="Migliaia 43 6 4 2" xfId="35192"/>
    <cellStyle name="Migliaia 43 6 4 3" xfId="40494"/>
    <cellStyle name="Migliaia 43 6 4 4" xfId="29633"/>
    <cellStyle name="Migliaia 43 6 5" xfId="32587"/>
    <cellStyle name="Migliaia 43 6 6" xfId="37843"/>
    <cellStyle name="Migliaia 43 6 7" xfId="12028"/>
    <cellStyle name="Migliaia 43 7" xfId="3246"/>
    <cellStyle name="Migliaia 43 7 2" xfId="9719"/>
    <cellStyle name="Migliaia 43 7 2 2" xfId="30836"/>
    <cellStyle name="Migliaia 43 7 2 2 2" xfId="35996"/>
    <cellStyle name="Migliaia 43 7 2 2 3" xfId="41298"/>
    <cellStyle name="Migliaia 43 7 2 3" xfId="33345"/>
    <cellStyle name="Migliaia 43 7 2 4" xfId="38647"/>
    <cellStyle name="Migliaia 43 7 3" xfId="16117"/>
    <cellStyle name="Migliaia 43 7 3 2" xfId="35193"/>
    <cellStyle name="Migliaia 43 7 3 3" xfId="40495"/>
    <cellStyle name="Migliaia 43 7 3 4" xfId="29634"/>
    <cellStyle name="Migliaia 43 7 4" xfId="32588"/>
    <cellStyle name="Migliaia 43 7 5" xfId="37844"/>
    <cellStyle name="Migliaia 43 7 6" xfId="12030"/>
    <cellStyle name="Migliaia 43 8" xfId="2830"/>
    <cellStyle name="Migliaia 43 8 2" xfId="9424"/>
    <cellStyle name="Migliaia 43 8 2 2" xfId="30837"/>
    <cellStyle name="Migliaia 43 8 2 2 2" xfId="35997"/>
    <cellStyle name="Migliaia 43 8 2 2 3" xfId="41299"/>
    <cellStyle name="Migliaia 43 8 2 3" xfId="33346"/>
    <cellStyle name="Migliaia 43 8 2 4" xfId="38648"/>
    <cellStyle name="Migliaia 43 8 3" xfId="16118"/>
    <cellStyle name="Migliaia 43 8 3 2" xfId="35194"/>
    <cellStyle name="Migliaia 43 8 3 3" xfId="40496"/>
    <cellStyle name="Migliaia 43 8 3 4" xfId="29635"/>
    <cellStyle name="Migliaia 43 8 4" xfId="32589"/>
    <cellStyle name="Migliaia 43 8 5" xfId="37845"/>
    <cellStyle name="Migliaia 43 8 6" xfId="12031"/>
    <cellStyle name="Migliaia 43 9" xfId="12638"/>
    <cellStyle name="Migliaia 43 9 2" xfId="29636"/>
    <cellStyle name="Migliaia 43 9 2 2" xfId="35195"/>
    <cellStyle name="Migliaia 43 9 2 3" xfId="40497"/>
    <cellStyle name="Migliaia 43 9 3" xfId="32590"/>
    <cellStyle name="Migliaia 43 9 4" xfId="37846"/>
    <cellStyle name="Migliaia 44" xfId="350"/>
    <cellStyle name="Migliaia 44 10" xfId="16119"/>
    <cellStyle name="Migliaia 44 10 2" xfId="35196"/>
    <cellStyle name="Migliaia 44 10 3" xfId="40498"/>
    <cellStyle name="Migliaia 44 10 4" xfId="29637"/>
    <cellStyle name="Migliaia 44 11" xfId="32591"/>
    <cellStyle name="Migliaia 44 12" xfId="37847"/>
    <cellStyle name="Migliaia 44 2" xfId="351"/>
    <cellStyle name="Migliaia 44 2 2" xfId="1452"/>
    <cellStyle name="Migliaia 44 2 2 2" xfId="3648"/>
    <cellStyle name="Migliaia 44 2 2 2 2" xfId="9830"/>
    <cellStyle name="Migliaia 44 2 2 2 2 2" xfId="35197"/>
    <cellStyle name="Migliaia 44 2 2 2 2 3" xfId="40499"/>
    <cellStyle name="Migliaia 44 2 2 2 3" xfId="13908"/>
    <cellStyle name="Migliaia 44 2 2 2 4" xfId="16122"/>
    <cellStyle name="Migliaia 44 2 2 2 4 2" xfId="37848"/>
    <cellStyle name="Migliaia 44 2 2 2 5" xfId="12032"/>
    <cellStyle name="Migliaia 44 2 2 3" xfId="7055"/>
    <cellStyle name="Migliaia 44 2 2 3 2" xfId="30838"/>
    <cellStyle name="Migliaia 44 2 2 3 2 2" xfId="35998"/>
    <cellStyle name="Migliaia 44 2 2 3 2 3" xfId="41300"/>
    <cellStyle name="Migliaia 44 2 2 3 3" xfId="33347"/>
    <cellStyle name="Migliaia 44 2 2 3 4" xfId="38649"/>
    <cellStyle name="Migliaia 44 2 2 4" xfId="6216"/>
    <cellStyle name="Migliaia 44 2 2 4 2" xfId="16990"/>
    <cellStyle name="Migliaia 44 2 2 4 3" xfId="43053"/>
    <cellStyle name="Migliaia 44 2 2 4 4" xfId="46022"/>
    <cellStyle name="Migliaia 44 2 2 4 5" xfId="49038"/>
    <cellStyle name="Migliaia 44 2 2 5" xfId="16121"/>
    <cellStyle name="Migliaia 44 2 2 6" xfId="20534"/>
    <cellStyle name="Migliaia 44 2 3" xfId="3250"/>
    <cellStyle name="Migliaia 44 2 3 2" xfId="9723"/>
    <cellStyle name="Migliaia 44 2 3 2 2" xfId="30839"/>
    <cellStyle name="Migliaia 44 2 3 2 2 2" xfId="35999"/>
    <cellStyle name="Migliaia 44 2 3 2 2 3" xfId="41301"/>
    <cellStyle name="Migliaia 44 2 3 2 3" xfId="33348"/>
    <cellStyle name="Migliaia 44 2 3 2 4" xfId="38650"/>
    <cellStyle name="Migliaia 44 2 3 3" xfId="16123"/>
    <cellStyle name="Migliaia 44 2 3 3 2" xfId="35198"/>
    <cellStyle name="Migliaia 44 2 3 3 3" xfId="40500"/>
    <cellStyle name="Migliaia 44 2 3 3 4" xfId="29639"/>
    <cellStyle name="Migliaia 44 2 3 4" xfId="32593"/>
    <cellStyle name="Migliaia 44 2 3 5" xfId="37849"/>
    <cellStyle name="Migliaia 44 2 3 6" xfId="12033"/>
    <cellStyle name="Migliaia 44 2 4" xfId="2835"/>
    <cellStyle name="Migliaia 44 2 4 2" xfId="9428"/>
    <cellStyle name="Migliaia 44 2 4 2 2" xfId="35199"/>
    <cellStyle name="Migliaia 44 2 4 2 3" xfId="40501"/>
    <cellStyle name="Migliaia 44 2 4 3" xfId="14040"/>
    <cellStyle name="Migliaia 44 2 4 4" xfId="16124"/>
    <cellStyle name="Migliaia 44 2 4 4 2" xfId="37850"/>
    <cellStyle name="Migliaia 44 2 4 5" xfId="12034"/>
    <cellStyle name="Migliaia 44 2 5" xfId="8570"/>
    <cellStyle name="Migliaia 44 2 5 2" xfId="29640"/>
    <cellStyle name="Migliaia 44 2 5 2 2" xfId="35200"/>
    <cellStyle name="Migliaia 44 2 5 2 3" xfId="40502"/>
    <cellStyle name="Migliaia 44 2 5 3" xfId="32594"/>
    <cellStyle name="Migliaia 44 2 5 4" xfId="37851"/>
    <cellStyle name="Migliaia 44 2 6" xfId="16120"/>
    <cellStyle name="Migliaia 44 2 6 2" xfId="29641"/>
    <cellStyle name="Migliaia 44 2 6 2 2" xfId="35201"/>
    <cellStyle name="Migliaia 44 2 6 2 3" xfId="40503"/>
    <cellStyle name="Migliaia 44 2 6 3" xfId="32595"/>
    <cellStyle name="Migliaia 44 2 6 4" xfId="37852"/>
    <cellStyle name="Migliaia 44 2 6 5" xfId="20536"/>
    <cellStyle name="Migliaia 44 2 7" xfId="20533"/>
    <cellStyle name="Migliaia 44 3" xfId="352"/>
    <cellStyle name="Migliaia 44 3 10" xfId="20537"/>
    <cellStyle name="Migliaia 44 3 11" xfId="12035"/>
    <cellStyle name="Migliaia 44 3 2" xfId="1454"/>
    <cellStyle name="Migliaia 44 3 2 2" xfId="3650"/>
    <cellStyle name="Migliaia 44 3 2 2 2" xfId="7467"/>
    <cellStyle name="Migliaia 44 3 2 2 2 2" xfId="13909"/>
    <cellStyle name="Migliaia 44 3 2 2 2 2 2" xfId="17311"/>
    <cellStyle name="Migliaia 44 3 2 2 2 2 2 2" xfId="35202"/>
    <cellStyle name="Migliaia 44 3 2 2 2 2 3" xfId="40504"/>
    <cellStyle name="Migliaia 44 3 2 2 2 2 4" xfId="29642"/>
    <cellStyle name="Migliaia 44 3 2 2 2 3" xfId="32596"/>
    <cellStyle name="Migliaia 44 3 2 2 2 4" xfId="37853"/>
    <cellStyle name="Migliaia 44 3 2 2 2 5" xfId="42661"/>
    <cellStyle name="Migliaia 44 3 2 2 2 6" xfId="46356"/>
    <cellStyle name="Migliaia 44 3 2 2 2 7" xfId="49372"/>
    <cellStyle name="Migliaia 44 3 2 2 2 8" xfId="13109"/>
    <cellStyle name="Migliaia 44 3 2 2 3" xfId="6995"/>
    <cellStyle name="Migliaia 44 3 2 2 4" xfId="6217"/>
    <cellStyle name="Migliaia 44 3 2 2 4 2" xfId="16991"/>
    <cellStyle name="Migliaia 44 3 2 2 4 3" xfId="27918"/>
    <cellStyle name="Migliaia 44 3 2 2 4 4" xfId="46023"/>
    <cellStyle name="Migliaia 44 3 2 2 4 5" xfId="49039"/>
    <cellStyle name="Migliaia 44 3 2 2 5" xfId="16127"/>
    <cellStyle name="Migliaia 44 3 2 2 6" xfId="20539"/>
    <cellStyle name="Migliaia 44 3 2 3" xfId="2837"/>
    <cellStyle name="Migliaia 44 3 2 3 2" xfId="7833"/>
    <cellStyle name="Migliaia 44 3 2 3 2 2" xfId="35203"/>
    <cellStyle name="Migliaia 44 3 2 3 2 3" xfId="40505"/>
    <cellStyle name="Migliaia 44 3 2 3 2 4" xfId="29643"/>
    <cellStyle name="Migliaia 44 3 2 3 3" xfId="7468"/>
    <cellStyle name="Migliaia 44 3 2 3 4" xfId="16128"/>
    <cellStyle name="Migliaia 44 3 2 3 4 2" xfId="37854"/>
    <cellStyle name="Migliaia 44 3 2 3 5" xfId="12036"/>
    <cellStyle name="Migliaia 44 3 2 4" xfId="6814"/>
    <cellStyle name="Migliaia 44 3 2 4 2" xfId="13527"/>
    <cellStyle name="Migliaia 44 3 2 4 2 2" xfId="35204"/>
    <cellStyle name="Migliaia 44 3 2 4 2 3" xfId="40506"/>
    <cellStyle name="Migliaia 44 3 2 4 3" xfId="32597"/>
    <cellStyle name="Migliaia 44 3 2 4 4" xfId="37855"/>
    <cellStyle name="Migliaia 44 3 2 4 5" xfId="12641"/>
    <cellStyle name="Migliaia 44 3 2 5" xfId="12741"/>
    <cellStyle name="Migliaia 44 3 2 5 2" xfId="29644"/>
    <cellStyle name="Migliaia 44 3 2 5 2 2" xfId="35205"/>
    <cellStyle name="Migliaia 44 3 2 5 2 3" xfId="40507"/>
    <cellStyle name="Migliaia 44 3 2 5 3" xfId="32598"/>
    <cellStyle name="Migliaia 44 3 2 5 4" xfId="37856"/>
    <cellStyle name="Migliaia 44 3 2 6" xfId="16126"/>
    <cellStyle name="Migliaia 44 3 2 6 2" xfId="29645"/>
    <cellStyle name="Migliaia 44 3 2 6 2 2" xfId="35206"/>
    <cellStyle name="Migliaia 44 3 2 6 2 3" xfId="40508"/>
    <cellStyle name="Migliaia 44 3 2 6 3" xfId="32599"/>
    <cellStyle name="Migliaia 44 3 2 6 4" xfId="37857"/>
    <cellStyle name="Migliaia 44 3 2 6 5" xfId="20540"/>
    <cellStyle name="Migliaia 44 3 2 7" xfId="20538"/>
    <cellStyle name="Migliaia 44 3 3" xfId="1453"/>
    <cellStyle name="Migliaia 44 3 3 2" xfId="3649"/>
    <cellStyle name="Migliaia 44 3 3 2 2" xfId="5190"/>
    <cellStyle name="Migliaia 44 3 3 2 2 2" xfId="35208"/>
    <cellStyle name="Migliaia 44 3 3 2 2 3" xfId="40510"/>
    <cellStyle name="Migliaia 44 3 3 2 3" xfId="13670"/>
    <cellStyle name="Migliaia 44 3 3 2 4" xfId="16130"/>
    <cellStyle name="Migliaia 44 3 3 2 4 2" xfId="37859"/>
    <cellStyle name="Migliaia 44 3 3 2 5" xfId="12038"/>
    <cellStyle name="Migliaia 44 3 3 3" xfId="4942"/>
    <cellStyle name="Migliaia 44 3 3 3 2" xfId="29647"/>
    <cellStyle name="Migliaia 44 3 3 3 2 2" xfId="35209"/>
    <cellStyle name="Migliaia 44 3 3 3 2 3" xfId="40511"/>
    <cellStyle name="Migliaia 44 3 3 3 3" xfId="32601"/>
    <cellStyle name="Migliaia 44 3 3 3 4" xfId="37860"/>
    <cellStyle name="Migliaia 44 3 3 4" xfId="16129"/>
    <cellStyle name="Migliaia 44 3 3 4 2" xfId="29648"/>
    <cellStyle name="Migliaia 44 3 3 4 2 2" xfId="35210"/>
    <cellStyle name="Migliaia 44 3 3 4 2 3" xfId="40512"/>
    <cellStyle name="Migliaia 44 3 3 4 3" xfId="32602"/>
    <cellStyle name="Migliaia 44 3 3 4 4" xfId="37861"/>
    <cellStyle name="Migliaia 44 3 3 4 5" xfId="20541"/>
    <cellStyle name="Migliaia 44 3 3 5" xfId="20542"/>
    <cellStyle name="Migliaia 44 3 3 5 2" xfId="29649"/>
    <cellStyle name="Migliaia 44 3 3 5 2 2" xfId="35211"/>
    <cellStyle name="Migliaia 44 3 3 5 2 3" xfId="40513"/>
    <cellStyle name="Migliaia 44 3 3 5 3" xfId="32603"/>
    <cellStyle name="Migliaia 44 3 3 5 4" xfId="37862"/>
    <cellStyle name="Migliaia 44 3 3 6" xfId="29646"/>
    <cellStyle name="Migliaia 44 3 3 6 2" xfId="35207"/>
    <cellStyle name="Migliaia 44 3 3 6 3" xfId="40509"/>
    <cellStyle name="Migliaia 44 3 3 7" xfId="32600"/>
    <cellStyle name="Migliaia 44 3 3 8" xfId="37858"/>
    <cellStyle name="Migliaia 44 3 3 9" xfId="12037"/>
    <cellStyle name="Migliaia 44 3 4" xfId="2423"/>
    <cellStyle name="Migliaia 44 3 4 2" xfId="3935"/>
    <cellStyle name="Migliaia 44 3 4 2 2" xfId="9890"/>
    <cellStyle name="Migliaia 44 3 4 2 3" xfId="13565"/>
    <cellStyle name="Migliaia 44 3 4 2 4" xfId="16132"/>
    <cellStyle name="Migliaia 44 3 4 2 5" xfId="27881"/>
    <cellStyle name="Migliaia 44 3 4 2 6" xfId="12040"/>
    <cellStyle name="Migliaia 44 3 4 3" xfId="9138"/>
    <cellStyle name="Migliaia 44 3 4 3 2" xfId="30840"/>
    <cellStyle name="Migliaia 44 3 4 3 2 2" xfId="36000"/>
    <cellStyle name="Migliaia 44 3 4 3 2 3" xfId="41302"/>
    <cellStyle name="Migliaia 44 3 4 3 3" xfId="33349"/>
    <cellStyle name="Migliaia 44 3 4 3 4" xfId="38651"/>
    <cellStyle name="Migliaia 44 3 4 4" xfId="16131"/>
    <cellStyle name="Migliaia 44 3 4 4 2" xfId="35212"/>
    <cellStyle name="Migliaia 44 3 4 4 3" xfId="40514"/>
    <cellStyle name="Migliaia 44 3 4 4 4" xfId="29650"/>
    <cellStyle name="Migliaia 44 3 4 5" xfId="32604"/>
    <cellStyle name="Migliaia 44 3 4 6" xfId="37863"/>
    <cellStyle name="Migliaia 44 3 4 7" xfId="12039"/>
    <cellStyle name="Migliaia 44 3 5" xfId="3251"/>
    <cellStyle name="Migliaia 44 3 5 2" xfId="9724"/>
    <cellStyle name="Migliaia 44 3 5 2 2" xfId="30841"/>
    <cellStyle name="Migliaia 44 3 5 2 2 2" xfId="36001"/>
    <cellStyle name="Migliaia 44 3 5 2 2 3" xfId="41303"/>
    <cellStyle name="Migliaia 44 3 5 2 3" xfId="33350"/>
    <cellStyle name="Migliaia 44 3 5 2 4" xfId="38652"/>
    <cellStyle name="Migliaia 44 3 5 3" xfId="16133"/>
    <cellStyle name="Migliaia 44 3 5 3 2" xfId="35213"/>
    <cellStyle name="Migliaia 44 3 5 3 3" xfId="40515"/>
    <cellStyle name="Migliaia 44 3 5 3 4" xfId="29651"/>
    <cellStyle name="Migliaia 44 3 5 4" xfId="32605"/>
    <cellStyle name="Migliaia 44 3 5 5" xfId="37864"/>
    <cellStyle name="Migliaia 44 3 5 6" xfId="12041"/>
    <cellStyle name="Migliaia 44 3 6" xfId="2836"/>
    <cellStyle name="Migliaia 44 3 6 2" xfId="9429"/>
    <cellStyle name="Migliaia 44 3 6 2 2" xfId="35214"/>
    <cellStyle name="Migliaia 44 3 6 2 3" xfId="40516"/>
    <cellStyle name="Migliaia 44 3 6 3" xfId="13722"/>
    <cellStyle name="Migliaia 44 3 6 4" xfId="16134"/>
    <cellStyle name="Migliaia 44 3 6 4 2" xfId="37865"/>
    <cellStyle name="Migliaia 44 3 6 5" xfId="12042"/>
    <cellStyle name="Migliaia 44 3 7" xfId="6957"/>
    <cellStyle name="Migliaia 44 3 7 2" xfId="29652"/>
    <cellStyle name="Migliaia 44 3 7 2 2" xfId="35215"/>
    <cellStyle name="Migliaia 44 3 7 2 3" xfId="40517"/>
    <cellStyle name="Migliaia 44 3 7 3" xfId="32606"/>
    <cellStyle name="Migliaia 44 3 7 4" xfId="37866"/>
    <cellStyle name="Migliaia 44 3 8" xfId="12742"/>
    <cellStyle name="Migliaia 44 3 8 2" xfId="29653"/>
    <cellStyle name="Migliaia 44 3 8 2 2" xfId="35216"/>
    <cellStyle name="Migliaia 44 3 8 2 3" xfId="40518"/>
    <cellStyle name="Migliaia 44 3 8 3" xfId="32607"/>
    <cellStyle name="Migliaia 44 3 8 4" xfId="37867"/>
    <cellStyle name="Migliaia 44 3 8 5" xfId="20543"/>
    <cellStyle name="Migliaia 44 3 9" xfId="16125"/>
    <cellStyle name="Migliaia 44 4" xfId="1455"/>
    <cellStyle name="Migliaia 44 4 2" xfId="3651"/>
    <cellStyle name="Migliaia 44 4 2 2" xfId="4288"/>
    <cellStyle name="Migliaia 44 4 2 2 2" xfId="29654"/>
    <cellStyle name="Migliaia 44 4 2 2 2 2" xfId="35217"/>
    <cellStyle name="Migliaia 44 4 2 2 2 3" xfId="40519"/>
    <cellStyle name="Migliaia 44 4 2 2 3" xfId="32608"/>
    <cellStyle name="Migliaia 44 4 2 2 4" xfId="37868"/>
    <cellStyle name="Migliaia 44 4 2 3" xfId="7469"/>
    <cellStyle name="Migliaia 44 4 2 3 2" xfId="29655"/>
    <cellStyle name="Migliaia 44 4 2 3 2 2" xfId="35218"/>
    <cellStyle name="Migliaia 44 4 2 3 2 3" xfId="40520"/>
    <cellStyle name="Migliaia 44 4 2 3 3" xfId="32609"/>
    <cellStyle name="Migliaia 44 4 2 3 4" xfId="37869"/>
    <cellStyle name="Migliaia 44 4 2 4" xfId="6816"/>
    <cellStyle name="Migliaia 44 4 2 5" xfId="6219"/>
    <cellStyle name="Migliaia 44 4 2 5 2" xfId="16993"/>
    <cellStyle name="Migliaia 44 4 2 5 3" xfId="42098"/>
    <cellStyle name="Migliaia 44 4 2 5 4" xfId="46025"/>
    <cellStyle name="Migliaia 44 4 2 5 5" xfId="49041"/>
    <cellStyle name="Migliaia 44 4 2 6" xfId="16136"/>
    <cellStyle name="Migliaia 44 4 2 7" xfId="20545"/>
    <cellStyle name="Migliaia 44 4 3" xfId="4289"/>
    <cellStyle name="Migliaia 44 4 3 2" xfId="13671"/>
    <cellStyle name="Migliaia 44 4 3 2 2" xfId="35219"/>
    <cellStyle name="Migliaia 44 4 3 2 3" xfId="40521"/>
    <cellStyle name="Migliaia 44 4 3 3" xfId="32610"/>
    <cellStyle name="Migliaia 44 4 3 4" xfId="37870"/>
    <cellStyle name="Migliaia 44 4 3 5" xfId="12740"/>
    <cellStyle name="Migliaia 44 4 4" xfId="7470"/>
    <cellStyle name="Migliaia 44 4 4 2" xfId="29656"/>
    <cellStyle name="Migliaia 44 4 4 2 2" xfId="35220"/>
    <cellStyle name="Migliaia 44 4 4 2 3" xfId="40522"/>
    <cellStyle name="Migliaia 44 4 4 3" xfId="32611"/>
    <cellStyle name="Migliaia 44 4 4 4" xfId="37871"/>
    <cellStyle name="Migliaia 44 4 5" xfId="6815"/>
    <cellStyle name="Migliaia 44 4 5 2" xfId="29657"/>
    <cellStyle name="Migliaia 44 4 5 2 2" xfId="35221"/>
    <cellStyle name="Migliaia 44 4 5 2 3" xfId="40523"/>
    <cellStyle name="Migliaia 44 4 5 3" xfId="32612"/>
    <cellStyle name="Migliaia 44 4 5 4" xfId="37872"/>
    <cellStyle name="Migliaia 44 4 6" xfId="6218"/>
    <cellStyle name="Migliaia 44 4 6 2" xfId="16992"/>
    <cellStyle name="Migliaia 44 4 6 2 2" xfId="35222"/>
    <cellStyle name="Migliaia 44 4 6 2 3" xfId="40524"/>
    <cellStyle name="Migliaia 44 4 6 2 4" xfId="29658"/>
    <cellStyle name="Migliaia 44 4 6 3" xfId="32613"/>
    <cellStyle name="Migliaia 44 4 6 4" xfId="37873"/>
    <cellStyle name="Migliaia 44 4 6 5" xfId="20546"/>
    <cellStyle name="Migliaia 44 4 6 6" xfId="43714"/>
    <cellStyle name="Migliaia 44 4 6 7" xfId="46024"/>
    <cellStyle name="Migliaia 44 4 6 8" xfId="49040"/>
    <cellStyle name="Migliaia 44 4 7" xfId="16135"/>
    <cellStyle name="Migliaia 44 4 7 2" xfId="29659"/>
    <cellStyle name="Migliaia 44 4 7 2 2" xfId="35223"/>
    <cellStyle name="Migliaia 44 4 7 2 3" xfId="40525"/>
    <cellStyle name="Migliaia 44 4 7 3" xfId="32614"/>
    <cellStyle name="Migliaia 44 4 7 4" xfId="37874"/>
    <cellStyle name="Migliaia 44 4 7 5" xfId="20547"/>
    <cellStyle name="Migliaia 44 4 8" xfId="20544"/>
    <cellStyle name="Migliaia 44 5" xfId="1456"/>
    <cellStyle name="Migliaia 44 5 2" xfId="3652"/>
    <cellStyle name="Migliaia 44 5 2 2" xfId="13910"/>
    <cellStyle name="Migliaia 44 5 2 2 2" xfId="35224"/>
    <cellStyle name="Migliaia 44 5 2 2 3" xfId="40526"/>
    <cellStyle name="Migliaia 44 5 2 3" xfId="16138"/>
    <cellStyle name="Migliaia 44 5 2 3 2" xfId="32615"/>
    <cellStyle name="Migliaia 44 5 2 4" xfId="37875"/>
    <cellStyle name="Migliaia 44 5 2 5" xfId="12043"/>
    <cellStyle name="Migliaia 44 5 3" xfId="6817"/>
    <cellStyle name="Migliaia 44 5 3 2" xfId="29660"/>
    <cellStyle name="Migliaia 44 5 3 2 2" xfId="35225"/>
    <cellStyle name="Migliaia 44 5 3 2 3" xfId="40527"/>
    <cellStyle name="Migliaia 44 5 3 3" xfId="32616"/>
    <cellStyle name="Migliaia 44 5 3 4" xfId="37876"/>
    <cellStyle name="Migliaia 44 5 4" xfId="6220"/>
    <cellStyle name="Migliaia 44 5 4 2" xfId="16994"/>
    <cellStyle name="Migliaia 44 5 4 2 2" xfId="35226"/>
    <cellStyle name="Migliaia 44 5 4 2 3" xfId="40528"/>
    <cellStyle name="Migliaia 44 5 4 2 4" xfId="29661"/>
    <cellStyle name="Migliaia 44 5 4 3" xfId="32617"/>
    <cellStyle name="Migliaia 44 5 4 4" xfId="37877"/>
    <cellStyle name="Migliaia 44 5 4 5" xfId="20550"/>
    <cellStyle name="Migliaia 44 5 4 6" xfId="42593"/>
    <cellStyle name="Migliaia 44 5 4 7" xfId="46026"/>
    <cellStyle name="Migliaia 44 5 4 8" xfId="49042"/>
    <cellStyle name="Migliaia 44 5 5" xfId="16137"/>
    <cellStyle name="Migliaia 44 5 5 2" xfId="29662"/>
    <cellStyle name="Migliaia 44 5 5 2 2" xfId="35227"/>
    <cellStyle name="Migliaia 44 5 5 2 3" xfId="40529"/>
    <cellStyle name="Migliaia 44 5 5 3" xfId="32618"/>
    <cellStyle name="Migliaia 44 5 5 4" xfId="37878"/>
    <cellStyle name="Migliaia 44 5 5 5" xfId="20551"/>
    <cellStyle name="Migliaia 44 5 6" xfId="20552"/>
    <cellStyle name="Migliaia 44 5 6 2" xfId="29663"/>
    <cellStyle name="Migliaia 44 5 6 2 2" xfId="35228"/>
    <cellStyle name="Migliaia 44 5 6 2 3" xfId="40530"/>
    <cellStyle name="Migliaia 44 5 6 3" xfId="32619"/>
    <cellStyle name="Migliaia 44 5 6 4" xfId="37879"/>
    <cellStyle name="Migliaia 44 5 7" xfId="20548"/>
    <cellStyle name="Migliaia 44 6" xfId="1451"/>
    <cellStyle name="Migliaia 44 6 2" xfId="3647"/>
    <cellStyle name="Migliaia 44 6 2 2" xfId="5189"/>
    <cellStyle name="Migliaia 44 6 2 3" xfId="14074"/>
    <cellStyle name="Migliaia 44 6 2 4" xfId="16140"/>
    <cellStyle name="Migliaia 44 6 2 5" xfId="27882"/>
    <cellStyle name="Migliaia 44 6 2 6" xfId="12045"/>
    <cellStyle name="Migliaia 44 6 3" xfId="4941"/>
    <cellStyle name="Migliaia 44 6 3 2" xfId="30842"/>
    <cellStyle name="Migliaia 44 6 3 2 2" xfId="36002"/>
    <cellStyle name="Migliaia 44 6 3 2 3" xfId="41304"/>
    <cellStyle name="Migliaia 44 6 3 3" xfId="33351"/>
    <cellStyle name="Migliaia 44 6 3 4" xfId="38653"/>
    <cellStyle name="Migliaia 44 6 4" xfId="16139"/>
    <cellStyle name="Migliaia 44 6 4 2" xfId="35229"/>
    <cellStyle name="Migliaia 44 6 4 3" xfId="40531"/>
    <cellStyle name="Migliaia 44 6 4 4" xfId="29664"/>
    <cellStyle name="Migliaia 44 6 5" xfId="32620"/>
    <cellStyle name="Migliaia 44 6 6" xfId="37880"/>
    <cellStyle name="Migliaia 44 6 7" xfId="12044"/>
    <cellStyle name="Migliaia 44 7" xfId="3249"/>
    <cellStyle name="Migliaia 44 7 2" xfId="9722"/>
    <cellStyle name="Migliaia 44 7 2 2" xfId="30843"/>
    <cellStyle name="Migliaia 44 7 2 2 2" xfId="36003"/>
    <cellStyle name="Migliaia 44 7 2 2 3" xfId="41305"/>
    <cellStyle name="Migliaia 44 7 2 3" xfId="33352"/>
    <cellStyle name="Migliaia 44 7 2 4" xfId="38654"/>
    <cellStyle name="Migliaia 44 7 3" xfId="16141"/>
    <cellStyle name="Migliaia 44 7 3 2" xfId="35230"/>
    <cellStyle name="Migliaia 44 7 3 3" xfId="40532"/>
    <cellStyle name="Migliaia 44 7 3 4" xfId="29665"/>
    <cellStyle name="Migliaia 44 7 4" xfId="32621"/>
    <cellStyle name="Migliaia 44 7 5" xfId="37881"/>
    <cellStyle name="Migliaia 44 7 6" xfId="12046"/>
    <cellStyle name="Migliaia 44 8" xfId="2834"/>
    <cellStyle name="Migliaia 44 8 2" xfId="9427"/>
    <cellStyle name="Migliaia 44 8 2 2" xfId="30844"/>
    <cellStyle name="Migliaia 44 8 2 2 2" xfId="36004"/>
    <cellStyle name="Migliaia 44 8 2 2 3" xfId="41306"/>
    <cellStyle name="Migliaia 44 8 2 3" xfId="33353"/>
    <cellStyle name="Migliaia 44 8 2 4" xfId="38655"/>
    <cellStyle name="Migliaia 44 8 3" xfId="16142"/>
    <cellStyle name="Migliaia 44 8 3 2" xfId="35231"/>
    <cellStyle name="Migliaia 44 8 3 3" xfId="40533"/>
    <cellStyle name="Migliaia 44 8 3 4" xfId="29666"/>
    <cellStyle name="Migliaia 44 8 4" xfId="32622"/>
    <cellStyle name="Migliaia 44 8 5" xfId="37882"/>
    <cellStyle name="Migliaia 44 8 6" xfId="12047"/>
    <cellStyle name="Migliaia 44 9" xfId="12640"/>
    <cellStyle name="Migliaia 44 9 2" xfId="29667"/>
    <cellStyle name="Migliaia 44 9 2 2" xfId="35232"/>
    <cellStyle name="Migliaia 44 9 2 3" xfId="40534"/>
    <cellStyle name="Migliaia 44 9 3" xfId="32623"/>
    <cellStyle name="Migliaia 44 9 4" xfId="37883"/>
    <cellStyle name="Migliaia 45" xfId="353"/>
    <cellStyle name="Migliaia 45 10" xfId="16143"/>
    <cellStyle name="Migliaia 45 10 2" xfId="35233"/>
    <cellStyle name="Migliaia 45 10 3" xfId="40535"/>
    <cellStyle name="Migliaia 45 10 4" xfId="29668"/>
    <cellStyle name="Migliaia 45 11" xfId="32624"/>
    <cellStyle name="Migliaia 45 12" xfId="37884"/>
    <cellStyle name="Migliaia 45 2" xfId="354"/>
    <cellStyle name="Migliaia 45 2 2" xfId="1458"/>
    <cellStyle name="Migliaia 45 2 2 2" xfId="3654"/>
    <cellStyle name="Migliaia 45 2 2 2 2" xfId="9831"/>
    <cellStyle name="Migliaia 45 2 2 2 2 2" xfId="35234"/>
    <cellStyle name="Migliaia 45 2 2 2 2 3" xfId="40536"/>
    <cellStyle name="Migliaia 45 2 2 2 3" xfId="13911"/>
    <cellStyle name="Migliaia 45 2 2 2 4" xfId="16146"/>
    <cellStyle name="Migliaia 45 2 2 2 4 2" xfId="37885"/>
    <cellStyle name="Migliaia 45 2 2 2 5" xfId="12048"/>
    <cellStyle name="Migliaia 45 2 2 3" xfId="7056"/>
    <cellStyle name="Migliaia 45 2 2 3 2" xfId="30845"/>
    <cellStyle name="Migliaia 45 2 2 3 2 2" xfId="36005"/>
    <cellStyle name="Migliaia 45 2 2 3 2 3" xfId="41307"/>
    <cellStyle name="Migliaia 45 2 2 3 3" xfId="33354"/>
    <cellStyle name="Migliaia 45 2 2 3 4" xfId="38656"/>
    <cellStyle name="Migliaia 45 2 2 4" xfId="6221"/>
    <cellStyle name="Migliaia 45 2 2 4 2" xfId="16995"/>
    <cellStyle name="Migliaia 45 2 2 4 3" xfId="43305"/>
    <cellStyle name="Migliaia 45 2 2 4 4" xfId="46027"/>
    <cellStyle name="Migliaia 45 2 2 4 5" xfId="49043"/>
    <cellStyle name="Migliaia 45 2 2 5" xfId="16145"/>
    <cellStyle name="Migliaia 45 2 2 6" xfId="20556"/>
    <cellStyle name="Migliaia 45 2 3" xfId="3253"/>
    <cellStyle name="Migliaia 45 2 3 2" xfId="9726"/>
    <cellStyle name="Migliaia 45 2 3 2 2" xfId="30846"/>
    <cellStyle name="Migliaia 45 2 3 2 2 2" xfId="36006"/>
    <cellStyle name="Migliaia 45 2 3 2 2 3" xfId="41308"/>
    <cellStyle name="Migliaia 45 2 3 2 3" xfId="33355"/>
    <cellStyle name="Migliaia 45 2 3 2 4" xfId="38657"/>
    <cellStyle name="Migliaia 45 2 3 3" xfId="16147"/>
    <cellStyle name="Migliaia 45 2 3 3 2" xfId="35235"/>
    <cellStyle name="Migliaia 45 2 3 3 3" xfId="40537"/>
    <cellStyle name="Migliaia 45 2 3 3 4" xfId="29669"/>
    <cellStyle name="Migliaia 45 2 3 4" xfId="32626"/>
    <cellStyle name="Migliaia 45 2 3 5" xfId="37886"/>
    <cellStyle name="Migliaia 45 2 3 6" xfId="12049"/>
    <cellStyle name="Migliaia 45 2 4" xfId="2839"/>
    <cellStyle name="Migliaia 45 2 4 2" xfId="9431"/>
    <cellStyle name="Migliaia 45 2 4 2 2" xfId="35236"/>
    <cellStyle name="Migliaia 45 2 4 2 3" xfId="40538"/>
    <cellStyle name="Migliaia 45 2 4 3" xfId="13456"/>
    <cellStyle name="Migliaia 45 2 4 4" xfId="16148"/>
    <cellStyle name="Migliaia 45 2 4 4 2" xfId="37887"/>
    <cellStyle name="Migliaia 45 2 4 5" xfId="12050"/>
    <cellStyle name="Migliaia 45 2 5" xfId="8571"/>
    <cellStyle name="Migliaia 45 2 5 2" xfId="29671"/>
    <cellStyle name="Migliaia 45 2 5 2 2" xfId="35237"/>
    <cellStyle name="Migliaia 45 2 5 2 3" xfId="40539"/>
    <cellStyle name="Migliaia 45 2 5 3" xfId="32628"/>
    <cellStyle name="Migliaia 45 2 5 4" xfId="37888"/>
    <cellStyle name="Migliaia 45 2 6" xfId="16144"/>
    <cellStyle name="Migliaia 45 2 6 2" xfId="29672"/>
    <cellStyle name="Migliaia 45 2 6 2 2" xfId="35238"/>
    <cellStyle name="Migliaia 45 2 6 2 3" xfId="40540"/>
    <cellStyle name="Migliaia 45 2 6 3" xfId="32629"/>
    <cellStyle name="Migliaia 45 2 6 4" xfId="37889"/>
    <cellStyle name="Migliaia 45 2 6 5" xfId="20558"/>
    <cellStyle name="Migliaia 45 2 7" xfId="20555"/>
    <cellStyle name="Migliaia 45 3" xfId="355"/>
    <cellStyle name="Migliaia 45 3 10" xfId="20559"/>
    <cellStyle name="Migliaia 45 3 11" xfId="12051"/>
    <cellStyle name="Migliaia 45 3 2" xfId="1460"/>
    <cellStyle name="Migliaia 45 3 2 2" xfId="3656"/>
    <cellStyle name="Migliaia 45 3 2 2 2" xfId="7471"/>
    <cellStyle name="Migliaia 45 3 2 2 2 2" xfId="13912"/>
    <cellStyle name="Migliaia 45 3 2 2 2 2 2" xfId="17312"/>
    <cellStyle name="Migliaia 45 3 2 2 2 2 2 2" xfId="35239"/>
    <cellStyle name="Migliaia 45 3 2 2 2 2 3" xfId="40541"/>
    <cellStyle name="Migliaia 45 3 2 2 2 2 4" xfId="29673"/>
    <cellStyle name="Migliaia 45 3 2 2 2 3" xfId="32630"/>
    <cellStyle name="Migliaia 45 3 2 2 2 4" xfId="37890"/>
    <cellStyle name="Migliaia 45 3 2 2 2 5" xfId="42534"/>
    <cellStyle name="Migliaia 45 3 2 2 2 6" xfId="46357"/>
    <cellStyle name="Migliaia 45 3 2 2 2 7" xfId="49373"/>
    <cellStyle name="Migliaia 45 3 2 2 2 8" xfId="13110"/>
    <cellStyle name="Migliaia 45 3 2 2 3" xfId="6996"/>
    <cellStyle name="Migliaia 45 3 2 2 4" xfId="6222"/>
    <cellStyle name="Migliaia 45 3 2 2 4 2" xfId="16996"/>
    <cellStyle name="Migliaia 45 3 2 2 4 3" xfId="43408"/>
    <cellStyle name="Migliaia 45 3 2 2 4 4" xfId="46028"/>
    <cellStyle name="Migliaia 45 3 2 2 4 5" xfId="49044"/>
    <cellStyle name="Migliaia 45 3 2 2 5" xfId="16151"/>
    <cellStyle name="Migliaia 45 3 2 2 6" xfId="20561"/>
    <cellStyle name="Migliaia 45 3 2 3" xfId="2841"/>
    <cellStyle name="Migliaia 45 3 2 3 2" xfId="7832"/>
    <cellStyle name="Migliaia 45 3 2 3 2 2" xfId="35240"/>
    <cellStyle name="Migliaia 45 3 2 3 2 3" xfId="40542"/>
    <cellStyle name="Migliaia 45 3 2 3 2 4" xfId="29674"/>
    <cellStyle name="Migliaia 45 3 2 3 3" xfId="7472"/>
    <cellStyle name="Migliaia 45 3 2 3 4" xfId="16152"/>
    <cellStyle name="Migliaia 45 3 2 3 4 2" xfId="37891"/>
    <cellStyle name="Migliaia 45 3 2 3 5" xfId="12052"/>
    <cellStyle name="Migliaia 45 3 2 4" xfId="6818"/>
    <cellStyle name="Migliaia 45 3 2 4 2" xfId="13528"/>
    <cellStyle name="Migliaia 45 3 2 4 2 2" xfId="35241"/>
    <cellStyle name="Migliaia 45 3 2 4 2 3" xfId="40543"/>
    <cellStyle name="Migliaia 45 3 2 4 3" xfId="32632"/>
    <cellStyle name="Migliaia 45 3 2 4 4" xfId="37892"/>
    <cellStyle name="Migliaia 45 3 2 4 5" xfId="12643"/>
    <cellStyle name="Migliaia 45 3 2 5" xfId="12738"/>
    <cellStyle name="Migliaia 45 3 2 5 2" xfId="29675"/>
    <cellStyle name="Migliaia 45 3 2 5 2 2" xfId="35242"/>
    <cellStyle name="Migliaia 45 3 2 5 2 3" xfId="40544"/>
    <cellStyle name="Migliaia 45 3 2 5 3" xfId="32633"/>
    <cellStyle name="Migliaia 45 3 2 5 4" xfId="37893"/>
    <cellStyle name="Migliaia 45 3 2 6" xfId="16150"/>
    <cellStyle name="Migliaia 45 3 2 6 2" xfId="29676"/>
    <cellStyle name="Migliaia 45 3 2 6 2 2" xfId="35243"/>
    <cellStyle name="Migliaia 45 3 2 6 2 3" xfId="40545"/>
    <cellStyle name="Migliaia 45 3 2 6 3" xfId="32634"/>
    <cellStyle name="Migliaia 45 3 2 6 4" xfId="37894"/>
    <cellStyle name="Migliaia 45 3 2 6 5" xfId="20564"/>
    <cellStyle name="Migliaia 45 3 2 7" xfId="20560"/>
    <cellStyle name="Migliaia 45 3 3" xfId="1459"/>
    <cellStyle name="Migliaia 45 3 3 2" xfId="3655"/>
    <cellStyle name="Migliaia 45 3 3 2 2" xfId="5192"/>
    <cellStyle name="Migliaia 45 3 3 2 2 2" xfId="35245"/>
    <cellStyle name="Migliaia 45 3 3 2 2 3" xfId="40547"/>
    <cellStyle name="Migliaia 45 3 3 2 3" xfId="13672"/>
    <cellStyle name="Migliaia 45 3 3 2 4" xfId="16154"/>
    <cellStyle name="Migliaia 45 3 3 2 4 2" xfId="37896"/>
    <cellStyle name="Migliaia 45 3 3 2 5" xfId="12054"/>
    <cellStyle name="Migliaia 45 3 3 3" xfId="4944"/>
    <cellStyle name="Migliaia 45 3 3 3 2" xfId="29679"/>
    <cellStyle name="Migliaia 45 3 3 3 2 2" xfId="35246"/>
    <cellStyle name="Migliaia 45 3 3 3 2 3" xfId="40548"/>
    <cellStyle name="Migliaia 45 3 3 3 3" xfId="32637"/>
    <cellStyle name="Migliaia 45 3 3 3 4" xfId="37897"/>
    <cellStyle name="Migliaia 45 3 3 4" xfId="16153"/>
    <cellStyle name="Migliaia 45 3 3 4 2" xfId="29680"/>
    <cellStyle name="Migliaia 45 3 3 4 2 2" xfId="35247"/>
    <cellStyle name="Migliaia 45 3 3 4 2 3" xfId="40549"/>
    <cellStyle name="Migliaia 45 3 3 4 3" xfId="32638"/>
    <cellStyle name="Migliaia 45 3 3 4 4" xfId="37898"/>
    <cellStyle name="Migliaia 45 3 3 4 5" xfId="20565"/>
    <cellStyle name="Migliaia 45 3 3 5" xfId="20566"/>
    <cellStyle name="Migliaia 45 3 3 5 2" xfId="29681"/>
    <cellStyle name="Migliaia 45 3 3 5 2 2" xfId="35248"/>
    <cellStyle name="Migliaia 45 3 3 5 2 3" xfId="40550"/>
    <cellStyle name="Migliaia 45 3 3 5 3" xfId="32639"/>
    <cellStyle name="Migliaia 45 3 3 5 4" xfId="37899"/>
    <cellStyle name="Migliaia 45 3 3 6" xfId="29677"/>
    <cellStyle name="Migliaia 45 3 3 6 2" xfId="35244"/>
    <cellStyle name="Migliaia 45 3 3 6 3" xfId="40546"/>
    <cellStyle name="Migliaia 45 3 3 7" xfId="32635"/>
    <cellStyle name="Migliaia 45 3 3 8" xfId="37895"/>
    <cellStyle name="Migliaia 45 3 3 9" xfId="12053"/>
    <cellStyle name="Migliaia 45 3 4" xfId="2424"/>
    <cellStyle name="Migliaia 45 3 4 2" xfId="3936"/>
    <cellStyle name="Migliaia 45 3 4 2 2" xfId="9891"/>
    <cellStyle name="Migliaia 45 3 4 2 3" xfId="14011"/>
    <cellStyle name="Migliaia 45 3 4 2 4" xfId="16156"/>
    <cellStyle name="Migliaia 45 3 4 2 5" xfId="27884"/>
    <cellStyle name="Migliaia 45 3 4 2 6" xfId="12056"/>
    <cellStyle name="Migliaia 45 3 4 3" xfId="9139"/>
    <cellStyle name="Migliaia 45 3 4 3 2" xfId="30847"/>
    <cellStyle name="Migliaia 45 3 4 3 2 2" xfId="36007"/>
    <cellStyle name="Migliaia 45 3 4 3 2 3" xfId="41309"/>
    <cellStyle name="Migliaia 45 3 4 3 3" xfId="33356"/>
    <cellStyle name="Migliaia 45 3 4 3 4" xfId="38658"/>
    <cellStyle name="Migliaia 45 3 4 4" xfId="16155"/>
    <cellStyle name="Migliaia 45 3 4 4 2" xfId="35249"/>
    <cellStyle name="Migliaia 45 3 4 4 3" xfId="40551"/>
    <cellStyle name="Migliaia 45 3 4 4 4" xfId="29682"/>
    <cellStyle name="Migliaia 45 3 4 5" xfId="32640"/>
    <cellStyle name="Migliaia 45 3 4 6" xfId="37900"/>
    <cellStyle name="Migliaia 45 3 4 7" xfId="12055"/>
    <cellStyle name="Migliaia 45 3 5" xfId="3254"/>
    <cellStyle name="Migliaia 45 3 5 2" xfId="9727"/>
    <cellStyle name="Migliaia 45 3 5 2 2" xfId="30848"/>
    <cellStyle name="Migliaia 45 3 5 2 2 2" xfId="36008"/>
    <cellStyle name="Migliaia 45 3 5 2 2 3" xfId="41310"/>
    <cellStyle name="Migliaia 45 3 5 2 3" xfId="33357"/>
    <cellStyle name="Migliaia 45 3 5 2 4" xfId="38659"/>
    <cellStyle name="Migliaia 45 3 5 3" xfId="16157"/>
    <cellStyle name="Migliaia 45 3 5 3 2" xfId="35250"/>
    <cellStyle name="Migliaia 45 3 5 3 3" xfId="40552"/>
    <cellStyle name="Migliaia 45 3 5 3 4" xfId="29683"/>
    <cellStyle name="Migliaia 45 3 5 4" xfId="32641"/>
    <cellStyle name="Migliaia 45 3 5 5" xfId="37901"/>
    <cellStyle name="Migliaia 45 3 5 6" xfId="12057"/>
    <cellStyle name="Migliaia 45 3 6" xfId="2840"/>
    <cellStyle name="Migliaia 45 3 6 2" xfId="9432"/>
    <cellStyle name="Migliaia 45 3 6 2 2" xfId="35251"/>
    <cellStyle name="Migliaia 45 3 6 2 3" xfId="40553"/>
    <cellStyle name="Migliaia 45 3 6 3" xfId="13723"/>
    <cellStyle name="Migliaia 45 3 6 4" xfId="16158"/>
    <cellStyle name="Migliaia 45 3 6 4 2" xfId="37902"/>
    <cellStyle name="Migliaia 45 3 6 5" xfId="12058"/>
    <cellStyle name="Migliaia 45 3 7" xfId="6944"/>
    <cellStyle name="Migliaia 45 3 7 2" xfId="29685"/>
    <cellStyle name="Migliaia 45 3 7 2 2" xfId="35252"/>
    <cellStyle name="Migliaia 45 3 7 2 3" xfId="40554"/>
    <cellStyle name="Migliaia 45 3 7 3" xfId="32643"/>
    <cellStyle name="Migliaia 45 3 7 4" xfId="37903"/>
    <cellStyle name="Migliaia 45 3 8" xfId="12739"/>
    <cellStyle name="Migliaia 45 3 8 2" xfId="29686"/>
    <cellStyle name="Migliaia 45 3 8 2 2" xfId="35253"/>
    <cellStyle name="Migliaia 45 3 8 2 3" xfId="40555"/>
    <cellStyle name="Migliaia 45 3 8 3" xfId="32644"/>
    <cellStyle name="Migliaia 45 3 8 4" xfId="37904"/>
    <cellStyle name="Migliaia 45 3 8 5" xfId="20570"/>
    <cellStyle name="Migliaia 45 3 9" xfId="16149"/>
    <cellStyle name="Migliaia 45 4" xfId="1461"/>
    <cellStyle name="Migliaia 45 4 2" xfId="3657"/>
    <cellStyle name="Migliaia 45 4 2 2" xfId="4290"/>
    <cellStyle name="Migliaia 45 4 2 2 2" xfId="29687"/>
    <cellStyle name="Migliaia 45 4 2 2 2 2" xfId="35254"/>
    <cellStyle name="Migliaia 45 4 2 2 2 3" xfId="40556"/>
    <cellStyle name="Migliaia 45 4 2 2 3" xfId="32645"/>
    <cellStyle name="Migliaia 45 4 2 2 4" xfId="37905"/>
    <cellStyle name="Migliaia 45 4 2 3" xfId="7473"/>
    <cellStyle name="Migliaia 45 4 2 3 2" xfId="29688"/>
    <cellStyle name="Migliaia 45 4 2 3 2 2" xfId="35255"/>
    <cellStyle name="Migliaia 45 4 2 3 2 3" xfId="40557"/>
    <cellStyle name="Migliaia 45 4 2 3 3" xfId="32646"/>
    <cellStyle name="Migliaia 45 4 2 3 4" xfId="37906"/>
    <cellStyle name="Migliaia 45 4 2 4" xfId="6820"/>
    <cellStyle name="Migliaia 45 4 2 5" xfId="6224"/>
    <cellStyle name="Migliaia 45 4 2 5 2" xfId="16998"/>
    <cellStyle name="Migliaia 45 4 2 5 3" xfId="42568"/>
    <cellStyle name="Migliaia 45 4 2 5 4" xfId="46030"/>
    <cellStyle name="Migliaia 45 4 2 5 5" xfId="49046"/>
    <cellStyle name="Migliaia 45 4 2 6" xfId="16160"/>
    <cellStyle name="Migliaia 45 4 2 7" xfId="20572"/>
    <cellStyle name="Migliaia 45 4 3" xfId="4291"/>
    <cellStyle name="Migliaia 45 4 3 2" xfId="13673"/>
    <cellStyle name="Migliaia 45 4 3 2 2" xfId="35256"/>
    <cellStyle name="Migliaia 45 4 3 2 3" xfId="40558"/>
    <cellStyle name="Migliaia 45 4 3 3" xfId="32647"/>
    <cellStyle name="Migliaia 45 4 3 4" xfId="37907"/>
    <cellStyle name="Migliaia 45 4 3 5" xfId="12737"/>
    <cellStyle name="Migliaia 45 4 4" xfId="7474"/>
    <cellStyle name="Migliaia 45 4 4 2" xfId="29689"/>
    <cellStyle name="Migliaia 45 4 4 2 2" xfId="35257"/>
    <cellStyle name="Migliaia 45 4 4 2 3" xfId="40559"/>
    <cellStyle name="Migliaia 45 4 4 3" xfId="32648"/>
    <cellStyle name="Migliaia 45 4 4 4" xfId="37908"/>
    <cellStyle name="Migliaia 45 4 5" xfId="6819"/>
    <cellStyle name="Migliaia 45 4 5 2" xfId="29690"/>
    <cellStyle name="Migliaia 45 4 5 2 2" xfId="35258"/>
    <cellStyle name="Migliaia 45 4 5 2 3" xfId="40560"/>
    <cellStyle name="Migliaia 45 4 5 3" xfId="32649"/>
    <cellStyle name="Migliaia 45 4 5 4" xfId="37909"/>
    <cellStyle name="Migliaia 45 4 6" xfId="6223"/>
    <cellStyle name="Migliaia 45 4 6 2" xfId="16997"/>
    <cellStyle name="Migliaia 45 4 6 2 2" xfId="35259"/>
    <cellStyle name="Migliaia 45 4 6 2 3" xfId="40561"/>
    <cellStyle name="Migliaia 45 4 6 2 4" xfId="29691"/>
    <cellStyle name="Migliaia 45 4 6 3" xfId="32650"/>
    <cellStyle name="Migliaia 45 4 6 4" xfId="37910"/>
    <cellStyle name="Migliaia 45 4 6 5" xfId="20576"/>
    <cellStyle name="Migliaia 45 4 6 6" xfId="43926"/>
    <cellStyle name="Migliaia 45 4 6 7" xfId="46029"/>
    <cellStyle name="Migliaia 45 4 6 8" xfId="49045"/>
    <cellStyle name="Migliaia 45 4 7" xfId="16159"/>
    <cellStyle name="Migliaia 45 4 7 2" xfId="29692"/>
    <cellStyle name="Migliaia 45 4 7 2 2" xfId="35260"/>
    <cellStyle name="Migliaia 45 4 7 2 3" xfId="40562"/>
    <cellStyle name="Migliaia 45 4 7 3" xfId="32651"/>
    <cellStyle name="Migliaia 45 4 7 4" xfId="37911"/>
    <cellStyle name="Migliaia 45 4 7 5" xfId="20577"/>
    <cellStyle name="Migliaia 45 4 8" xfId="20571"/>
    <cellStyle name="Migliaia 45 5" xfId="1462"/>
    <cellStyle name="Migliaia 45 5 2" xfId="3658"/>
    <cellStyle name="Migliaia 45 5 2 2" xfId="13913"/>
    <cellStyle name="Migliaia 45 5 2 2 2" xfId="35261"/>
    <cellStyle name="Migliaia 45 5 2 2 3" xfId="40563"/>
    <cellStyle name="Migliaia 45 5 2 3" xfId="16162"/>
    <cellStyle name="Migliaia 45 5 2 3 2" xfId="32652"/>
    <cellStyle name="Migliaia 45 5 2 4" xfId="37912"/>
    <cellStyle name="Migliaia 45 5 2 5" xfId="12059"/>
    <cellStyle name="Migliaia 45 5 3" xfId="6821"/>
    <cellStyle name="Migliaia 45 5 3 2" xfId="29693"/>
    <cellStyle name="Migliaia 45 5 3 2 2" xfId="35262"/>
    <cellStyle name="Migliaia 45 5 3 2 3" xfId="40564"/>
    <cellStyle name="Migliaia 45 5 3 3" xfId="32653"/>
    <cellStyle name="Migliaia 45 5 3 4" xfId="37913"/>
    <cellStyle name="Migliaia 45 5 4" xfId="6225"/>
    <cellStyle name="Migliaia 45 5 4 2" xfId="16999"/>
    <cellStyle name="Migliaia 45 5 4 2 2" xfId="35263"/>
    <cellStyle name="Migliaia 45 5 4 2 3" xfId="40565"/>
    <cellStyle name="Migliaia 45 5 4 2 4" xfId="29694"/>
    <cellStyle name="Migliaia 45 5 4 3" xfId="32654"/>
    <cellStyle name="Migliaia 45 5 4 4" xfId="37914"/>
    <cellStyle name="Migliaia 45 5 4 5" xfId="20579"/>
    <cellStyle name="Migliaia 45 5 4 6" xfId="42875"/>
    <cellStyle name="Migliaia 45 5 4 7" xfId="46031"/>
    <cellStyle name="Migliaia 45 5 4 8" xfId="49047"/>
    <cellStyle name="Migliaia 45 5 5" xfId="16161"/>
    <cellStyle name="Migliaia 45 5 5 2" xfId="29695"/>
    <cellStyle name="Migliaia 45 5 5 2 2" xfId="35264"/>
    <cellStyle name="Migliaia 45 5 5 2 3" xfId="40566"/>
    <cellStyle name="Migliaia 45 5 5 3" xfId="32655"/>
    <cellStyle name="Migliaia 45 5 5 4" xfId="37915"/>
    <cellStyle name="Migliaia 45 5 5 5" xfId="20580"/>
    <cellStyle name="Migliaia 45 5 6" xfId="20581"/>
    <cellStyle name="Migliaia 45 5 6 2" xfId="29696"/>
    <cellStyle name="Migliaia 45 5 6 2 2" xfId="35265"/>
    <cellStyle name="Migliaia 45 5 6 2 3" xfId="40567"/>
    <cellStyle name="Migliaia 45 5 6 3" xfId="32656"/>
    <cellStyle name="Migliaia 45 5 6 4" xfId="37916"/>
    <cellStyle name="Migliaia 45 5 7" xfId="20578"/>
    <cellStyle name="Migliaia 45 6" xfId="1457"/>
    <cellStyle name="Migliaia 45 6 2" xfId="3653"/>
    <cellStyle name="Migliaia 45 6 2 2" xfId="5191"/>
    <cellStyle name="Migliaia 45 6 2 3" xfId="14073"/>
    <cellStyle name="Migliaia 45 6 2 4" xfId="16164"/>
    <cellStyle name="Migliaia 45 6 2 5" xfId="27887"/>
    <cellStyle name="Migliaia 45 6 2 6" xfId="12061"/>
    <cellStyle name="Migliaia 45 6 3" xfId="4943"/>
    <cellStyle name="Migliaia 45 6 3 2" xfId="30849"/>
    <cellStyle name="Migliaia 45 6 3 2 2" xfId="36009"/>
    <cellStyle name="Migliaia 45 6 3 2 3" xfId="41311"/>
    <cellStyle name="Migliaia 45 6 3 3" xfId="33358"/>
    <cellStyle name="Migliaia 45 6 3 4" xfId="38660"/>
    <cellStyle name="Migliaia 45 6 4" xfId="16163"/>
    <cellStyle name="Migliaia 45 6 4 2" xfId="35266"/>
    <cellStyle name="Migliaia 45 6 4 3" xfId="40568"/>
    <cellStyle name="Migliaia 45 6 4 4" xfId="29697"/>
    <cellStyle name="Migliaia 45 6 5" xfId="32657"/>
    <cellStyle name="Migliaia 45 6 6" xfId="37917"/>
    <cellStyle name="Migliaia 45 6 7" xfId="12060"/>
    <cellStyle name="Migliaia 45 7" xfId="3252"/>
    <cellStyle name="Migliaia 45 7 2" xfId="9725"/>
    <cellStyle name="Migliaia 45 7 2 2" xfId="30850"/>
    <cellStyle name="Migliaia 45 7 2 2 2" xfId="36010"/>
    <cellStyle name="Migliaia 45 7 2 2 3" xfId="41312"/>
    <cellStyle name="Migliaia 45 7 2 3" xfId="33359"/>
    <cellStyle name="Migliaia 45 7 2 4" xfId="38661"/>
    <cellStyle name="Migliaia 45 7 3" xfId="16165"/>
    <cellStyle name="Migliaia 45 7 3 2" xfId="35267"/>
    <cellStyle name="Migliaia 45 7 3 3" xfId="40569"/>
    <cellStyle name="Migliaia 45 7 3 4" xfId="29698"/>
    <cellStyle name="Migliaia 45 7 4" xfId="32658"/>
    <cellStyle name="Migliaia 45 7 5" xfId="37918"/>
    <cellStyle name="Migliaia 45 7 6" xfId="12062"/>
    <cellStyle name="Migliaia 45 8" xfId="2838"/>
    <cellStyle name="Migliaia 45 8 2" xfId="9430"/>
    <cellStyle name="Migliaia 45 8 2 2" xfId="30851"/>
    <cellStyle name="Migliaia 45 8 2 2 2" xfId="36011"/>
    <cellStyle name="Migliaia 45 8 2 2 3" xfId="41313"/>
    <cellStyle name="Migliaia 45 8 2 3" xfId="33360"/>
    <cellStyle name="Migliaia 45 8 2 4" xfId="38662"/>
    <cellStyle name="Migliaia 45 8 3" xfId="16166"/>
    <cellStyle name="Migliaia 45 8 3 2" xfId="35268"/>
    <cellStyle name="Migliaia 45 8 3 3" xfId="40570"/>
    <cellStyle name="Migliaia 45 8 3 4" xfId="29699"/>
    <cellStyle name="Migliaia 45 8 4" xfId="32659"/>
    <cellStyle name="Migliaia 45 8 5" xfId="37919"/>
    <cellStyle name="Migliaia 45 8 6" xfId="12063"/>
    <cellStyle name="Migliaia 45 9" xfId="12642"/>
    <cellStyle name="Migliaia 45 9 2" xfId="29700"/>
    <cellStyle name="Migliaia 45 9 2 2" xfId="35269"/>
    <cellStyle name="Migliaia 45 9 2 3" xfId="40571"/>
    <cellStyle name="Migliaia 45 9 3" xfId="32660"/>
    <cellStyle name="Migliaia 45 9 4" xfId="37920"/>
    <cellStyle name="Migliaia 46" xfId="356"/>
    <cellStyle name="Migliaia 46 10" xfId="16167"/>
    <cellStyle name="Migliaia 46 10 2" xfId="35270"/>
    <cellStyle name="Migliaia 46 10 3" xfId="40572"/>
    <cellStyle name="Migliaia 46 10 4" xfId="29701"/>
    <cellStyle name="Migliaia 46 11" xfId="32661"/>
    <cellStyle name="Migliaia 46 12" xfId="37921"/>
    <cellStyle name="Migliaia 46 2" xfId="357"/>
    <cellStyle name="Migliaia 46 2 2" xfId="1464"/>
    <cellStyle name="Migliaia 46 2 2 2" xfId="3660"/>
    <cellStyle name="Migliaia 46 2 2 2 2" xfId="9832"/>
    <cellStyle name="Migliaia 46 2 2 2 2 2" xfId="35271"/>
    <cellStyle name="Migliaia 46 2 2 2 2 3" xfId="40573"/>
    <cellStyle name="Migliaia 46 2 2 2 3" xfId="13914"/>
    <cellStyle name="Migliaia 46 2 2 2 4" xfId="16170"/>
    <cellStyle name="Migliaia 46 2 2 2 4 2" xfId="37922"/>
    <cellStyle name="Migliaia 46 2 2 2 5" xfId="12064"/>
    <cellStyle name="Migliaia 46 2 2 3" xfId="7057"/>
    <cellStyle name="Migliaia 46 2 2 3 2" xfId="30852"/>
    <cellStyle name="Migliaia 46 2 2 3 2 2" xfId="36012"/>
    <cellStyle name="Migliaia 46 2 2 3 2 3" xfId="41314"/>
    <cellStyle name="Migliaia 46 2 2 3 3" xfId="33361"/>
    <cellStyle name="Migliaia 46 2 2 3 4" xfId="38663"/>
    <cellStyle name="Migliaia 46 2 2 4" xfId="6226"/>
    <cellStyle name="Migliaia 46 2 2 4 2" xfId="17000"/>
    <cellStyle name="Migliaia 46 2 2 4 3" xfId="42569"/>
    <cellStyle name="Migliaia 46 2 2 4 4" xfId="46032"/>
    <cellStyle name="Migliaia 46 2 2 4 5" xfId="49048"/>
    <cellStyle name="Migliaia 46 2 2 5" xfId="16169"/>
    <cellStyle name="Migliaia 46 2 2 6" xfId="20584"/>
    <cellStyle name="Migliaia 46 2 3" xfId="3256"/>
    <cellStyle name="Migliaia 46 2 3 2" xfId="9729"/>
    <cellStyle name="Migliaia 46 2 3 2 2" xfId="30853"/>
    <cellStyle name="Migliaia 46 2 3 2 2 2" xfId="36013"/>
    <cellStyle name="Migliaia 46 2 3 2 2 3" xfId="41315"/>
    <cellStyle name="Migliaia 46 2 3 2 3" xfId="33362"/>
    <cellStyle name="Migliaia 46 2 3 2 4" xfId="38664"/>
    <cellStyle name="Migliaia 46 2 3 3" xfId="16171"/>
    <cellStyle name="Migliaia 46 2 3 3 2" xfId="35272"/>
    <cellStyle name="Migliaia 46 2 3 3 3" xfId="40574"/>
    <cellStyle name="Migliaia 46 2 3 3 4" xfId="29702"/>
    <cellStyle name="Migliaia 46 2 3 4" xfId="32662"/>
    <cellStyle name="Migliaia 46 2 3 5" xfId="37923"/>
    <cellStyle name="Migliaia 46 2 3 6" xfId="12065"/>
    <cellStyle name="Migliaia 46 2 4" xfId="2843"/>
    <cellStyle name="Migliaia 46 2 4 2" xfId="9434"/>
    <cellStyle name="Migliaia 46 2 4 2 2" xfId="35273"/>
    <cellStyle name="Migliaia 46 2 4 2 3" xfId="40575"/>
    <cellStyle name="Migliaia 46 2 4 3" xfId="14039"/>
    <cellStyle name="Migliaia 46 2 4 4" xfId="16172"/>
    <cellStyle name="Migliaia 46 2 4 4 2" xfId="37924"/>
    <cellStyle name="Migliaia 46 2 4 5" xfId="12066"/>
    <cellStyle name="Migliaia 46 2 5" xfId="8572"/>
    <cellStyle name="Migliaia 46 2 5 2" xfId="29703"/>
    <cellStyle name="Migliaia 46 2 5 2 2" xfId="35274"/>
    <cellStyle name="Migliaia 46 2 5 2 3" xfId="40576"/>
    <cellStyle name="Migliaia 46 2 5 3" xfId="32664"/>
    <cellStyle name="Migliaia 46 2 5 4" xfId="37925"/>
    <cellStyle name="Migliaia 46 2 6" xfId="16168"/>
    <cellStyle name="Migliaia 46 2 6 2" xfId="29704"/>
    <cellStyle name="Migliaia 46 2 6 2 2" xfId="35275"/>
    <cellStyle name="Migliaia 46 2 6 2 3" xfId="40577"/>
    <cellStyle name="Migliaia 46 2 6 3" xfId="32665"/>
    <cellStyle name="Migliaia 46 2 6 4" xfId="37926"/>
    <cellStyle name="Migliaia 46 2 6 5" xfId="20585"/>
    <cellStyle name="Migliaia 46 2 7" xfId="20583"/>
    <cellStyle name="Migliaia 46 3" xfId="358"/>
    <cellStyle name="Migliaia 46 3 10" xfId="20586"/>
    <cellStyle name="Migliaia 46 3 11" xfId="12067"/>
    <cellStyle name="Migliaia 46 3 2" xfId="1466"/>
    <cellStyle name="Migliaia 46 3 2 2" xfId="3662"/>
    <cellStyle name="Migliaia 46 3 2 2 2" xfId="7475"/>
    <cellStyle name="Migliaia 46 3 2 2 2 2" xfId="13915"/>
    <cellStyle name="Migliaia 46 3 2 2 2 2 2" xfId="17313"/>
    <cellStyle name="Migliaia 46 3 2 2 2 2 2 2" xfId="35276"/>
    <cellStyle name="Migliaia 46 3 2 2 2 2 3" xfId="40578"/>
    <cellStyle name="Migliaia 46 3 2 2 2 2 4" xfId="29705"/>
    <cellStyle name="Migliaia 46 3 2 2 2 3" xfId="32666"/>
    <cellStyle name="Migliaia 46 3 2 2 2 4" xfId="37927"/>
    <cellStyle name="Migliaia 46 3 2 2 2 5" xfId="19933"/>
    <cellStyle name="Migliaia 46 3 2 2 2 6" xfId="46358"/>
    <cellStyle name="Migliaia 46 3 2 2 2 7" xfId="49374"/>
    <cellStyle name="Migliaia 46 3 2 2 2 8" xfId="13111"/>
    <cellStyle name="Migliaia 46 3 2 2 3" xfId="6997"/>
    <cellStyle name="Migliaia 46 3 2 2 4" xfId="6227"/>
    <cellStyle name="Migliaia 46 3 2 2 4 2" xfId="17001"/>
    <cellStyle name="Migliaia 46 3 2 2 4 3" xfId="19684"/>
    <cellStyle name="Migliaia 46 3 2 2 4 4" xfId="46033"/>
    <cellStyle name="Migliaia 46 3 2 2 4 5" xfId="49049"/>
    <cellStyle name="Migliaia 46 3 2 2 5" xfId="16175"/>
    <cellStyle name="Migliaia 46 3 2 2 6" xfId="20588"/>
    <cellStyle name="Migliaia 46 3 2 3" xfId="2845"/>
    <cellStyle name="Migliaia 46 3 2 3 2" xfId="7598"/>
    <cellStyle name="Migliaia 46 3 2 3 2 2" xfId="35277"/>
    <cellStyle name="Migliaia 46 3 2 3 2 3" xfId="40579"/>
    <cellStyle name="Migliaia 46 3 2 3 2 4" xfId="29706"/>
    <cellStyle name="Migliaia 46 3 2 3 3" xfId="7476"/>
    <cellStyle name="Migliaia 46 3 2 3 4" xfId="16176"/>
    <cellStyle name="Migliaia 46 3 2 3 4 2" xfId="37928"/>
    <cellStyle name="Migliaia 46 3 2 3 5" xfId="12068"/>
    <cellStyle name="Migliaia 46 3 2 4" xfId="6822"/>
    <cellStyle name="Migliaia 46 3 2 4 2" xfId="13529"/>
    <cellStyle name="Migliaia 46 3 2 4 2 2" xfId="35278"/>
    <cellStyle name="Migliaia 46 3 2 4 2 3" xfId="40580"/>
    <cellStyle name="Migliaia 46 3 2 4 3" xfId="32667"/>
    <cellStyle name="Migliaia 46 3 2 4 4" xfId="37929"/>
    <cellStyle name="Migliaia 46 3 2 4 5" xfId="12645"/>
    <cellStyle name="Migliaia 46 3 2 5" xfId="12735"/>
    <cellStyle name="Migliaia 46 3 2 5 2" xfId="29707"/>
    <cellStyle name="Migliaia 46 3 2 5 2 2" xfId="35279"/>
    <cellStyle name="Migliaia 46 3 2 5 2 3" xfId="40581"/>
    <cellStyle name="Migliaia 46 3 2 5 3" xfId="32668"/>
    <cellStyle name="Migliaia 46 3 2 5 4" xfId="37930"/>
    <cellStyle name="Migliaia 46 3 2 6" xfId="16174"/>
    <cellStyle name="Migliaia 46 3 2 6 2" xfId="29708"/>
    <cellStyle name="Migliaia 46 3 2 6 2 2" xfId="35280"/>
    <cellStyle name="Migliaia 46 3 2 6 2 3" xfId="40582"/>
    <cellStyle name="Migliaia 46 3 2 6 3" xfId="32669"/>
    <cellStyle name="Migliaia 46 3 2 6 4" xfId="37931"/>
    <cellStyle name="Migliaia 46 3 2 6 5" xfId="20589"/>
    <cellStyle name="Migliaia 46 3 2 7" xfId="20587"/>
    <cellStyle name="Migliaia 46 3 3" xfId="1465"/>
    <cellStyle name="Migliaia 46 3 3 2" xfId="3661"/>
    <cellStyle name="Migliaia 46 3 3 2 2" xfId="5194"/>
    <cellStyle name="Migliaia 46 3 3 2 2 2" xfId="35282"/>
    <cellStyle name="Migliaia 46 3 3 2 2 3" xfId="40584"/>
    <cellStyle name="Migliaia 46 3 3 2 3" xfId="13674"/>
    <cellStyle name="Migliaia 46 3 3 2 4" xfId="16178"/>
    <cellStyle name="Migliaia 46 3 3 2 4 2" xfId="37933"/>
    <cellStyle name="Migliaia 46 3 3 2 5" xfId="12070"/>
    <cellStyle name="Migliaia 46 3 3 3" xfId="4946"/>
    <cellStyle name="Migliaia 46 3 3 3 2" xfId="29710"/>
    <cellStyle name="Migliaia 46 3 3 3 2 2" xfId="35283"/>
    <cellStyle name="Migliaia 46 3 3 3 2 3" xfId="40585"/>
    <cellStyle name="Migliaia 46 3 3 3 3" xfId="32671"/>
    <cellStyle name="Migliaia 46 3 3 3 4" xfId="37934"/>
    <cellStyle name="Migliaia 46 3 3 4" xfId="16177"/>
    <cellStyle name="Migliaia 46 3 3 4 2" xfId="29711"/>
    <cellStyle name="Migliaia 46 3 3 4 2 2" xfId="35284"/>
    <cellStyle name="Migliaia 46 3 3 4 2 3" xfId="40586"/>
    <cellStyle name="Migliaia 46 3 3 4 3" xfId="32672"/>
    <cellStyle name="Migliaia 46 3 3 4 4" xfId="37935"/>
    <cellStyle name="Migliaia 46 3 3 4 5" xfId="20590"/>
    <cellStyle name="Migliaia 46 3 3 5" xfId="20591"/>
    <cellStyle name="Migliaia 46 3 3 5 2" xfId="29712"/>
    <cellStyle name="Migliaia 46 3 3 5 2 2" xfId="35285"/>
    <cellStyle name="Migliaia 46 3 3 5 2 3" xfId="40587"/>
    <cellStyle name="Migliaia 46 3 3 5 3" xfId="32673"/>
    <cellStyle name="Migliaia 46 3 3 5 4" xfId="37936"/>
    <cellStyle name="Migliaia 46 3 3 6" xfId="29709"/>
    <cellStyle name="Migliaia 46 3 3 6 2" xfId="35281"/>
    <cellStyle name="Migliaia 46 3 3 6 3" xfId="40583"/>
    <cellStyle name="Migliaia 46 3 3 7" xfId="32670"/>
    <cellStyle name="Migliaia 46 3 3 8" xfId="37932"/>
    <cellStyle name="Migliaia 46 3 3 9" xfId="12069"/>
    <cellStyle name="Migliaia 46 3 4" xfId="2425"/>
    <cellStyle name="Migliaia 46 3 4 2" xfId="3937"/>
    <cellStyle name="Migliaia 46 3 4 2 2" xfId="9892"/>
    <cellStyle name="Migliaia 46 3 4 2 3" xfId="13479"/>
    <cellStyle name="Migliaia 46 3 4 2 4" xfId="16180"/>
    <cellStyle name="Migliaia 46 3 4 2 5" xfId="27889"/>
    <cellStyle name="Migliaia 46 3 4 2 6" xfId="12072"/>
    <cellStyle name="Migliaia 46 3 4 3" xfId="9140"/>
    <cellStyle name="Migliaia 46 3 4 3 2" xfId="30854"/>
    <cellStyle name="Migliaia 46 3 4 3 2 2" xfId="36014"/>
    <cellStyle name="Migliaia 46 3 4 3 2 3" xfId="41316"/>
    <cellStyle name="Migliaia 46 3 4 3 3" xfId="33363"/>
    <cellStyle name="Migliaia 46 3 4 3 4" xfId="38665"/>
    <cellStyle name="Migliaia 46 3 4 4" xfId="16179"/>
    <cellStyle name="Migliaia 46 3 4 4 2" xfId="35286"/>
    <cellStyle name="Migliaia 46 3 4 4 3" xfId="40588"/>
    <cellStyle name="Migliaia 46 3 4 4 4" xfId="29713"/>
    <cellStyle name="Migliaia 46 3 4 5" xfId="32674"/>
    <cellStyle name="Migliaia 46 3 4 6" xfId="37937"/>
    <cellStyle name="Migliaia 46 3 4 7" xfId="12071"/>
    <cellStyle name="Migliaia 46 3 5" xfId="3257"/>
    <cellStyle name="Migliaia 46 3 5 2" xfId="9730"/>
    <cellStyle name="Migliaia 46 3 5 2 2" xfId="30855"/>
    <cellStyle name="Migliaia 46 3 5 2 2 2" xfId="36015"/>
    <cellStyle name="Migliaia 46 3 5 2 2 3" xfId="41317"/>
    <cellStyle name="Migliaia 46 3 5 2 3" xfId="33364"/>
    <cellStyle name="Migliaia 46 3 5 2 4" xfId="38666"/>
    <cellStyle name="Migliaia 46 3 5 3" xfId="16181"/>
    <cellStyle name="Migliaia 46 3 5 3 2" xfId="35287"/>
    <cellStyle name="Migliaia 46 3 5 3 3" xfId="40589"/>
    <cellStyle name="Migliaia 46 3 5 3 4" xfId="29714"/>
    <cellStyle name="Migliaia 46 3 5 4" xfId="32675"/>
    <cellStyle name="Migliaia 46 3 5 5" xfId="37938"/>
    <cellStyle name="Migliaia 46 3 5 6" xfId="12073"/>
    <cellStyle name="Migliaia 46 3 6" xfId="2844"/>
    <cellStyle name="Migliaia 46 3 6 2" xfId="9435"/>
    <cellStyle name="Migliaia 46 3 6 2 2" xfId="35288"/>
    <cellStyle name="Migliaia 46 3 6 2 3" xfId="40590"/>
    <cellStyle name="Migliaia 46 3 6 3" xfId="13575"/>
    <cellStyle name="Migliaia 46 3 6 4" xfId="16182"/>
    <cellStyle name="Migliaia 46 3 6 4 2" xfId="37939"/>
    <cellStyle name="Migliaia 46 3 6 5" xfId="12074"/>
    <cellStyle name="Migliaia 46 3 7" xfId="7677"/>
    <cellStyle name="Migliaia 46 3 7 2" xfId="29715"/>
    <cellStyle name="Migliaia 46 3 7 2 2" xfId="35289"/>
    <cellStyle name="Migliaia 46 3 7 2 3" xfId="40591"/>
    <cellStyle name="Migliaia 46 3 7 3" xfId="32676"/>
    <cellStyle name="Migliaia 46 3 7 4" xfId="37940"/>
    <cellStyle name="Migliaia 46 3 8" xfId="12736"/>
    <cellStyle name="Migliaia 46 3 8 2" xfId="29716"/>
    <cellStyle name="Migliaia 46 3 8 2 2" xfId="35290"/>
    <cellStyle name="Migliaia 46 3 8 2 3" xfId="40592"/>
    <cellStyle name="Migliaia 46 3 8 3" xfId="32677"/>
    <cellStyle name="Migliaia 46 3 8 4" xfId="37941"/>
    <cellStyle name="Migliaia 46 3 8 5" xfId="20592"/>
    <cellStyle name="Migliaia 46 3 9" xfId="16173"/>
    <cellStyle name="Migliaia 46 4" xfId="1467"/>
    <cellStyle name="Migliaia 46 4 2" xfId="3663"/>
    <cellStyle name="Migliaia 46 4 2 2" xfId="4292"/>
    <cellStyle name="Migliaia 46 4 2 2 2" xfId="29717"/>
    <cellStyle name="Migliaia 46 4 2 2 2 2" xfId="35291"/>
    <cellStyle name="Migliaia 46 4 2 2 2 3" xfId="40593"/>
    <cellStyle name="Migliaia 46 4 2 2 3" xfId="32678"/>
    <cellStyle name="Migliaia 46 4 2 2 4" xfId="37942"/>
    <cellStyle name="Migliaia 46 4 2 3" xfId="7477"/>
    <cellStyle name="Migliaia 46 4 2 3 2" xfId="29718"/>
    <cellStyle name="Migliaia 46 4 2 3 2 2" xfId="35292"/>
    <cellStyle name="Migliaia 46 4 2 3 2 3" xfId="40594"/>
    <cellStyle name="Migliaia 46 4 2 3 3" xfId="32679"/>
    <cellStyle name="Migliaia 46 4 2 3 4" xfId="37943"/>
    <cellStyle name="Migliaia 46 4 2 4" xfId="6824"/>
    <cellStyle name="Migliaia 46 4 2 5" xfId="6229"/>
    <cellStyle name="Migliaia 46 4 2 5 2" xfId="17003"/>
    <cellStyle name="Migliaia 46 4 2 5 3" xfId="42759"/>
    <cellStyle name="Migliaia 46 4 2 5 4" xfId="46035"/>
    <cellStyle name="Migliaia 46 4 2 5 5" xfId="49051"/>
    <cellStyle name="Migliaia 46 4 2 6" xfId="16184"/>
    <cellStyle name="Migliaia 46 4 2 7" xfId="20594"/>
    <cellStyle name="Migliaia 46 4 3" xfId="4293"/>
    <cellStyle name="Migliaia 46 4 3 2" xfId="13675"/>
    <cellStyle name="Migliaia 46 4 3 2 2" xfId="35293"/>
    <cellStyle name="Migliaia 46 4 3 2 3" xfId="40595"/>
    <cellStyle name="Migliaia 46 4 3 3" xfId="32680"/>
    <cellStyle name="Migliaia 46 4 3 4" xfId="37944"/>
    <cellStyle name="Migliaia 46 4 3 5" xfId="12734"/>
    <cellStyle name="Migliaia 46 4 4" xfId="7478"/>
    <cellStyle name="Migliaia 46 4 4 2" xfId="29719"/>
    <cellStyle name="Migliaia 46 4 4 2 2" xfId="35294"/>
    <cellStyle name="Migliaia 46 4 4 2 3" xfId="40596"/>
    <cellStyle name="Migliaia 46 4 4 3" xfId="32681"/>
    <cellStyle name="Migliaia 46 4 4 4" xfId="37945"/>
    <cellStyle name="Migliaia 46 4 5" xfId="6823"/>
    <cellStyle name="Migliaia 46 4 5 2" xfId="29720"/>
    <cellStyle name="Migliaia 46 4 5 2 2" xfId="35295"/>
    <cellStyle name="Migliaia 46 4 5 2 3" xfId="40597"/>
    <cellStyle name="Migliaia 46 4 5 3" xfId="32682"/>
    <cellStyle name="Migliaia 46 4 5 4" xfId="37946"/>
    <cellStyle name="Migliaia 46 4 6" xfId="6228"/>
    <cellStyle name="Migliaia 46 4 6 2" xfId="17002"/>
    <cellStyle name="Migliaia 46 4 6 2 2" xfId="35296"/>
    <cellStyle name="Migliaia 46 4 6 2 3" xfId="40598"/>
    <cellStyle name="Migliaia 46 4 6 2 4" xfId="29721"/>
    <cellStyle name="Migliaia 46 4 6 3" xfId="32683"/>
    <cellStyle name="Migliaia 46 4 6 4" xfId="37947"/>
    <cellStyle name="Migliaia 46 4 6 5" xfId="20595"/>
    <cellStyle name="Migliaia 46 4 6 6" xfId="42876"/>
    <cellStyle name="Migliaia 46 4 6 7" xfId="46034"/>
    <cellStyle name="Migliaia 46 4 6 8" xfId="49050"/>
    <cellStyle name="Migliaia 46 4 7" xfId="16183"/>
    <cellStyle name="Migliaia 46 4 7 2" xfId="29722"/>
    <cellStyle name="Migliaia 46 4 7 2 2" xfId="35297"/>
    <cellStyle name="Migliaia 46 4 7 2 3" xfId="40599"/>
    <cellStyle name="Migliaia 46 4 7 3" xfId="32684"/>
    <cellStyle name="Migliaia 46 4 7 4" xfId="37948"/>
    <cellStyle name="Migliaia 46 4 7 5" xfId="20596"/>
    <cellStyle name="Migliaia 46 4 8" xfId="20593"/>
    <cellStyle name="Migliaia 46 5" xfId="1468"/>
    <cellStyle name="Migliaia 46 5 2" xfId="3664"/>
    <cellStyle name="Migliaia 46 5 2 2" xfId="13916"/>
    <cellStyle name="Migliaia 46 5 2 2 2" xfId="35298"/>
    <cellStyle name="Migliaia 46 5 2 2 3" xfId="40600"/>
    <cellStyle name="Migliaia 46 5 2 3" xfId="16186"/>
    <cellStyle name="Migliaia 46 5 2 3 2" xfId="32685"/>
    <cellStyle name="Migliaia 46 5 2 4" xfId="37949"/>
    <cellStyle name="Migliaia 46 5 2 5" xfId="12075"/>
    <cellStyle name="Migliaia 46 5 3" xfId="6825"/>
    <cellStyle name="Migliaia 46 5 3 2" xfId="29723"/>
    <cellStyle name="Migliaia 46 5 3 2 2" xfId="35299"/>
    <cellStyle name="Migliaia 46 5 3 2 3" xfId="40601"/>
    <cellStyle name="Migliaia 46 5 3 3" xfId="32686"/>
    <cellStyle name="Migliaia 46 5 3 4" xfId="37950"/>
    <cellStyle name="Migliaia 46 5 4" xfId="6230"/>
    <cellStyle name="Migliaia 46 5 4 2" xfId="17004"/>
    <cellStyle name="Migliaia 46 5 4 2 2" xfId="35300"/>
    <cellStyle name="Migliaia 46 5 4 2 3" xfId="40602"/>
    <cellStyle name="Migliaia 46 5 4 2 4" xfId="29724"/>
    <cellStyle name="Migliaia 46 5 4 3" xfId="32687"/>
    <cellStyle name="Migliaia 46 5 4 4" xfId="37951"/>
    <cellStyle name="Migliaia 46 5 4 5" xfId="20598"/>
    <cellStyle name="Migliaia 46 5 4 6" xfId="41709"/>
    <cellStyle name="Migliaia 46 5 4 7" xfId="46036"/>
    <cellStyle name="Migliaia 46 5 4 8" xfId="49052"/>
    <cellStyle name="Migliaia 46 5 5" xfId="16185"/>
    <cellStyle name="Migliaia 46 5 5 2" xfId="29725"/>
    <cellStyle name="Migliaia 46 5 5 2 2" xfId="35301"/>
    <cellStyle name="Migliaia 46 5 5 2 3" xfId="40603"/>
    <cellStyle name="Migliaia 46 5 5 3" xfId="32688"/>
    <cellStyle name="Migliaia 46 5 5 4" xfId="37952"/>
    <cellStyle name="Migliaia 46 5 5 5" xfId="20599"/>
    <cellStyle name="Migliaia 46 5 6" xfId="20600"/>
    <cellStyle name="Migliaia 46 5 6 2" xfId="29726"/>
    <cellStyle name="Migliaia 46 5 6 2 2" xfId="35302"/>
    <cellStyle name="Migliaia 46 5 6 2 3" xfId="40604"/>
    <cellStyle name="Migliaia 46 5 6 3" xfId="32689"/>
    <cellStyle name="Migliaia 46 5 6 4" xfId="37953"/>
    <cellStyle name="Migliaia 46 5 7" xfId="20597"/>
    <cellStyle name="Migliaia 46 6" xfId="1463"/>
    <cellStyle name="Migliaia 46 6 2" xfId="3659"/>
    <cellStyle name="Migliaia 46 6 2 2" xfId="5193"/>
    <cellStyle name="Migliaia 46 6 2 3" xfId="14072"/>
    <cellStyle name="Migliaia 46 6 2 4" xfId="16188"/>
    <cellStyle name="Migliaia 46 6 2 5" xfId="27890"/>
    <cellStyle name="Migliaia 46 6 2 6" xfId="12077"/>
    <cellStyle name="Migliaia 46 6 3" xfId="4945"/>
    <cellStyle name="Migliaia 46 6 3 2" xfId="30856"/>
    <cellStyle name="Migliaia 46 6 3 2 2" xfId="36016"/>
    <cellStyle name="Migliaia 46 6 3 2 3" xfId="41318"/>
    <cellStyle name="Migliaia 46 6 3 3" xfId="33365"/>
    <cellStyle name="Migliaia 46 6 3 4" xfId="38667"/>
    <cellStyle name="Migliaia 46 6 4" xfId="16187"/>
    <cellStyle name="Migliaia 46 6 4 2" xfId="35303"/>
    <cellStyle name="Migliaia 46 6 4 3" xfId="40605"/>
    <cellStyle name="Migliaia 46 6 4 4" xfId="29727"/>
    <cellStyle name="Migliaia 46 6 5" xfId="32690"/>
    <cellStyle name="Migliaia 46 6 6" xfId="37954"/>
    <cellStyle name="Migliaia 46 6 7" xfId="12076"/>
    <cellStyle name="Migliaia 46 7" xfId="3255"/>
    <cellStyle name="Migliaia 46 7 2" xfId="9728"/>
    <cellStyle name="Migliaia 46 7 2 2" xfId="30857"/>
    <cellStyle name="Migliaia 46 7 2 2 2" xfId="36017"/>
    <cellStyle name="Migliaia 46 7 2 2 3" xfId="41319"/>
    <cellStyle name="Migliaia 46 7 2 3" xfId="33366"/>
    <cellStyle name="Migliaia 46 7 2 4" xfId="38668"/>
    <cellStyle name="Migliaia 46 7 3" xfId="16189"/>
    <cellStyle name="Migliaia 46 7 3 2" xfId="35304"/>
    <cellStyle name="Migliaia 46 7 3 3" xfId="40606"/>
    <cellStyle name="Migliaia 46 7 3 4" xfId="29728"/>
    <cellStyle name="Migliaia 46 7 4" xfId="32691"/>
    <cellStyle name="Migliaia 46 7 5" xfId="37955"/>
    <cellStyle name="Migliaia 46 7 6" xfId="12078"/>
    <cellStyle name="Migliaia 46 8" xfId="2842"/>
    <cellStyle name="Migliaia 46 8 2" xfId="9433"/>
    <cellStyle name="Migliaia 46 8 2 2" xfId="30858"/>
    <cellStyle name="Migliaia 46 8 2 2 2" xfId="36018"/>
    <cellStyle name="Migliaia 46 8 2 2 3" xfId="41320"/>
    <cellStyle name="Migliaia 46 8 2 3" xfId="33367"/>
    <cellStyle name="Migliaia 46 8 2 4" xfId="38669"/>
    <cellStyle name="Migliaia 46 8 3" xfId="16190"/>
    <cellStyle name="Migliaia 46 8 3 2" xfId="35305"/>
    <cellStyle name="Migliaia 46 8 3 3" xfId="40607"/>
    <cellStyle name="Migliaia 46 8 3 4" xfId="29729"/>
    <cellStyle name="Migliaia 46 8 4" xfId="32692"/>
    <cellStyle name="Migliaia 46 8 5" xfId="37956"/>
    <cellStyle name="Migliaia 46 8 6" xfId="12079"/>
    <cellStyle name="Migliaia 46 9" xfId="12644"/>
    <cellStyle name="Migliaia 46 9 2" xfId="29730"/>
    <cellStyle name="Migliaia 46 9 2 2" xfId="35306"/>
    <cellStyle name="Migliaia 46 9 2 3" xfId="40608"/>
    <cellStyle name="Migliaia 46 9 3" xfId="32693"/>
    <cellStyle name="Migliaia 46 9 4" xfId="37957"/>
    <cellStyle name="Migliaia 47" xfId="359"/>
    <cellStyle name="Migliaia 47 10" xfId="16191"/>
    <cellStyle name="Migliaia 47 10 2" xfId="35307"/>
    <cellStyle name="Migliaia 47 10 3" xfId="40609"/>
    <cellStyle name="Migliaia 47 10 4" xfId="29731"/>
    <cellStyle name="Migliaia 47 11" xfId="32694"/>
    <cellStyle name="Migliaia 47 12" xfId="37958"/>
    <cellStyle name="Migliaia 47 2" xfId="360"/>
    <cellStyle name="Migliaia 47 2 2" xfId="1470"/>
    <cellStyle name="Migliaia 47 2 2 2" xfId="3666"/>
    <cellStyle name="Migliaia 47 2 2 2 2" xfId="9833"/>
    <cellStyle name="Migliaia 47 2 2 2 2 2" xfId="35308"/>
    <cellStyle name="Migliaia 47 2 2 2 2 3" xfId="40610"/>
    <cellStyle name="Migliaia 47 2 2 2 3" xfId="13917"/>
    <cellStyle name="Migliaia 47 2 2 2 4" xfId="16194"/>
    <cellStyle name="Migliaia 47 2 2 2 4 2" xfId="37959"/>
    <cellStyle name="Migliaia 47 2 2 2 5" xfId="12080"/>
    <cellStyle name="Migliaia 47 2 2 3" xfId="7058"/>
    <cellStyle name="Migliaia 47 2 2 3 2" xfId="30859"/>
    <cellStyle name="Migliaia 47 2 2 3 2 2" xfId="36019"/>
    <cellStyle name="Migliaia 47 2 2 3 2 3" xfId="41321"/>
    <cellStyle name="Migliaia 47 2 2 3 3" xfId="33368"/>
    <cellStyle name="Migliaia 47 2 2 3 4" xfId="38670"/>
    <cellStyle name="Migliaia 47 2 2 4" xfId="6231"/>
    <cellStyle name="Migliaia 47 2 2 4 2" xfId="17005"/>
    <cellStyle name="Migliaia 47 2 2 4 3" xfId="43353"/>
    <cellStyle name="Migliaia 47 2 2 4 4" xfId="46037"/>
    <cellStyle name="Migliaia 47 2 2 4 5" xfId="49053"/>
    <cellStyle name="Migliaia 47 2 2 5" xfId="16193"/>
    <cellStyle name="Migliaia 47 2 2 6" xfId="20602"/>
    <cellStyle name="Migliaia 47 2 3" xfId="3259"/>
    <cellStyle name="Migliaia 47 2 3 2" xfId="9732"/>
    <cellStyle name="Migliaia 47 2 3 2 2" xfId="30860"/>
    <cellStyle name="Migliaia 47 2 3 2 2 2" xfId="36020"/>
    <cellStyle name="Migliaia 47 2 3 2 2 3" xfId="41322"/>
    <cellStyle name="Migliaia 47 2 3 2 3" xfId="33369"/>
    <cellStyle name="Migliaia 47 2 3 2 4" xfId="38671"/>
    <cellStyle name="Migliaia 47 2 3 3" xfId="16195"/>
    <cellStyle name="Migliaia 47 2 3 3 2" xfId="35309"/>
    <cellStyle name="Migliaia 47 2 3 3 3" xfId="40611"/>
    <cellStyle name="Migliaia 47 2 3 3 4" xfId="29732"/>
    <cellStyle name="Migliaia 47 2 3 4" xfId="32695"/>
    <cellStyle name="Migliaia 47 2 3 5" xfId="37960"/>
    <cellStyle name="Migliaia 47 2 3 6" xfId="12081"/>
    <cellStyle name="Migliaia 47 2 4" xfId="2847"/>
    <cellStyle name="Migliaia 47 2 4 2" xfId="9437"/>
    <cellStyle name="Migliaia 47 2 4 2 2" xfId="35310"/>
    <cellStyle name="Migliaia 47 2 4 2 3" xfId="40612"/>
    <cellStyle name="Migliaia 47 2 4 3" xfId="14129"/>
    <cellStyle name="Migliaia 47 2 4 4" xfId="16196"/>
    <cellStyle name="Migliaia 47 2 4 4 2" xfId="37961"/>
    <cellStyle name="Migliaia 47 2 4 5" xfId="12082"/>
    <cellStyle name="Migliaia 47 2 5" xfId="8573"/>
    <cellStyle name="Migliaia 47 2 5 2" xfId="29734"/>
    <cellStyle name="Migliaia 47 2 5 2 2" xfId="35311"/>
    <cellStyle name="Migliaia 47 2 5 2 3" xfId="40613"/>
    <cellStyle name="Migliaia 47 2 5 3" xfId="32696"/>
    <cellStyle name="Migliaia 47 2 5 4" xfId="37962"/>
    <cellStyle name="Migliaia 47 2 6" xfId="16192"/>
    <cellStyle name="Migliaia 47 2 6 2" xfId="29735"/>
    <cellStyle name="Migliaia 47 2 6 2 2" xfId="35312"/>
    <cellStyle name="Migliaia 47 2 6 2 3" xfId="40614"/>
    <cellStyle name="Migliaia 47 2 6 3" xfId="32697"/>
    <cellStyle name="Migliaia 47 2 6 4" xfId="37963"/>
    <cellStyle name="Migliaia 47 2 6 5" xfId="20604"/>
    <cellStyle name="Migliaia 47 2 7" xfId="20601"/>
    <cellStyle name="Migliaia 47 3" xfId="361"/>
    <cellStyle name="Migliaia 47 3 10" xfId="20605"/>
    <cellStyle name="Migliaia 47 3 11" xfId="12083"/>
    <cellStyle name="Migliaia 47 3 2" xfId="1472"/>
    <cellStyle name="Migliaia 47 3 2 2" xfId="3668"/>
    <cellStyle name="Migliaia 47 3 2 2 2" xfId="7479"/>
    <cellStyle name="Migliaia 47 3 2 2 2 2" xfId="13918"/>
    <cellStyle name="Migliaia 47 3 2 2 2 2 2" xfId="17314"/>
    <cellStyle name="Migliaia 47 3 2 2 2 2 2 2" xfId="35313"/>
    <cellStyle name="Migliaia 47 3 2 2 2 2 3" xfId="40615"/>
    <cellStyle name="Migliaia 47 3 2 2 2 2 4" xfId="29736"/>
    <cellStyle name="Migliaia 47 3 2 2 2 3" xfId="32698"/>
    <cellStyle name="Migliaia 47 3 2 2 2 4" xfId="37964"/>
    <cellStyle name="Migliaia 47 3 2 2 2 5" xfId="20557"/>
    <cellStyle name="Migliaia 47 3 2 2 2 6" xfId="46359"/>
    <cellStyle name="Migliaia 47 3 2 2 2 7" xfId="49375"/>
    <cellStyle name="Migliaia 47 3 2 2 2 8" xfId="13112"/>
    <cellStyle name="Migliaia 47 3 2 2 3" xfId="6567"/>
    <cellStyle name="Migliaia 47 3 2 2 4" xfId="6232"/>
    <cellStyle name="Migliaia 47 3 2 2 4 2" xfId="17006"/>
    <cellStyle name="Migliaia 47 3 2 2 4 3" xfId="20793"/>
    <cellStyle name="Migliaia 47 3 2 2 4 4" xfId="46038"/>
    <cellStyle name="Migliaia 47 3 2 2 4 5" xfId="49054"/>
    <cellStyle name="Migliaia 47 3 2 2 5" xfId="16199"/>
    <cellStyle name="Migliaia 47 3 2 2 6" xfId="20607"/>
    <cellStyle name="Migliaia 47 3 2 3" xfId="2849"/>
    <cellStyle name="Migliaia 47 3 2 3 2" xfId="7831"/>
    <cellStyle name="Migliaia 47 3 2 3 2 2" xfId="35314"/>
    <cellStyle name="Migliaia 47 3 2 3 2 3" xfId="40616"/>
    <cellStyle name="Migliaia 47 3 2 3 2 4" xfId="29737"/>
    <cellStyle name="Migliaia 47 3 2 3 3" xfId="7480"/>
    <cellStyle name="Migliaia 47 3 2 3 4" xfId="16200"/>
    <cellStyle name="Migliaia 47 3 2 3 4 2" xfId="37965"/>
    <cellStyle name="Migliaia 47 3 2 3 5" xfId="12084"/>
    <cellStyle name="Migliaia 47 3 2 4" xfId="6826"/>
    <cellStyle name="Migliaia 47 3 2 4 2" xfId="13530"/>
    <cellStyle name="Migliaia 47 3 2 4 2 2" xfId="35315"/>
    <cellStyle name="Migliaia 47 3 2 4 2 3" xfId="40617"/>
    <cellStyle name="Migliaia 47 3 2 4 3" xfId="32699"/>
    <cellStyle name="Migliaia 47 3 2 4 4" xfId="37966"/>
    <cellStyle name="Migliaia 47 3 2 4 5" xfId="12647"/>
    <cellStyle name="Migliaia 47 3 2 5" xfId="12732"/>
    <cellStyle name="Migliaia 47 3 2 5 2" xfId="29738"/>
    <cellStyle name="Migliaia 47 3 2 5 2 2" xfId="35316"/>
    <cellStyle name="Migliaia 47 3 2 5 2 3" xfId="40618"/>
    <cellStyle name="Migliaia 47 3 2 5 3" xfId="32700"/>
    <cellStyle name="Migliaia 47 3 2 5 4" xfId="37967"/>
    <cellStyle name="Migliaia 47 3 2 6" xfId="16198"/>
    <cellStyle name="Migliaia 47 3 2 6 2" xfId="29739"/>
    <cellStyle name="Migliaia 47 3 2 6 2 2" xfId="35317"/>
    <cellStyle name="Migliaia 47 3 2 6 2 3" xfId="40619"/>
    <cellStyle name="Migliaia 47 3 2 6 3" xfId="32701"/>
    <cellStyle name="Migliaia 47 3 2 6 4" xfId="37968"/>
    <cellStyle name="Migliaia 47 3 2 6 5" xfId="20609"/>
    <cellStyle name="Migliaia 47 3 2 7" xfId="20606"/>
    <cellStyle name="Migliaia 47 3 3" xfId="1471"/>
    <cellStyle name="Migliaia 47 3 3 2" xfId="3667"/>
    <cellStyle name="Migliaia 47 3 3 2 2" xfId="5196"/>
    <cellStyle name="Migliaia 47 3 3 2 2 2" xfId="35319"/>
    <cellStyle name="Migliaia 47 3 3 2 2 3" xfId="40621"/>
    <cellStyle name="Migliaia 47 3 3 2 3" xfId="13676"/>
    <cellStyle name="Migliaia 47 3 3 2 4" xfId="16202"/>
    <cellStyle name="Migliaia 47 3 3 2 4 2" xfId="37970"/>
    <cellStyle name="Migliaia 47 3 3 2 5" xfId="12086"/>
    <cellStyle name="Migliaia 47 3 3 3" xfId="4948"/>
    <cellStyle name="Migliaia 47 3 3 3 2" xfId="29741"/>
    <cellStyle name="Migliaia 47 3 3 3 2 2" xfId="35320"/>
    <cellStyle name="Migliaia 47 3 3 3 2 3" xfId="40622"/>
    <cellStyle name="Migliaia 47 3 3 3 3" xfId="32704"/>
    <cellStyle name="Migliaia 47 3 3 3 4" xfId="37971"/>
    <cellStyle name="Migliaia 47 3 3 4" xfId="16201"/>
    <cellStyle name="Migliaia 47 3 3 4 2" xfId="29742"/>
    <cellStyle name="Migliaia 47 3 3 4 2 2" xfId="35321"/>
    <cellStyle name="Migliaia 47 3 3 4 2 3" xfId="40623"/>
    <cellStyle name="Migliaia 47 3 3 4 3" xfId="32705"/>
    <cellStyle name="Migliaia 47 3 3 4 4" xfId="37972"/>
    <cellStyle name="Migliaia 47 3 3 4 5" xfId="20610"/>
    <cellStyle name="Migliaia 47 3 3 5" xfId="20611"/>
    <cellStyle name="Migliaia 47 3 3 5 2" xfId="29743"/>
    <cellStyle name="Migliaia 47 3 3 5 2 2" xfId="35322"/>
    <cellStyle name="Migliaia 47 3 3 5 2 3" xfId="40624"/>
    <cellStyle name="Migliaia 47 3 3 5 3" xfId="32706"/>
    <cellStyle name="Migliaia 47 3 3 5 4" xfId="37973"/>
    <cellStyle name="Migliaia 47 3 3 6" xfId="29740"/>
    <cellStyle name="Migliaia 47 3 3 6 2" xfId="35318"/>
    <cellStyle name="Migliaia 47 3 3 6 3" xfId="40620"/>
    <cellStyle name="Migliaia 47 3 3 7" xfId="32702"/>
    <cellStyle name="Migliaia 47 3 3 8" xfId="37969"/>
    <cellStyle name="Migliaia 47 3 3 9" xfId="12085"/>
    <cellStyle name="Migliaia 47 3 4" xfId="2426"/>
    <cellStyle name="Migliaia 47 3 4 2" xfId="3938"/>
    <cellStyle name="Migliaia 47 3 4 2 2" xfId="9893"/>
    <cellStyle name="Migliaia 47 3 4 2 3" xfId="13589"/>
    <cellStyle name="Migliaia 47 3 4 2 4" xfId="16204"/>
    <cellStyle name="Migliaia 47 3 4 2 5" xfId="27892"/>
    <cellStyle name="Migliaia 47 3 4 2 6" xfId="12088"/>
    <cellStyle name="Migliaia 47 3 4 3" xfId="9141"/>
    <cellStyle name="Migliaia 47 3 4 3 2" xfId="30861"/>
    <cellStyle name="Migliaia 47 3 4 3 2 2" xfId="36021"/>
    <cellStyle name="Migliaia 47 3 4 3 2 3" xfId="41323"/>
    <cellStyle name="Migliaia 47 3 4 3 3" xfId="33370"/>
    <cellStyle name="Migliaia 47 3 4 3 4" xfId="38672"/>
    <cellStyle name="Migliaia 47 3 4 4" xfId="16203"/>
    <cellStyle name="Migliaia 47 3 4 4 2" xfId="35323"/>
    <cellStyle name="Migliaia 47 3 4 4 3" xfId="40625"/>
    <cellStyle name="Migliaia 47 3 4 4 4" xfId="29744"/>
    <cellStyle name="Migliaia 47 3 4 5" xfId="32707"/>
    <cellStyle name="Migliaia 47 3 4 6" xfId="37974"/>
    <cellStyle name="Migliaia 47 3 4 7" xfId="12087"/>
    <cellStyle name="Migliaia 47 3 5" xfId="3260"/>
    <cellStyle name="Migliaia 47 3 5 2" xfId="9733"/>
    <cellStyle name="Migliaia 47 3 5 2 2" xfId="30862"/>
    <cellStyle name="Migliaia 47 3 5 2 2 2" xfId="36022"/>
    <cellStyle name="Migliaia 47 3 5 2 2 3" xfId="41324"/>
    <cellStyle name="Migliaia 47 3 5 2 3" xfId="33371"/>
    <cellStyle name="Migliaia 47 3 5 2 4" xfId="38673"/>
    <cellStyle name="Migliaia 47 3 5 3" xfId="16205"/>
    <cellStyle name="Migliaia 47 3 5 3 2" xfId="35324"/>
    <cellStyle name="Migliaia 47 3 5 3 3" xfId="40626"/>
    <cellStyle name="Migliaia 47 3 5 3 4" xfId="29745"/>
    <cellStyle name="Migliaia 47 3 5 4" xfId="32708"/>
    <cellStyle name="Migliaia 47 3 5 5" xfId="37975"/>
    <cellStyle name="Migliaia 47 3 5 6" xfId="12089"/>
    <cellStyle name="Migliaia 47 3 6" xfId="2848"/>
    <cellStyle name="Migliaia 47 3 6 2" xfId="9438"/>
    <cellStyle name="Migliaia 47 3 6 2 2" xfId="35325"/>
    <cellStyle name="Migliaia 47 3 6 2 3" xfId="40627"/>
    <cellStyle name="Migliaia 47 3 6 3" xfId="13457"/>
    <cellStyle name="Migliaia 47 3 6 4" xfId="16206"/>
    <cellStyle name="Migliaia 47 3 6 4 2" xfId="37976"/>
    <cellStyle name="Migliaia 47 3 6 5" xfId="12090"/>
    <cellStyle name="Migliaia 47 3 7" xfId="6589"/>
    <cellStyle name="Migliaia 47 3 7 2" xfId="29746"/>
    <cellStyle name="Migliaia 47 3 7 2 2" xfId="35326"/>
    <cellStyle name="Migliaia 47 3 7 2 3" xfId="40628"/>
    <cellStyle name="Migliaia 47 3 7 3" xfId="32709"/>
    <cellStyle name="Migliaia 47 3 7 4" xfId="37977"/>
    <cellStyle name="Migliaia 47 3 8" xfId="12733"/>
    <cellStyle name="Migliaia 47 3 8 2" xfId="29747"/>
    <cellStyle name="Migliaia 47 3 8 2 2" xfId="35327"/>
    <cellStyle name="Migliaia 47 3 8 2 3" xfId="40629"/>
    <cellStyle name="Migliaia 47 3 8 3" xfId="32710"/>
    <cellStyle name="Migliaia 47 3 8 4" xfId="37978"/>
    <cellStyle name="Migliaia 47 3 8 5" xfId="20615"/>
    <cellStyle name="Migliaia 47 3 9" xfId="16197"/>
    <cellStyle name="Migliaia 47 4" xfId="1473"/>
    <cellStyle name="Migliaia 47 4 2" xfId="3669"/>
    <cellStyle name="Migliaia 47 4 2 2" xfId="4294"/>
    <cellStyle name="Migliaia 47 4 2 2 2" xfId="29748"/>
    <cellStyle name="Migliaia 47 4 2 2 2 2" xfId="35328"/>
    <cellStyle name="Migliaia 47 4 2 2 2 3" xfId="40630"/>
    <cellStyle name="Migliaia 47 4 2 2 3" xfId="32711"/>
    <cellStyle name="Migliaia 47 4 2 2 4" xfId="37979"/>
    <cellStyle name="Migliaia 47 4 2 3" xfId="7481"/>
    <cellStyle name="Migliaia 47 4 2 3 2" xfId="29749"/>
    <cellStyle name="Migliaia 47 4 2 3 2 2" xfId="35329"/>
    <cellStyle name="Migliaia 47 4 2 3 2 3" xfId="40631"/>
    <cellStyle name="Migliaia 47 4 2 3 3" xfId="32712"/>
    <cellStyle name="Migliaia 47 4 2 3 4" xfId="37980"/>
    <cellStyle name="Migliaia 47 4 2 4" xfId="6828"/>
    <cellStyle name="Migliaia 47 4 2 5" xfId="6234"/>
    <cellStyle name="Migliaia 47 4 2 5 2" xfId="17008"/>
    <cellStyle name="Migliaia 47 4 2 5 3" xfId="28002"/>
    <cellStyle name="Migliaia 47 4 2 5 4" xfId="46040"/>
    <cellStyle name="Migliaia 47 4 2 5 5" xfId="49056"/>
    <cellStyle name="Migliaia 47 4 2 6" xfId="16208"/>
    <cellStyle name="Migliaia 47 4 2 7" xfId="20617"/>
    <cellStyle name="Migliaia 47 4 3" xfId="4295"/>
    <cellStyle name="Migliaia 47 4 3 2" xfId="13677"/>
    <cellStyle name="Migliaia 47 4 3 2 2" xfId="35330"/>
    <cellStyle name="Migliaia 47 4 3 2 3" xfId="40632"/>
    <cellStyle name="Migliaia 47 4 3 3" xfId="32713"/>
    <cellStyle name="Migliaia 47 4 3 4" xfId="37981"/>
    <cellStyle name="Migliaia 47 4 3 5" xfId="12731"/>
    <cellStyle name="Migliaia 47 4 4" xfId="7482"/>
    <cellStyle name="Migliaia 47 4 4 2" xfId="29750"/>
    <cellStyle name="Migliaia 47 4 4 2 2" xfId="35331"/>
    <cellStyle name="Migliaia 47 4 4 2 3" xfId="40633"/>
    <cellStyle name="Migliaia 47 4 4 3" xfId="32714"/>
    <cellStyle name="Migliaia 47 4 4 4" xfId="37982"/>
    <cellStyle name="Migliaia 47 4 5" xfId="6827"/>
    <cellStyle name="Migliaia 47 4 5 2" xfId="29751"/>
    <cellStyle name="Migliaia 47 4 5 2 2" xfId="35332"/>
    <cellStyle name="Migliaia 47 4 5 2 3" xfId="40634"/>
    <cellStyle name="Migliaia 47 4 5 3" xfId="32715"/>
    <cellStyle name="Migliaia 47 4 5 4" xfId="37983"/>
    <cellStyle name="Migliaia 47 4 6" xfId="6233"/>
    <cellStyle name="Migliaia 47 4 6 2" xfId="17007"/>
    <cellStyle name="Migliaia 47 4 6 2 2" xfId="35333"/>
    <cellStyle name="Migliaia 47 4 6 2 3" xfId="40635"/>
    <cellStyle name="Migliaia 47 4 6 2 4" xfId="29752"/>
    <cellStyle name="Migliaia 47 4 6 3" xfId="32716"/>
    <cellStyle name="Migliaia 47 4 6 4" xfId="37984"/>
    <cellStyle name="Migliaia 47 4 6 5" xfId="20619"/>
    <cellStyle name="Migliaia 47 4 6 6" xfId="42658"/>
    <cellStyle name="Migliaia 47 4 6 7" xfId="46039"/>
    <cellStyle name="Migliaia 47 4 6 8" xfId="49055"/>
    <cellStyle name="Migliaia 47 4 7" xfId="16207"/>
    <cellStyle name="Migliaia 47 4 7 2" xfId="29753"/>
    <cellStyle name="Migliaia 47 4 7 2 2" xfId="35334"/>
    <cellStyle name="Migliaia 47 4 7 2 3" xfId="40636"/>
    <cellStyle name="Migliaia 47 4 7 3" xfId="32717"/>
    <cellStyle name="Migliaia 47 4 7 4" xfId="37985"/>
    <cellStyle name="Migliaia 47 4 7 5" xfId="20620"/>
    <cellStyle name="Migliaia 47 4 8" xfId="20616"/>
    <cellStyle name="Migliaia 47 5" xfId="1474"/>
    <cellStyle name="Migliaia 47 5 2" xfId="3670"/>
    <cellStyle name="Migliaia 47 5 2 2" xfId="13919"/>
    <cellStyle name="Migliaia 47 5 2 2 2" xfId="35335"/>
    <cellStyle name="Migliaia 47 5 2 2 3" xfId="40637"/>
    <cellStyle name="Migliaia 47 5 2 3" xfId="16210"/>
    <cellStyle name="Migliaia 47 5 2 3 2" xfId="32718"/>
    <cellStyle name="Migliaia 47 5 2 4" xfId="37986"/>
    <cellStyle name="Migliaia 47 5 2 5" xfId="12091"/>
    <cellStyle name="Migliaia 47 5 3" xfId="6829"/>
    <cellStyle name="Migliaia 47 5 3 2" xfId="29754"/>
    <cellStyle name="Migliaia 47 5 3 2 2" xfId="35336"/>
    <cellStyle name="Migliaia 47 5 3 2 3" xfId="40638"/>
    <cellStyle name="Migliaia 47 5 3 3" xfId="32719"/>
    <cellStyle name="Migliaia 47 5 3 4" xfId="37987"/>
    <cellStyle name="Migliaia 47 5 4" xfId="6235"/>
    <cellStyle name="Migliaia 47 5 4 2" xfId="17009"/>
    <cellStyle name="Migliaia 47 5 4 2 2" xfId="35337"/>
    <cellStyle name="Migliaia 47 5 4 2 3" xfId="40639"/>
    <cellStyle name="Migliaia 47 5 4 2 4" xfId="29755"/>
    <cellStyle name="Migliaia 47 5 4 3" xfId="32720"/>
    <cellStyle name="Migliaia 47 5 4 4" xfId="37988"/>
    <cellStyle name="Migliaia 47 5 4 5" xfId="20622"/>
    <cellStyle name="Migliaia 47 5 4 6" xfId="43186"/>
    <cellStyle name="Migliaia 47 5 4 7" xfId="46041"/>
    <cellStyle name="Migliaia 47 5 4 8" xfId="49057"/>
    <cellStyle name="Migliaia 47 5 5" xfId="16209"/>
    <cellStyle name="Migliaia 47 5 5 2" xfId="29756"/>
    <cellStyle name="Migliaia 47 5 5 2 2" xfId="35338"/>
    <cellStyle name="Migliaia 47 5 5 2 3" xfId="40640"/>
    <cellStyle name="Migliaia 47 5 5 3" xfId="32721"/>
    <cellStyle name="Migliaia 47 5 5 4" xfId="37989"/>
    <cellStyle name="Migliaia 47 5 5 5" xfId="20623"/>
    <cellStyle name="Migliaia 47 5 6" xfId="20624"/>
    <cellStyle name="Migliaia 47 5 6 2" xfId="29757"/>
    <cellStyle name="Migliaia 47 5 6 2 2" xfId="35339"/>
    <cellStyle name="Migliaia 47 5 6 2 3" xfId="40641"/>
    <cellStyle name="Migliaia 47 5 6 3" xfId="32722"/>
    <cellStyle name="Migliaia 47 5 6 4" xfId="37990"/>
    <cellStyle name="Migliaia 47 5 7" xfId="20621"/>
    <cellStyle name="Migliaia 47 6" xfId="1469"/>
    <cellStyle name="Migliaia 47 6 2" xfId="3665"/>
    <cellStyle name="Migliaia 47 6 2 2" xfId="5195"/>
    <cellStyle name="Migliaia 47 6 2 3" xfId="14071"/>
    <cellStyle name="Migliaia 47 6 2 4" xfId="16212"/>
    <cellStyle name="Migliaia 47 6 2 5" xfId="27894"/>
    <cellStyle name="Migliaia 47 6 2 6" xfId="12093"/>
    <cellStyle name="Migliaia 47 6 3" xfId="4947"/>
    <cellStyle name="Migliaia 47 6 3 2" xfId="30863"/>
    <cellStyle name="Migliaia 47 6 3 2 2" xfId="36023"/>
    <cellStyle name="Migliaia 47 6 3 2 3" xfId="41325"/>
    <cellStyle name="Migliaia 47 6 3 3" xfId="33372"/>
    <cellStyle name="Migliaia 47 6 3 4" xfId="38674"/>
    <cellStyle name="Migliaia 47 6 4" xfId="16211"/>
    <cellStyle name="Migliaia 47 6 4 2" xfId="35340"/>
    <cellStyle name="Migliaia 47 6 4 3" xfId="40642"/>
    <cellStyle name="Migliaia 47 6 4 4" xfId="29758"/>
    <cellStyle name="Migliaia 47 6 5" xfId="32723"/>
    <cellStyle name="Migliaia 47 6 6" xfId="37991"/>
    <cellStyle name="Migliaia 47 6 7" xfId="12092"/>
    <cellStyle name="Migliaia 47 7" xfId="3258"/>
    <cellStyle name="Migliaia 47 7 2" xfId="9731"/>
    <cellStyle name="Migliaia 47 7 2 2" xfId="30864"/>
    <cellStyle name="Migliaia 47 7 2 2 2" xfId="36024"/>
    <cellStyle name="Migliaia 47 7 2 2 3" xfId="41326"/>
    <cellStyle name="Migliaia 47 7 2 3" xfId="33373"/>
    <cellStyle name="Migliaia 47 7 2 4" xfId="38675"/>
    <cellStyle name="Migliaia 47 7 3" xfId="16213"/>
    <cellStyle name="Migliaia 47 7 3 2" xfId="35341"/>
    <cellStyle name="Migliaia 47 7 3 3" xfId="40643"/>
    <cellStyle name="Migliaia 47 7 3 4" xfId="29759"/>
    <cellStyle name="Migliaia 47 7 4" xfId="32724"/>
    <cellStyle name="Migliaia 47 7 5" xfId="37992"/>
    <cellStyle name="Migliaia 47 7 6" xfId="12094"/>
    <cellStyle name="Migliaia 47 8" xfId="2846"/>
    <cellStyle name="Migliaia 47 8 2" xfId="9436"/>
    <cellStyle name="Migliaia 47 8 2 2" xfId="30865"/>
    <cellStyle name="Migliaia 47 8 2 2 2" xfId="36025"/>
    <cellStyle name="Migliaia 47 8 2 2 3" xfId="41327"/>
    <cellStyle name="Migliaia 47 8 2 3" xfId="33374"/>
    <cellStyle name="Migliaia 47 8 2 4" xfId="38676"/>
    <cellStyle name="Migliaia 47 8 3" xfId="16214"/>
    <cellStyle name="Migliaia 47 8 3 2" xfId="35342"/>
    <cellStyle name="Migliaia 47 8 3 3" xfId="40644"/>
    <cellStyle name="Migliaia 47 8 3 4" xfId="29760"/>
    <cellStyle name="Migliaia 47 8 4" xfId="32725"/>
    <cellStyle name="Migliaia 47 8 5" xfId="37993"/>
    <cellStyle name="Migliaia 47 8 6" xfId="12095"/>
    <cellStyle name="Migliaia 47 9" xfId="12646"/>
    <cellStyle name="Migliaia 47 9 2" xfId="29761"/>
    <cellStyle name="Migliaia 47 9 2 2" xfId="35343"/>
    <cellStyle name="Migliaia 47 9 2 3" xfId="40645"/>
    <cellStyle name="Migliaia 47 9 3" xfId="32726"/>
    <cellStyle name="Migliaia 47 9 4" xfId="37994"/>
    <cellStyle name="Migliaia 48" xfId="362"/>
    <cellStyle name="Migliaia 48 10" xfId="16215"/>
    <cellStyle name="Migliaia 48 10 2" xfId="35344"/>
    <cellStyle name="Migliaia 48 10 3" xfId="40646"/>
    <cellStyle name="Migliaia 48 10 4" xfId="29762"/>
    <cellStyle name="Migliaia 48 11" xfId="32727"/>
    <cellStyle name="Migliaia 48 12" xfId="37995"/>
    <cellStyle name="Migliaia 48 2" xfId="363"/>
    <cellStyle name="Migliaia 48 2 2" xfId="1476"/>
    <cellStyle name="Migliaia 48 2 2 2" xfId="3672"/>
    <cellStyle name="Migliaia 48 2 2 2 2" xfId="9834"/>
    <cellStyle name="Migliaia 48 2 2 2 2 2" xfId="35345"/>
    <cellStyle name="Migliaia 48 2 2 2 2 3" xfId="40647"/>
    <cellStyle name="Migliaia 48 2 2 2 3" xfId="13920"/>
    <cellStyle name="Migliaia 48 2 2 2 4" xfId="16218"/>
    <cellStyle name="Migliaia 48 2 2 2 4 2" xfId="37996"/>
    <cellStyle name="Migliaia 48 2 2 2 5" xfId="12096"/>
    <cellStyle name="Migliaia 48 2 2 3" xfId="7059"/>
    <cellStyle name="Migliaia 48 2 2 3 2" xfId="30866"/>
    <cellStyle name="Migliaia 48 2 2 3 2 2" xfId="36026"/>
    <cellStyle name="Migliaia 48 2 2 3 2 3" xfId="41328"/>
    <cellStyle name="Migliaia 48 2 2 3 3" xfId="33375"/>
    <cellStyle name="Migliaia 48 2 2 3 4" xfId="38677"/>
    <cellStyle name="Migliaia 48 2 2 4" xfId="6236"/>
    <cellStyle name="Migliaia 48 2 2 4 2" xfId="17010"/>
    <cellStyle name="Migliaia 48 2 2 4 3" xfId="43881"/>
    <cellStyle name="Migliaia 48 2 2 4 4" xfId="46042"/>
    <cellStyle name="Migliaia 48 2 2 4 5" xfId="49058"/>
    <cellStyle name="Migliaia 48 2 2 5" xfId="16217"/>
    <cellStyle name="Migliaia 48 2 2 6" xfId="20631"/>
    <cellStyle name="Migliaia 48 2 3" xfId="3262"/>
    <cellStyle name="Migliaia 48 2 3 2" xfId="9735"/>
    <cellStyle name="Migliaia 48 2 3 2 2" xfId="30867"/>
    <cellStyle name="Migliaia 48 2 3 2 2 2" xfId="36027"/>
    <cellStyle name="Migliaia 48 2 3 2 2 3" xfId="41329"/>
    <cellStyle name="Migliaia 48 2 3 2 3" xfId="33376"/>
    <cellStyle name="Migliaia 48 2 3 2 4" xfId="38678"/>
    <cellStyle name="Migliaia 48 2 3 3" xfId="16219"/>
    <cellStyle name="Migliaia 48 2 3 3 2" xfId="35346"/>
    <cellStyle name="Migliaia 48 2 3 3 3" xfId="40648"/>
    <cellStyle name="Migliaia 48 2 3 3 4" xfId="29764"/>
    <cellStyle name="Migliaia 48 2 3 4" xfId="32729"/>
    <cellStyle name="Migliaia 48 2 3 5" xfId="37997"/>
    <cellStyle name="Migliaia 48 2 3 6" xfId="12097"/>
    <cellStyle name="Migliaia 48 2 4" xfId="2851"/>
    <cellStyle name="Migliaia 48 2 4 2" xfId="9440"/>
    <cellStyle name="Migliaia 48 2 4 2 2" xfId="35347"/>
    <cellStyle name="Migliaia 48 2 4 2 3" xfId="40649"/>
    <cellStyle name="Migliaia 48 2 4 3" xfId="14128"/>
    <cellStyle name="Migliaia 48 2 4 4" xfId="16220"/>
    <cellStyle name="Migliaia 48 2 4 4 2" xfId="37998"/>
    <cellStyle name="Migliaia 48 2 4 5" xfId="12098"/>
    <cellStyle name="Migliaia 48 2 5" xfId="8574"/>
    <cellStyle name="Migliaia 48 2 5 2" xfId="29765"/>
    <cellStyle name="Migliaia 48 2 5 2 2" xfId="35348"/>
    <cellStyle name="Migliaia 48 2 5 2 3" xfId="40650"/>
    <cellStyle name="Migliaia 48 2 5 3" xfId="32730"/>
    <cellStyle name="Migliaia 48 2 5 4" xfId="37999"/>
    <cellStyle name="Migliaia 48 2 6" xfId="16216"/>
    <cellStyle name="Migliaia 48 2 6 2" xfId="29766"/>
    <cellStyle name="Migliaia 48 2 6 2 2" xfId="35349"/>
    <cellStyle name="Migliaia 48 2 6 2 3" xfId="40651"/>
    <cellStyle name="Migliaia 48 2 6 3" xfId="32731"/>
    <cellStyle name="Migliaia 48 2 6 4" xfId="38000"/>
    <cellStyle name="Migliaia 48 2 6 5" xfId="20633"/>
    <cellStyle name="Migliaia 48 2 7" xfId="20630"/>
    <cellStyle name="Migliaia 48 3" xfId="364"/>
    <cellStyle name="Migliaia 48 3 10" xfId="20634"/>
    <cellStyle name="Migliaia 48 3 11" xfId="12099"/>
    <cellStyle name="Migliaia 48 3 2" xfId="1478"/>
    <cellStyle name="Migliaia 48 3 2 2" xfId="3674"/>
    <cellStyle name="Migliaia 48 3 2 2 2" xfId="7483"/>
    <cellStyle name="Migliaia 48 3 2 2 2 2" xfId="13921"/>
    <cellStyle name="Migliaia 48 3 2 2 2 2 2" xfId="17315"/>
    <cellStyle name="Migliaia 48 3 2 2 2 2 2 2" xfId="35350"/>
    <cellStyle name="Migliaia 48 3 2 2 2 2 3" xfId="40652"/>
    <cellStyle name="Migliaia 48 3 2 2 2 2 4" xfId="29767"/>
    <cellStyle name="Migliaia 48 3 2 2 2 3" xfId="32732"/>
    <cellStyle name="Migliaia 48 3 2 2 2 4" xfId="38001"/>
    <cellStyle name="Migliaia 48 3 2 2 2 5" xfId="44027"/>
    <cellStyle name="Migliaia 48 3 2 2 2 6" xfId="46360"/>
    <cellStyle name="Migliaia 48 3 2 2 2 7" xfId="49376"/>
    <cellStyle name="Migliaia 48 3 2 2 2 8" xfId="13113"/>
    <cellStyle name="Migliaia 48 3 2 2 3" xfId="6604"/>
    <cellStyle name="Migliaia 48 3 2 2 4" xfId="6237"/>
    <cellStyle name="Migliaia 48 3 2 2 4 2" xfId="17011"/>
    <cellStyle name="Migliaia 48 3 2 2 4 3" xfId="43979"/>
    <cellStyle name="Migliaia 48 3 2 2 4 4" xfId="46043"/>
    <cellStyle name="Migliaia 48 3 2 2 4 5" xfId="49059"/>
    <cellStyle name="Migliaia 48 3 2 2 5" xfId="16223"/>
    <cellStyle name="Migliaia 48 3 2 2 6" xfId="20636"/>
    <cellStyle name="Migliaia 48 3 2 3" xfId="2853"/>
    <cellStyle name="Migliaia 48 3 2 3 2" xfId="6532"/>
    <cellStyle name="Migliaia 48 3 2 3 2 2" xfId="35351"/>
    <cellStyle name="Migliaia 48 3 2 3 2 3" xfId="40653"/>
    <cellStyle name="Migliaia 48 3 2 3 2 4" xfId="29768"/>
    <cellStyle name="Migliaia 48 3 2 3 3" xfId="7484"/>
    <cellStyle name="Migliaia 48 3 2 3 4" xfId="16224"/>
    <cellStyle name="Migliaia 48 3 2 3 4 2" xfId="38002"/>
    <cellStyle name="Migliaia 48 3 2 3 5" xfId="12100"/>
    <cellStyle name="Migliaia 48 3 2 4" xfId="6830"/>
    <cellStyle name="Migliaia 48 3 2 4 2" xfId="13531"/>
    <cellStyle name="Migliaia 48 3 2 4 2 2" xfId="35352"/>
    <cellStyle name="Migliaia 48 3 2 4 2 3" xfId="40654"/>
    <cellStyle name="Migliaia 48 3 2 4 3" xfId="32733"/>
    <cellStyle name="Migliaia 48 3 2 4 4" xfId="38003"/>
    <cellStyle name="Migliaia 48 3 2 4 5" xfId="12649"/>
    <cellStyle name="Migliaia 48 3 2 5" xfId="12729"/>
    <cellStyle name="Migliaia 48 3 2 5 2" xfId="29769"/>
    <cellStyle name="Migliaia 48 3 2 5 2 2" xfId="35353"/>
    <cellStyle name="Migliaia 48 3 2 5 2 3" xfId="40655"/>
    <cellStyle name="Migliaia 48 3 2 5 3" xfId="32734"/>
    <cellStyle name="Migliaia 48 3 2 5 4" xfId="38004"/>
    <cellStyle name="Migliaia 48 3 2 6" xfId="16222"/>
    <cellStyle name="Migliaia 48 3 2 6 2" xfId="29770"/>
    <cellStyle name="Migliaia 48 3 2 6 2 2" xfId="35354"/>
    <cellStyle name="Migliaia 48 3 2 6 2 3" xfId="40656"/>
    <cellStyle name="Migliaia 48 3 2 6 3" xfId="32735"/>
    <cellStyle name="Migliaia 48 3 2 6 4" xfId="38005"/>
    <cellStyle name="Migliaia 48 3 2 6 5" xfId="20637"/>
    <cellStyle name="Migliaia 48 3 2 7" xfId="20635"/>
    <cellStyle name="Migliaia 48 3 3" xfId="1477"/>
    <cellStyle name="Migliaia 48 3 3 2" xfId="3673"/>
    <cellStyle name="Migliaia 48 3 3 2 2" xfId="5198"/>
    <cellStyle name="Migliaia 48 3 3 2 2 2" xfId="35356"/>
    <cellStyle name="Migliaia 48 3 3 2 2 3" xfId="40658"/>
    <cellStyle name="Migliaia 48 3 3 2 3" xfId="13678"/>
    <cellStyle name="Migliaia 48 3 3 2 4" xfId="16226"/>
    <cellStyle name="Migliaia 48 3 3 2 4 2" xfId="38007"/>
    <cellStyle name="Migliaia 48 3 3 2 5" xfId="12102"/>
    <cellStyle name="Migliaia 48 3 3 3" xfId="4950"/>
    <cellStyle name="Migliaia 48 3 3 3 2" xfId="29772"/>
    <cellStyle name="Migliaia 48 3 3 3 2 2" xfId="35357"/>
    <cellStyle name="Migliaia 48 3 3 3 2 3" xfId="40659"/>
    <cellStyle name="Migliaia 48 3 3 3 3" xfId="32737"/>
    <cellStyle name="Migliaia 48 3 3 3 4" xfId="38008"/>
    <cellStyle name="Migliaia 48 3 3 4" xfId="16225"/>
    <cellStyle name="Migliaia 48 3 3 4 2" xfId="29773"/>
    <cellStyle name="Migliaia 48 3 3 4 2 2" xfId="35358"/>
    <cellStyle name="Migliaia 48 3 3 4 2 3" xfId="40660"/>
    <cellStyle name="Migliaia 48 3 3 4 3" xfId="32738"/>
    <cellStyle name="Migliaia 48 3 3 4 4" xfId="38009"/>
    <cellStyle name="Migliaia 48 3 3 4 5" xfId="20638"/>
    <cellStyle name="Migliaia 48 3 3 5" xfId="20639"/>
    <cellStyle name="Migliaia 48 3 3 5 2" xfId="29774"/>
    <cellStyle name="Migliaia 48 3 3 5 2 2" xfId="35359"/>
    <cellStyle name="Migliaia 48 3 3 5 2 3" xfId="40661"/>
    <cellStyle name="Migliaia 48 3 3 5 3" xfId="32739"/>
    <cellStyle name="Migliaia 48 3 3 5 4" xfId="38010"/>
    <cellStyle name="Migliaia 48 3 3 6" xfId="29771"/>
    <cellStyle name="Migliaia 48 3 3 6 2" xfId="35355"/>
    <cellStyle name="Migliaia 48 3 3 6 3" xfId="40657"/>
    <cellStyle name="Migliaia 48 3 3 7" xfId="32736"/>
    <cellStyle name="Migliaia 48 3 3 8" xfId="38006"/>
    <cellStyle name="Migliaia 48 3 3 9" xfId="12101"/>
    <cellStyle name="Migliaia 48 3 4" xfId="2427"/>
    <cellStyle name="Migliaia 48 3 4 2" xfId="3939"/>
    <cellStyle name="Migliaia 48 3 4 2 2" xfId="9894"/>
    <cellStyle name="Migliaia 48 3 4 2 3" xfId="13566"/>
    <cellStyle name="Migliaia 48 3 4 2 4" xfId="16228"/>
    <cellStyle name="Migliaia 48 3 4 2 5" xfId="27898"/>
    <cellStyle name="Migliaia 48 3 4 2 6" xfId="12104"/>
    <cellStyle name="Migliaia 48 3 4 3" xfId="9142"/>
    <cellStyle name="Migliaia 48 3 4 3 2" xfId="30868"/>
    <cellStyle name="Migliaia 48 3 4 3 2 2" xfId="36028"/>
    <cellStyle name="Migliaia 48 3 4 3 2 3" xfId="41330"/>
    <cellStyle name="Migliaia 48 3 4 3 3" xfId="33377"/>
    <cellStyle name="Migliaia 48 3 4 3 4" xfId="38679"/>
    <cellStyle name="Migliaia 48 3 4 4" xfId="16227"/>
    <cellStyle name="Migliaia 48 3 4 4 2" xfId="35360"/>
    <cellStyle name="Migliaia 48 3 4 4 3" xfId="40662"/>
    <cellStyle name="Migliaia 48 3 4 4 4" xfId="29775"/>
    <cellStyle name="Migliaia 48 3 4 5" xfId="32740"/>
    <cellStyle name="Migliaia 48 3 4 6" xfId="38011"/>
    <cellStyle name="Migliaia 48 3 4 7" xfId="12103"/>
    <cellStyle name="Migliaia 48 3 5" xfId="3263"/>
    <cellStyle name="Migliaia 48 3 5 2" xfId="9736"/>
    <cellStyle name="Migliaia 48 3 5 2 2" xfId="30869"/>
    <cellStyle name="Migliaia 48 3 5 2 2 2" xfId="36029"/>
    <cellStyle name="Migliaia 48 3 5 2 2 3" xfId="41331"/>
    <cellStyle name="Migliaia 48 3 5 2 3" xfId="33378"/>
    <cellStyle name="Migliaia 48 3 5 2 4" xfId="38680"/>
    <cellStyle name="Migliaia 48 3 5 3" xfId="16229"/>
    <cellStyle name="Migliaia 48 3 5 3 2" xfId="35361"/>
    <cellStyle name="Migliaia 48 3 5 3 3" xfId="40663"/>
    <cellStyle name="Migliaia 48 3 5 3 4" xfId="29776"/>
    <cellStyle name="Migliaia 48 3 5 4" xfId="32741"/>
    <cellStyle name="Migliaia 48 3 5 5" xfId="38012"/>
    <cellStyle name="Migliaia 48 3 5 6" xfId="12105"/>
    <cellStyle name="Migliaia 48 3 6" xfId="2852"/>
    <cellStyle name="Migliaia 48 3 6 2" xfId="9441"/>
    <cellStyle name="Migliaia 48 3 6 2 2" xfId="35362"/>
    <cellStyle name="Migliaia 48 3 6 2 3" xfId="40664"/>
    <cellStyle name="Migliaia 48 3 6 3" xfId="14038"/>
    <cellStyle name="Migliaia 48 3 6 4" xfId="16230"/>
    <cellStyle name="Migliaia 48 3 6 4 2" xfId="38013"/>
    <cellStyle name="Migliaia 48 3 6 5" xfId="12106"/>
    <cellStyle name="Migliaia 48 3 7" xfId="6595"/>
    <cellStyle name="Migliaia 48 3 7 2" xfId="29777"/>
    <cellStyle name="Migliaia 48 3 7 2 2" xfId="35363"/>
    <cellStyle name="Migliaia 48 3 7 2 3" xfId="40665"/>
    <cellStyle name="Migliaia 48 3 7 3" xfId="32742"/>
    <cellStyle name="Migliaia 48 3 7 4" xfId="38014"/>
    <cellStyle name="Migliaia 48 3 8" xfId="12730"/>
    <cellStyle name="Migliaia 48 3 8 2" xfId="29778"/>
    <cellStyle name="Migliaia 48 3 8 2 2" xfId="35364"/>
    <cellStyle name="Migliaia 48 3 8 2 3" xfId="40666"/>
    <cellStyle name="Migliaia 48 3 8 3" xfId="32743"/>
    <cellStyle name="Migliaia 48 3 8 4" xfId="38015"/>
    <cellStyle name="Migliaia 48 3 8 5" xfId="20640"/>
    <cellStyle name="Migliaia 48 3 9" xfId="16221"/>
    <cellStyle name="Migliaia 48 4" xfId="1479"/>
    <cellStyle name="Migliaia 48 4 2" xfId="3675"/>
    <cellStyle name="Migliaia 48 4 2 2" xfId="4296"/>
    <cellStyle name="Migliaia 48 4 2 2 2" xfId="29779"/>
    <cellStyle name="Migliaia 48 4 2 2 2 2" xfId="35365"/>
    <cellStyle name="Migliaia 48 4 2 2 2 3" xfId="40667"/>
    <cellStyle name="Migliaia 48 4 2 2 3" xfId="32744"/>
    <cellStyle name="Migliaia 48 4 2 2 4" xfId="38016"/>
    <cellStyle name="Migliaia 48 4 2 3" xfId="7485"/>
    <cellStyle name="Migliaia 48 4 2 3 2" xfId="29780"/>
    <cellStyle name="Migliaia 48 4 2 3 2 2" xfId="35366"/>
    <cellStyle name="Migliaia 48 4 2 3 2 3" xfId="40668"/>
    <cellStyle name="Migliaia 48 4 2 3 3" xfId="32745"/>
    <cellStyle name="Migliaia 48 4 2 3 4" xfId="38017"/>
    <cellStyle name="Migliaia 48 4 2 4" xfId="6832"/>
    <cellStyle name="Migliaia 48 4 2 5" xfId="6239"/>
    <cellStyle name="Migliaia 48 4 2 5 2" xfId="17013"/>
    <cellStyle name="Migliaia 48 4 2 5 3" xfId="43927"/>
    <cellStyle name="Migliaia 48 4 2 5 4" xfId="46045"/>
    <cellStyle name="Migliaia 48 4 2 5 5" xfId="49061"/>
    <cellStyle name="Migliaia 48 4 2 6" xfId="16232"/>
    <cellStyle name="Migliaia 48 4 2 7" xfId="20642"/>
    <cellStyle name="Migliaia 48 4 3" xfId="4297"/>
    <cellStyle name="Migliaia 48 4 3 2" xfId="13679"/>
    <cellStyle name="Migliaia 48 4 3 2 2" xfId="35367"/>
    <cellStyle name="Migliaia 48 4 3 2 3" xfId="40669"/>
    <cellStyle name="Migliaia 48 4 3 3" xfId="32746"/>
    <cellStyle name="Migliaia 48 4 3 4" xfId="38018"/>
    <cellStyle name="Migliaia 48 4 3 5" xfId="12728"/>
    <cellStyle name="Migliaia 48 4 4" xfId="7486"/>
    <cellStyle name="Migliaia 48 4 4 2" xfId="29781"/>
    <cellStyle name="Migliaia 48 4 4 2 2" xfId="35368"/>
    <cellStyle name="Migliaia 48 4 4 2 3" xfId="40670"/>
    <cellStyle name="Migliaia 48 4 4 3" xfId="32747"/>
    <cellStyle name="Migliaia 48 4 4 4" xfId="38019"/>
    <cellStyle name="Migliaia 48 4 5" xfId="6831"/>
    <cellStyle name="Migliaia 48 4 5 2" xfId="29782"/>
    <cellStyle name="Migliaia 48 4 5 2 2" xfId="35369"/>
    <cellStyle name="Migliaia 48 4 5 2 3" xfId="40671"/>
    <cellStyle name="Migliaia 48 4 5 3" xfId="32748"/>
    <cellStyle name="Migliaia 48 4 5 4" xfId="38020"/>
    <cellStyle name="Migliaia 48 4 6" xfId="6238"/>
    <cellStyle name="Migliaia 48 4 6 2" xfId="17012"/>
    <cellStyle name="Migliaia 48 4 6 2 2" xfId="35370"/>
    <cellStyle name="Migliaia 48 4 6 2 3" xfId="40672"/>
    <cellStyle name="Migliaia 48 4 6 2 4" xfId="29783"/>
    <cellStyle name="Migliaia 48 4 6 3" xfId="32749"/>
    <cellStyle name="Migliaia 48 4 6 4" xfId="38021"/>
    <cellStyle name="Migliaia 48 4 6 5" xfId="20643"/>
    <cellStyle name="Migliaia 48 4 6 6" xfId="42536"/>
    <cellStyle name="Migliaia 48 4 6 7" xfId="46044"/>
    <cellStyle name="Migliaia 48 4 6 8" xfId="49060"/>
    <cellStyle name="Migliaia 48 4 7" xfId="16231"/>
    <cellStyle name="Migliaia 48 4 7 2" xfId="29784"/>
    <cellStyle name="Migliaia 48 4 7 2 2" xfId="35371"/>
    <cellStyle name="Migliaia 48 4 7 2 3" xfId="40673"/>
    <cellStyle name="Migliaia 48 4 7 3" xfId="32750"/>
    <cellStyle name="Migliaia 48 4 7 4" xfId="38022"/>
    <cellStyle name="Migliaia 48 4 7 5" xfId="20644"/>
    <cellStyle name="Migliaia 48 4 8" xfId="20641"/>
    <cellStyle name="Migliaia 48 5" xfId="1480"/>
    <cellStyle name="Migliaia 48 5 2" xfId="3676"/>
    <cellStyle name="Migliaia 48 5 2 2" xfId="13922"/>
    <cellStyle name="Migliaia 48 5 2 2 2" xfId="35372"/>
    <cellStyle name="Migliaia 48 5 2 2 3" xfId="40674"/>
    <cellStyle name="Migliaia 48 5 2 3" xfId="16234"/>
    <cellStyle name="Migliaia 48 5 2 3 2" xfId="32751"/>
    <cellStyle name="Migliaia 48 5 2 4" xfId="38023"/>
    <cellStyle name="Migliaia 48 5 2 5" xfId="12107"/>
    <cellStyle name="Migliaia 48 5 3" xfId="6833"/>
    <cellStyle name="Migliaia 48 5 3 2" xfId="29785"/>
    <cellStyle name="Migliaia 48 5 3 2 2" xfId="35373"/>
    <cellStyle name="Migliaia 48 5 3 2 3" xfId="40675"/>
    <cellStyle name="Migliaia 48 5 3 3" xfId="32752"/>
    <cellStyle name="Migliaia 48 5 3 4" xfId="38024"/>
    <cellStyle name="Migliaia 48 5 4" xfId="6240"/>
    <cellStyle name="Migliaia 48 5 4 2" xfId="17014"/>
    <cellStyle name="Migliaia 48 5 4 2 2" xfId="35374"/>
    <cellStyle name="Migliaia 48 5 4 2 3" xfId="40676"/>
    <cellStyle name="Migliaia 48 5 4 2 4" xfId="29786"/>
    <cellStyle name="Migliaia 48 5 4 3" xfId="32753"/>
    <cellStyle name="Migliaia 48 5 4 4" xfId="38025"/>
    <cellStyle name="Migliaia 48 5 4 5" xfId="20646"/>
    <cellStyle name="Migliaia 48 5 4 6" xfId="42440"/>
    <cellStyle name="Migliaia 48 5 4 7" xfId="46046"/>
    <cellStyle name="Migliaia 48 5 4 8" xfId="49062"/>
    <cellStyle name="Migliaia 48 5 5" xfId="16233"/>
    <cellStyle name="Migliaia 48 5 5 2" xfId="29787"/>
    <cellStyle name="Migliaia 48 5 5 2 2" xfId="35375"/>
    <cellStyle name="Migliaia 48 5 5 2 3" xfId="40677"/>
    <cellStyle name="Migliaia 48 5 5 3" xfId="32754"/>
    <cellStyle name="Migliaia 48 5 5 4" xfId="38026"/>
    <cellStyle name="Migliaia 48 5 5 5" xfId="20647"/>
    <cellStyle name="Migliaia 48 5 6" xfId="20648"/>
    <cellStyle name="Migliaia 48 5 6 2" xfId="29788"/>
    <cellStyle name="Migliaia 48 5 6 2 2" xfId="35376"/>
    <cellStyle name="Migliaia 48 5 6 2 3" xfId="40678"/>
    <cellStyle name="Migliaia 48 5 6 3" xfId="32755"/>
    <cellStyle name="Migliaia 48 5 6 4" xfId="38027"/>
    <cellStyle name="Migliaia 48 5 7" xfId="20645"/>
    <cellStyle name="Migliaia 48 6" xfId="1475"/>
    <cellStyle name="Migliaia 48 6 2" xfId="3671"/>
    <cellStyle name="Migliaia 48 6 2 2" xfId="5197"/>
    <cellStyle name="Migliaia 48 6 2 3" xfId="14070"/>
    <cellStyle name="Migliaia 48 6 2 4" xfId="16236"/>
    <cellStyle name="Migliaia 48 6 2 5" xfId="27899"/>
    <cellStyle name="Migliaia 48 6 2 6" xfId="12109"/>
    <cellStyle name="Migliaia 48 6 3" xfId="4949"/>
    <cellStyle name="Migliaia 48 6 3 2" xfId="30870"/>
    <cellStyle name="Migliaia 48 6 3 2 2" xfId="36030"/>
    <cellStyle name="Migliaia 48 6 3 2 3" xfId="41332"/>
    <cellStyle name="Migliaia 48 6 3 3" xfId="33379"/>
    <cellStyle name="Migliaia 48 6 3 4" xfId="38681"/>
    <cellStyle name="Migliaia 48 6 4" xfId="16235"/>
    <cellStyle name="Migliaia 48 6 4 2" xfId="35377"/>
    <cellStyle name="Migliaia 48 6 4 3" xfId="40679"/>
    <cellStyle name="Migliaia 48 6 4 4" xfId="29789"/>
    <cellStyle name="Migliaia 48 6 5" xfId="32756"/>
    <cellStyle name="Migliaia 48 6 6" xfId="38028"/>
    <cellStyle name="Migliaia 48 6 7" xfId="12108"/>
    <cellStyle name="Migliaia 48 7" xfId="3261"/>
    <cellStyle name="Migliaia 48 7 2" xfId="9734"/>
    <cellStyle name="Migliaia 48 7 2 2" xfId="30871"/>
    <cellStyle name="Migliaia 48 7 2 2 2" xfId="36031"/>
    <cellStyle name="Migliaia 48 7 2 2 3" xfId="41333"/>
    <cellStyle name="Migliaia 48 7 2 3" xfId="33380"/>
    <cellStyle name="Migliaia 48 7 2 4" xfId="38682"/>
    <cellStyle name="Migliaia 48 7 3" xfId="16237"/>
    <cellStyle name="Migliaia 48 7 3 2" xfId="35378"/>
    <cellStyle name="Migliaia 48 7 3 3" xfId="40680"/>
    <cellStyle name="Migliaia 48 7 3 4" xfId="29790"/>
    <cellStyle name="Migliaia 48 7 4" xfId="32757"/>
    <cellStyle name="Migliaia 48 7 5" xfId="38029"/>
    <cellStyle name="Migliaia 48 7 6" xfId="12110"/>
    <cellStyle name="Migliaia 48 8" xfId="2850"/>
    <cellStyle name="Migliaia 48 8 2" xfId="9439"/>
    <cellStyle name="Migliaia 48 8 2 2" xfId="30872"/>
    <cellStyle name="Migliaia 48 8 2 2 2" xfId="36032"/>
    <cellStyle name="Migliaia 48 8 2 2 3" xfId="41334"/>
    <cellStyle name="Migliaia 48 8 2 3" xfId="33381"/>
    <cellStyle name="Migliaia 48 8 2 4" xfId="38683"/>
    <cellStyle name="Migliaia 48 8 3" xfId="16238"/>
    <cellStyle name="Migliaia 48 8 3 2" xfId="35379"/>
    <cellStyle name="Migliaia 48 8 3 3" xfId="40681"/>
    <cellStyle name="Migliaia 48 8 3 4" xfId="29791"/>
    <cellStyle name="Migliaia 48 8 4" xfId="32758"/>
    <cellStyle name="Migliaia 48 8 5" xfId="38030"/>
    <cellStyle name="Migliaia 48 8 6" xfId="12111"/>
    <cellStyle name="Migliaia 48 9" xfId="12648"/>
    <cellStyle name="Migliaia 48 9 2" xfId="29792"/>
    <cellStyle name="Migliaia 48 9 2 2" xfId="35380"/>
    <cellStyle name="Migliaia 48 9 2 3" xfId="40682"/>
    <cellStyle name="Migliaia 48 9 3" xfId="32759"/>
    <cellStyle name="Migliaia 48 9 4" xfId="38031"/>
    <cellStyle name="Migliaia 49" xfId="365"/>
    <cellStyle name="Migliaia 49 10" xfId="16239"/>
    <cellStyle name="Migliaia 49 10 2" xfId="35381"/>
    <cellStyle name="Migliaia 49 10 3" xfId="40683"/>
    <cellStyle name="Migliaia 49 10 4" xfId="29793"/>
    <cellStyle name="Migliaia 49 11" xfId="32760"/>
    <cellStyle name="Migliaia 49 12" xfId="38032"/>
    <cellStyle name="Migliaia 49 2" xfId="366"/>
    <cellStyle name="Migliaia 49 2 2" xfId="1482"/>
    <cellStyle name="Migliaia 49 2 2 2" xfId="3678"/>
    <cellStyle name="Migliaia 49 2 2 2 2" xfId="9835"/>
    <cellStyle name="Migliaia 49 2 2 2 2 2" xfId="35382"/>
    <cellStyle name="Migliaia 49 2 2 2 2 3" xfId="40684"/>
    <cellStyle name="Migliaia 49 2 2 2 3" xfId="13923"/>
    <cellStyle name="Migliaia 49 2 2 2 4" xfId="16242"/>
    <cellStyle name="Migliaia 49 2 2 2 4 2" xfId="38033"/>
    <cellStyle name="Migliaia 49 2 2 2 5" xfId="12112"/>
    <cellStyle name="Migliaia 49 2 2 3" xfId="7060"/>
    <cellStyle name="Migliaia 49 2 2 3 2" xfId="30873"/>
    <cellStyle name="Migliaia 49 2 2 3 2 2" xfId="36033"/>
    <cellStyle name="Migliaia 49 2 2 3 2 3" xfId="41335"/>
    <cellStyle name="Migliaia 49 2 2 3 3" xfId="33382"/>
    <cellStyle name="Migliaia 49 2 2 3 4" xfId="38684"/>
    <cellStyle name="Migliaia 49 2 2 4" xfId="6241"/>
    <cellStyle name="Migliaia 49 2 2 4 2" xfId="17015"/>
    <cellStyle name="Migliaia 49 2 2 4 3" xfId="43250"/>
    <cellStyle name="Migliaia 49 2 2 4 4" xfId="46047"/>
    <cellStyle name="Migliaia 49 2 2 4 5" xfId="49063"/>
    <cellStyle name="Migliaia 49 2 2 5" xfId="16241"/>
    <cellStyle name="Migliaia 49 2 2 6" xfId="20650"/>
    <cellStyle name="Migliaia 49 2 3" xfId="3265"/>
    <cellStyle name="Migliaia 49 2 3 2" xfId="9738"/>
    <cellStyle name="Migliaia 49 2 3 2 2" xfId="30874"/>
    <cellStyle name="Migliaia 49 2 3 2 2 2" xfId="36034"/>
    <cellStyle name="Migliaia 49 2 3 2 2 3" xfId="41336"/>
    <cellStyle name="Migliaia 49 2 3 2 3" xfId="33383"/>
    <cellStyle name="Migliaia 49 2 3 2 4" xfId="38685"/>
    <cellStyle name="Migliaia 49 2 3 3" xfId="16243"/>
    <cellStyle name="Migliaia 49 2 3 3 2" xfId="35383"/>
    <cellStyle name="Migliaia 49 2 3 3 3" xfId="40685"/>
    <cellStyle name="Migliaia 49 2 3 3 4" xfId="29794"/>
    <cellStyle name="Migliaia 49 2 3 4" xfId="32761"/>
    <cellStyle name="Migliaia 49 2 3 5" xfId="38034"/>
    <cellStyle name="Migliaia 49 2 3 6" xfId="12113"/>
    <cellStyle name="Migliaia 49 2 4" xfId="2855"/>
    <cellStyle name="Migliaia 49 2 4 2" xfId="9443"/>
    <cellStyle name="Migliaia 49 2 4 2 2" xfId="35384"/>
    <cellStyle name="Migliaia 49 2 4 2 3" xfId="40686"/>
    <cellStyle name="Migliaia 49 2 4 3" xfId="14127"/>
    <cellStyle name="Migliaia 49 2 4 4" xfId="16244"/>
    <cellStyle name="Migliaia 49 2 4 4 2" xfId="38035"/>
    <cellStyle name="Migliaia 49 2 4 5" xfId="12114"/>
    <cellStyle name="Migliaia 49 2 5" xfId="8575"/>
    <cellStyle name="Migliaia 49 2 5 2" xfId="29795"/>
    <cellStyle name="Migliaia 49 2 5 2 2" xfId="35385"/>
    <cellStyle name="Migliaia 49 2 5 2 3" xfId="40687"/>
    <cellStyle name="Migliaia 49 2 5 3" xfId="32762"/>
    <cellStyle name="Migliaia 49 2 5 4" xfId="38036"/>
    <cellStyle name="Migliaia 49 2 6" xfId="16240"/>
    <cellStyle name="Migliaia 49 2 6 2" xfId="29796"/>
    <cellStyle name="Migliaia 49 2 6 2 2" xfId="35386"/>
    <cellStyle name="Migliaia 49 2 6 2 3" xfId="40688"/>
    <cellStyle name="Migliaia 49 2 6 3" xfId="32763"/>
    <cellStyle name="Migliaia 49 2 6 4" xfId="38037"/>
    <cellStyle name="Migliaia 49 2 6 5" xfId="20651"/>
    <cellStyle name="Migliaia 49 2 7" xfId="20649"/>
    <cellStyle name="Migliaia 49 3" xfId="367"/>
    <cellStyle name="Migliaia 49 3 10" xfId="20652"/>
    <cellStyle name="Migliaia 49 3 11" xfId="12115"/>
    <cellStyle name="Migliaia 49 3 2" xfId="1484"/>
    <cellStyle name="Migliaia 49 3 2 2" xfId="3680"/>
    <cellStyle name="Migliaia 49 3 2 2 2" xfId="7487"/>
    <cellStyle name="Migliaia 49 3 2 2 2 2" xfId="13924"/>
    <cellStyle name="Migliaia 49 3 2 2 2 2 2" xfId="17316"/>
    <cellStyle name="Migliaia 49 3 2 2 2 2 2 2" xfId="35387"/>
    <cellStyle name="Migliaia 49 3 2 2 2 2 3" xfId="40689"/>
    <cellStyle name="Migliaia 49 3 2 2 2 2 4" xfId="29797"/>
    <cellStyle name="Migliaia 49 3 2 2 2 3" xfId="32764"/>
    <cellStyle name="Migliaia 49 3 2 2 2 4" xfId="38038"/>
    <cellStyle name="Migliaia 49 3 2 2 2 5" xfId="42200"/>
    <cellStyle name="Migliaia 49 3 2 2 2 6" xfId="46361"/>
    <cellStyle name="Migliaia 49 3 2 2 2 7" xfId="49377"/>
    <cellStyle name="Migliaia 49 3 2 2 2 8" xfId="13114"/>
    <cellStyle name="Migliaia 49 3 2 2 3" xfId="6998"/>
    <cellStyle name="Migliaia 49 3 2 2 4" xfId="6242"/>
    <cellStyle name="Migliaia 49 3 2 2 4 2" xfId="17016"/>
    <cellStyle name="Migliaia 49 3 2 2 4 3" xfId="42099"/>
    <cellStyle name="Migliaia 49 3 2 2 4 4" xfId="46048"/>
    <cellStyle name="Migliaia 49 3 2 2 4 5" xfId="49064"/>
    <cellStyle name="Migliaia 49 3 2 2 5" xfId="16247"/>
    <cellStyle name="Migliaia 49 3 2 2 6" xfId="20654"/>
    <cellStyle name="Migliaia 49 3 2 3" xfId="2857"/>
    <cellStyle name="Migliaia 49 3 2 3 2" xfId="7651"/>
    <cellStyle name="Migliaia 49 3 2 3 2 2" xfId="35388"/>
    <cellStyle name="Migliaia 49 3 2 3 2 3" xfId="40690"/>
    <cellStyle name="Migliaia 49 3 2 3 2 4" xfId="29798"/>
    <cellStyle name="Migliaia 49 3 2 3 3" xfId="7488"/>
    <cellStyle name="Migliaia 49 3 2 3 4" xfId="16248"/>
    <cellStyle name="Migliaia 49 3 2 3 4 2" xfId="38039"/>
    <cellStyle name="Migliaia 49 3 2 3 5" xfId="12116"/>
    <cellStyle name="Migliaia 49 3 2 4" xfId="6834"/>
    <cellStyle name="Migliaia 49 3 2 4 2" xfId="13532"/>
    <cellStyle name="Migliaia 49 3 2 4 2 2" xfId="35389"/>
    <cellStyle name="Migliaia 49 3 2 4 2 3" xfId="40691"/>
    <cellStyle name="Migliaia 49 3 2 4 3" xfId="32765"/>
    <cellStyle name="Migliaia 49 3 2 4 4" xfId="38040"/>
    <cellStyle name="Migliaia 49 3 2 4 5" xfId="12651"/>
    <cellStyle name="Migliaia 49 3 2 5" xfId="12726"/>
    <cellStyle name="Migliaia 49 3 2 5 2" xfId="29799"/>
    <cellStyle name="Migliaia 49 3 2 5 2 2" xfId="35390"/>
    <cellStyle name="Migliaia 49 3 2 5 2 3" xfId="40692"/>
    <cellStyle name="Migliaia 49 3 2 5 3" xfId="32766"/>
    <cellStyle name="Migliaia 49 3 2 5 4" xfId="38041"/>
    <cellStyle name="Migliaia 49 3 2 6" xfId="16246"/>
    <cellStyle name="Migliaia 49 3 2 6 2" xfId="29800"/>
    <cellStyle name="Migliaia 49 3 2 6 2 2" xfId="35391"/>
    <cellStyle name="Migliaia 49 3 2 6 2 3" xfId="40693"/>
    <cellStyle name="Migliaia 49 3 2 6 3" xfId="32767"/>
    <cellStyle name="Migliaia 49 3 2 6 4" xfId="38042"/>
    <cellStyle name="Migliaia 49 3 2 6 5" xfId="20655"/>
    <cellStyle name="Migliaia 49 3 2 7" xfId="20653"/>
    <cellStyle name="Migliaia 49 3 3" xfId="1483"/>
    <cellStyle name="Migliaia 49 3 3 2" xfId="3679"/>
    <cellStyle name="Migliaia 49 3 3 2 2" xfId="5200"/>
    <cellStyle name="Migliaia 49 3 3 2 2 2" xfId="35393"/>
    <cellStyle name="Migliaia 49 3 3 2 2 3" xfId="40695"/>
    <cellStyle name="Migliaia 49 3 3 2 3" xfId="13680"/>
    <cellStyle name="Migliaia 49 3 3 2 4" xfId="16250"/>
    <cellStyle name="Migliaia 49 3 3 2 4 2" xfId="38044"/>
    <cellStyle name="Migliaia 49 3 3 2 5" xfId="12118"/>
    <cellStyle name="Migliaia 49 3 3 3" xfId="4952"/>
    <cellStyle name="Migliaia 49 3 3 3 2" xfId="29802"/>
    <cellStyle name="Migliaia 49 3 3 3 2 2" xfId="35394"/>
    <cellStyle name="Migliaia 49 3 3 3 2 3" xfId="40696"/>
    <cellStyle name="Migliaia 49 3 3 3 3" xfId="32769"/>
    <cellStyle name="Migliaia 49 3 3 3 4" xfId="38045"/>
    <cellStyle name="Migliaia 49 3 3 4" xfId="16249"/>
    <cellStyle name="Migliaia 49 3 3 4 2" xfId="29803"/>
    <cellStyle name="Migliaia 49 3 3 4 2 2" xfId="35395"/>
    <cellStyle name="Migliaia 49 3 3 4 2 3" xfId="40697"/>
    <cellStyle name="Migliaia 49 3 3 4 3" xfId="32770"/>
    <cellStyle name="Migliaia 49 3 3 4 4" xfId="38046"/>
    <cellStyle name="Migliaia 49 3 3 4 5" xfId="20656"/>
    <cellStyle name="Migliaia 49 3 3 5" xfId="20657"/>
    <cellStyle name="Migliaia 49 3 3 5 2" xfId="29804"/>
    <cellStyle name="Migliaia 49 3 3 5 2 2" xfId="35396"/>
    <cellStyle name="Migliaia 49 3 3 5 2 3" xfId="40698"/>
    <cellStyle name="Migliaia 49 3 3 5 3" xfId="32771"/>
    <cellStyle name="Migliaia 49 3 3 5 4" xfId="38047"/>
    <cellStyle name="Migliaia 49 3 3 6" xfId="29801"/>
    <cellStyle name="Migliaia 49 3 3 6 2" xfId="35392"/>
    <cellStyle name="Migliaia 49 3 3 6 3" xfId="40694"/>
    <cellStyle name="Migliaia 49 3 3 7" xfId="32768"/>
    <cellStyle name="Migliaia 49 3 3 8" xfId="38043"/>
    <cellStyle name="Migliaia 49 3 3 9" xfId="12117"/>
    <cellStyle name="Migliaia 49 3 4" xfId="2428"/>
    <cellStyle name="Migliaia 49 3 4 2" xfId="3940"/>
    <cellStyle name="Migliaia 49 3 4 2 2" xfId="9895"/>
    <cellStyle name="Migliaia 49 3 4 2 3" xfId="14009"/>
    <cellStyle name="Migliaia 49 3 4 2 4" xfId="16252"/>
    <cellStyle name="Migliaia 49 3 4 2 5" xfId="27900"/>
    <cellStyle name="Migliaia 49 3 4 2 6" xfId="12120"/>
    <cellStyle name="Migliaia 49 3 4 3" xfId="9143"/>
    <cellStyle name="Migliaia 49 3 4 3 2" xfId="30875"/>
    <cellStyle name="Migliaia 49 3 4 3 2 2" xfId="36035"/>
    <cellStyle name="Migliaia 49 3 4 3 2 3" xfId="41337"/>
    <cellStyle name="Migliaia 49 3 4 3 3" xfId="33384"/>
    <cellStyle name="Migliaia 49 3 4 3 4" xfId="38686"/>
    <cellStyle name="Migliaia 49 3 4 4" xfId="16251"/>
    <cellStyle name="Migliaia 49 3 4 4 2" xfId="35397"/>
    <cellStyle name="Migliaia 49 3 4 4 3" xfId="40699"/>
    <cellStyle name="Migliaia 49 3 4 4 4" xfId="29805"/>
    <cellStyle name="Migliaia 49 3 4 5" xfId="32772"/>
    <cellStyle name="Migliaia 49 3 4 6" xfId="38048"/>
    <cellStyle name="Migliaia 49 3 4 7" xfId="12119"/>
    <cellStyle name="Migliaia 49 3 5" xfId="3266"/>
    <cellStyle name="Migliaia 49 3 5 2" xfId="9739"/>
    <cellStyle name="Migliaia 49 3 5 2 2" xfId="30876"/>
    <cellStyle name="Migliaia 49 3 5 2 2 2" xfId="36036"/>
    <cellStyle name="Migliaia 49 3 5 2 2 3" xfId="41338"/>
    <cellStyle name="Migliaia 49 3 5 2 3" xfId="33385"/>
    <cellStyle name="Migliaia 49 3 5 2 4" xfId="38687"/>
    <cellStyle name="Migliaia 49 3 5 3" xfId="16253"/>
    <cellStyle name="Migliaia 49 3 5 3 2" xfId="35398"/>
    <cellStyle name="Migliaia 49 3 5 3 3" xfId="40700"/>
    <cellStyle name="Migliaia 49 3 5 3 4" xfId="29806"/>
    <cellStyle name="Migliaia 49 3 5 4" xfId="32773"/>
    <cellStyle name="Migliaia 49 3 5 5" xfId="38049"/>
    <cellStyle name="Migliaia 49 3 5 6" xfId="12121"/>
    <cellStyle name="Migliaia 49 3 6" xfId="2856"/>
    <cellStyle name="Migliaia 49 3 6 2" xfId="9444"/>
    <cellStyle name="Migliaia 49 3 6 2 2" xfId="35399"/>
    <cellStyle name="Migliaia 49 3 6 2 3" xfId="40701"/>
    <cellStyle name="Migliaia 49 3 6 3" xfId="14037"/>
    <cellStyle name="Migliaia 49 3 6 4" xfId="16254"/>
    <cellStyle name="Migliaia 49 3 6 4 2" xfId="38050"/>
    <cellStyle name="Migliaia 49 3 6 5" xfId="12122"/>
    <cellStyle name="Migliaia 49 3 7" xfId="7714"/>
    <cellStyle name="Migliaia 49 3 7 2" xfId="29807"/>
    <cellStyle name="Migliaia 49 3 7 2 2" xfId="35400"/>
    <cellStyle name="Migliaia 49 3 7 2 3" xfId="40702"/>
    <cellStyle name="Migliaia 49 3 7 3" xfId="32774"/>
    <cellStyle name="Migliaia 49 3 7 4" xfId="38051"/>
    <cellStyle name="Migliaia 49 3 8" xfId="12727"/>
    <cellStyle name="Migliaia 49 3 8 2" xfId="29808"/>
    <cellStyle name="Migliaia 49 3 8 2 2" xfId="35401"/>
    <cellStyle name="Migliaia 49 3 8 2 3" xfId="40703"/>
    <cellStyle name="Migliaia 49 3 8 3" xfId="32775"/>
    <cellStyle name="Migliaia 49 3 8 4" xfId="38052"/>
    <cellStyle name="Migliaia 49 3 8 5" xfId="20658"/>
    <cellStyle name="Migliaia 49 3 9" xfId="16245"/>
    <cellStyle name="Migliaia 49 4" xfId="1485"/>
    <cellStyle name="Migliaia 49 4 2" xfId="3681"/>
    <cellStyle name="Migliaia 49 4 2 2" xfId="4298"/>
    <cellStyle name="Migliaia 49 4 2 2 2" xfId="29809"/>
    <cellStyle name="Migliaia 49 4 2 2 2 2" xfId="35402"/>
    <cellStyle name="Migliaia 49 4 2 2 2 3" xfId="40704"/>
    <cellStyle name="Migliaia 49 4 2 2 3" xfId="32776"/>
    <cellStyle name="Migliaia 49 4 2 2 4" xfId="38053"/>
    <cellStyle name="Migliaia 49 4 2 3" xfId="7489"/>
    <cellStyle name="Migliaia 49 4 2 3 2" xfId="29810"/>
    <cellStyle name="Migliaia 49 4 2 3 2 2" xfId="35403"/>
    <cellStyle name="Migliaia 49 4 2 3 2 3" xfId="40705"/>
    <cellStyle name="Migliaia 49 4 2 3 3" xfId="32777"/>
    <cellStyle name="Migliaia 49 4 2 3 4" xfId="38054"/>
    <cellStyle name="Migliaia 49 4 2 4" xfId="6836"/>
    <cellStyle name="Migliaia 49 4 2 5" xfId="6244"/>
    <cellStyle name="Migliaia 49 4 2 5 2" xfId="17018"/>
    <cellStyle name="Migliaia 49 4 2 5 3" xfId="43010"/>
    <cellStyle name="Migliaia 49 4 2 5 4" xfId="46050"/>
    <cellStyle name="Migliaia 49 4 2 5 5" xfId="49066"/>
    <cellStyle name="Migliaia 49 4 2 6" xfId="16256"/>
    <cellStyle name="Migliaia 49 4 2 7" xfId="20660"/>
    <cellStyle name="Migliaia 49 4 3" xfId="4299"/>
    <cellStyle name="Migliaia 49 4 3 2" xfId="13681"/>
    <cellStyle name="Migliaia 49 4 3 2 2" xfId="35404"/>
    <cellStyle name="Migliaia 49 4 3 2 3" xfId="40706"/>
    <cellStyle name="Migliaia 49 4 3 3" xfId="32778"/>
    <cellStyle name="Migliaia 49 4 3 4" xfId="38055"/>
    <cellStyle name="Migliaia 49 4 3 5" xfId="12725"/>
    <cellStyle name="Migliaia 49 4 4" xfId="7490"/>
    <cellStyle name="Migliaia 49 4 4 2" xfId="29811"/>
    <cellStyle name="Migliaia 49 4 4 2 2" xfId="35405"/>
    <cellStyle name="Migliaia 49 4 4 2 3" xfId="40707"/>
    <cellStyle name="Migliaia 49 4 4 3" xfId="32779"/>
    <cellStyle name="Migliaia 49 4 4 4" xfId="38056"/>
    <cellStyle name="Migliaia 49 4 5" xfId="6835"/>
    <cellStyle name="Migliaia 49 4 5 2" xfId="29812"/>
    <cellStyle name="Migliaia 49 4 5 2 2" xfId="35406"/>
    <cellStyle name="Migliaia 49 4 5 2 3" xfId="40708"/>
    <cellStyle name="Migliaia 49 4 5 3" xfId="32780"/>
    <cellStyle name="Migliaia 49 4 5 4" xfId="38057"/>
    <cellStyle name="Migliaia 49 4 6" xfId="6243"/>
    <cellStyle name="Migliaia 49 4 6 2" xfId="17017"/>
    <cellStyle name="Migliaia 49 4 6 2 2" xfId="35407"/>
    <cellStyle name="Migliaia 49 4 6 2 3" xfId="40709"/>
    <cellStyle name="Migliaia 49 4 6 2 4" xfId="29813"/>
    <cellStyle name="Migliaia 49 4 6 3" xfId="32781"/>
    <cellStyle name="Migliaia 49 4 6 4" xfId="38058"/>
    <cellStyle name="Migliaia 49 4 6 5" xfId="20661"/>
    <cellStyle name="Migliaia 49 4 6 6" xfId="43765"/>
    <cellStyle name="Migliaia 49 4 6 7" xfId="46049"/>
    <cellStyle name="Migliaia 49 4 6 8" xfId="49065"/>
    <cellStyle name="Migliaia 49 4 7" xfId="16255"/>
    <cellStyle name="Migliaia 49 4 7 2" xfId="29814"/>
    <cellStyle name="Migliaia 49 4 7 2 2" xfId="35408"/>
    <cellStyle name="Migliaia 49 4 7 2 3" xfId="40710"/>
    <cellStyle name="Migliaia 49 4 7 3" xfId="32782"/>
    <cellStyle name="Migliaia 49 4 7 4" xfId="38059"/>
    <cellStyle name="Migliaia 49 4 7 5" xfId="20662"/>
    <cellStyle name="Migliaia 49 4 8" xfId="20659"/>
    <cellStyle name="Migliaia 49 5" xfId="1486"/>
    <cellStyle name="Migliaia 49 5 2" xfId="3682"/>
    <cellStyle name="Migliaia 49 5 2 2" xfId="13925"/>
    <cellStyle name="Migliaia 49 5 2 2 2" xfId="35409"/>
    <cellStyle name="Migliaia 49 5 2 2 3" xfId="40711"/>
    <cellStyle name="Migliaia 49 5 2 3" xfId="16258"/>
    <cellStyle name="Migliaia 49 5 2 3 2" xfId="32783"/>
    <cellStyle name="Migliaia 49 5 2 4" xfId="38060"/>
    <cellStyle name="Migliaia 49 5 2 5" xfId="12123"/>
    <cellStyle name="Migliaia 49 5 3" xfId="6837"/>
    <cellStyle name="Migliaia 49 5 3 2" xfId="29815"/>
    <cellStyle name="Migliaia 49 5 3 2 2" xfId="35410"/>
    <cellStyle name="Migliaia 49 5 3 2 3" xfId="40712"/>
    <cellStyle name="Migliaia 49 5 3 3" xfId="32784"/>
    <cellStyle name="Migliaia 49 5 3 4" xfId="38061"/>
    <cellStyle name="Migliaia 49 5 4" xfId="6245"/>
    <cellStyle name="Migliaia 49 5 4 2" xfId="17019"/>
    <cellStyle name="Migliaia 49 5 4 2 2" xfId="35411"/>
    <cellStyle name="Migliaia 49 5 4 2 3" xfId="40713"/>
    <cellStyle name="Migliaia 49 5 4 2 4" xfId="29816"/>
    <cellStyle name="Migliaia 49 5 4 3" xfId="32785"/>
    <cellStyle name="Migliaia 49 5 4 4" xfId="38062"/>
    <cellStyle name="Migliaia 49 5 4 5" xfId="20664"/>
    <cellStyle name="Migliaia 49 5 4 6" xfId="43108"/>
    <cellStyle name="Migliaia 49 5 4 7" xfId="46051"/>
    <cellStyle name="Migliaia 49 5 4 8" xfId="49067"/>
    <cellStyle name="Migliaia 49 5 5" xfId="16257"/>
    <cellStyle name="Migliaia 49 5 5 2" xfId="29817"/>
    <cellStyle name="Migliaia 49 5 5 2 2" xfId="35412"/>
    <cellStyle name="Migliaia 49 5 5 2 3" xfId="40714"/>
    <cellStyle name="Migliaia 49 5 5 3" xfId="32786"/>
    <cellStyle name="Migliaia 49 5 5 4" xfId="38063"/>
    <cellStyle name="Migliaia 49 5 5 5" xfId="20665"/>
    <cellStyle name="Migliaia 49 5 6" xfId="20666"/>
    <cellStyle name="Migliaia 49 5 6 2" xfId="29818"/>
    <cellStyle name="Migliaia 49 5 6 2 2" xfId="35413"/>
    <cellStyle name="Migliaia 49 5 6 2 3" xfId="40715"/>
    <cellStyle name="Migliaia 49 5 6 3" xfId="32787"/>
    <cellStyle name="Migliaia 49 5 6 4" xfId="38064"/>
    <cellStyle name="Migliaia 49 5 7" xfId="20663"/>
    <cellStyle name="Migliaia 49 6" xfId="1481"/>
    <cellStyle name="Migliaia 49 6 2" xfId="3677"/>
    <cellStyle name="Migliaia 49 6 2 2" xfId="5199"/>
    <cellStyle name="Migliaia 49 6 2 3" xfId="14069"/>
    <cellStyle name="Migliaia 49 6 2 4" xfId="16260"/>
    <cellStyle name="Migliaia 49 6 2 5" xfId="27901"/>
    <cellStyle name="Migliaia 49 6 2 6" xfId="12125"/>
    <cellStyle name="Migliaia 49 6 3" xfId="4951"/>
    <cellStyle name="Migliaia 49 6 3 2" xfId="30877"/>
    <cellStyle name="Migliaia 49 6 3 2 2" xfId="36037"/>
    <cellStyle name="Migliaia 49 6 3 2 3" xfId="41339"/>
    <cellStyle name="Migliaia 49 6 3 3" xfId="33386"/>
    <cellStyle name="Migliaia 49 6 3 4" xfId="38688"/>
    <cellStyle name="Migliaia 49 6 4" xfId="16259"/>
    <cellStyle name="Migliaia 49 6 4 2" xfId="35414"/>
    <cellStyle name="Migliaia 49 6 4 3" xfId="40716"/>
    <cellStyle name="Migliaia 49 6 4 4" xfId="29819"/>
    <cellStyle name="Migliaia 49 6 5" xfId="32788"/>
    <cellStyle name="Migliaia 49 6 6" xfId="38065"/>
    <cellStyle name="Migliaia 49 6 7" xfId="12124"/>
    <cellStyle name="Migliaia 49 7" xfId="3264"/>
    <cellStyle name="Migliaia 49 7 2" xfId="9737"/>
    <cellStyle name="Migliaia 49 7 2 2" xfId="30878"/>
    <cellStyle name="Migliaia 49 7 2 2 2" xfId="36038"/>
    <cellStyle name="Migliaia 49 7 2 2 3" xfId="41340"/>
    <cellStyle name="Migliaia 49 7 2 3" xfId="33387"/>
    <cellStyle name="Migliaia 49 7 2 4" xfId="38689"/>
    <cellStyle name="Migliaia 49 7 3" xfId="16261"/>
    <cellStyle name="Migliaia 49 7 3 2" xfId="35415"/>
    <cellStyle name="Migliaia 49 7 3 3" xfId="40717"/>
    <cellStyle name="Migliaia 49 7 3 4" xfId="29820"/>
    <cellStyle name="Migliaia 49 7 4" xfId="32789"/>
    <cellStyle name="Migliaia 49 7 5" xfId="38066"/>
    <cellStyle name="Migliaia 49 7 6" xfId="12126"/>
    <cellStyle name="Migliaia 49 8" xfId="2854"/>
    <cellStyle name="Migliaia 49 8 2" xfId="9442"/>
    <cellStyle name="Migliaia 49 8 2 2" xfId="30879"/>
    <cellStyle name="Migliaia 49 8 2 2 2" xfId="36039"/>
    <cellStyle name="Migliaia 49 8 2 2 3" xfId="41341"/>
    <cellStyle name="Migliaia 49 8 2 3" xfId="33388"/>
    <cellStyle name="Migliaia 49 8 2 4" xfId="38690"/>
    <cellStyle name="Migliaia 49 8 3" xfId="16262"/>
    <cellStyle name="Migliaia 49 8 3 2" xfId="35416"/>
    <cellStyle name="Migliaia 49 8 3 3" xfId="40718"/>
    <cellStyle name="Migliaia 49 8 3 4" xfId="29821"/>
    <cellStyle name="Migliaia 49 8 4" xfId="32790"/>
    <cellStyle name="Migliaia 49 8 5" xfId="38067"/>
    <cellStyle name="Migliaia 49 8 6" xfId="12127"/>
    <cellStyle name="Migliaia 49 9" xfId="12650"/>
    <cellStyle name="Migliaia 49 9 2" xfId="29822"/>
    <cellStyle name="Migliaia 49 9 2 2" xfId="35417"/>
    <cellStyle name="Migliaia 49 9 2 3" xfId="40719"/>
    <cellStyle name="Migliaia 49 9 3" xfId="32791"/>
    <cellStyle name="Migliaia 49 9 4" xfId="38068"/>
    <cellStyle name="Migliaia 5" xfId="368"/>
    <cellStyle name="Migliaia 5 10" xfId="16263"/>
    <cellStyle name="Migliaia 5 10 2" xfId="35418"/>
    <cellStyle name="Migliaia 5 10 3" xfId="40720"/>
    <cellStyle name="Migliaia 5 10 4" xfId="29823"/>
    <cellStyle name="Migliaia 5 11" xfId="32792"/>
    <cellStyle name="Migliaia 5 12" xfId="38069"/>
    <cellStyle name="Migliaia 5 2" xfId="369"/>
    <cellStyle name="Migliaia 5 2 2" xfId="1488"/>
    <cellStyle name="Migliaia 5 2 2 2" xfId="3684"/>
    <cellStyle name="Migliaia 5 2 2 2 2" xfId="9836"/>
    <cellStyle name="Migliaia 5 2 2 2 2 2" xfId="35419"/>
    <cellStyle name="Migliaia 5 2 2 2 2 3" xfId="40721"/>
    <cellStyle name="Migliaia 5 2 2 2 3" xfId="13926"/>
    <cellStyle name="Migliaia 5 2 2 2 4" xfId="16266"/>
    <cellStyle name="Migliaia 5 2 2 2 4 2" xfId="38070"/>
    <cellStyle name="Migliaia 5 2 2 2 5" xfId="12128"/>
    <cellStyle name="Migliaia 5 2 2 3" xfId="7061"/>
    <cellStyle name="Migliaia 5 2 2 3 2" xfId="30880"/>
    <cellStyle name="Migliaia 5 2 2 3 2 2" xfId="36040"/>
    <cellStyle name="Migliaia 5 2 2 3 2 3" xfId="41342"/>
    <cellStyle name="Migliaia 5 2 2 3 3" xfId="33389"/>
    <cellStyle name="Migliaia 5 2 2 3 4" xfId="38691"/>
    <cellStyle name="Migliaia 5 2 2 4" xfId="6246"/>
    <cellStyle name="Migliaia 5 2 2 4 2" xfId="17020"/>
    <cellStyle name="Migliaia 5 2 2 4 3" xfId="42871"/>
    <cellStyle name="Migliaia 5 2 2 4 4" xfId="46052"/>
    <cellStyle name="Migliaia 5 2 2 4 5" xfId="49068"/>
    <cellStyle name="Migliaia 5 2 2 5" xfId="16265"/>
    <cellStyle name="Migliaia 5 2 2 6" xfId="20668"/>
    <cellStyle name="Migliaia 5 2 3" xfId="3268"/>
    <cellStyle name="Migliaia 5 2 3 2" xfId="9741"/>
    <cellStyle name="Migliaia 5 2 3 2 2" xfId="30881"/>
    <cellStyle name="Migliaia 5 2 3 2 2 2" xfId="36041"/>
    <cellStyle name="Migliaia 5 2 3 2 2 3" xfId="41343"/>
    <cellStyle name="Migliaia 5 2 3 2 3" xfId="33390"/>
    <cellStyle name="Migliaia 5 2 3 2 4" xfId="38692"/>
    <cellStyle name="Migliaia 5 2 3 3" xfId="16267"/>
    <cellStyle name="Migliaia 5 2 3 3 2" xfId="35420"/>
    <cellStyle name="Migliaia 5 2 3 3 3" xfId="40722"/>
    <cellStyle name="Migliaia 5 2 3 3 4" xfId="29824"/>
    <cellStyle name="Migliaia 5 2 3 4" xfId="32793"/>
    <cellStyle name="Migliaia 5 2 3 5" xfId="38071"/>
    <cellStyle name="Migliaia 5 2 3 6" xfId="12129"/>
    <cellStyle name="Migliaia 5 2 4" xfId="2859"/>
    <cellStyle name="Migliaia 5 2 4 2" xfId="9446"/>
    <cellStyle name="Migliaia 5 2 4 2 2" xfId="35421"/>
    <cellStyle name="Migliaia 5 2 4 2 3" xfId="40723"/>
    <cellStyle name="Migliaia 5 2 4 3" xfId="14126"/>
    <cellStyle name="Migliaia 5 2 4 4" xfId="16268"/>
    <cellStyle name="Migliaia 5 2 4 4 2" xfId="38072"/>
    <cellStyle name="Migliaia 5 2 4 5" xfId="12130"/>
    <cellStyle name="Migliaia 5 2 5" xfId="8576"/>
    <cellStyle name="Migliaia 5 2 5 2" xfId="29825"/>
    <cellStyle name="Migliaia 5 2 5 2 2" xfId="35422"/>
    <cellStyle name="Migliaia 5 2 5 2 3" xfId="40724"/>
    <cellStyle name="Migliaia 5 2 5 3" xfId="32794"/>
    <cellStyle name="Migliaia 5 2 5 4" xfId="38073"/>
    <cellStyle name="Migliaia 5 2 6" xfId="16264"/>
    <cellStyle name="Migliaia 5 2 6 2" xfId="29826"/>
    <cellStyle name="Migliaia 5 2 6 2 2" xfId="35423"/>
    <cellStyle name="Migliaia 5 2 6 2 3" xfId="40725"/>
    <cellStyle name="Migliaia 5 2 6 3" xfId="32795"/>
    <cellStyle name="Migliaia 5 2 6 4" xfId="38074"/>
    <cellStyle name="Migliaia 5 2 6 5" xfId="20669"/>
    <cellStyle name="Migliaia 5 2 7" xfId="20667"/>
    <cellStyle name="Migliaia 5 3" xfId="370"/>
    <cellStyle name="Migliaia 5 3 10" xfId="20670"/>
    <cellStyle name="Migliaia 5 3 11" xfId="12131"/>
    <cellStyle name="Migliaia 5 3 2" xfId="1490"/>
    <cellStyle name="Migliaia 5 3 2 2" xfId="3686"/>
    <cellStyle name="Migliaia 5 3 2 2 2" xfId="7491"/>
    <cellStyle name="Migliaia 5 3 2 2 2 2" xfId="13927"/>
    <cellStyle name="Migliaia 5 3 2 2 2 2 2" xfId="17317"/>
    <cellStyle name="Migliaia 5 3 2 2 2 2 2 2" xfId="35424"/>
    <cellStyle name="Migliaia 5 3 2 2 2 2 3" xfId="40726"/>
    <cellStyle name="Migliaia 5 3 2 2 2 2 4" xfId="29827"/>
    <cellStyle name="Migliaia 5 3 2 2 2 3" xfId="32796"/>
    <cellStyle name="Migliaia 5 3 2 2 2 4" xfId="38075"/>
    <cellStyle name="Migliaia 5 3 2 2 2 5" xfId="32625"/>
    <cellStyle name="Migliaia 5 3 2 2 2 6" xfId="46362"/>
    <cellStyle name="Migliaia 5 3 2 2 2 7" xfId="49378"/>
    <cellStyle name="Migliaia 5 3 2 2 2 8" xfId="13115"/>
    <cellStyle name="Migliaia 5 3 2 2 3" xfId="6999"/>
    <cellStyle name="Migliaia 5 3 2 2 4" xfId="6247"/>
    <cellStyle name="Migliaia 5 3 2 2 4 2" xfId="17021"/>
    <cellStyle name="Migliaia 5 3 2 2 4 3" xfId="32728"/>
    <cellStyle name="Migliaia 5 3 2 2 4 4" xfId="46053"/>
    <cellStyle name="Migliaia 5 3 2 2 4 5" xfId="49069"/>
    <cellStyle name="Migliaia 5 3 2 2 5" xfId="16271"/>
    <cellStyle name="Migliaia 5 3 2 2 6" xfId="20672"/>
    <cellStyle name="Migliaia 5 3 2 3" xfId="2861"/>
    <cellStyle name="Migliaia 5 3 2 3 2" xfId="7086"/>
    <cellStyle name="Migliaia 5 3 2 3 2 2" xfId="35425"/>
    <cellStyle name="Migliaia 5 3 2 3 2 3" xfId="40727"/>
    <cellStyle name="Migliaia 5 3 2 3 2 4" xfId="29828"/>
    <cellStyle name="Migliaia 5 3 2 3 3" xfId="7492"/>
    <cellStyle name="Migliaia 5 3 2 3 4" xfId="16272"/>
    <cellStyle name="Migliaia 5 3 2 3 4 2" xfId="38076"/>
    <cellStyle name="Migliaia 5 3 2 3 5" xfId="12132"/>
    <cellStyle name="Migliaia 5 3 2 4" xfId="6838"/>
    <cellStyle name="Migliaia 5 3 2 4 2" xfId="13533"/>
    <cellStyle name="Migliaia 5 3 2 4 2 2" xfId="35426"/>
    <cellStyle name="Migliaia 5 3 2 4 2 3" xfId="40728"/>
    <cellStyle name="Migliaia 5 3 2 4 3" xfId="32797"/>
    <cellStyle name="Migliaia 5 3 2 4 4" xfId="38077"/>
    <cellStyle name="Migliaia 5 3 2 4 5" xfId="12653"/>
    <cellStyle name="Migliaia 5 3 2 5" xfId="12723"/>
    <cellStyle name="Migliaia 5 3 2 5 2" xfId="29829"/>
    <cellStyle name="Migliaia 5 3 2 5 2 2" xfId="35427"/>
    <cellStyle name="Migliaia 5 3 2 5 2 3" xfId="40729"/>
    <cellStyle name="Migliaia 5 3 2 5 3" xfId="32798"/>
    <cellStyle name="Migliaia 5 3 2 5 4" xfId="38078"/>
    <cellStyle name="Migliaia 5 3 2 6" xfId="16270"/>
    <cellStyle name="Migliaia 5 3 2 6 2" xfId="29830"/>
    <cellStyle name="Migliaia 5 3 2 6 2 2" xfId="35428"/>
    <cellStyle name="Migliaia 5 3 2 6 2 3" xfId="40730"/>
    <cellStyle name="Migliaia 5 3 2 6 3" xfId="32799"/>
    <cellStyle name="Migliaia 5 3 2 6 4" xfId="38079"/>
    <cellStyle name="Migliaia 5 3 2 6 5" xfId="20673"/>
    <cellStyle name="Migliaia 5 3 2 7" xfId="20671"/>
    <cellStyle name="Migliaia 5 3 3" xfId="1489"/>
    <cellStyle name="Migliaia 5 3 3 2" xfId="3685"/>
    <cellStyle name="Migliaia 5 3 3 2 2" xfId="5202"/>
    <cellStyle name="Migliaia 5 3 3 2 2 2" xfId="35430"/>
    <cellStyle name="Migliaia 5 3 3 2 2 3" xfId="40732"/>
    <cellStyle name="Migliaia 5 3 3 2 3" xfId="13682"/>
    <cellStyle name="Migliaia 5 3 3 2 4" xfId="16274"/>
    <cellStyle name="Migliaia 5 3 3 2 4 2" xfId="38081"/>
    <cellStyle name="Migliaia 5 3 3 2 5" xfId="12134"/>
    <cellStyle name="Migliaia 5 3 3 3" xfId="4954"/>
    <cellStyle name="Migliaia 5 3 3 3 2" xfId="29832"/>
    <cellStyle name="Migliaia 5 3 3 3 2 2" xfId="35431"/>
    <cellStyle name="Migliaia 5 3 3 3 2 3" xfId="40733"/>
    <cellStyle name="Migliaia 5 3 3 3 3" xfId="32801"/>
    <cellStyle name="Migliaia 5 3 3 3 4" xfId="38082"/>
    <cellStyle name="Migliaia 5 3 3 4" xfId="16273"/>
    <cellStyle name="Migliaia 5 3 3 4 2" xfId="29833"/>
    <cellStyle name="Migliaia 5 3 3 4 2 2" xfId="35432"/>
    <cellStyle name="Migliaia 5 3 3 4 2 3" xfId="40734"/>
    <cellStyle name="Migliaia 5 3 3 4 3" xfId="32802"/>
    <cellStyle name="Migliaia 5 3 3 4 4" xfId="38083"/>
    <cellStyle name="Migliaia 5 3 3 4 5" xfId="20674"/>
    <cellStyle name="Migliaia 5 3 3 5" xfId="20675"/>
    <cellStyle name="Migliaia 5 3 3 5 2" xfId="29834"/>
    <cellStyle name="Migliaia 5 3 3 5 2 2" xfId="35433"/>
    <cellStyle name="Migliaia 5 3 3 5 2 3" xfId="40735"/>
    <cellStyle name="Migliaia 5 3 3 5 3" xfId="32803"/>
    <cellStyle name="Migliaia 5 3 3 5 4" xfId="38084"/>
    <cellStyle name="Migliaia 5 3 3 6" xfId="29831"/>
    <cellStyle name="Migliaia 5 3 3 6 2" xfId="35429"/>
    <cellStyle name="Migliaia 5 3 3 6 3" xfId="40731"/>
    <cellStyle name="Migliaia 5 3 3 7" xfId="32800"/>
    <cellStyle name="Migliaia 5 3 3 8" xfId="38080"/>
    <cellStyle name="Migliaia 5 3 3 9" xfId="12133"/>
    <cellStyle name="Migliaia 5 3 4" xfId="2429"/>
    <cellStyle name="Migliaia 5 3 4 2" xfId="3941"/>
    <cellStyle name="Migliaia 5 3 4 2 2" xfId="9896"/>
    <cellStyle name="Migliaia 5 3 4 2 3" xfId="14010"/>
    <cellStyle name="Migliaia 5 3 4 2 4" xfId="16276"/>
    <cellStyle name="Migliaia 5 3 4 2 5" xfId="27902"/>
    <cellStyle name="Migliaia 5 3 4 2 6" xfId="12136"/>
    <cellStyle name="Migliaia 5 3 4 3" xfId="9144"/>
    <cellStyle name="Migliaia 5 3 4 3 2" xfId="30882"/>
    <cellStyle name="Migliaia 5 3 4 3 2 2" xfId="36042"/>
    <cellStyle name="Migliaia 5 3 4 3 2 3" xfId="41344"/>
    <cellStyle name="Migliaia 5 3 4 3 3" xfId="33391"/>
    <cellStyle name="Migliaia 5 3 4 3 4" xfId="38693"/>
    <cellStyle name="Migliaia 5 3 4 4" xfId="16275"/>
    <cellStyle name="Migliaia 5 3 4 4 2" xfId="35434"/>
    <cellStyle name="Migliaia 5 3 4 4 3" xfId="40736"/>
    <cellStyle name="Migliaia 5 3 4 4 4" xfId="29835"/>
    <cellStyle name="Migliaia 5 3 4 5" xfId="32804"/>
    <cellStyle name="Migliaia 5 3 4 6" xfId="38085"/>
    <cellStyle name="Migliaia 5 3 4 7" xfId="12135"/>
    <cellStyle name="Migliaia 5 3 5" xfId="3269"/>
    <cellStyle name="Migliaia 5 3 5 2" xfId="9742"/>
    <cellStyle name="Migliaia 5 3 5 2 2" xfId="30883"/>
    <cellStyle name="Migliaia 5 3 5 2 2 2" xfId="36043"/>
    <cellStyle name="Migliaia 5 3 5 2 2 3" xfId="41345"/>
    <cellStyle name="Migliaia 5 3 5 2 3" xfId="33392"/>
    <cellStyle name="Migliaia 5 3 5 2 4" xfId="38694"/>
    <cellStyle name="Migliaia 5 3 5 3" xfId="16277"/>
    <cellStyle name="Migliaia 5 3 5 3 2" xfId="35435"/>
    <cellStyle name="Migliaia 5 3 5 3 3" xfId="40737"/>
    <cellStyle name="Migliaia 5 3 5 3 4" xfId="29836"/>
    <cellStyle name="Migliaia 5 3 5 4" xfId="32805"/>
    <cellStyle name="Migliaia 5 3 5 5" xfId="38086"/>
    <cellStyle name="Migliaia 5 3 5 6" xfId="12137"/>
    <cellStyle name="Migliaia 5 3 6" xfId="2860"/>
    <cellStyle name="Migliaia 5 3 6 2" xfId="9447"/>
    <cellStyle name="Migliaia 5 3 6 2 2" xfId="35436"/>
    <cellStyle name="Migliaia 5 3 6 2 3" xfId="40738"/>
    <cellStyle name="Migliaia 5 3 6 3" xfId="14125"/>
    <cellStyle name="Migliaia 5 3 6 4" xfId="16278"/>
    <cellStyle name="Migliaia 5 3 6 4 2" xfId="38087"/>
    <cellStyle name="Migliaia 5 3 6 5" xfId="12138"/>
    <cellStyle name="Migliaia 5 3 7" xfId="7678"/>
    <cellStyle name="Migliaia 5 3 7 2" xfId="29837"/>
    <cellStyle name="Migliaia 5 3 7 2 2" xfId="35437"/>
    <cellStyle name="Migliaia 5 3 7 2 3" xfId="40739"/>
    <cellStyle name="Migliaia 5 3 7 3" xfId="32806"/>
    <cellStyle name="Migliaia 5 3 7 4" xfId="38088"/>
    <cellStyle name="Migliaia 5 3 8" xfId="12724"/>
    <cellStyle name="Migliaia 5 3 8 2" xfId="29838"/>
    <cellStyle name="Migliaia 5 3 8 2 2" xfId="35438"/>
    <cellStyle name="Migliaia 5 3 8 2 3" xfId="40740"/>
    <cellStyle name="Migliaia 5 3 8 3" xfId="32807"/>
    <cellStyle name="Migliaia 5 3 8 4" xfId="38089"/>
    <cellStyle name="Migliaia 5 3 8 5" xfId="20676"/>
    <cellStyle name="Migliaia 5 3 9" xfId="16269"/>
    <cellStyle name="Migliaia 5 4" xfId="1491"/>
    <cellStyle name="Migliaia 5 4 2" xfId="3687"/>
    <cellStyle name="Migliaia 5 4 2 2" xfId="4300"/>
    <cellStyle name="Migliaia 5 4 2 2 2" xfId="29839"/>
    <cellStyle name="Migliaia 5 4 2 2 2 2" xfId="35439"/>
    <cellStyle name="Migliaia 5 4 2 2 2 3" xfId="40741"/>
    <cellStyle name="Migliaia 5 4 2 2 3" xfId="32808"/>
    <cellStyle name="Migliaia 5 4 2 2 4" xfId="38090"/>
    <cellStyle name="Migliaia 5 4 2 3" xfId="7493"/>
    <cellStyle name="Migliaia 5 4 2 3 2" xfId="29840"/>
    <cellStyle name="Migliaia 5 4 2 3 2 2" xfId="35440"/>
    <cellStyle name="Migliaia 5 4 2 3 2 3" xfId="40742"/>
    <cellStyle name="Migliaia 5 4 2 3 3" xfId="32809"/>
    <cellStyle name="Migliaia 5 4 2 3 4" xfId="38091"/>
    <cellStyle name="Migliaia 5 4 2 4" xfId="6840"/>
    <cellStyle name="Migliaia 5 4 2 5" xfId="6249"/>
    <cellStyle name="Migliaia 5 4 2 5 2" xfId="17023"/>
    <cellStyle name="Migliaia 5 4 2 5 3" xfId="42154"/>
    <cellStyle name="Migliaia 5 4 2 5 4" xfId="46055"/>
    <cellStyle name="Migliaia 5 4 2 5 5" xfId="49071"/>
    <cellStyle name="Migliaia 5 4 2 6" xfId="16280"/>
    <cellStyle name="Migliaia 5 4 2 7" xfId="20678"/>
    <cellStyle name="Migliaia 5 4 3" xfId="4301"/>
    <cellStyle name="Migliaia 5 4 3 2" xfId="13683"/>
    <cellStyle name="Migliaia 5 4 3 2 2" xfId="35441"/>
    <cellStyle name="Migliaia 5 4 3 2 3" xfId="40743"/>
    <cellStyle name="Migliaia 5 4 3 3" xfId="32810"/>
    <cellStyle name="Migliaia 5 4 3 4" xfId="38092"/>
    <cellStyle name="Migliaia 5 4 3 5" xfId="12722"/>
    <cellStyle name="Migliaia 5 4 4" xfId="7494"/>
    <cellStyle name="Migliaia 5 4 4 2" xfId="29841"/>
    <cellStyle name="Migliaia 5 4 4 2 2" xfId="35442"/>
    <cellStyle name="Migliaia 5 4 4 2 3" xfId="40744"/>
    <cellStyle name="Migliaia 5 4 4 3" xfId="32811"/>
    <cellStyle name="Migliaia 5 4 4 4" xfId="38093"/>
    <cellStyle name="Migliaia 5 4 5" xfId="6839"/>
    <cellStyle name="Migliaia 5 4 5 2" xfId="29842"/>
    <cellStyle name="Migliaia 5 4 5 2 2" xfId="35443"/>
    <cellStyle name="Migliaia 5 4 5 2 3" xfId="40745"/>
    <cellStyle name="Migliaia 5 4 5 3" xfId="32812"/>
    <cellStyle name="Migliaia 5 4 5 4" xfId="38094"/>
    <cellStyle name="Migliaia 5 4 6" xfId="6248"/>
    <cellStyle name="Migliaia 5 4 6 2" xfId="17022"/>
    <cellStyle name="Migliaia 5 4 6 2 2" xfId="35444"/>
    <cellStyle name="Migliaia 5 4 6 2 3" xfId="40746"/>
    <cellStyle name="Migliaia 5 4 6 2 4" xfId="29843"/>
    <cellStyle name="Migliaia 5 4 6 3" xfId="32813"/>
    <cellStyle name="Migliaia 5 4 6 4" xfId="38095"/>
    <cellStyle name="Migliaia 5 4 6 5" xfId="20679"/>
    <cellStyle name="Migliaia 5 4 6 6" xfId="27790"/>
    <cellStyle name="Migliaia 5 4 6 7" xfId="46054"/>
    <cellStyle name="Migliaia 5 4 6 8" xfId="49070"/>
    <cellStyle name="Migliaia 5 4 7" xfId="16279"/>
    <cellStyle name="Migliaia 5 4 7 2" xfId="29844"/>
    <cellStyle name="Migliaia 5 4 7 2 2" xfId="35445"/>
    <cellStyle name="Migliaia 5 4 7 2 3" xfId="40747"/>
    <cellStyle name="Migliaia 5 4 7 3" xfId="32814"/>
    <cellStyle name="Migliaia 5 4 7 4" xfId="38096"/>
    <cellStyle name="Migliaia 5 4 7 5" xfId="20680"/>
    <cellStyle name="Migliaia 5 4 8" xfId="20677"/>
    <cellStyle name="Migliaia 5 5" xfId="1492"/>
    <cellStyle name="Migliaia 5 5 2" xfId="3688"/>
    <cellStyle name="Migliaia 5 5 2 2" xfId="13928"/>
    <cellStyle name="Migliaia 5 5 2 2 2" xfId="35446"/>
    <cellStyle name="Migliaia 5 5 2 2 3" xfId="40748"/>
    <cellStyle name="Migliaia 5 5 2 3" xfId="16282"/>
    <cellStyle name="Migliaia 5 5 2 3 2" xfId="32815"/>
    <cellStyle name="Migliaia 5 5 2 4" xfId="38097"/>
    <cellStyle name="Migliaia 5 5 2 5" xfId="12139"/>
    <cellStyle name="Migliaia 5 5 3" xfId="6841"/>
    <cellStyle name="Migliaia 5 5 3 2" xfId="29845"/>
    <cellStyle name="Migliaia 5 5 3 2 2" xfId="35447"/>
    <cellStyle name="Migliaia 5 5 3 2 3" xfId="40749"/>
    <cellStyle name="Migliaia 5 5 3 3" xfId="32816"/>
    <cellStyle name="Migliaia 5 5 3 4" xfId="38098"/>
    <cellStyle name="Migliaia 5 5 4" xfId="6250"/>
    <cellStyle name="Migliaia 5 5 4 2" xfId="17024"/>
    <cellStyle name="Migliaia 5 5 4 2 2" xfId="35448"/>
    <cellStyle name="Migliaia 5 5 4 2 3" xfId="40750"/>
    <cellStyle name="Migliaia 5 5 4 2 4" xfId="29846"/>
    <cellStyle name="Migliaia 5 5 4 3" xfId="32817"/>
    <cellStyle name="Migliaia 5 5 4 4" xfId="38099"/>
    <cellStyle name="Migliaia 5 5 4 5" xfId="20682"/>
    <cellStyle name="Migliaia 5 5 4 6" xfId="20164"/>
    <cellStyle name="Migliaia 5 5 4 7" xfId="46056"/>
    <cellStyle name="Migliaia 5 5 4 8" xfId="49072"/>
    <cellStyle name="Migliaia 5 5 5" xfId="16281"/>
    <cellStyle name="Migliaia 5 5 5 2" xfId="29847"/>
    <cellStyle name="Migliaia 5 5 5 2 2" xfId="35449"/>
    <cellStyle name="Migliaia 5 5 5 2 3" xfId="40751"/>
    <cellStyle name="Migliaia 5 5 5 3" xfId="32818"/>
    <cellStyle name="Migliaia 5 5 5 4" xfId="38100"/>
    <cellStyle name="Migliaia 5 5 5 5" xfId="20683"/>
    <cellStyle name="Migliaia 5 5 6" xfId="20684"/>
    <cellStyle name="Migliaia 5 5 6 2" xfId="29848"/>
    <cellStyle name="Migliaia 5 5 6 2 2" xfId="35450"/>
    <cellStyle name="Migliaia 5 5 6 2 3" xfId="40752"/>
    <cellStyle name="Migliaia 5 5 6 3" xfId="32819"/>
    <cellStyle name="Migliaia 5 5 6 4" xfId="38101"/>
    <cellStyle name="Migliaia 5 5 7" xfId="20681"/>
    <cellStyle name="Migliaia 5 6" xfId="1487"/>
    <cellStyle name="Migliaia 5 6 2" xfId="3683"/>
    <cellStyle name="Migliaia 5 6 2 2" xfId="5201"/>
    <cellStyle name="Migliaia 5 6 2 3" xfId="14068"/>
    <cellStyle name="Migliaia 5 6 2 4" xfId="16284"/>
    <cellStyle name="Migliaia 5 6 2 5" xfId="27903"/>
    <cellStyle name="Migliaia 5 6 2 6" xfId="12141"/>
    <cellStyle name="Migliaia 5 6 3" xfId="4953"/>
    <cellStyle name="Migliaia 5 6 3 2" xfId="30884"/>
    <cellStyle name="Migliaia 5 6 3 2 2" xfId="36044"/>
    <cellStyle name="Migliaia 5 6 3 2 3" xfId="41346"/>
    <cellStyle name="Migliaia 5 6 3 3" xfId="33393"/>
    <cellStyle name="Migliaia 5 6 3 4" xfId="38695"/>
    <cellStyle name="Migliaia 5 6 4" xfId="16283"/>
    <cellStyle name="Migliaia 5 6 4 2" xfId="35451"/>
    <cellStyle name="Migliaia 5 6 4 3" xfId="40753"/>
    <cellStyle name="Migliaia 5 6 4 4" xfId="29849"/>
    <cellStyle name="Migliaia 5 6 5" xfId="32820"/>
    <cellStyle name="Migliaia 5 6 6" xfId="38102"/>
    <cellStyle name="Migliaia 5 6 7" xfId="12140"/>
    <cellStyle name="Migliaia 5 7" xfId="3267"/>
    <cellStyle name="Migliaia 5 7 2" xfId="9740"/>
    <cellStyle name="Migliaia 5 7 2 2" xfId="30885"/>
    <cellStyle name="Migliaia 5 7 2 2 2" xfId="36045"/>
    <cellStyle name="Migliaia 5 7 2 2 3" xfId="41347"/>
    <cellStyle name="Migliaia 5 7 2 3" xfId="33394"/>
    <cellStyle name="Migliaia 5 7 2 4" xfId="38696"/>
    <cellStyle name="Migliaia 5 7 3" xfId="16285"/>
    <cellStyle name="Migliaia 5 7 3 2" xfId="35452"/>
    <cellStyle name="Migliaia 5 7 3 3" xfId="40754"/>
    <cellStyle name="Migliaia 5 7 3 4" xfId="29850"/>
    <cellStyle name="Migliaia 5 7 4" xfId="32821"/>
    <cellStyle name="Migliaia 5 7 5" xfId="38103"/>
    <cellStyle name="Migliaia 5 7 6" xfId="12142"/>
    <cellStyle name="Migliaia 5 8" xfId="2858"/>
    <cellStyle name="Migliaia 5 8 2" xfId="9445"/>
    <cellStyle name="Migliaia 5 8 2 2" xfId="30886"/>
    <cellStyle name="Migliaia 5 8 2 2 2" xfId="36046"/>
    <cellStyle name="Migliaia 5 8 2 2 3" xfId="41348"/>
    <cellStyle name="Migliaia 5 8 2 3" xfId="33395"/>
    <cellStyle name="Migliaia 5 8 2 4" xfId="38697"/>
    <cellStyle name="Migliaia 5 8 3" xfId="16286"/>
    <cellStyle name="Migliaia 5 8 3 2" xfId="35453"/>
    <cellStyle name="Migliaia 5 8 3 3" xfId="40755"/>
    <cellStyle name="Migliaia 5 8 3 4" xfId="29851"/>
    <cellStyle name="Migliaia 5 8 4" xfId="32822"/>
    <cellStyle name="Migliaia 5 8 5" xfId="38104"/>
    <cellStyle name="Migliaia 5 8 6" xfId="12143"/>
    <cellStyle name="Migliaia 5 9" xfId="12652"/>
    <cellStyle name="Migliaia 5 9 2" xfId="29852"/>
    <cellStyle name="Migliaia 5 9 2 2" xfId="35454"/>
    <cellStyle name="Migliaia 5 9 2 3" xfId="40756"/>
    <cellStyle name="Migliaia 5 9 3" xfId="32823"/>
    <cellStyle name="Migliaia 5 9 4" xfId="38105"/>
    <cellStyle name="Migliaia 50" xfId="371"/>
    <cellStyle name="Migliaia 50 10" xfId="16287"/>
    <cellStyle name="Migliaia 50 10 2" xfId="35455"/>
    <cellStyle name="Migliaia 50 10 3" xfId="40757"/>
    <cellStyle name="Migliaia 50 10 4" xfId="29853"/>
    <cellStyle name="Migliaia 50 11" xfId="32824"/>
    <cellStyle name="Migliaia 50 12" xfId="38106"/>
    <cellStyle name="Migliaia 50 2" xfId="372"/>
    <cellStyle name="Migliaia 50 2 2" xfId="1494"/>
    <cellStyle name="Migliaia 50 2 2 2" xfId="3690"/>
    <cellStyle name="Migliaia 50 2 2 2 2" xfId="9837"/>
    <cellStyle name="Migliaia 50 2 2 2 2 2" xfId="35456"/>
    <cellStyle name="Migliaia 50 2 2 2 2 3" xfId="40758"/>
    <cellStyle name="Migliaia 50 2 2 2 3" xfId="13929"/>
    <cellStyle name="Migliaia 50 2 2 2 4" xfId="16290"/>
    <cellStyle name="Migliaia 50 2 2 2 4 2" xfId="38107"/>
    <cellStyle name="Migliaia 50 2 2 2 5" xfId="12144"/>
    <cellStyle name="Migliaia 50 2 2 3" xfId="7062"/>
    <cellStyle name="Migliaia 50 2 2 3 2" xfId="30887"/>
    <cellStyle name="Migliaia 50 2 2 3 2 2" xfId="36047"/>
    <cellStyle name="Migliaia 50 2 2 3 2 3" xfId="41349"/>
    <cellStyle name="Migliaia 50 2 2 3 3" xfId="33396"/>
    <cellStyle name="Migliaia 50 2 2 3 4" xfId="38698"/>
    <cellStyle name="Migliaia 50 2 2 4" xfId="6251"/>
    <cellStyle name="Migliaia 50 2 2 4 2" xfId="17025"/>
    <cellStyle name="Migliaia 50 2 2 4 3" xfId="43054"/>
    <cellStyle name="Migliaia 50 2 2 4 4" xfId="46057"/>
    <cellStyle name="Migliaia 50 2 2 4 5" xfId="49073"/>
    <cellStyle name="Migliaia 50 2 2 5" xfId="16289"/>
    <cellStyle name="Migliaia 50 2 2 6" xfId="20686"/>
    <cellStyle name="Migliaia 50 2 3" xfId="3271"/>
    <cellStyle name="Migliaia 50 2 3 2" xfId="9744"/>
    <cellStyle name="Migliaia 50 2 3 2 2" xfId="30888"/>
    <cellStyle name="Migliaia 50 2 3 2 2 2" xfId="36048"/>
    <cellStyle name="Migliaia 50 2 3 2 2 3" xfId="41350"/>
    <cellStyle name="Migliaia 50 2 3 2 3" xfId="33397"/>
    <cellStyle name="Migliaia 50 2 3 2 4" xfId="38699"/>
    <cellStyle name="Migliaia 50 2 3 3" xfId="16291"/>
    <cellStyle name="Migliaia 50 2 3 3 2" xfId="35457"/>
    <cellStyle name="Migliaia 50 2 3 3 3" xfId="40759"/>
    <cellStyle name="Migliaia 50 2 3 3 4" xfId="29854"/>
    <cellStyle name="Migliaia 50 2 3 4" xfId="32825"/>
    <cellStyle name="Migliaia 50 2 3 5" xfId="38108"/>
    <cellStyle name="Migliaia 50 2 3 6" xfId="12145"/>
    <cellStyle name="Migliaia 50 2 4" xfId="2863"/>
    <cellStyle name="Migliaia 50 2 4 2" xfId="9449"/>
    <cellStyle name="Migliaia 50 2 4 2 2" xfId="35458"/>
    <cellStyle name="Migliaia 50 2 4 2 3" xfId="40760"/>
    <cellStyle name="Migliaia 50 2 4 3" xfId="14124"/>
    <cellStyle name="Migliaia 50 2 4 4" xfId="16292"/>
    <cellStyle name="Migliaia 50 2 4 4 2" xfId="38109"/>
    <cellStyle name="Migliaia 50 2 4 5" xfId="12146"/>
    <cellStyle name="Migliaia 50 2 5" xfId="8577"/>
    <cellStyle name="Migliaia 50 2 5 2" xfId="29855"/>
    <cellStyle name="Migliaia 50 2 5 2 2" xfId="35459"/>
    <cellStyle name="Migliaia 50 2 5 2 3" xfId="40761"/>
    <cellStyle name="Migliaia 50 2 5 3" xfId="32826"/>
    <cellStyle name="Migliaia 50 2 5 4" xfId="38110"/>
    <cellStyle name="Migliaia 50 2 6" xfId="16288"/>
    <cellStyle name="Migliaia 50 2 6 2" xfId="29856"/>
    <cellStyle name="Migliaia 50 2 6 2 2" xfId="35460"/>
    <cellStyle name="Migliaia 50 2 6 2 3" xfId="40762"/>
    <cellStyle name="Migliaia 50 2 6 3" xfId="32827"/>
    <cellStyle name="Migliaia 50 2 6 4" xfId="38111"/>
    <cellStyle name="Migliaia 50 2 6 5" xfId="20687"/>
    <cellStyle name="Migliaia 50 2 7" xfId="20685"/>
    <cellStyle name="Migliaia 50 3" xfId="373"/>
    <cellStyle name="Migliaia 50 3 10" xfId="20688"/>
    <cellStyle name="Migliaia 50 3 11" xfId="12147"/>
    <cellStyle name="Migliaia 50 3 2" xfId="1496"/>
    <cellStyle name="Migliaia 50 3 2 2" xfId="3692"/>
    <cellStyle name="Migliaia 50 3 2 2 2" xfId="7495"/>
    <cellStyle name="Migliaia 50 3 2 2 2 2" xfId="13930"/>
    <cellStyle name="Migliaia 50 3 2 2 2 2 2" xfId="17318"/>
    <cellStyle name="Migliaia 50 3 2 2 2 2 2 2" xfId="35461"/>
    <cellStyle name="Migliaia 50 3 2 2 2 2 3" xfId="40763"/>
    <cellStyle name="Migliaia 50 3 2 2 2 2 4" xfId="29857"/>
    <cellStyle name="Migliaia 50 3 2 2 2 3" xfId="32828"/>
    <cellStyle name="Migliaia 50 3 2 2 2 4" xfId="38112"/>
    <cellStyle name="Migliaia 50 3 2 2 2 5" xfId="43740"/>
    <cellStyle name="Migliaia 50 3 2 2 2 6" xfId="46363"/>
    <cellStyle name="Migliaia 50 3 2 2 2 7" xfId="49379"/>
    <cellStyle name="Migliaia 50 3 2 2 2 8" xfId="13116"/>
    <cellStyle name="Migliaia 50 3 2 2 3" xfId="7748"/>
    <cellStyle name="Migliaia 50 3 2 2 4" xfId="6252"/>
    <cellStyle name="Migliaia 50 3 2 2 4 2" xfId="17026"/>
    <cellStyle name="Migliaia 50 3 2 2 4 3" xfId="42441"/>
    <cellStyle name="Migliaia 50 3 2 2 4 4" xfId="46058"/>
    <cellStyle name="Migliaia 50 3 2 2 4 5" xfId="49074"/>
    <cellStyle name="Migliaia 50 3 2 2 5" xfId="16295"/>
    <cellStyle name="Migliaia 50 3 2 2 6" xfId="20690"/>
    <cellStyle name="Migliaia 50 3 2 3" xfId="2865"/>
    <cellStyle name="Migliaia 50 3 2 3 2" xfId="7650"/>
    <cellStyle name="Migliaia 50 3 2 3 2 2" xfId="35462"/>
    <cellStyle name="Migliaia 50 3 2 3 2 3" xfId="40764"/>
    <cellStyle name="Migliaia 50 3 2 3 2 4" xfId="29858"/>
    <cellStyle name="Migliaia 50 3 2 3 3" xfId="7496"/>
    <cellStyle name="Migliaia 50 3 2 3 4" xfId="16296"/>
    <cellStyle name="Migliaia 50 3 2 3 4 2" xfId="38113"/>
    <cellStyle name="Migliaia 50 3 2 3 5" xfId="12148"/>
    <cellStyle name="Migliaia 50 3 2 4" xfId="6843"/>
    <cellStyle name="Migliaia 50 3 2 4 2" xfId="13534"/>
    <cellStyle name="Migliaia 50 3 2 4 2 2" xfId="35463"/>
    <cellStyle name="Migliaia 50 3 2 4 2 3" xfId="40765"/>
    <cellStyle name="Migliaia 50 3 2 4 3" xfId="32829"/>
    <cellStyle name="Migliaia 50 3 2 4 4" xfId="38114"/>
    <cellStyle name="Migliaia 50 3 2 4 5" xfId="12655"/>
    <cellStyle name="Migliaia 50 3 2 5" xfId="12720"/>
    <cellStyle name="Migliaia 50 3 2 5 2" xfId="29859"/>
    <cellStyle name="Migliaia 50 3 2 5 2 2" xfId="35464"/>
    <cellStyle name="Migliaia 50 3 2 5 2 3" xfId="40766"/>
    <cellStyle name="Migliaia 50 3 2 5 3" xfId="32830"/>
    <cellStyle name="Migliaia 50 3 2 5 4" xfId="38115"/>
    <cellStyle name="Migliaia 50 3 2 6" xfId="16294"/>
    <cellStyle name="Migliaia 50 3 2 6 2" xfId="29860"/>
    <cellStyle name="Migliaia 50 3 2 6 2 2" xfId="35465"/>
    <cellStyle name="Migliaia 50 3 2 6 2 3" xfId="40767"/>
    <cellStyle name="Migliaia 50 3 2 6 3" xfId="32831"/>
    <cellStyle name="Migliaia 50 3 2 6 4" xfId="38116"/>
    <cellStyle name="Migliaia 50 3 2 6 5" xfId="20691"/>
    <cellStyle name="Migliaia 50 3 2 7" xfId="20689"/>
    <cellStyle name="Migliaia 50 3 3" xfId="1495"/>
    <cellStyle name="Migliaia 50 3 3 2" xfId="3691"/>
    <cellStyle name="Migliaia 50 3 3 2 2" xfId="5204"/>
    <cellStyle name="Migliaia 50 3 3 2 2 2" xfId="35467"/>
    <cellStyle name="Migliaia 50 3 3 2 2 3" xfId="40769"/>
    <cellStyle name="Migliaia 50 3 3 2 3" xfId="13684"/>
    <cellStyle name="Migliaia 50 3 3 2 4" xfId="16298"/>
    <cellStyle name="Migliaia 50 3 3 2 4 2" xfId="38118"/>
    <cellStyle name="Migliaia 50 3 3 2 5" xfId="12150"/>
    <cellStyle name="Migliaia 50 3 3 3" xfId="4956"/>
    <cellStyle name="Migliaia 50 3 3 3 2" xfId="29862"/>
    <cellStyle name="Migliaia 50 3 3 3 2 2" xfId="35468"/>
    <cellStyle name="Migliaia 50 3 3 3 2 3" xfId="40770"/>
    <cellStyle name="Migliaia 50 3 3 3 3" xfId="32833"/>
    <cellStyle name="Migliaia 50 3 3 3 4" xfId="38119"/>
    <cellStyle name="Migliaia 50 3 3 4" xfId="16297"/>
    <cellStyle name="Migliaia 50 3 3 4 2" xfId="29863"/>
    <cellStyle name="Migliaia 50 3 3 4 2 2" xfId="35469"/>
    <cellStyle name="Migliaia 50 3 3 4 2 3" xfId="40771"/>
    <cellStyle name="Migliaia 50 3 3 4 3" xfId="32834"/>
    <cellStyle name="Migliaia 50 3 3 4 4" xfId="38120"/>
    <cellStyle name="Migliaia 50 3 3 4 5" xfId="20692"/>
    <cellStyle name="Migliaia 50 3 3 5" xfId="20693"/>
    <cellStyle name="Migliaia 50 3 3 5 2" xfId="29864"/>
    <cellStyle name="Migliaia 50 3 3 5 2 2" xfId="35470"/>
    <cellStyle name="Migliaia 50 3 3 5 2 3" xfId="40772"/>
    <cellStyle name="Migliaia 50 3 3 5 3" xfId="32835"/>
    <cellStyle name="Migliaia 50 3 3 5 4" xfId="38121"/>
    <cellStyle name="Migliaia 50 3 3 6" xfId="29861"/>
    <cellStyle name="Migliaia 50 3 3 6 2" xfId="35466"/>
    <cellStyle name="Migliaia 50 3 3 6 3" xfId="40768"/>
    <cellStyle name="Migliaia 50 3 3 7" xfId="32832"/>
    <cellStyle name="Migliaia 50 3 3 8" xfId="38117"/>
    <cellStyle name="Migliaia 50 3 3 9" xfId="12149"/>
    <cellStyle name="Migliaia 50 3 4" xfId="2430"/>
    <cellStyle name="Migliaia 50 3 4 2" xfId="3942"/>
    <cellStyle name="Migliaia 50 3 4 2 2" xfId="9897"/>
    <cellStyle name="Migliaia 50 3 4 2 3" xfId="13467"/>
    <cellStyle name="Migliaia 50 3 4 2 4" xfId="16300"/>
    <cellStyle name="Migliaia 50 3 4 2 5" xfId="27904"/>
    <cellStyle name="Migliaia 50 3 4 2 6" xfId="12152"/>
    <cellStyle name="Migliaia 50 3 4 3" xfId="9145"/>
    <cellStyle name="Migliaia 50 3 4 3 2" xfId="30889"/>
    <cellStyle name="Migliaia 50 3 4 3 2 2" xfId="36049"/>
    <cellStyle name="Migliaia 50 3 4 3 2 3" xfId="41351"/>
    <cellStyle name="Migliaia 50 3 4 3 3" xfId="33398"/>
    <cellStyle name="Migliaia 50 3 4 3 4" xfId="38700"/>
    <cellStyle name="Migliaia 50 3 4 4" xfId="16299"/>
    <cellStyle name="Migliaia 50 3 4 4 2" xfId="35471"/>
    <cellStyle name="Migliaia 50 3 4 4 3" xfId="40773"/>
    <cellStyle name="Migliaia 50 3 4 4 4" xfId="29865"/>
    <cellStyle name="Migliaia 50 3 4 5" xfId="32836"/>
    <cellStyle name="Migliaia 50 3 4 6" xfId="38122"/>
    <cellStyle name="Migliaia 50 3 4 7" xfId="12151"/>
    <cellStyle name="Migliaia 50 3 5" xfId="3272"/>
    <cellStyle name="Migliaia 50 3 5 2" xfId="9745"/>
    <cellStyle name="Migliaia 50 3 5 2 2" xfId="30890"/>
    <cellStyle name="Migliaia 50 3 5 2 2 2" xfId="36050"/>
    <cellStyle name="Migliaia 50 3 5 2 2 3" xfId="41352"/>
    <cellStyle name="Migliaia 50 3 5 2 3" xfId="33399"/>
    <cellStyle name="Migliaia 50 3 5 2 4" xfId="38701"/>
    <cellStyle name="Migliaia 50 3 5 3" xfId="16301"/>
    <cellStyle name="Migliaia 50 3 5 3 2" xfId="35472"/>
    <cellStyle name="Migliaia 50 3 5 3 3" xfId="40774"/>
    <cellStyle name="Migliaia 50 3 5 3 4" xfId="29866"/>
    <cellStyle name="Migliaia 50 3 5 4" xfId="32837"/>
    <cellStyle name="Migliaia 50 3 5 5" xfId="38123"/>
    <cellStyle name="Migliaia 50 3 5 6" xfId="12153"/>
    <cellStyle name="Migliaia 50 3 6" xfId="2864"/>
    <cellStyle name="Migliaia 50 3 6 2" xfId="9450"/>
    <cellStyle name="Migliaia 50 3 6 2 2" xfId="35473"/>
    <cellStyle name="Migliaia 50 3 6 2 3" xfId="40775"/>
    <cellStyle name="Migliaia 50 3 6 3" xfId="14123"/>
    <cellStyle name="Migliaia 50 3 6 4" xfId="16302"/>
    <cellStyle name="Migliaia 50 3 6 4 2" xfId="38124"/>
    <cellStyle name="Migliaia 50 3 6 5" xfId="12154"/>
    <cellStyle name="Migliaia 50 3 7" xfId="6643"/>
    <cellStyle name="Migliaia 50 3 7 2" xfId="29867"/>
    <cellStyle name="Migliaia 50 3 7 2 2" xfId="35474"/>
    <cellStyle name="Migliaia 50 3 7 2 3" xfId="40776"/>
    <cellStyle name="Migliaia 50 3 7 3" xfId="32838"/>
    <cellStyle name="Migliaia 50 3 7 4" xfId="38125"/>
    <cellStyle name="Migliaia 50 3 8" xfId="12721"/>
    <cellStyle name="Migliaia 50 3 8 2" xfId="29868"/>
    <cellStyle name="Migliaia 50 3 8 2 2" xfId="35475"/>
    <cellStyle name="Migliaia 50 3 8 2 3" xfId="40777"/>
    <cellStyle name="Migliaia 50 3 8 3" xfId="32839"/>
    <cellStyle name="Migliaia 50 3 8 4" xfId="38126"/>
    <cellStyle name="Migliaia 50 3 8 5" xfId="20694"/>
    <cellStyle name="Migliaia 50 3 9" xfId="16293"/>
    <cellStyle name="Migliaia 50 4" xfId="1497"/>
    <cellStyle name="Migliaia 50 4 2" xfId="3693"/>
    <cellStyle name="Migliaia 50 4 2 2" xfId="4302"/>
    <cellStyle name="Migliaia 50 4 2 2 2" xfId="29869"/>
    <cellStyle name="Migliaia 50 4 2 2 2 2" xfId="35476"/>
    <cellStyle name="Migliaia 50 4 2 2 2 3" xfId="40778"/>
    <cellStyle name="Migliaia 50 4 2 2 3" xfId="32840"/>
    <cellStyle name="Migliaia 50 4 2 2 4" xfId="38127"/>
    <cellStyle name="Migliaia 50 4 2 3" xfId="7497"/>
    <cellStyle name="Migliaia 50 4 2 3 2" xfId="29870"/>
    <cellStyle name="Migliaia 50 4 2 3 2 2" xfId="35477"/>
    <cellStyle name="Migliaia 50 4 2 3 2 3" xfId="40779"/>
    <cellStyle name="Migliaia 50 4 2 3 3" xfId="32841"/>
    <cellStyle name="Migliaia 50 4 2 3 4" xfId="38128"/>
    <cellStyle name="Migliaia 50 4 2 4" xfId="6845"/>
    <cellStyle name="Migliaia 50 4 2 5" xfId="6254"/>
    <cellStyle name="Migliaia 50 4 2 5 2" xfId="17028"/>
    <cellStyle name="Migliaia 50 4 2 5 3" xfId="28001"/>
    <cellStyle name="Migliaia 50 4 2 5 4" xfId="46060"/>
    <cellStyle name="Migliaia 50 4 2 5 5" xfId="49076"/>
    <cellStyle name="Migliaia 50 4 2 6" xfId="16304"/>
    <cellStyle name="Migliaia 50 4 2 7" xfId="20696"/>
    <cellStyle name="Migliaia 50 4 3" xfId="4303"/>
    <cellStyle name="Migliaia 50 4 3 2" xfId="13685"/>
    <cellStyle name="Migliaia 50 4 3 2 2" xfId="35478"/>
    <cellStyle name="Migliaia 50 4 3 2 3" xfId="40780"/>
    <cellStyle name="Migliaia 50 4 3 3" xfId="32842"/>
    <cellStyle name="Migliaia 50 4 3 4" xfId="38129"/>
    <cellStyle name="Migliaia 50 4 3 5" xfId="12719"/>
    <cellStyle name="Migliaia 50 4 4" xfId="7498"/>
    <cellStyle name="Migliaia 50 4 4 2" xfId="29871"/>
    <cellStyle name="Migliaia 50 4 4 2 2" xfId="35479"/>
    <cellStyle name="Migliaia 50 4 4 2 3" xfId="40781"/>
    <cellStyle name="Migliaia 50 4 4 3" xfId="32843"/>
    <cellStyle name="Migliaia 50 4 4 4" xfId="38130"/>
    <cellStyle name="Migliaia 50 4 5" xfId="6844"/>
    <cellStyle name="Migliaia 50 4 5 2" xfId="29872"/>
    <cellStyle name="Migliaia 50 4 5 2 2" xfId="35480"/>
    <cellStyle name="Migliaia 50 4 5 2 3" xfId="40782"/>
    <cellStyle name="Migliaia 50 4 5 3" xfId="32844"/>
    <cellStyle name="Migliaia 50 4 5 4" xfId="38131"/>
    <cellStyle name="Migliaia 50 4 6" xfId="6253"/>
    <cellStyle name="Migliaia 50 4 6 2" xfId="17027"/>
    <cellStyle name="Migliaia 50 4 6 2 2" xfId="35481"/>
    <cellStyle name="Migliaia 50 4 6 2 3" xfId="40783"/>
    <cellStyle name="Migliaia 50 4 6 2 4" xfId="29873"/>
    <cellStyle name="Migliaia 50 4 6 3" xfId="32845"/>
    <cellStyle name="Migliaia 50 4 6 4" xfId="38132"/>
    <cellStyle name="Migliaia 50 4 6 5" xfId="20697"/>
    <cellStyle name="Migliaia 50 4 6 6" xfId="43828"/>
    <cellStyle name="Migliaia 50 4 6 7" xfId="46059"/>
    <cellStyle name="Migliaia 50 4 6 8" xfId="49075"/>
    <cellStyle name="Migliaia 50 4 7" xfId="16303"/>
    <cellStyle name="Migliaia 50 4 7 2" xfId="29874"/>
    <cellStyle name="Migliaia 50 4 7 2 2" xfId="35482"/>
    <cellStyle name="Migliaia 50 4 7 2 3" xfId="40784"/>
    <cellStyle name="Migliaia 50 4 7 3" xfId="32846"/>
    <cellStyle name="Migliaia 50 4 7 4" xfId="38133"/>
    <cellStyle name="Migliaia 50 4 7 5" xfId="20698"/>
    <cellStyle name="Migliaia 50 4 8" xfId="20695"/>
    <cellStyle name="Migliaia 50 5" xfId="1498"/>
    <cellStyle name="Migliaia 50 5 2" xfId="3694"/>
    <cellStyle name="Migliaia 50 5 2 2" xfId="13931"/>
    <cellStyle name="Migliaia 50 5 2 2 2" xfId="35483"/>
    <cellStyle name="Migliaia 50 5 2 2 3" xfId="40785"/>
    <cellStyle name="Migliaia 50 5 2 3" xfId="16306"/>
    <cellStyle name="Migliaia 50 5 2 3 2" xfId="32847"/>
    <cellStyle name="Migliaia 50 5 2 4" xfId="38134"/>
    <cellStyle name="Migliaia 50 5 2 5" xfId="12155"/>
    <cellStyle name="Migliaia 50 5 3" xfId="6846"/>
    <cellStyle name="Migliaia 50 5 3 2" xfId="29875"/>
    <cellStyle name="Migliaia 50 5 3 2 2" xfId="35484"/>
    <cellStyle name="Migliaia 50 5 3 2 3" xfId="40786"/>
    <cellStyle name="Migliaia 50 5 3 3" xfId="32848"/>
    <cellStyle name="Migliaia 50 5 3 4" xfId="38135"/>
    <cellStyle name="Migliaia 50 5 4" xfId="6255"/>
    <cellStyle name="Migliaia 50 5 4 2" xfId="17029"/>
    <cellStyle name="Migliaia 50 5 4 2 2" xfId="35485"/>
    <cellStyle name="Migliaia 50 5 4 2 3" xfId="40787"/>
    <cellStyle name="Migliaia 50 5 4 2 4" xfId="29876"/>
    <cellStyle name="Migliaia 50 5 4 3" xfId="32849"/>
    <cellStyle name="Migliaia 50 5 4 4" xfId="38136"/>
    <cellStyle name="Migliaia 50 5 4 5" xfId="20700"/>
    <cellStyle name="Migliaia 50 5 4 6" xfId="42897"/>
    <cellStyle name="Migliaia 50 5 4 7" xfId="46061"/>
    <cellStyle name="Migliaia 50 5 4 8" xfId="49077"/>
    <cellStyle name="Migliaia 50 5 5" xfId="16305"/>
    <cellStyle name="Migliaia 50 5 5 2" xfId="29877"/>
    <cellStyle name="Migliaia 50 5 5 2 2" xfId="35486"/>
    <cellStyle name="Migliaia 50 5 5 2 3" xfId="40788"/>
    <cellStyle name="Migliaia 50 5 5 3" xfId="32850"/>
    <cellStyle name="Migliaia 50 5 5 4" xfId="38137"/>
    <cellStyle name="Migliaia 50 5 5 5" xfId="20701"/>
    <cellStyle name="Migliaia 50 5 6" xfId="20702"/>
    <cellStyle name="Migliaia 50 5 6 2" xfId="29878"/>
    <cellStyle name="Migliaia 50 5 6 2 2" xfId="35487"/>
    <cellStyle name="Migliaia 50 5 6 2 3" xfId="40789"/>
    <cellStyle name="Migliaia 50 5 6 3" xfId="32851"/>
    <cellStyle name="Migliaia 50 5 6 4" xfId="38138"/>
    <cellStyle name="Migliaia 50 5 7" xfId="20699"/>
    <cellStyle name="Migliaia 50 6" xfId="1493"/>
    <cellStyle name="Migliaia 50 6 2" xfId="3689"/>
    <cellStyle name="Migliaia 50 6 2 2" xfId="5203"/>
    <cellStyle name="Migliaia 50 6 2 3" xfId="14067"/>
    <cellStyle name="Migliaia 50 6 2 4" xfId="16308"/>
    <cellStyle name="Migliaia 50 6 2 5" xfId="27905"/>
    <cellStyle name="Migliaia 50 6 2 6" xfId="12157"/>
    <cellStyle name="Migliaia 50 6 3" xfId="4955"/>
    <cellStyle name="Migliaia 50 6 3 2" xfId="30891"/>
    <cellStyle name="Migliaia 50 6 3 2 2" xfId="36051"/>
    <cellStyle name="Migliaia 50 6 3 2 3" xfId="41353"/>
    <cellStyle name="Migliaia 50 6 3 3" xfId="33400"/>
    <cellStyle name="Migliaia 50 6 3 4" xfId="38702"/>
    <cellStyle name="Migliaia 50 6 4" xfId="16307"/>
    <cellStyle name="Migliaia 50 6 4 2" xfId="35488"/>
    <cellStyle name="Migliaia 50 6 4 3" xfId="40790"/>
    <cellStyle name="Migliaia 50 6 4 4" xfId="29879"/>
    <cellStyle name="Migliaia 50 6 5" xfId="32852"/>
    <cellStyle name="Migliaia 50 6 6" xfId="38139"/>
    <cellStyle name="Migliaia 50 6 7" xfId="12156"/>
    <cellStyle name="Migliaia 50 7" xfId="3270"/>
    <cellStyle name="Migliaia 50 7 2" xfId="9743"/>
    <cellStyle name="Migliaia 50 7 2 2" xfId="30892"/>
    <cellStyle name="Migliaia 50 7 2 2 2" xfId="36052"/>
    <cellStyle name="Migliaia 50 7 2 2 3" xfId="41354"/>
    <cellStyle name="Migliaia 50 7 2 3" xfId="33401"/>
    <cellStyle name="Migliaia 50 7 2 4" xfId="38703"/>
    <cellStyle name="Migliaia 50 7 3" xfId="16309"/>
    <cellStyle name="Migliaia 50 7 3 2" xfId="35489"/>
    <cellStyle name="Migliaia 50 7 3 3" xfId="40791"/>
    <cellStyle name="Migliaia 50 7 3 4" xfId="29880"/>
    <cellStyle name="Migliaia 50 7 4" xfId="32853"/>
    <cellStyle name="Migliaia 50 7 5" xfId="38140"/>
    <cellStyle name="Migliaia 50 7 6" xfId="12158"/>
    <cellStyle name="Migliaia 50 8" xfId="2862"/>
    <cellStyle name="Migliaia 50 8 2" xfId="9448"/>
    <cellStyle name="Migliaia 50 8 2 2" xfId="30893"/>
    <cellStyle name="Migliaia 50 8 2 2 2" xfId="36053"/>
    <cellStyle name="Migliaia 50 8 2 2 3" xfId="41355"/>
    <cellStyle name="Migliaia 50 8 2 3" xfId="33402"/>
    <cellStyle name="Migliaia 50 8 2 4" xfId="38704"/>
    <cellStyle name="Migliaia 50 8 3" xfId="16310"/>
    <cellStyle name="Migliaia 50 8 3 2" xfId="35490"/>
    <cellStyle name="Migliaia 50 8 3 3" xfId="40792"/>
    <cellStyle name="Migliaia 50 8 3 4" xfId="29881"/>
    <cellStyle name="Migliaia 50 8 4" xfId="32854"/>
    <cellStyle name="Migliaia 50 8 5" xfId="38141"/>
    <cellStyle name="Migliaia 50 8 6" xfId="12159"/>
    <cellStyle name="Migliaia 50 9" xfId="12654"/>
    <cellStyle name="Migliaia 50 9 2" xfId="29882"/>
    <cellStyle name="Migliaia 50 9 2 2" xfId="35491"/>
    <cellStyle name="Migliaia 50 9 2 3" xfId="40793"/>
    <cellStyle name="Migliaia 50 9 3" xfId="32855"/>
    <cellStyle name="Migliaia 50 9 4" xfId="38142"/>
    <cellStyle name="Migliaia 51" xfId="374"/>
    <cellStyle name="Migliaia 51 10" xfId="16311"/>
    <cellStyle name="Migliaia 51 10 2" xfId="35492"/>
    <cellStyle name="Migliaia 51 10 3" xfId="40794"/>
    <cellStyle name="Migliaia 51 10 4" xfId="29883"/>
    <cellStyle name="Migliaia 51 11" xfId="32856"/>
    <cellStyle name="Migliaia 51 12" xfId="38143"/>
    <cellStyle name="Migliaia 51 2" xfId="375"/>
    <cellStyle name="Migliaia 51 2 2" xfId="1500"/>
    <cellStyle name="Migliaia 51 2 2 2" xfId="3696"/>
    <cellStyle name="Migliaia 51 2 2 2 2" xfId="9838"/>
    <cellStyle name="Migliaia 51 2 2 2 2 2" xfId="35493"/>
    <cellStyle name="Migliaia 51 2 2 2 2 3" xfId="40795"/>
    <cellStyle name="Migliaia 51 2 2 2 3" xfId="13932"/>
    <cellStyle name="Migliaia 51 2 2 2 4" xfId="16314"/>
    <cellStyle name="Migliaia 51 2 2 2 4 2" xfId="38144"/>
    <cellStyle name="Migliaia 51 2 2 2 5" xfId="12160"/>
    <cellStyle name="Migliaia 51 2 2 3" xfId="7063"/>
    <cellStyle name="Migliaia 51 2 2 3 2" xfId="30894"/>
    <cellStyle name="Migliaia 51 2 2 3 2 2" xfId="36054"/>
    <cellStyle name="Migliaia 51 2 2 3 2 3" xfId="41356"/>
    <cellStyle name="Migliaia 51 2 2 3 3" xfId="33403"/>
    <cellStyle name="Migliaia 51 2 2 3 4" xfId="38705"/>
    <cellStyle name="Migliaia 51 2 2 4" xfId="6256"/>
    <cellStyle name="Migliaia 51 2 2 4 2" xfId="17030"/>
    <cellStyle name="Migliaia 51 2 2 4 3" xfId="43589"/>
    <cellStyle name="Migliaia 51 2 2 4 4" xfId="46062"/>
    <cellStyle name="Migliaia 51 2 2 4 5" xfId="49078"/>
    <cellStyle name="Migliaia 51 2 2 5" xfId="16313"/>
    <cellStyle name="Migliaia 51 2 2 6" xfId="20704"/>
    <cellStyle name="Migliaia 51 2 3" xfId="3274"/>
    <cellStyle name="Migliaia 51 2 3 2" xfId="9747"/>
    <cellStyle name="Migliaia 51 2 3 2 2" xfId="30895"/>
    <cellStyle name="Migliaia 51 2 3 2 2 2" xfId="36055"/>
    <cellStyle name="Migliaia 51 2 3 2 2 3" xfId="41357"/>
    <cellStyle name="Migliaia 51 2 3 2 3" xfId="33404"/>
    <cellStyle name="Migliaia 51 2 3 2 4" xfId="38706"/>
    <cellStyle name="Migliaia 51 2 3 3" xfId="16315"/>
    <cellStyle name="Migliaia 51 2 3 3 2" xfId="35494"/>
    <cellStyle name="Migliaia 51 2 3 3 3" xfId="40796"/>
    <cellStyle name="Migliaia 51 2 3 3 4" xfId="29884"/>
    <cellStyle name="Migliaia 51 2 3 4" xfId="32857"/>
    <cellStyle name="Migliaia 51 2 3 5" xfId="38145"/>
    <cellStyle name="Migliaia 51 2 3 6" xfId="12161"/>
    <cellStyle name="Migliaia 51 2 4" xfId="2867"/>
    <cellStyle name="Migliaia 51 2 4 2" xfId="9452"/>
    <cellStyle name="Migliaia 51 2 4 2 2" xfId="35495"/>
    <cellStyle name="Migliaia 51 2 4 2 3" xfId="40797"/>
    <cellStyle name="Migliaia 51 2 4 3" xfId="13586"/>
    <cellStyle name="Migliaia 51 2 4 4" xfId="16316"/>
    <cellStyle name="Migliaia 51 2 4 4 2" xfId="38146"/>
    <cellStyle name="Migliaia 51 2 4 5" xfId="12162"/>
    <cellStyle name="Migliaia 51 2 5" xfId="8578"/>
    <cellStyle name="Migliaia 51 2 5 2" xfId="29885"/>
    <cellStyle name="Migliaia 51 2 5 2 2" xfId="35496"/>
    <cellStyle name="Migliaia 51 2 5 2 3" xfId="40798"/>
    <cellStyle name="Migliaia 51 2 5 3" xfId="32858"/>
    <cellStyle name="Migliaia 51 2 5 4" xfId="38147"/>
    <cellStyle name="Migliaia 51 2 6" xfId="16312"/>
    <cellStyle name="Migliaia 51 2 6 2" xfId="29886"/>
    <cellStyle name="Migliaia 51 2 6 2 2" xfId="35497"/>
    <cellStyle name="Migliaia 51 2 6 2 3" xfId="40799"/>
    <cellStyle name="Migliaia 51 2 6 3" xfId="32859"/>
    <cellStyle name="Migliaia 51 2 6 4" xfId="38148"/>
    <cellStyle name="Migliaia 51 2 6 5" xfId="20705"/>
    <cellStyle name="Migliaia 51 2 7" xfId="20703"/>
    <cellStyle name="Migliaia 51 3" xfId="376"/>
    <cellStyle name="Migliaia 51 3 10" xfId="20706"/>
    <cellStyle name="Migliaia 51 3 11" xfId="12163"/>
    <cellStyle name="Migliaia 51 3 2" xfId="1502"/>
    <cellStyle name="Migliaia 51 3 2 2" xfId="3698"/>
    <cellStyle name="Migliaia 51 3 2 2 2" xfId="7499"/>
    <cellStyle name="Migliaia 51 3 2 2 2 2" xfId="13933"/>
    <cellStyle name="Migliaia 51 3 2 2 2 2 2" xfId="17319"/>
    <cellStyle name="Migliaia 51 3 2 2 2 2 2 2" xfId="35498"/>
    <cellStyle name="Migliaia 51 3 2 2 2 2 3" xfId="40800"/>
    <cellStyle name="Migliaia 51 3 2 2 2 2 4" xfId="29887"/>
    <cellStyle name="Migliaia 51 3 2 2 2 3" xfId="32860"/>
    <cellStyle name="Migliaia 51 3 2 2 2 4" xfId="38149"/>
    <cellStyle name="Migliaia 51 3 2 2 2 5" xfId="42201"/>
    <cellStyle name="Migliaia 51 3 2 2 2 6" xfId="46364"/>
    <cellStyle name="Migliaia 51 3 2 2 2 7" xfId="49380"/>
    <cellStyle name="Migliaia 51 3 2 2 2 8" xfId="13118"/>
    <cellStyle name="Migliaia 51 3 2 2 3" xfId="7633"/>
    <cellStyle name="Migliaia 51 3 2 2 4" xfId="6257"/>
    <cellStyle name="Migliaia 51 3 2 2 4 2" xfId="17031"/>
    <cellStyle name="Migliaia 51 3 2 2 4 3" xfId="43688"/>
    <cellStyle name="Migliaia 51 3 2 2 4 4" xfId="46063"/>
    <cellStyle name="Migliaia 51 3 2 2 4 5" xfId="49079"/>
    <cellStyle name="Migliaia 51 3 2 2 5" xfId="16319"/>
    <cellStyle name="Migliaia 51 3 2 2 6" xfId="20708"/>
    <cellStyle name="Migliaia 51 3 2 3" xfId="2869"/>
    <cellStyle name="Migliaia 51 3 2 3 2" xfId="7830"/>
    <cellStyle name="Migliaia 51 3 2 3 2 2" xfId="35499"/>
    <cellStyle name="Migliaia 51 3 2 3 2 3" xfId="40801"/>
    <cellStyle name="Migliaia 51 3 2 3 2 4" xfId="29888"/>
    <cellStyle name="Migliaia 51 3 2 3 3" xfId="7500"/>
    <cellStyle name="Migliaia 51 3 2 3 4" xfId="16320"/>
    <cellStyle name="Migliaia 51 3 2 3 4 2" xfId="38150"/>
    <cellStyle name="Migliaia 51 3 2 3 5" xfId="12164"/>
    <cellStyle name="Migliaia 51 3 2 4" xfId="6848"/>
    <cellStyle name="Migliaia 51 3 2 4 2" xfId="13535"/>
    <cellStyle name="Migliaia 51 3 2 4 2 2" xfId="35500"/>
    <cellStyle name="Migliaia 51 3 2 4 2 3" xfId="40802"/>
    <cellStyle name="Migliaia 51 3 2 4 3" xfId="32861"/>
    <cellStyle name="Migliaia 51 3 2 4 4" xfId="38151"/>
    <cellStyle name="Migliaia 51 3 2 4 5" xfId="12657"/>
    <cellStyle name="Migliaia 51 3 2 5" xfId="12717"/>
    <cellStyle name="Migliaia 51 3 2 5 2" xfId="29889"/>
    <cellStyle name="Migliaia 51 3 2 5 2 2" xfId="35501"/>
    <cellStyle name="Migliaia 51 3 2 5 2 3" xfId="40803"/>
    <cellStyle name="Migliaia 51 3 2 5 3" xfId="32862"/>
    <cellStyle name="Migliaia 51 3 2 5 4" xfId="38152"/>
    <cellStyle name="Migliaia 51 3 2 6" xfId="16318"/>
    <cellStyle name="Migliaia 51 3 2 6 2" xfId="29890"/>
    <cellStyle name="Migliaia 51 3 2 6 2 2" xfId="35502"/>
    <cellStyle name="Migliaia 51 3 2 6 2 3" xfId="40804"/>
    <cellStyle name="Migliaia 51 3 2 6 3" xfId="32863"/>
    <cellStyle name="Migliaia 51 3 2 6 4" xfId="38153"/>
    <cellStyle name="Migliaia 51 3 2 6 5" xfId="20709"/>
    <cellStyle name="Migliaia 51 3 2 7" xfId="20707"/>
    <cellStyle name="Migliaia 51 3 3" xfId="1501"/>
    <cellStyle name="Migliaia 51 3 3 2" xfId="3697"/>
    <cellStyle name="Migliaia 51 3 3 2 2" xfId="5206"/>
    <cellStyle name="Migliaia 51 3 3 2 2 2" xfId="35504"/>
    <cellStyle name="Migliaia 51 3 3 2 2 3" xfId="40806"/>
    <cellStyle name="Migliaia 51 3 3 2 3" xfId="13686"/>
    <cellStyle name="Migliaia 51 3 3 2 4" xfId="16322"/>
    <cellStyle name="Migliaia 51 3 3 2 4 2" xfId="38155"/>
    <cellStyle name="Migliaia 51 3 3 2 5" xfId="12166"/>
    <cellStyle name="Migliaia 51 3 3 3" xfId="4958"/>
    <cellStyle name="Migliaia 51 3 3 3 2" xfId="29892"/>
    <cellStyle name="Migliaia 51 3 3 3 2 2" xfId="35505"/>
    <cellStyle name="Migliaia 51 3 3 3 2 3" xfId="40807"/>
    <cellStyle name="Migliaia 51 3 3 3 3" xfId="32865"/>
    <cellStyle name="Migliaia 51 3 3 3 4" xfId="38156"/>
    <cellStyle name="Migliaia 51 3 3 4" xfId="16321"/>
    <cellStyle name="Migliaia 51 3 3 4 2" xfId="29893"/>
    <cellStyle name="Migliaia 51 3 3 4 2 2" xfId="35506"/>
    <cellStyle name="Migliaia 51 3 3 4 2 3" xfId="40808"/>
    <cellStyle name="Migliaia 51 3 3 4 3" xfId="32866"/>
    <cellStyle name="Migliaia 51 3 3 4 4" xfId="38157"/>
    <cellStyle name="Migliaia 51 3 3 4 5" xfId="20710"/>
    <cellStyle name="Migliaia 51 3 3 5" xfId="20711"/>
    <cellStyle name="Migliaia 51 3 3 5 2" xfId="29894"/>
    <cellStyle name="Migliaia 51 3 3 5 2 2" xfId="35507"/>
    <cellStyle name="Migliaia 51 3 3 5 2 3" xfId="40809"/>
    <cellStyle name="Migliaia 51 3 3 5 3" xfId="32867"/>
    <cellStyle name="Migliaia 51 3 3 5 4" xfId="38158"/>
    <cellStyle name="Migliaia 51 3 3 6" xfId="29891"/>
    <cellStyle name="Migliaia 51 3 3 6 2" xfId="35503"/>
    <cellStyle name="Migliaia 51 3 3 6 3" xfId="40805"/>
    <cellStyle name="Migliaia 51 3 3 7" xfId="32864"/>
    <cellStyle name="Migliaia 51 3 3 8" xfId="38154"/>
    <cellStyle name="Migliaia 51 3 3 9" xfId="12165"/>
    <cellStyle name="Migliaia 51 3 4" xfId="2431"/>
    <cellStyle name="Migliaia 51 3 4 2" xfId="3943"/>
    <cellStyle name="Migliaia 51 3 4 2 2" xfId="9898"/>
    <cellStyle name="Migliaia 51 3 4 2 3" xfId="13478"/>
    <cellStyle name="Migliaia 51 3 4 2 4" xfId="16324"/>
    <cellStyle name="Migliaia 51 3 4 2 5" xfId="27906"/>
    <cellStyle name="Migliaia 51 3 4 2 6" xfId="12168"/>
    <cellStyle name="Migliaia 51 3 4 3" xfId="9146"/>
    <cellStyle name="Migliaia 51 3 4 3 2" xfId="30896"/>
    <cellStyle name="Migliaia 51 3 4 3 2 2" xfId="36056"/>
    <cellStyle name="Migliaia 51 3 4 3 2 3" xfId="41358"/>
    <cellStyle name="Migliaia 51 3 4 3 3" xfId="33405"/>
    <cellStyle name="Migliaia 51 3 4 3 4" xfId="38707"/>
    <cellStyle name="Migliaia 51 3 4 4" xfId="16323"/>
    <cellStyle name="Migliaia 51 3 4 4 2" xfId="35508"/>
    <cellStyle name="Migliaia 51 3 4 4 3" xfId="40810"/>
    <cellStyle name="Migliaia 51 3 4 4 4" xfId="29895"/>
    <cellStyle name="Migliaia 51 3 4 5" xfId="32868"/>
    <cellStyle name="Migliaia 51 3 4 6" xfId="38159"/>
    <cellStyle name="Migliaia 51 3 4 7" xfId="12167"/>
    <cellStyle name="Migliaia 51 3 5" xfId="3275"/>
    <cellStyle name="Migliaia 51 3 5 2" xfId="9748"/>
    <cellStyle name="Migliaia 51 3 5 2 2" xfId="30897"/>
    <cellStyle name="Migliaia 51 3 5 2 2 2" xfId="36057"/>
    <cellStyle name="Migliaia 51 3 5 2 2 3" xfId="41359"/>
    <cellStyle name="Migliaia 51 3 5 2 3" xfId="33406"/>
    <cellStyle name="Migliaia 51 3 5 2 4" xfId="38708"/>
    <cellStyle name="Migliaia 51 3 5 3" xfId="16325"/>
    <cellStyle name="Migliaia 51 3 5 3 2" xfId="35509"/>
    <cellStyle name="Migliaia 51 3 5 3 3" xfId="40811"/>
    <cellStyle name="Migliaia 51 3 5 3 4" xfId="29896"/>
    <cellStyle name="Migliaia 51 3 5 4" xfId="32869"/>
    <cellStyle name="Migliaia 51 3 5 5" xfId="38160"/>
    <cellStyle name="Migliaia 51 3 5 6" xfId="12169"/>
    <cellStyle name="Migliaia 51 3 6" xfId="2868"/>
    <cellStyle name="Migliaia 51 3 6 2" xfId="9453"/>
    <cellStyle name="Migliaia 51 3 6 2 2" xfId="35510"/>
    <cellStyle name="Migliaia 51 3 6 2 3" xfId="40812"/>
    <cellStyle name="Migliaia 51 3 6 3" xfId="14122"/>
    <cellStyle name="Migliaia 51 3 6 4" xfId="16326"/>
    <cellStyle name="Migliaia 51 3 6 4 2" xfId="38161"/>
    <cellStyle name="Migliaia 51 3 6 5" xfId="12170"/>
    <cellStyle name="Migliaia 51 3 7" xfId="6554"/>
    <cellStyle name="Migliaia 51 3 7 2" xfId="29897"/>
    <cellStyle name="Migliaia 51 3 7 2 2" xfId="35511"/>
    <cellStyle name="Migliaia 51 3 7 2 3" xfId="40813"/>
    <cellStyle name="Migliaia 51 3 7 3" xfId="32870"/>
    <cellStyle name="Migliaia 51 3 7 4" xfId="38162"/>
    <cellStyle name="Migliaia 51 3 8" xfId="12718"/>
    <cellStyle name="Migliaia 51 3 8 2" xfId="29898"/>
    <cellStyle name="Migliaia 51 3 8 2 2" xfId="35512"/>
    <cellStyle name="Migliaia 51 3 8 2 3" xfId="40814"/>
    <cellStyle name="Migliaia 51 3 8 3" xfId="32871"/>
    <cellStyle name="Migliaia 51 3 8 4" xfId="38163"/>
    <cellStyle name="Migliaia 51 3 8 5" xfId="20712"/>
    <cellStyle name="Migliaia 51 3 9" xfId="16317"/>
    <cellStyle name="Migliaia 51 4" xfId="1503"/>
    <cellStyle name="Migliaia 51 4 2" xfId="3699"/>
    <cellStyle name="Migliaia 51 4 2 2" xfId="4304"/>
    <cellStyle name="Migliaia 51 4 2 2 2" xfId="29899"/>
    <cellStyle name="Migliaia 51 4 2 2 2 2" xfId="35513"/>
    <cellStyle name="Migliaia 51 4 2 2 2 3" xfId="40815"/>
    <cellStyle name="Migliaia 51 4 2 2 3" xfId="32872"/>
    <cellStyle name="Migliaia 51 4 2 2 4" xfId="38164"/>
    <cellStyle name="Migliaia 51 4 2 3" xfId="7501"/>
    <cellStyle name="Migliaia 51 4 2 3 2" xfId="29900"/>
    <cellStyle name="Migliaia 51 4 2 3 2 2" xfId="35514"/>
    <cellStyle name="Migliaia 51 4 2 3 2 3" xfId="40816"/>
    <cellStyle name="Migliaia 51 4 2 3 3" xfId="32873"/>
    <cellStyle name="Migliaia 51 4 2 3 4" xfId="38165"/>
    <cellStyle name="Migliaia 51 4 2 4" xfId="6850"/>
    <cellStyle name="Migliaia 51 4 2 5" xfId="6259"/>
    <cellStyle name="Migliaia 51 4 2 5 2" xfId="17033"/>
    <cellStyle name="Migliaia 51 4 2 5 3" xfId="41710"/>
    <cellStyle name="Migliaia 51 4 2 5 4" xfId="46065"/>
    <cellStyle name="Migliaia 51 4 2 5 5" xfId="49081"/>
    <cellStyle name="Migliaia 51 4 2 6" xfId="16328"/>
    <cellStyle name="Migliaia 51 4 2 7" xfId="20714"/>
    <cellStyle name="Migliaia 51 4 3" xfId="4305"/>
    <cellStyle name="Migliaia 51 4 3 2" xfId="13687"/>
    <cellStyle name="Migliaia 51 4 3 2 2" xfId="35515"/>
    <cellStyle name="Migliaia 51 4 3 2 3" xfId="40817"/>
    <cellStyle name="Migliaia 51 4 3 3" xfId="32874"/>
    <cellStyle name="Migliaia 51 4 3 4" xfId="38166"/>
    <cellStyle name="Migliaia 51 4 3 5" xfId="12716"/>
    <cellStyle name="Migliaia 51 4 4" xfId="7502"/>
    <cellStyle name="Migliaia 51 4 4 2" xfId="29901"/>
    <cellStyle name="Migliaia 51 4 4 2 2" xfId="35516"/>
    <cellStyle name="Migliaia 51 4 4 2 3" xfId="40818"/>
    <cellStyle name="Migliaia 51 4 4 3" xfId="32875"/>
    <cellStyle name="Migliaia 51 4 4 4" xfId="38167"/>
    <cellStyle name="Migliaia 51 4 5" xfId="6849"/>
    <cellStyle name="Migliaia 51 4 5 2" xfId="29902"/>
    <cellStyle name="Migliaia 51 4 5 2 2" xfId="35517"/>
    <cellStyle name="Migliaia 51 4 5 2 3" xfId="40819"/>
    <cellStyle name="Migliaia 51 4 5 3" xfId="32876"/>
    <cellStyle name="Migliaia 51 4 5 4" xfId="38168"/>
    <cellStyle name="Migliaia 51 4 6" xfId="6258"/>
    <cellStyle name="Migliaia 51 4 6 2" xfId="17032"/>
    <cellStyle name="Migliaia 51 4 6 2 2" xfId="35518"/>
    <cellStyle name="Migliaia 51 4 6 2 3" xfId="40820"/>
    <cellStyle name="Migliaia 51 4 6 2 4" xfId="29903"/>
    <cellStyle name="Migliaia 51 4 6 3" xfId="32877"/>
    <cellStyle name="Migliaia 51 4 6 4" xfId="38169"/>
    <cellStyle name="Migliaia 51 4 6 5" xfId="20715"/>
    <cellStyle name="Migliaia 51 4 6 6" xfId="19436"/>
    <cellStyle name="Migliaia 51 4 6 7" xfId="46064"/>
    <cellStyle name="Migliaia 51 4 6 8" xfId="49080"/>
    <cellStyle name="Migliaia 51 4 7" xfId="16327"/>
    <cellStyle name="Migliaia 51 4 7 2" xfId="29904"/>
    <cellStyle name="Migliaia 51 4 7 2 2" xfId="35519"/>
    <cellStyle name="Migliaia 51 4 7 2 3" xfId="40821"/>
    <cellStyle name="Migliaia 51 4 7 3" xfId="32878"/>
    <cellStyle name="Migliaia 51 4 7 4" xfId="38170"/>
    <cellStyle name="Migliaia 51 4 7 5" xfId="20716"/>
    <cellStyle name="Migliaia 51 4 8" xfId="20713"/>
    <cellStyle name="Migliaia 51 5" xfId="1504"/>
    <cellStyle name="Migliaia 51 5 2" xfId="3700"/>
    <cellStyle name="Migliaia 51 5 2 2" xfId="13934"/>
    <cellStyle name="Migliaia 51 5 2 2 2" xfId="35520"/>
    <cellStyle name="Migliaia 51 5 2 2 3" xfId="40822"/>
    <cellStyle name="Migliaia 51 5 2 3" xfId="16330"/>
    <cellStyle name="Migliaia 51 5 2 3 2" xfId="32879"/>
    <cellStyle name="Migliaia 51 5 2 4" xfId="38171"/>
    <cellStyle name="Migliaia 51 5 2 5" xfId="12171"/>
    <cellStyle name="Migliaia 51 5 3" xfId="6851"/>
    <cellStyle name="Migliaia 51 5 3 2" xfId="29905"/>
    <cellStyle name="Migliaia 51 5 3 2 2" xfId="35521"/>
    <cellStyle name="Migliaia 51 5 3 2 3" xfId="40823"/>
    <cellStyle name="Migliaia 51 5 3 3" xfId="32880"/>
    <cellStyle name="Migliaia 51 5 3 4" xfId="38172"/>
    <cellStyle name="Migliaia 51 5 4" xfId="6260"/>
    <cellStyle name="Migliaia 51 5 4 2" xfId="17034"/>
    <cellStyle name="Migliaia 51 5 4 2 2" xfId="35522"/>
    <cellStyle name="Migliaia 51 5 4 2 3" xfId="40824"/>
    <cellStyle name="Migliaia 51 5 4 2 4" xfId="29906"/>
    <cellStyle name="Migliaia 51 5 4 3" xfId="32881"/>
    <cellStyle name="Migliaia 51 5 4 4" xfId="38173"/>
    <cellStyle name="Migliaia 51 5 4 5" xfId="20718"/>
    <cellStyle name="Migliaia 51 5 4 6" xfId="29763"/>
    <cellStyle name="Migliaia 51 5 4 7" xfId="46066"/>
    <cellStyle name="Migliaia 51 5 4 8" xfId="49082"/>
    <cellStyle name="Migliaia 51 5 5" xfId="16329"/>
    <cellStyle name="Migliaia 51 5 5 2" xfId="29907"/>
    <cellStyle name="Migliaia 51 5 5 2 2" xfId="35523"/>
    <cellStyle name="Migliaia 51 5 5 2 3" xfId="40825"/>
    <cellStyle name="Migliaia 51 5 5 3" xfId="32882"/>
    <cellStyle name="Migliaia 51 5 5 4" xfId="38174"/>
    <cellStyle name="Migliaia 51 5 5 5" xfId="20719"/>
    <cellStyle name="Migliaia 51 5 6" xfId="20720"/>
    <cellStyle name="Migliaia 51 5 6 2" xfId="29908"/>
    <cellStyle name="Migliaia 51 5 6 2 2" xfId="35524"/>
    <cellStyle name="Migliaia 51 5 6 2 3" xfId="40826"/>
    <cellStyle name="Migliaia 51 5 6 3" xfId="32883"/>
    <cellStyle name="Migliaia 51 5 6 4" xfId="38175"/>
    <cellStyle name="Migliaia 51 5 7" xfId="20717"/>
    <cellStyle name="Migliaia 51 6" xfId="1499"/>
    <cellStyle name="Migliaia 51 6 2" xfId="3695"/>
    <cellStyle name="Migliaia 51 6 2 2" xfId="5205"/>
    <cellStyle name="Migliaia 51 6 2 3" xfId="14066"/>
    <cellStyle name="Migliaia 51 6 2 4" xfId="16332"/>
    <cellStyle name="Migliaia 51 6 2 5" xfId="27907"/>
    <cellStyle name="Migliaia 51 6 2 6" xfId="12173"/>
    <cellStyle name="Migliaia 51 6 3" xfId="4957"/>
    <cellStyle name="Migliaia 51 6 3 2" xfId="30898"/>
    <cellStyle name="Migliaia 51 6 3 2 2" xfId="36058"/>
    <cellStyle name="Migliaia 51 6 3 2 3" xfId="41360"/>
    <cellStyle name="Migliaia 51 6 3 3" xfId="33407"/>
    <cellStyle name="Migliaia 51 6 3 4" xfId="38709"/>
    <cellStyle name="Migliaia 51 6 4" xfId="16331"/>
    <cellStyle name="Migliaia 51 6 4 2" xfId="35525"/>
    <cellStyle name="Migliaia 51 6 4 3" xfId="40827"/>
    <cellStyle name="Migliaia 51 6 4 4" xfId="29909"/>
    <cellStyle name="Migliaia 51 6 5" xfId="32884"/>
    <cellStyle name="Migliaia 51 6 6" xfId="38176"/>
    <cellStyle name="Migliaia 51 6 7" xfId="12172"/>
    <cellStyle name="Migliaia 51 7" xfId="3273"/>
    <cellStyle name="Migliaia 51 7 2" xfId="9746"/>
    <cellStyle name="Migliaia 51 7 2 2" xfId="30899"/>
    <cellStyle name="Migliaia 51 7 2 2 2" xfId="36059"/>
    <cellStyle name="Migliaia 51 7 2 2 3" xfId="41361"/>
    <cellStyle name="Migliaia 51 7 2 3" xfId="33408"/>
    <cellStyle name="Migliaia 51 7 2 4" xfId="38710"/>
    <cellStyle name="Migliaia 51 7 3" xfId="16333"/>
    <cellStyle name="Migliaia 51 7 3 2" xfId="35526"/>
    <cellStyle name="Migliaia 51 7 3 3" xfId="40828"/>
    <cellStyle name="Migliaia 51 7 3 4" xfId="29910"/>
    <cellStyle name="Migliaia 51 7 4" xfId="32885"/>
    <cellStyle name="Migliaia 51 7 5" xfId="38177"/>
    <cellStyle name="Migliaia 51 7 6" xfId="12174"/>
    <cellStyle name="Migliaia 51 8" xfId="2866"/>
    <cellStyle name="Migliaia 51 8 2" xfId="9451"/>
    <cellStyle name="Migliaia 51 8 2 2" xfId="30900"/>
    <cellStyle name="Migliaia 51 8 2 2 2" xfId="36060"/>
    <cellStyle name="Migliaia 51 8 2 2 3" xfId="41362"/>
    <cellStyle name="Migliaia 51 8 2 3" xfId="33409"/>
    <cellStyle name="Migliaia 51 8 2 4" xfId="38711"/>
    <cellStyle name="Migliaia 51 8 3" xfId="16334"/>
    <cellStyle name="Migliaia 51 8 3 2" xfId="35527"/>
    <cellStyle name="Migliaia 51 8 3 3" xfId="40829"/>
    <cellStyle name="Migliaia 51 8 3 4" xfId="29911"/>
    <cellStyle name="Migliaia 51 8 4" xfId="32886"/>
    <cellStyle name="Migliaia 51 8 5" xfId="38178"/>
    <cellStyle name="Migliaia 51 8 6" xfId="12175"/>
    <cellStyle name="Migliaia 51 9" xfId="12656"/>
    <cellStyle name="Migliaia 51 9 2" xfId="29912"/>
    <cellStyle name="Migliaia 51 9 2 2" xfId="35528"/>
    <cellStyle name="Migliaia 51 9 2 3" xfId="40830"/>
    <cellStyle name="Migliaia 51 9 3" xfId="32887"/>
    <cellStyle name="Migliaia 51 9 4" xfId="38179"/>
    <cellStyle name="Migliaia 52" xfId="377"/>
    <cellStyle name="Migliaia 52 10" xfId="16335"/>
    <cellStyle name="Migliaia 52 10 2" xfId="35529"/>
    <cellStyle name="Migliaia 52 10 3" xfId="40831"/>
    <cellStyle name="Migliaia 52 10 4" xfId="29913"/>
    <cellStyle name="Migliaia 52 11" xfId="32888"/>
    <cellStyle name="Migliaia 52 12" xfId="38180"/>
    <cellStyle name="Migliaia 52 2" xfId="378"/>
    <cellStyle name="Migliaia 52 2 2" xfId="1506"/>
    <cellStyle name="Migliaia 52 2 2 2" xfId="3702"/>
    <cellStyle name="Migliaia 52 2 2 2 2" xfId="9839"/>
    <cellStyle name="Migliaia 52 2 2 2 2 2" xfId="35530"/>
    <cellStyle name="Migliaia 52 2 2 2 2 3" xfId="40832"/>
    <cellStyle name="Migliaia 52 2 2 2 3" xfId="13935"/>
    <cellStyle name="Migliaia 52 2 2 2 4" xfId="16338"/>
    <cellStyle name="Migliaia 52 2 2 2 4 2" xfId="38181"/>
    <cellStyle name="Migliaia 52 2 2 2 5" xfId="12176"/>
    <cellStyle name="Migliaia 52 2 2 3" xfId="7064"/>
    <cellStyle name="Migliaia 52 2 2 3 2" xfId="30901"/>
    <cellStyle name="Migliaia 52 2 2 3 2 2" xfId="36061"/>
    <cellStyle name="Migliaia 52 2 2 3 2 3" xfId="41363"/>
    <cellStyle name="Migliaia 52 2 2 3 3" xfId="33410"/>
    <cellStyle name="Migliaia 52 2 2 3 4" xfId="38712"/>
    <cellStyle name="Migliaia 52 2 2 4" xfId="6261"/>
    <cellStyle name="Migliaia 52 2 2 4 2" xfId="17035"/>
    <cellStyle name="Migliaia 52 2 2 4 3" xfId="42668"/>
    <cellStyle name="Migliaia 52 2 2 4 4" xfId="46067"/>
    <cellStyle name="Migliaia 52 2 2 4 5" xfId="49083"/>
    <cellStyle name="Migliaia 52 2 2 5" xfId="16337"/>
    <cellStyle name="Migliaia 52 2 2 6" xfId="20722"/>
    <cellStyle name="Migliaia 52 2 3" xfId="3277"/>
    <cellStyle name="Migliaia 52 2 3 2" xfId="9750"/>
    <cellStyle name="Migliaia 52 2 3 2 2" xfId="30902"/>
    <cellStyle name="Migliaia 52 2 3 2 2 2" xfId="36062"/>
    <cellStyle name="Migliaia 52 2 3 2 2 3" xfId="41364"/>
    <cellStyle name="Migliaia 52 2 3 2 3" xfId="33411"/>
    <cellStyle name="Migliaia 52 2 3 2 4" xfId="38713"/>
    <cellStyle name="Migliaia 52 2 3 3" xfId="16339"/>
    <cellStyle name="Migliaia 52 2 3 3 2" xfId="35531"/>
    <cellStyle name="Migliaia 52 2 3 3 3" xfId="40833"/>
    <cellStyle name="Migliaia 52 2 3 3 4" xfId="29914"/>
    <cellStyle name="Migliaia 52 2 3 4" xfId="32889"/>
    <cellStyle name="Migliaia 52 2 3 5" xfId="38182"/>
    <cellStyle name="Migliaia 52 2 3 6" xfId="12177"/>
    <cellStyle name="Migliaia 52 2 4" xfId="2871"/>
    <cellStyle name="Migliaia 52 2 4 2" xfId="9455"/>
    <cellStyle name="Migliaia 52 2 4 2 2" xfId="35532"/>
    <cellStyle name="Migliaia 52 2 4 2 3" xfId="40834"/>
    <cellStyle name="Migliaia 52 2 4 3" xfId="14121"/>
    <cellStyle name="Migliaia 52 2 4 4" xfId="16340"/>
    <cellStyle name="Migliaia 52 2 4 4 2" xfId="38183"/>
    <cellStyle name="Migliaia 52 2 4 5" xfId="12178"/>
    <cellStyle name="Migliaia 52 2 5" xfId="8579"/>
    <cellStyle name="Migliaia 52 2 5 2" xfId="29916"/>
    <cellStyle name="Migliaia 52 2 5 2 2" xfId="35533"/>
    <cellStyle name="Migliaia 52 2 5 2 3" xfId="40835"/>
    <cellStyle name="Migliaia 52 2 5 3" xfId="32891"/>
    <cellStyle name="Migliaia 52 2 5 4" xfId="38184"/>
    <cellStyle name="Migliaia 52 2 6" xfId="16336"/>
    <cellStyle name="Migliaia 52 2 6 2" xfId="29917"/>
    <cellStyle name="Migliaia 52 2 6 2 2" xfId="35534"/>
    <cellStyle name="Migliaia 52 2 6 2 3" xfId="40836"/>
    <cellStyle name="Migliaia 52 2 6 3" xfId="32892"/>
    <cellStyle name="Migliaia 52 2 6 4" xfId="38185"/>
    <cellStyle name="Migliaia 52 2 6 5" xfId="20724"/>
    <cellStyle name="Migliaia 52 2 7" xfId="20721"/>
    <cellStyle name="Migliaia 52 3" xfId="379"/>
    <cellStyle name="Migliaia 52 3 10" xfId="20725"/>
    <cellStyle name="Migliaia 52 3 11" xfId="12179"/>
    <cellStyle name="Migliaia 52 3 2" xfId="1508"/>
    <cellStyle name="Migliaia 52 3 2 2" xfId="3704"/>
    <cellStyle name="Migliaia 52 3 2 2 2" xfId="7503"/>
    <cellStyle name="Migliaia 52 3 2 2 2 2" xfId="13936"/>
    <cellStyle name="Migliaia 52 3 2 2 2 2 2" xfId="17320"/>
    <cellStyle name="Migliaia 52 3 2 2 2 2 2 2" xfId="35535"/>
    <cellStyle name="Migliaia 52 3 2 2 2 2 3" xfId="40837"/>
    <cellStyle name="Migliaia 52 3 2 2 2 2 4" xfId="29918"/>
    <cellStyle name="Migliaia 52 3 2 2 2 3" xfId="32893"/>
    <cellStyle name="Migliaia 52 3 2 2 2 4" xfId="38186"/>
    <cellStyle name="Migliaia 52 3 2 2 2 5" xfId="41751"/>
    <cellStyle name="Migliaia 52 3 2 2 2 6" xfId="46365"/>
    <cellStyle name="Migliaia 52 3 2 2 2 7" xfId="49381"/>
    <cellStyle name="Migliaia 52 3 2 2 2 8" xfId="13119"/>
    <cellStyle name="Migliaia 52 3 2 2 3" xfId="7580"/>
    <cellStyle name="Migliaia 52 3 2 2 4" xfId="6262"/>
    <cellStyle name="Migliaia 52 3 2 2 4 2" xfId="17036"/>
    <cellStyle name="Migliaia 52 3 2 2 4 3" xfId="42155"/>
    <cellStyle name="Migliaia 52 3 2 2 4 4" xfId="46068"/>
    <cellStyle name="Migliaia 52 3 2 2 4 5" xfId="49084"/>
    <cellStyle name="Migliaia 52 3 2 2 5" xfId="16343"/>
    <cellStyle name="Migliaia 52 3 2 2 6" xfId="20727"/>
    <cellStyle name="Migliaia 52 3 2 3" xfId="2873"/>
    <cellStyle name="Migliaia 52 3 2 3 2" xfId="7829"/>
    <cellStyle name="Migliaia 52 3 2 3 2 2" xfId="35536"/>
    <cellStyle name="Migliaia 52 3 2 3 2 3" xfId="40838"/>
    <cellStyle name="Migliaia 52 3 2 3 2 4" xfId="29919"/>
    <cellStyle name="Migliaia 52 3 2 3 3" xfId="7504"/>
    <cellStyle name="Migliaia 52 3 2 3 4" xfId="16344"/>
    <cellStyle name="Migliaia 52 3 2 3 4 2" xfId="38187"/>
    <cellStyle name="Migliaia 52 3 2 3 5" xfId="12180"/>
    <cellStyle name="Migliaia 52 3 2 4" xfId="6853"/>
    <cellStyle name="Migliaia 52 3 2 4 2" xfId="13536"/>
    <cellStyle name="Migliaia 52 3 2 4 2 2" xfId="35537"/>
    <cellStyle name="Migliaia 52 3 2 4 2 3" xfId="40839"/>
    <cellStyle name="Migliaia 52 3 2 4 3" xfId="32895"/>
    <cellStyle name="Migliaia 52 3 2 4 4" xfId="38188"/>
    <cellStyle name="Migliaia 52 3 2 4 5" xfId="12659"/>
    <cellStyle name="Migliaia 52 3 2 5" xfId="12714"/>
    <cellStyle name="Migliaia 52 3 2 5 2" xfId="29921"/>
    <cellStyle name="Migliaia 52 3 2 5 2 2" xfId="35538"/>
    <cellStyle name="Migliaia 52 3 2 5 2 3" xfId="40840"/>
    <cellStyle name="Migliaia 52 3 2 5 3" xfId="32896"/>
    <cellStyle name="Migliaia 52 3 2 5 4" xfId="38189"/>
    <cellStyle name="Migliaia 52 3 2 6" xfId="16342"/>
    <cellStyle name="Migliaia 52 3 2 6 2" xfId="29922"/>
    <cellStyle name="Migliaia 52 3 2 6 2 2" xfId="35539"/>
    <cellStyle name="Migliaia 52 3 2 6 2 3" xfId="40841"/>
    <cellStyle name="Migliaia 52 3 2 6 3" xfId="32897"/>
    <cellStyle name="Migliaia 52 3 2 6 4" xfId="38190"/>
    <cellStyle name="Migliaia 52 3 2 6 5" xfId="20731"/>
    <cellStyle name="Migliaia 52 3 2 7" xfId="20726"/>
    <cellStyle name="Migliaia 52 3 3" xfId="1507"/>
    <cellStyle name="Migliaia 52 3 3 2" xfId="3703"/>
    <cellStyle name="Migliaia 52 3 3 2 2" xfId="5208"/>
    <cellStyle name="Migliaia 52 3 3 2 2 2" xfId="35541"/>
    <cellStyle name="Migliaia 52 3 3 2 2 3" xfId="40843"/>
    <cellStyle name="Migliaia 52 3 3 2 3" xfId="13688"/>
    <cellStyle name="Migliaia 52 3 3 2 4" xfId="16346"/>
    <cellStyle name="Migliaia 52 3 3 2 4 2" xfId="38192"/>
    <cellStyle name="Migliaia 52 3 3 2 5" xfId="12182"/>
    <cellStyle name="Migliaia 52 3 3 3" xfId="4960"/>
    <cellStyle name="Migliaia 52 3 3 3 2" xfId="29925"/>
    <cellStyle name="Migliaia 52 3 3 3 2 2" xfId="35542"/>
    <cellStyle name="Migliaia 52 3 3 3 2 3" xfId="40844"/>
    <cellStyle name="Migliaia 52 3 3 3 3" xfId="32900"/>
    <cellStyle name="Migliaia 52 3 3 3 4" xfId="38193"/>
    <cellStyle name="Migliaia 52 3 3 4" xfId="16345"/>
    <cellStyle name="Migliaia 52 3 3 4 2" xfId="29926"/>
    <cellStyle name="Migliaia 52 3 3 4 2 2" xfId="35543"/>
    <cellStyle name="Migliaia 52 3 3 4 2 3" xfId="40845"/>
    <cellStyle name="Migliaia 52 3 3 4 3" xfId="32901"/>
    <cellStyle name="Migliaia 52 3 3 4 4" xfId="38194"/>
    <cellStyle name="Migliaia 52 3 3 4 5" xfId="20735"/>
    <cellStyle name="Migliaia 52 3 3 5" xfId="20736"/>
    <cellStyle name="Migliaia 52 3 3 5 2" xfId="29927"/>
    <cellStyle name="Migliaia 52 3 3 5 2 2" xfId="35544"/>
    <cellStyle name="Migliaia 52 3 3 5 2 3" xfId="40846"/>
    <cellStyle name="Migliaia 52 3 3 5 3" xfId="32902"/>
    <cellStyle name="Migliaia 52 3 3 5 4" xfId="38195"/>
    <cellStyle name="Migliaia 52 3 3 6" xfId="29923"/>
    <cellStyle name="Migliaia 52 3 3 6 2" xfId="35540"/>
    <cellStyle name="Migliaia 52 3 3 6 3" xfId="40842"/>
    <cellStyle name="Migliaia 52 3 3 7" xfId="32898"/>
    <cellStyle name="Migliaia 52 3 3 8" xfId="38191"/>
    <cellStyle name="Migliaia 52 3 3 9" xfId="12181"/>
    <cellStyle name="Migliaia 52 3 4" xfId="2432"/>
    <cellStyle name="Migliaia 52 3 4 2" xfId="3944"/>
    <cellStyle name="Migliaia 52 3 4 2 2" xfId="9899"/>
    <cellStyle name="Migliaia 52 3 4 2 3" xfId="14007"/>
    <cellStyle name="Migliaia 52 3 4 2 4" xfId="16348"/>
    <cellStyle name="Migliaia 52 3 4 2 5" xfId="27908"/>
    <cellStyle name="Migliaia 52 3 4 2 6" xfId="12184"/>
    <cellStyle name="Migliaia 52 3 4 3" xfId="9147"/>
    <cellStyle name="Migliaia 52 3 4 3 2" xfId="30903"/>
    <cellStyle name="Migliaia 52 3 4 3 2 2" xfId="36063"/>
    <cellStyle name="Migliaia 52 3 4 3 2 3" xfId="41365"/>
    <cellStyle name="Migliaia 52 3 4 3 3" xfId="33412"/>
    <cellStyle name="Migliaia 52 3 4 3 4" xfId="38714"/>
    <cellStyle name="Migliaia 52 3 4 4" xfId="16347"/>
    <cellStyle name="Migliaia 52 3 4 4 2" xfId="35545"/>
    <cellStyle name="Migliaia 52 3 4 4 3" xfId="40847"/>
    <cellStyle name="Migliaia 52 3 4 4 4" xfId="29928"/>
    <cellStyle name="Migliaia 52 3 4 5" xfId="32903"/>
    <cellStyle name="Migliaia 52 3 4 6" xfId="38196"/>
    <cellStyle name="Migliaia 52 3 4 7" xfId="12183"/>
    <cellStyle name="Migliaia 52 3 5" xfId="3278"/>
    <cellStyle name="Migliaia 52 3 5 2" xfId="9751"/>
    <cellStyle name="Migliaia 52 3 5 2 2" xfId="30904"/>
    <cellStyle name="Migliaia 52 3 5 2 2 2" xfId="36064"/>
    <cellStyle name="Migliaia 52 3 5 2 2 3" xfId="41366"/>
    <cellStyle name="Migliaia 52 3 5 2 3" xfId="33413"/>
    <cellStyle name="Migliaia 52 3 5 2 4" xfId="38715"/>
    <cellStyle name="Migliaia 52 3 5 3" xfId="16349"/>
    <cellStyle name="Migliaia 52 3 5 3 2" xfId="35546"/>
    <cellStyle name="Migliaia 52 3 5 3 3" xfId="40848"/>
    <cellStyle name="Migliaia 52 3 5 3 4" xfId="29929"/>
    <cellStyle name="Migliaia 52 3 5 4" xfId="32904"/>
    <cellStyle name="Migliaia 52 3 5 5" xfId="38197"/>
    <cellStyle name="Migliaia 52 3 5 6" xfId="12185"/>
    <cellStyle name="Migliaia 52 3 6" xfId="2872"/>
    <cellStyle name="Migliaia 52 3 6 2" xfId="9456"/>
    <cellStyle name="Migliaia 52 3 6 2 2" xfId="35547"/>
    <cellStyle name="Migliaia 52 3 6 2 3" xfId="40849"/>
    <cellStyle name="Migliaia 52 3 6 3" xfId="14036"/>
    <cellStyle name="Migliaia 52 3 6 4" xfId="16350"/>
    <cellStyle name="Migliaia 52 3 6 4 2" xfId="38198"/>
    <cellStyle name="Migliaia 52 3 6 5" xfId="12186"/>
    <cellStyle name="Migliaia 52 3 7" xfId="6578"/>
    <cellStyle name="Migliaia 52 3 7 2" xfId="29931"/>
    <cellStyle name="Migliaia 52 3 7 2 2" xfId="35548"/>
    <cellStyle name="Migliaia 52 3 7 2 3" xfId="40850"/>
    <cellStyle name="Migliaia 52 3 7 3" xfId="32906"/>
    <cellStyle name="Migliaia 52 3 7 4" xfId="38199"/>
    <cellStyle name="Migliaia 52 3 8" xfId="12715"/>
    <cellStyle name="Migliaia 52 3 8 2" xfId="29932"/>
    <cellStyle name="Migliaia 52 3 8 2 2" xfId="35549"/>
    <cellStyle name="Migliaia 52 3 8 2 3" xfId="40851"/>
    <cellStyle name="Migliaia 52 3 8 3" xfId="32907"/>
    <cellStyle name="Migliaia 52 3 8 4" xfId="38200"/>
    <cellStyle name="Migliaia 52 3 8 5" xfId="20741"/>
    <cellStyle name="Migliaia 52 3 9" xfId="16341"/>
    <cellStyle name="Migliaia 52 4" xfId="1509"/>
    <cellStyle name="Migliaia 52 4 2" xfId="3705"/>
    <cellStyle name="Migliaia 52 4 2 2" xfId="4306"/>
    <cellStyle name="Migliaia 52 4 2 2 2" xfId="29933"/>
    <cellStyle name="Migliaia 52 4 2 2 2 2" xfId="35550"/>
    <cellStyle name="Migliaia 52 4 2 2 2 3" xfId="40852"/>
    <cellStyle name="Migliaia 52 4 2 2 3" xfId="32908"/>
    <cellStyle name="Migliaia 52 4 2 2 4" xfId="38201"/>
    <cellStyle name="Migliaia 52 4 2 3" xfId="7505"/>
    <cellStyle name="Migliaia 52 4 2 3 2" xfId="29934"/>
    <cellStyle name="Migliaia 52 4 2 3 2 2" xfId="35551"/>
    <cellStyle name="Migliaia 52 4 2 3 2 3" xfId="40853"/>
    <cellStyle name="Migliaia 52 4 2 3 3" xfId="32909"/>
    <cellStyle name="Migliaia 52 4 2 3 4" xfId="38202"/>
    <cellStyle name="Migliaia 52 4 2 4" xfId="6855"/>
    <cellStyle name="Migliaia 52 4 2 5" xfId="6264"/>
    <cellStyle name="Migliaia 52 4 2 5 2" xfId="17038"/>
    <cellStyle name="Migliaia 52 4 2 5 3" xfId="43631"/>
    <cellStyle name="Migliaia 52 4 2 5 4" xfId="46070"/>
    <cellStyle name="Migliaia 52 4 2 5 5" xfId="49086"/>
    <cellStyle name="Migliaia 52 4 2 6" xfId="16352"/>
    <cellStyle name="Migliaia 52 4 2 7" xfId="20743"/>
    <cellStyle name="Migliaia 52 4 3" xfId="4307"/>
    <cellStyle name="Migliaia 52 4 3 2" xfId="13689"/>
    <cellStyle name="Migliaia 52 4 3 2 2" xfId="35552"/>
    <cellStyle name="Migliaia 52 4 3 2 3" xfId="40854"/>
    <cellStyle name="Migliaia 52 4 3 3" xfId="32910"/>
    <cellStyle name="Migliaia 52 4 3 4" xfId="38203"/>
    <cellStyle name="Migliaia 52 4 3 5" xfId="12713"/>
    <cellStyle name="Migliaia 52 4 4" xfId="7506"/>
    <cellStyle name="Migliaia 52 4 4 2" xfId="29936"/>
    <cellStyle name="Migliaia 52 4 4 2 2" xfId="35553"/>
    <cellStyle name="Migliaia 52 4 4 2 3" xfId="40855"/>
    <cellStyle name="Migliaia 52 4 4 3" xfId="32911"/>
    <cellStyle name="Migliaia 52 4 4 4" xfId="38204"/>
    <cellStyle name="Migliaia 52 4 5" xfId="6854"/>
    <cellStyle name="Migliaia 52 4 5 2" xfId="29937"/>
    <cellStyle name="Migliaia 52 4 5 2 2" xfId="35554"/>
    <cellStyle name="Migliaia 52 4 5 2 3" xfId="40856"/>
    <cellStyle name="Migliaia 52 4 5 3" xfId="32912"/>
    <cellStyle name="Migliaia 52 4 5 4" xfId="38205"/>
    <cellStyle name="Migliaia 52 4 6" xfId="6263"/>
    <cellStyle name="Migliaia 52 4 6 2" xfId="17037"/>
    <cellStyle name="Migliaia 52 4 6 2 2" xfId="35555"/>
    <cellStyle name="Migliaia 52 4 6 2 3" xfId="40857"/>
    <cellStyle name="Migliaia 52 4 6 2 4" xfId="29938"/>
    <cellStyle name="Migliaia 52 4 6 3" xfId="32913"/>
    <cellStyle name="Migliaia 52 4 6 4" xfId="38206"/>
    <cellStyle name="Migliaia 52 4 6 5" xfId="20749"/>
    <cellStyle name="Migliaia 52 4 6 6" xfId="42604"/>
    <cellStyle name="Migliaia 52 4 6 7" xfId="46069"/>
    <cellStyle name="Migliaia 52 4 6 8" xfId="49085"/>
    <cellStyle name="Migliaia 52 4 7" xfId="16351"/>
    <cellStyle name="Migliaia 52 4 7 2" xfId="29939"/>
    <cellStyle name="Migliaia 52 4 7 2 2" xfId="35556"/>
    <cellStyle name="Migliaia 52 4 7 2 3" xfId="40858"/>
    <cellStyle name="Migliaia 52 4 7 3" xfId="32914"/>
    <cellStyle name="Migliaia 52 4 7 4" xfId="38207"/>
    <cellStyle name="Migliaia 52 4 7 5" xfId="20750"/>
    <cellStyle name="Migliaia 52 4 8" xfId="20742"/>
    <cellStyle name="Migliaia 52 5" xfId="1510"/>
    <cellStyle name="Migliaia 52 5 2" xfId="3706"/>
    <cellStyle name="Migliaia 52 5 2 2" xfId="13937"/>
    <cellStyle name="Migliaia 52 5 2 2 2" xfId="35557"/>
    <cellStyle name="Migliaia 52 5 2 2 3" xfId="40859"/>
    <cellStyle name="Migliaia 52 5 2 3" xfId="16354"/>
    <cellStyle name="Migliaia 52 5 2 3 2" xfId="32915"/>
    <cellStyle name="Migliaia 52 5 2 4" xfId="38208"/>
    <cellStyle name="Migliaia 52 5 2 5" xfId="12187"/>
    <cellStyle name="Migliaia 52 5 3" xfId="6856"/>
    <cellStyle name="Migliaia 52 5 3 2" xfId="29941"/>
    <cellStyle name="Migliaia 52 5 3 2 2" xfId="35558"/>
    <cellStyle name="Migliaia 52 5 3 2 3" xfId="40860"/>
    <cellStyle name="Migliaia 52 5 3 3" xfId="32916"/>
    <cellStyle name="Migliaia 52 5 3 4" xfId="38209"/>
    <cellStyle name="Migliaia 52 5 4" xfId="6265"/>
    <cellStyle name="Migliaia 52 5 4 2" xfId="17039"/>
    <cellStyle name="Migliaia 52 5 4 2 2" xfId="35559"/>
    <cellStyle name="Migliaia 52 5 4 2 3" xfId="40861"/>
    <cellStyle name="Migliaia 52 5 4 2 4" xfId="29942"/>
    <cellStyle name="Migliaia 52 5 4 3" xfId="32917"/>
    <cellStyle name="Migliaia 52 5 4 4" xfId="38210"/>
    <cellStyle name="Migliaia 52 5 4 5" xfId="20753"/>
    <cellStyle name="Migliaia 52 5 4 6" xfId="42570"/>
    <cellStyle name="Migliaia 52 5 4 7" xfId="46071"/>
    <cellStyle name="Migliaia 52 5 4 8" xfId="49087"/>
    <cellStyle name="Migliaia 52 5 5" xfId="16353"/>
    <cellStyle name="Migliaia 52 5 5 2" xfId="29943"/>
    <cellStyle name="Migliaia 52 5 5 2 2" xfId="35560"/>
    <cellStyle name="Migliaia 52 5 5 2 3" xfId="40862"/>
    <cellStyle name="Migliaia 52 5 5 3" xfId="32918"/>
    <cellStyle name="Migliaia 52 5 5 4" xfId="38211"/>
    <cellStyle name="Migliaia 52 5 5 5" xfId="20754"/>
    <cellStyle name="Migliaia 52 5 6" xfId="20755"/>
    <cellStyle name="Migliaia 52 5 6 2" xfId="29944"/>
    <cellStyle name="Migliaia 52 5 6 2 2" xfId="35561"/>
    <cellStyle name="Migliaia 52 5 6 2 3" xfId="40863"/>
    <cellStyle name="Migliaia 52 5 6 3" xfId="32919"/>
    <cellStyle name="Migliaia 52 5 6 4" xfId="38212"/>
    <cellStyle name="Migliaia 52 5 7" xfId="20751"/>
    <cellStyle name="Migliaia 52 6" xfId="1505"/>
    <cellStyle name="Migliaia 52 6 2" xfId="3701"/>
    <cellStyle name="Migliaia 52 6 2 2" xfId="5207"/>
    <cellStyle name="Migliaia 52 6 2 3" xfId="13988"/>
    <cellStyle name="Migliaia 52 6 2 4" xfId="16356"/>
    <cellStyle name="Migliaia 52 6 2 5" xfId="27911"/>
    <cellStyle name="Migliaia 52 6 2 6" xfId="12189"/>
    <cellStyle name="Migliaia 52 6 3" xfId="4959"/>
    <cellStyle name="Migliaia 52 6 3 2" xfId="30905"/>
    <cellStyle name="Migliaia 52 6 3 2 2" xfId="36065"/>
    <cellStyle name="Migliaia 52 6 3 2 3" xfId="41367"/>
    <cellStyle name="Migliaia 52 6 3 3" xfId="33414"/>
    <cellStyle name="Migliaia 52 6 3 4" xfId="38716"/>
    <cellStyle name="Migliaia 52 6 4" xfId="16355"/>
    <cellStyle name="Migliaia 52 6 4 2" xfId="35562"/>
    <cellStyle name="Migliaia 52 6 4 3" xfId="40864"/>
    <cellStyle name="Migliaia 52 6 4 4" xfId="29945"/>
    <cellStyle name="Migliaia 52 6 5" xfId="32920"/>
    <cellStyle name="Migliaia 52 6 6" xfId="38213"/>
    <cellStyle name="Migliaia 52 6 7" xfId="12188"/>
    <cellStyle name="Migliaia 52 7" xfId="3276"/>
    <cellStyle name="Migliaia 52 7 2" xfId="9749"/>
    <cellStyle name="Migliaia 52 7 2 2" xfId="30906"/>
    <cellStyle name="Migliaia 52 7 2 2 2" xfId="36066"/>
    <cellStyle name="Migliaia 52 7 2 2 3" xfId="41368"/>
    <cellStyle name="Migliaia 52 7 2 3" xfId="33415"/>
    <cellStyle name="Migliaia 52 7 2 4" xfId="38717"/>
    <cellStyle name="Migliaia 52 7 3" xfId="16357"/>
    <cellStyle name="Migliaia 52 7 3 2" xfId="35563"/>
    <cellStyle name="Migliaia 52 7 3 3" xfId="40865"/>
    <cellStyle name="Migliaia 52 7 3 4" xfId="29946"/>
    <cellStyle name="Migliaia 52 7 4" xfId="32921"/>
    <cellStyle name="Migliaia 52 7 5" xfId="38214"/>
    <cellStyle name="Migliaia 52 7 6" xfId="12190"/>
    <cellStyle name="Migliaia 52 8" xfId="2870"/>
    <cellStyle name="Migliaia 52 8 2" xfId="9454"/>
    <cellStyle name="Migliaia 52 8 2 2" xfId="30907"/>
    <cellStyle name="Migliaia 52 8 2 2 2" xfId="36067"/>
    <cellStyle name="Migliaia 52 8 2 2 3" xfId="41369"/>
    <cellStyle name="Migliaia 52 8 2 3" xfId="33416"/>
    <cellStyle name="Migliaia 52 8 2 4" xfId="38718"/>
    <cellStyle name="Migliaia 52 8 3" xfId="16358"/>
    <cellStyle name="Migliaia 52 8 3 2" xfId="35564"/>
    <cellStyle name="Migliaia 52 8 3 3" xfId="40866"/>
    <cellStyle name="Migliaia 52 8 3 4" xfId="29947"/>
    <cellStyle name="Migliaia 52 8 4" xfId="32922"/>
    <cellStyle name="Migliaia 52 8 5" xfId="38215"/>
    <cellStyle name="Migliaia 52 8 6" xfId="12191"/>
    <cellStyle name="Migliaia 52 9" xfId="12658"/>
    <cellStyle name="Migliaia 52 9 2" xfId="29948"/>
    <cellStyle name="Migliaia 52 9 2 2" xfId="35565"/>
    <cellStyle name="Migliaia 52 9 2 3" xfId="40867"/>
    <cellStyle name="Migliaia 52 9 3" xfId="32923"/>
    <cellStyle name="Migliaia 52 9 4" xfId="38216"/>
    <cellStyle name="Migliaia 53" xfId="380"/>
    <cellStyle name="Migliaia 53 10" xfId="16359"/>
    <cellStyle name="Migliaia 53 10 2" xfId="35566"/>
    <cellStyle name="Migliaia 53 10 3" xfId="40868"/>
    <cellStyle name="Migliaia 53 10 4" xfId="29949"/>
    <cellStyle name="Migliaia 53 11" xfId="32924"/>
    <cellStyle name="Migliaia 53 12" xfId="38217"/>
    <cellStyle name="Migliaia 53 2" xfId="381"/>
    <cellStyle name="Migliaia 53 2 2" xfId="1512"/>
    <cellStyle name="Migliaia 53 2 2 2" xfId="3708"/>
    <cellStyle name="Migliaia 53 2 2 2 2" xfId="9840"/>
    <cellStyle name="Migliaia 53 2 2 2 2 2" xfId="35567"/>
    <cellStyle name="Migliaia 53 2 2 2 2 3" xfId="40869"/>
    <cellStyle name="Migliaia 53 2 2 2 3" xfId="13938"/>
    <cellStyle name="Migliaia 53 2 2 2 4" xfId="16362"/>
    <cellStyle name="Migliaia 53 2 2 2 4 2" xfId="38218"/>
    <cellStyle name="Migliaia 53 2 2 2 5" xfId="12192"/>
    <cellStyle name="Migliaia 53 2 2 3" xfId="7065"/>
    <cellStyle name="Migliaia 53 2 2 3 2" xfId="30908"/>
    <cellStyle name="Migliaia 53 2 2 3 2 2" xfId="36068"/>
    <cellStyle name="Migliaia 53 2 2 3 2 3" xfId="41370"/>
    <cellStyle name="Migliaia 53 2 2 3 3" xfId="33417"/>
    <cellStyle name="Migliaia 53 2 2 3 4" xfId="38719"/>
    <cellStyle name="Migliaia 53 2 2 4" xfId="6266"/>
    <cellStyle name="Migliaia 53 2 2 4 2" xfId="17040"/>
    <cellStyle name="Migliaia 53 2 2 4 3" xfId="42453"/>
    <cellStyle name="Migliaia 53 2 2 4 4" xfId="46072"/>
    <cellStyle name="Migliaia 53 2 2 4 5" xfId="49088"/>
    <cellStyle name="Migliaia 53 2 2 5" xfId="16361"/>
    <cellStyle name="Migliaia 53 2 2 6" xfId="20757"/>
    <cellStyle name="Migliaia 53 2 3" xfId="3280"/>
    <cellStyle name="Migliaia 53 2 3 2" xfId="9753"/>
    <cellStyle name="Migliaia 53 2 3 2 2" xfId="30909"/>
    <cellStyle name="Migliaia 53 2 3 2 2 2" xfId="36069"/>
    <cellStyle name="Migliaia 53 2 3 2 2 3" xfId="41371"/>
    <cellStyle name="Migliaia 53 2 3 2 3" xfId="33418"/>
    <cellStyle name="Migliaia 53 2 3 2 4" xfId="38720"/>
    <cellStyle name="Migliaia 53 2 3 3" xfId="16363"/>
    <cellStyle name="Migliaia 53 2 3 3 2" xfId="35568"/>
    <cellStyle name="Migliaia 53 2 3 3 3" xfId="40870"/>
    <cellStyle name="Migliaia 53 2 3 3 4" xfId="29950"/>
    <cellStyle name="Migliaia 53 2 3 4" xfId="32925"/>
    <cellStyle name="Migliaia 53 2 3 5" xfId="38219"/>
    <cellStyle name="Migliaia 53 2 3 6" xfId="12193"/>
    <cellStyle name="Migliaia 53 2 4" xfId="2875"/>
    <cellStyle name="Migliaia 53 2 4 2" xfId="9458"/>
    <cellStyle name="Migliaia 53 2 4 2 2" xfId="35569"/>
    <cellStyle name="Migliaia 53 2 4 2 3" xfId="40871"/>
    <cellStyle name="Migliaia 53 2 4 3" xfId="13458"/>
    <cellStyle name="Migliaia 53 2 4 4" xfId="16364"/>
    <cellStyle name="Migliaia 53 2 4 4 2" xfId="38220"/>
    <cellStyle name="Migliaia 53 2 4 5" xfId="12194"/>
    <cellStyle name="Migliaia 53 2 5" xfId="8580"/>
    <cellStyle name="Migliaia 53 2 5 2" xfId="29951"/>
    <cellStyle name="Migliaia 53 2 5 2 2" xfId="35570"/>
    <cellStyle name="Migliaia 53 2 5 2 3" xfId="40872"/>
    <cellStyle name="Migliaia 53 2 5 3" xfId="32926"/>
    <cellStyle name="Migliaia 53 2 5 4" xfId="38221"/>
    <cellStyle name="Migliaia 53 2 6" xfId="16360"/>
    <cellStyle name="Migliaia 53 2 6 2" xfId="29952"/>
    <cellStyle name="Migliaia 53 2 6 2 2" xfId="35571"/>
    <cellStyle name="Migliaia 53 2 6 2 3" xfId="40873"/>
    <cellStyle name="Migliaia 53 2 6 3" xfId="32927"/>
    <cellStyle name="Migliaia 53 2 6 4" xfId="38222"/>
    <cellStyle name="Migliaia 53 2 6 5" xfId="20758"/>
    <cellStyle name="Migliaia 53 2 7" xfId="20756"/>
    <cellStyle name="Migliaia 53 3" xfId="382"/>
    <cellStyle name="Migliaia 53 3 10" xfId="20759"/>
    <cellStyle name="Migliaia 53 3 11" xfId="12195"/>
    <cellStyle name="Migliaia 53 3 2" xfId="1514"/>
    <cellStyle name="Migliaia 53 3 2 2" xfId="3710"/>
    <cellStyle name="Migliaia 53 3 2 2 2" xfId="7507"/>
    <cellStyle name="Migliaia 53 3 2 2 2 2" xfId="13939"/>
    <cellStyle name="Migliaia 53 3 2 2 2 2 2" xfId="17321"/>
    <cellStyle name="Migliaia 53 3 2 2 2 2 2 2" xfId="35572"/>
    <cellStyle name="Migliaia 53 3 2 2 2 2 3" xfId="40874"/>
    <cellStyle name="Migliaia 53 3 2 2 2 2 4" xfId="29953"/>
    <cellStyle name="Migliaia 53 3 2 2 2 3" xfId="32928"/>
    <cellStyle name="Migliaia 53 3 2 2 2 4" xfId="38223"/>
    <cellStyle name="Migliaia 53 3 2 2 2 5" xfId="43782"/>
    <cellStyle name="Migliaia 53 3 2 2 2 6" xfId="46366"/>
    <cellStyle name="Migliaia 53 3 2 2 2 7" xfId="49382"/>
    <cellStyle name="Migliaia 53 3 2 2 2 8" xfId="13120"/>
    <cellStyle name="Migliaia 53 3 2 2 3" xfId="7581"/>
    <cellStyle name="Migliaia 53 3 2 2 4" xfId="6267"/>
    <cellStyle name="Migliaia 53 3 2 2 4 2" xfId="17041"/>
    <cellStyle name="Migliaia 53 3 2 2 4 3" xfId="43258"/>
    <cellStyle name="Migliaia 53 3 2 2 4 4" xfId="46073"/>
    <cellStyle name="Migliaia 53 3 2 2 4 5" xfId="49089"/>
    <cellStyle name="Migliaia 53 3 2 2 5" xfId="16367"/>
    <cellStyle name="Migliaia 53 3 2 2 6" xfId="20761"/>
    <cellStyle name="Migliaia 53 3 2 3" xfId="2877"/>
    <cellStyle name="Migliaia 53 3 2 3 2" xfId="7828"/>
    <cellStyle name="Migliaia 53 3 2 3 2 2" xfId="35573"/>
    <cellStyle name="Migliaia 53 3 2 3 2 3" xfId="40875"/>
    <cellStyle name="Migliaia 53 3 2 3 2 4" xfId="29954"/>
    <cellStyle name="Migliaia 53 3 2 3 3" xfId="7508"/>
    <cellStyle name="Migliaia 53 3 2 3 4" xfId="16368"/>
    <cellStyle name="Migliaia 53 3 2 3 4 2" xfId="38224"/>
    <cellStyle name="Migliaia 53 3 2 3 5" xfId="12196"/>
    <cellStyle name="Migliaia 53 3 2 4" xfId="6858"/>
    <cellStyle name="Migliaia 53 3 2 4 2" xfId="13537"/>
    <cellStyle name="Migliaia 53 3 2 4 2 2" xfId="35574"/>
    <cellStyle name="Migliaia 53 3 2 4 2 3" xfId="40876"/>
    <cellStyle name="Migliaia 53 3 2 4 3" xfId="32929"/>
    <cellStyle name="Migliaia 53 3 2 4 4" xfId="38225"/>
    <cellStyle name="Migliaia 53 3 2 4 5" xfId="12661"/>
    <cellStyle name="Migliaia 53 3 2 5" xfId="12711"/>
    <cellStyle name="Migliaia 53 3 2 5 2" xfId="29955"/>
    <cellStyle name="Migliaia 53 3 2 5 2 2" xfId="35575"/>
    <cellStyle name="Migliaia 53 3 2 5 2 3" xfId="40877"/>
    <cellStyle name="Migliaia 53 3 2 5 3" xfId="32930"/>
    <cellStyle name="Migliaia 53 3 2 5 4" xfId="38226"/>
    <cellStyle name="Migliaia 53 3 2 6" xfId="16366"/>
    <cellStyle name="Migliaia 53 3 2 6 2" xfId="29956"/>
    <cellStyle name="Migliaia 53 3 2 6 2 2" xfId="35576"/>
    <cellStyle name="Migliaia 53 3 2 6 2 3" xfId="40878"/>
    <cellStyle name="Migliaia 53 3 2 6 3" xfId="32931"/>
    <cellStyle name="Migliaia 53 3 2 6 4" xfId="38227"/>
    <cellStyle name="Migliaia 53 3 2 6 5" xfId="20762"/>
    <cellStyle name="Migliaia 53 3 2 7" xfId="20760"/>
    <cellStyle name="Migliaia 53 3 3" xfId="1513"/>
    <cellStyle name="Migliaia 53 3 3 2" xfId="3709"/>
    <cellStyle name="Migliaia 53 3 3 2 2" xfId="5210"/>
    <cellStyle name="Migliaia 53 3 3 2 2 2" xfId="35578"/>
    <cellStyle name="Migliaia 53 3 3 2 2 3" xfId="40880"/>
    <cellStyle name="Migliaia 53 3 3 2 3" xfId="13690"/>
    <cellStyle name="Migliaia 53 3 3 2 4" xfId="16370"/>
    <cellStyle name="Migliaia 53 3 3 2 4 2" xfId="38229"/>
    <cellStyle name="Migliaia 53 3 3 2 5" xfId="12198"/>
    <cellStyle name="Migliaia 53 3 3 3" xfId="4962"/>
    <cellStyle name="Migliaia 53 3 3 3 2" xfId="29958"/>
    <cellStyle name="Migliaia 53 3 3 3 2 2" xfId="35579"/>
    <cellStyle name="Migliaia 53 3 3 3 2 3" xfId="40881"/>
    <cellStyle name="Migliaia 53 3 3 3 3" xfId="32933"/>
    <cellStyle name="Migliaia 53 3 3 3 4" xfId="38230"/>
    <cellStyle name="Migliaia 53 3 3 4" xfId="16369"/>
    <cellStyle name="Migliaia 53 3 3 4 2" xfId="29959"/>
    <cellStyle name="Migliaia 53 3 3 4 2 2" xfId="35580"/>
    <cellStyle name="Migliaia 53 3 3 4 2 3" xfId="40882"/>
    <cellStyle name="Migliaia 53 3 3 4 3" xfId="32934"/>
    <cellStyle name="Migliaia 53 3 3 4 4" xfId="38231"/>
    <cellStyle name="Migliaia 53 3 3 4 5" xfId="20764"/>
    <cellStyle name="Migliaia 53 3 3 5" xfId="20765"/>
    <cellStyle name="Migliaia 53 3 3 5 2" xfId="29960"/>
    <cellStyle name="Migliaia 53 3 3 5 2 2" xfId="35581"/>
    <cellStyle name="Migliaia 53 3 3 5 2 3" xfId="40883"/>
    <cellStyle name="Migliaia 53 3 3 5 3" xfId="32935"/>
    <cellStyle name="Migliaia 53 3 3 5 4" xfId="38232"/>
    <cellStyle name="Migliaia 53 3 3 6" xfId="29957"/>
    <cellStyle name="Migliaia 53 3 3 6 2" xfId="35577"/>
    <cellStyle name="Migliaia 53 3 3 6 3" xfId="40879"/>
    <cellStyle name="Migliaia 53 3 3 7" xfId="32932"/>
    <cellStyle name="Migliaia 53 3 3 8" xfId="38228"/>
    <cellStyle name="Migliaia 53 3 3 9" xfId="12197"/>
    <cellStyle name="Migliaia 53 3 4" xfId="2433"/>
    <cellStyle name="Migliaia 53 3 4 2" xfId="3945"/>
    <cellStyle name="Migliaia 53 3 4 2 2" xfId="9900"/>
    <cellStyle name="Migliaia 53 3 4 2 3" xfId="14008"/>
    <cellStyle name="Migliaia 53 3 4 2 4" xfId="16372"/>
    <cellStyle name="Migliaia 53 3 4 2 5" xfId="27912"/>
    <cellStyle name="Migliaia 53 3 4 2 6" xfId="12200"/>
    <cellStyle name="Migliaia 53 3 4 3" xfId="9148"/>
    <cellStyle name="Migliaia 53 3 4 3 2" xfId="30910"/>
    <cellStyle name="Migliaia 53 3 4 3 2 2" xfId="36070"/>
    <cellStyle name="Migliaia 53 3 4 3 2 3" xfId="41372"/>
    <cellStyle name="Migliaia 53 3 4 3 3" xfId="33419"/>
    <cellStyle name="Migliaia 53 3 4 3 4" xfId="38721"/>
    <cellStyle name="Migliaia 53 3 4 4" xfId="16371"/>
    <cellStyle name="Migliaia 53 3 4 4 2" xfId="35582"/>
    <cellStyle name="Migliaia 53 3 4 4 3" xfId="40884"/>
    <cellStyle name="Migliaia 53 3 4 4 4" xfId="29961"/>
    <cellStyle name="Migliaia 53 3 4 5" xfId="32936"/>
    <cellStyle name="Migliaia 53 3 4 6" xfId="38233"/>
    <cellStyle name="Migliaia 53 3 4 7" xfId="12199"/>
    <cellStyle name="Migliaia 53 3 5" xfId="3281"/>
    <cellStyle name="Migliaia 53 3 5 2" xfId="9754"/>
    <cellStyle name="Migliaia 53 3 5 2 2" xfId="30911"/>
    <cellStyle name="Migliaia 53 3 5 2 2 2" xfId="36071"/>
    <cellStyle name="Migliaia 53 3 5 2 2 3" xfId="41373"/>
    <cellStyle name="Migliaia 53 3 5 2 3" xfId="33420"/>
    <cellStyle name="Migliaia 53 3 5 2 4" xfId="38722"/>
    <cellStyle name="Migliaia 53 3 5 3" xfId="16373"/>
    <cellStyle name="Migliaia 53 3 5 3 2" xfId="35583"/>
    <cellStyle name="Migliaia 53 3 5 3 3" xfId="40885"/>
    <cellStyle name="Migliaia 53 3 5 3 4" xfId="29962"/>
    <cellStyle name="Migliaia 53 3 5 4" xfId="32937"/>
    <cellStyle name="Migliaia 53 3 5 5" xfId="38234"/>
    <cellStyle name="Migliaia 53 3 5 6" xfId="12201"/>
    <cellStyle name="Migliaia 53 3 6" xfId="2876"/>
    <cellStyle name="Migliaia 53 3 6 2" xfId="9459"/>
    <cellStyle name="Migliaia 53 3 6 2 2" xfId="35584"/>
    <cellStyle name="Migliaia 53 3 6 2 3" xfId="40886"/>
    <cellStyle name="Migliaia 53 3 6 3" xfId="13724"/>
    <cellStyle name="Migliaia 53 3 6 4" xfId="16374"/>
    <cellStyle name="Migliaia 53 3 6 4 2" xfId="38235"/>
    <cellStyle name="Migliaia 53 3 6 5" xfId="12202"/>
    <cellStyle name="Migliaia 53 3 7" xfId="7869"/>
    <cellStyle name="Migliaia 53 3 7 2" xfId="29964"/>
    <cellStyle name="Migliaia 53 3 7 2 2" xfId="35585"/>
    <cellStyle name="Migliaia 53 3 7 2 3" xfId="40887"/>
    <cellStyle name="Migliaia 53 3 7 3" xfId="32939"/>
    <cellStyle name="Migliaia 53 3 7 4" xfId="38236"/>
    <cellStyle name="Migliaia 53 3 8" xfId="12712"/>
    <cellStyle name="Migliaia 53 3 8 2" xfId="29965"/>
    <cellStyle name="Migliaia 53 3 8 2 2" xfId="35586"/>
    <cellStyle name="Migliaia 53 3 8 2 3" xfId="40888"/>
    <cellStyle name="Migliaia 53 3 8 3" xfId="32940"/>
    <cellStyle name="Migliaia 53 3 8 4" xfId="38237"/>
    <cellStyle name="Migliaia 53 3 8 5" xfId="20770"/>
    <cellStyle name="Migliaia 53 3 9" xfId="16365"/>
    <cellStyle name="Migliaia 53 4" xfId="1515"/>
    <cellStyle name="Migliaia 53 4 2" xfId="3711"/>
    <cellStyle name="Migliaia 53 4 2 2" xfId="4308"/>
    <cellStyle name="Migliaia 53 4 2 2 2" xfId="29966"/>
    <cellStyle name="Migliaia 53 4 2 2 2 2" xfId="35587"/>
    <cellStyle name="Migliaia 53 4 2 2 2 3" xfId="40889"/>
    <cellStyle name="Migliaia 53 4 2 2 3" xfId="32941"/>
    <cellStyle name="Migliaia 53 4 2 2 4" xfId="38238"/>
    <cellStyle name="Migliaia 53 4 2 3" xfId="7509"/>
    <cellStyle name="Migliaia 53 4 2 3 2" xfId="29967"/>
    <cellStyle name="Migliaia 53 4 2 3 2 2" xfId="35588"/>
    <cellStyle name="Migliaia 53 4 2 3 2 3" xfId="40890"/>
    <cellStyle name="Migliaia 53 4 2 3 3" xfId="32942"/>
    <cellStyle name="Migliaia 53 4 2 3 4" xfId="38239"/>
    <cellStyle name="Migliaia 53 4 2 4" xfId="6860"/>
    <cellStyle name="Migliaia 53 4 2 5" xfId="6269"/>
    <cellStyle name="Migliaia 53 4 2 5 2" xfId="17043"/>
    <cellStyle name="Migliaia 53 4 2 5 3" xfId="43197"/>
    <cellStyle name="Migliaia 53 4 2 5 4" xfId="46075"/>
    <cellStyle name="Migliaia 53 4 2 5 5" xfId="49091"/>
    <cellStyle name="Migliaia 53 4 2 6" xfId="16376"/>
    <cellStyle name="Migliaia 53 4 2 7" xfId="20772"/>
    <cellStyle name="Migliaia 53 4 3" xfId="4309"/>
    <cellStyle name="Migliaia 53 4 3 2" xfId="13691"/>
    <cellStyle name="Migliaia 53 4 3 2 2" xfId="35589"/>
    <cellStyle name="Migliaia 53 4 3 2 3" xfId="40891"/>
    <cellStyle name="Migliaia 53 4 3 3" xfId="32943"/>
    <cellStyle name="Migliaia 53 4 3 4" xfId="38240"/>
    <cellStyle name="Migliaia 53 4 3 5" xfId="12710"/>
    <cellStyle name="Migliaia 53 4 4" xfId="7510"/>
    <cellStyle name="Migliaia 53 4 4 2" xfId="29969"/>
    <cellStyle name="Migliaia 53 4 4 2 2" xfId="35590"/>
    <cellStyle name="Migliaia 53 4 4 2 3" xfId="40892"/>
    <cellStyle name="Migliaia 53 4 4 3" xfId="32944"/>
    <cellStyle name="Migliaia 53 4 4 4" xfId="38241"/>
    <cellStyle name="Migliaia 53 4 5" xfId="6859"/>
    <cellStyle name="Migliaia 53 4 5 2" xfId="29970"/>
    <cellStyle name="Migliaia 53 4 5 2 2" xfId="35591"/>
    <cellStyle name="Migliaia 53 4 5 2 3" xfId="40893"/>
    <cellStyle name="Migliaia 53 4 5 3" xfId="32945"/>
    <cellStyle name="Migliaia 53 4 5 4" xfId="38242"/>
    <cellStyle name="Migliaia 53 4 6" xfId="6268"/>
    <cellStyle name="Migliaia 53 4 6 2" xfId="17042"/>
    <cellStyle name="Migliaia 53 4 6 2 2" xfId="35592"/>
    <cellStyle name="Migliaia 53 4 6 2 3" xfId="40894"/>
    <cellStyle name="Migliaia 53 4 6 2 4" xfId="29971"/>
    <cellStyle name="Migliaia 53 4 6 3" xfId="32946"/>
    <cellStyle name="Migliaia 53 4 6 4" xfId="38243"/>
    <cellStyle name="Migliaia 53 4 6 5" xfId="20776"/>
    <cellStyle name="Migliaia 53 4 6 6" xfId="42156"/>
    <cellStyle name="Migliaia 53 4 6 7" xfId="46074"/>
    <cellStyle name="Migliaia 53 4 6 8" xfId="49090"/>
    <cellStyle name="Migliaia 53 4 7" xfId="16375"/>
    <cellStyle name="Migliaia 53 4 7 2" xfId="29972"/>
    <cellStyle name="Migliaia 53 4 7 2 2" xfId="35593"/>
    <cellStyle name="Migliaia 53 4 7 2 3" xfId="40895"/>
    <cellStyle name="Migliaia 53 4 7 3" xfId="32947"/>
    <cellStyle name="Migliaia 53 4 7 4" xfId="38244"/>
    <cellStyle name="Migliaia 53 4 7 5" xfId="20777"/>
    <cellStyle name="Migliaia 53 4 8" xfId="20771"/>
    <cellStyle name="Migliaia 53 5" xfId="1516"/>
    <cellStyle name="Migliaia 53 5 2" xfId="3712"/>
    <cellStyle name="Migliaia 53 5 2 2" xfId="13940"/>
    <cellStyle name="Migliaia 53 5 2 2 2" xfId="35594"/>
    <cellStyle name="Migliaia 53 5 2 2 3" xfId="40896"/>
    <cellStyle name="Migliaia 53 5 2 3" xfId="16378"/>
    <cellStyle name="Migliaia 53 5 2 3 2" xfId="32948"/>
    <cellStyle name="Migliaia 53 5 2 4" xfId="38245"/>
    <cellStyle name="Migliaia 53 5 2 5" xfId="12203"/>
    <cellStyle name="Migliaia 53 5 3" xfId="6861"/>
    <cellStyle name="Migliaia 53 5 3 2" xfId="29973"/>
    <cellStyle name="Migliaia 53 5 3 2 2" xfId="35595"/>
    <cellStyle name="Migliaia 53 5 3 2 3" xfId="40897"/>
    <cellStyle name="Migliaia 53 5 3 3" xfId="32949"/>
    <cellStyle name="Migliaia 53 5 3 4" xfId="38246"/>
    <cellStyle name="Migliaia 53 5 4" xfId="6270"/>
    <cellStyle name="Migliaia 53 5 4 2" xfId="17044"/>
    <cellStyle name="Migliaia 53 5 4 2 2" xfId="35596"/>
    <cellStyle name="Migliaia 53 5 4 2 3" xfId="40898"/>
    <cellStyle name="Migliaia 53 5 4 2 4" xfId="29974"/>
    <cellStyle name="Migliaia 53 5 4 3" xfId="32950"/>
    <cellStyle name="Migliaia 53 5 4 4" xfId="38247"/>
    <cellStyle name="Migliaia 53 5 4 5" xfId="20779"/>
    <cellStyle name="Migliaia 53 5 4 6" xfId="27744"/>
    <cellStyle name="Migliaia 53 5 4 7" xfId="46076"/>
    <cellStyle name="Migliaia 53 5 4 8" xfId="49092"/>
    <cellStyle name="Migliaia 53 5 5" xfId="16377"/>
    <cellStyle name="Migliaia 53 5 5 2" xfId="29975"/>
    <cellStyle name="Migliaia 53 5 5 2 2" xfId="35597"/>
    <cellStyle name="Migliaia 53 5 5 2 3" xfId="40899"/>
    <cellStyle name="Migliaia 53 5 5 3" xfId="32951"/>
    <cellStyle name="Migliaia 53 5 5 4" xfId="38248"/>
    <cellStyle name="Migliaia 53 5 5 5" xfId="20780"/>
    <cellStyle name="Migliaia 53 5 6" xfId="20781"/>
    <cellStyle name="Migliaia 53 5 6 2" xfId="29976"/>
    <cellStyle name="Migliaia 53 5 6 2 2" xfId="35598"/>
    <cellStyle name="Migliaia 53 5 6 2 3" xfId="40900"/>
    <cellStyle name="Migliaia 53 5 6 3" xfId="32952"/>
    <cellStyle name="Migliaia 53 5 6 4" xfId="38249"/>
    <cellStyle name="Migliaia 53 5 7" xfId="20778"/>
    <cellStyle name="Migliaia 53 6" xfId="1511"/>
    <cellStyle name="Migliaia 53 6 2" xfId="3707"/>
    <cellStyle name="Migliaia 53 6 2 2" xfId="5209"/>
    <cellStyle name="Migliaia 53 6 2 3" xfId="13989"/>
    <cellStyle name="Migliaia 53 6 2 4" xfId="16380"/>
    <cellStyle name="Migliaia 53 6 2 5" xfId="27915"/>
    <cellStyle name="Migliaia 53 6 2 6" xfId="12205"/>
    <cellStyle name="Migliaia 53 6 3" xfId="4961"/>
    <cellStyle name="Migliaia 53 6 3 2" xfId="30912"/>
    <cellStyle name="Migliaia 53 6 3 2 2" xfId="36072"/>
    <cellStyle name="Migliaia 53 6 3 2 3" xfId="41374"/>
    <cellStyle name="Migliaia 53 6 3 3" xfId="33421"/>
    <cellStyle name="Migliaia 53 6 3 4" xfId="38723"/>
    <cellStyle name="Migliaia 53 6 4" xfId="16379"/>
    <cellStyle name="Migliaia 53 6 4 2" xfId="35599"/>
    <cellStyle name="Migliaia 53 6 4 3" xfId="40901"/>
    <cellStyle name="Migliaia 53 6 4 4" xfId="29977"/>
    <cellStyle name="Migliaia 53 6 5" xfId="32953"/>
    <cellStyle name="Migliaia 53 6 6" xfId="38250"/>
    <cellStyle name="Migliaia 53 6 7" xfId="12204"/>
    <cellStyle name="Migliaia 53 7" xfId="3279"/>
    <cellStyle name="Migliaia 53 7 2" xfId="9752"/>
    <cellStyle name="Migliaia 53 7 2 2" xfId="30913"/>
    <cellStyle name="Migliaia 53 7 2 2 2" xfId="36073"/>
    <cellStyle name="Migliaia 53 7 2 2 3" xfId="41375"/>
    <cellStyle name="Migliaia 53 7 2 3" xfId="33422"/>
    <cellStyle name="Migliaia 53 7 2 4" xfId="38724"/>
    <cellStyle name="Migliaia 53 7 3" xfId="16381"/>
    <cellStyle name="Migliaia 53 7 3 2" xfId="35600"/>
    <cellStyle name="Migliaia 53 7 3 3" xfId="40902"/>
    <cellStyle name="Migliaia 53 7 3 4" xfId="29978"/>
    <cellStyle name="Migliaia 53 7 4" xfId="32954"/>
    <cellStyle name="Migliaia 53 7 5" xfId="38251"/>
    <cellStyle name="Migliaia 53 7 6" xfId="12206"/>
    <cellStyle name="Migliaia 53 8" xfId="2874"/>
    <cellStyle name="Migliaia 53 8 2" xfId="9457"/>
    <cellStyle name="Migliaia 53 8 2 2" xfId="30914"/>
    <cellStyle name="Migliaia 53 8 2 2 2" xfId="36074"/>
    <cellStyle name="Migliaia 53 8 2 2 3" xfId="41376"/>
    <cellStyle name="Migliaia 53 8 2 3" xfId="33423"/>
    <cellStyle name="Migliaia 53 8 2 4" xfId="38725"/>
    <cellStyle name="Migliaia 53 8 3" xfId="16382"/>
    <cellStyle name="Migliaia 53 8 3 2" xfId="35601"/>
    <cellStyle name="Migliaia 53 8 3 3" xfId="40903"/>
    <cellStyle name="Migliaia 53 8 3 4" xfId="29979"/>
    <cellStyle name="Migliaia 53 8 4" xfId="32955"/>
    <cellStyle name="Migliaia 53 8 5" xfId="38252"/>
    <cellStyle name="Migliaia 53 8 6" xfId="12207"/>
    <cellStyle name="Migliaia 53 9" xfId="12660"/>
    <cellStyle name="Migliaia 53 9 2" xfId="29980"/>
    <cellStyle name="Migliaia 53 9 2 2" xfId="35602"/>
    <cellStyle name="Migliaia 53 9 2 3" xfId="40904"/>
    <cellStyle name="Migliaia 53 9 3" xfId="32956"/>
    <cellStyle name="Migliaia 53 9 4" xfId="38253"/>
    <cellStyle name="Migliaia 54" xfId="383"/>
    <cellStyle name="Migliaia 54 10" xfId="16383"/>
    <cellStyle name="Migliaia 54 10 2" xfId="35603"/>
    <cellStyle name="Migliaia 54 10 3" xfId="40905"/>
    <cellStyle name="Migliaia 54 10 4" xfId="29981"/>
    <cellStyle name="Migliaia 54 11" xfId="32957"/>
    <cellStyle name="Migliaia 54 12" xfId="38254"/>
    <cellStyle name="Migliaia 54 2" xfId="384"/>
    <cellStyle name="Migliaia 54 2 2" xfId="1518"/>
    <cellStyle name="Migliaia 54 2 2 2" xfId="3714"/>
    <cellStyle name="Migliaia 54 2 2 2 2" xfId="9841"/>
    <cellStyle name="Migliaia 54 2 2 2 2 2" xfId="35604"/>
    <cellStyle name="Migliaia 54 2 2 2 2 3" xfId="40906"/>
    <cellStyle name="Migliaia 54 2 2 2 3" xfId="13941"/>
    <cellStyle name="Migliaia 54 2 2 2 4" xfId="16386"/>
    <cellStyle name="Migliaia 54 2 2 2 4 2" xfId="38255"/>
    <cellStyle name="Migliaia 54 2 2 2 5" xfId="12208"/>
    <cellStyle name="Migliaia 54 2 2 3" xfId="7066"/>
    <cellStyle name="Migliaia 54 2 2 3 2" xfId="30915"/>
    <cellStyle name="Migliaia 54 2 2 3 2 2" xfId="36075"/>
    <cellStyle name="Migliaia 54 2 2 3 2 3" xfId="41377"/>
    <cellStyle name="Migliaia 54 2 2 3 3" xfId="33424"/>
    <cellStyle name="Migliaia 54 2 2 3 4" xfId="38726"/>
    <cellStyle name="Migliaia 54 2 2 4" xfId="6271"/>
    <cellStyle name="Migliaia 54 2 2 4 2" xfId="17045"/>
    <cellStyle name="Migliaia 54 2 2 4 3" xfId="42877"/>
    <cellStyle name="Migliaia 54 2 2 4 4" xfId="46077"/>
    <cellStyle name="Migliaia 54 2 2 4 5" xfId="49093"/>
    <cellStyle name="Migliaia 54 2 2 5" xfId="16385"/>
    <cellStyle name="Migliaia 54 2 2 6" xfId="20783"/>
    <cellStyle name="Migliaia 54 2 3" xfId="3283"/>
    <cellStyle name="Migliaia 54 2 3 2" xfId="9756"/>
    <cellStyle name="Migliaia 54 2 3 2 2" xfId="30916"/>
    <cellStyle name="Migliaia 54 2 3 2 2 2" xfId="36076"/>
    <cellStyle name="Migliaia 54 2 3 2 2 3" xfId="41378"/>
    <cellStyle name="Migliaia 54 2 3 2 3" xfId="33425"/>
    <cellStyle name="Migliaia 54 2 3 2 4" xfId="38727"/>
    <cellStyle name="Migliaia 54 2 3 3" xfId="16387"/>
    <cellStyle name="Migliaia 54 2 3 3 2" xfId="35605"/>
    <cellStyle name="Migliaia 54 2 3 3 3" xfId="40907"/>
    <cellStyle name="Migliaia 54 2 3 3 4" xfId="29983"/>
    <cellStyle name="Migliaia 54 2 3 4" xfId="32959"/>
    <cellStyle name="Migliaia 54 2 3 5" xfId="38256"/>
    <cellStyle name="Migliaia 54 2 3 6" xfId="12209"/>
    <cellStyle name="Migliaia 54 2 4" xfId="2879"/>
    <cellStyle name="Migliaia 54 2 4 2" xfId="9461"/>
    <cellStyle name="Migliaia 54 2 4 2 2" xfId="35606"/>
    <cellStyle name="Migliaia 54 2 4 2 3" xfId="40908"/>
    <cellStyle name="Migliaia 54 2 4 3" xfId="14035"/>
    <cellStyle name="Migliaia 54 2 4 4" xfId="16388"/>
    <cellStyle name="Migliaia 54 2 4 4 2" xfId="38257"/>
    <cellStyle name="Migliaia 54 2 4 5" xfId="12210"/>
    <cellStyle name="Migliaia 54 2 5" xfId="8581"/>
    <cellStyle name="Migliaia 54 2 5 2" xfId="29984"/>
    <cellStyle name="Migliaia 54 2 5 2 2" xfId="35607"/>
    <cellStyle name="Migliaia 54 2 5 2 3" xfId="40909"/>
    <cellStyle name="Migliaia 54 2 5 3" xfId="32960"/>
    <cellStyle name="Migliaia 54 2 5 4" xfId="38258"/>
    <cellStyle name="Migliaia 54 2 6" xfId="16384"/>
    <cellStyle name="Migliaia 54 2 6 2" xfId="29985"/>
    <cellStyle name="Migliaia 54 2 6 2 2" xfId="35608"/>
    <cellStyle name="Migliaia 54 2 6 2 3" xfId="40910"/>
    <cellStyle name="Migliaia 54 2 6 3" xfId="32961"/>
    <cellStyle name="Migliaia 54 2 6 4" xfId="38259"/>
    <cellStyle name="Migliaia 54 2 6 5" xfId="20785"/>
    <cellStyle name="Migliaia 54 2 7" xfId="20782"/>
    <cellStyle name="Migliaia 54 3" xfId="385"/>
    <cellStyle name="Migliaia 54 3 10" xfId="20786"/>
    <cellStyle name="Migliaia 54 3 11" xfId="12211"/>
    <cellStyle name="Migliaia 54 3 2" xfId="1520"/>
    <cellStyle name="Migliaia 54 3 2 2" xfId="3716"/>
    <cellStyle name="Migliaia 54 3 2 2 2" xfId="7511"/>
    <cellStyle name="Migliaia 54 3 2 2 2 2" xfId="13942"/>
    <cellStyle name="Migliaia 54 3 2 2 2 2 2" xfId="17322"/>
    <cellStyle name="Migliaia 54 3 2 2 2 2 2 2" xfId="35609"/>
    <cellStyle name="Migliaia 54 3 2 2 2 2 3" xfId="40911"/>
    <cellStyle name="Migliaia 54 3 2 2 2 2 4" xfId="29986"/>
    <cellStyle name="Migliaia 54 3 2 2 2 3" xfId="32962"/>
    <cellStyle name="Migliaia 54 3 2 2 2 4" xfId="38260"/>
    <cellStyle name="Migliaia 54 3 2 2 2 5" xfId="43265"/>
    <cellStyle name="Migliaia 54 3 2 2 2 6" xfId="46367"/>
    <cellStyle name="Migliaia 54 3 2 2 2 7" xfId="49383"/>
    <cellStyle name="Migliaia 54 3 2 2 2 8" xfId="13121"/>
    <cellStyle name="Migliaia 54 3 2 2 3" xfId="6545"/>
    <cellStyle name="Migliaia 54 3 2 2 4" xfId="6272"/>
    <cellStyle name="Migliaia 54 3 2 2 4 2" xfId="17046"/>
    <cellStyle name="Migliaia 54 3 2 2 4 3" xfId="20632"/>
    <cellStyle name="Migliaia 54 3 2 2 4 4" xfId="46078"/>
    <cellStyle name="Migliaia 54 3 2 2 4 5" xfId="49094"/>
    <cellStyle name="Migliaia 54 3 2 2 5" xfId="16391"/>
    <cellStyle name="Migliaia 54 3 2 2 6" xfId="20788"/>
    <cellStyle name="Migliaia 54 3 2 3" xfId="2881"/>
    <cellStyle name="Migliaia 54 3 2 3 2" xfId="7827"/>
    <cellStyle name="Migliaia 54 3 2 3 2 2" xfId="35610"/>
    <cellStyle name="Migliaia 54 3 2 3 2 3" xfId="40912"/>
    <cellStyle name="Migliaia 54 3 2 3 2 4" xfId="29987"/>
    <cellStyle name="Migliaia 54 3 2 3 3" xfId="7512"/>
    <cellStyle name="Migliaia 54 3 2 3 4" xfId="16392"/>
    <cellStyle name="Migliaia 54 3 2 3 4 2" xfId="38261"/>
    <cellStyle name="Migliaia 54 3 2 3 5" xfId="12212"/>
    <cellStyle name="Migliaia 54 3 2 4" xfId="6862"/>
    <cellStyle name="Migliaia 54 3 2 4 2" xfId="13538"/>
    <cellStyle name="Migliaia 54 3 2 4 2 2" xfId="35611"/>
    <cellStyle name="Migliaia 54 3 2 4 2 3" xfId="40913"/>
    <cellStyle name="Migliaia 54 3 2 4 3" xfId="32963"/>
    <cellStyle name="Migliaia 54 3 2 4 4" xfId="38262"/>
    <cellStyle name="Migliaia 54 3 2 4 5" xfId="12663"/>
    <cellStyle name="Migliaia 54 3 2 5" xfId="12708"/>
    <cellStyle name="Migliaia 54 3 2 5 2" xfId="29988"/>
    <cellStyle name="Migliaia 54 3 2 5 2 2" xfId="35612"/>
    <cellStyle name="Migliaia 54 3 2 5 2 3" xfId="40914"/>
    <cellStyle name="Migliaia 54 3 2 5 3" xfId="32964"/>
    <cellStyle name="Migliaia 54 3 2 5 4" xfId="38263"/>
    <cellStyle name="Migliaia 54 3 2 6" xfId="16390"/>
    <cellStyle name="Migliaia 54 3 2 6 2" xfId="29989"/>
    <cellStyle name="Migliaia 54 3 2 6 2 2" xfId="35613"/>
    <cellStyle name="Migliaia 54 3 2 6 2 3" xfId="40915"/>
    <cellStyle name="Migliaia 54 3 2 6 3" xfId="32965"/>
    <cellStyle name="Migliaia 54 3 2 6 4" xfId="38264"/>
    <cellStyle name="Migliaia 54 3 2 6 5" xfId="20789"/>
    <cellStyle name="Migliaia 54 3 2 7" xfId="20787"/>
    <cellStyle name="Migliaia 54 3 3" xfId="1519"/>
    <cellStyle name="Migliaia 54 3 3 2" xfId="3715"/>
    <cellStyle name="Migliaia 54 3 3 2 2" xfId="5212"/>
    <cellStyle name="Migliaia 54 3 3 2 2 2" xfId="35615"/>
    <cellStyle name="Migliaia 54 3 3 2 2 3" xfId="40917"/>
    <cellStyle name="Migliaia 54 3 3 2 3" xfId="13692"/>
    <cellStyle name="Migliaia 54 3 3 2 4" xfId="16394"/>
    <cellStyle name="Migliaia 54 3 3 2 4 2" xfId="38266"/>
    <cellStyle name="Migliaia 54 3 3 2 5" xfId="12214"/>
    <cellStyle name="Migliaia 54 3 3 3" xfId="4964"/>
    <cellStyle name="Migliaia 54 3 3 3 2" xfId="29992"/>
    <cellStyle name="Migliaia 54 3 3 3 2 2" xfId="35616"/>
    <cellStyle name="Migliaia 54 3 3 3 2 3" xfId="40918"/>
    <cellStyle name="Migliaia 54 3 3 3 3" xfId="32968"/>
    <cellStyle name="Migliaia 54 3 3 3 4" xfId="38267"/>
    <cellStyle name="Migliaia 54 3 3 4" xfId="16393"/>
    <cellStyle name="Migliaia 54 3 3 4 2" xfId="29993"/>
    <cellStyle name="Migliaia 54 3 3 4 2 2" xfId="35617"/>
    <cellStyle name="Migliaia 54 3 3 4 2 3" xfId="40919"/>
    <cellStyle name="Migliaia 54 3 3 4 3" xfId="32969"/>
    <cellStyle name="Migliaia 54 3 3 4 4" xfId="38268"/>
    <cellStyle name="Migliaia 54 3 3 4 5" xfId="20791"/>
    <cellStyle name="Migliaia 54 3 3 5" xfId="20792"/>
    <cellStyle name="Migliaia 54 3 3 5 2" xfId="29994"/>
    <cellStyle name="Migliaia 54 3 3 5 2 2" xfId="35618"/>
    <cellStyle name="Migliaia 54 3 3 5 2 3" xfId="40920"/>
    <cellStyle name="Migliaia 54 3 3 5 3" xfId="32970"/>
    <cellStyle name="Migliaia 54 3 3 5 4" xfId="38269"/>
    <cellStyle name="Migliaia 54 3 3 6" xfId="29990"/>
    <cellStyle name="Migliaia 54 3 3 6 2" xfId="35614"/>
    <cellStyle name="Migliaia 54 3 3 6 3" xfId="40916"/>
    <cellStyle name="Migliaia 54 3 3 7" xfId="32966"/>
    <cellStyle name="Migliaia 54 3 3 8" xfId="38265"/>
    <cellStyle name="Migliaia 54 3 3 9" xfId="12213"/>
    <cellStyle name="Migliaia 54 3 4" xfId="2434"/>
    <cellStyle name="Migliaia 54 3 4 2" xfId="3946"/>
    <cellStyle name="Migliaia 54 3 4 2 2" xfId="9901"/>
    <cellStyle name="Migliaia 54 3 4 2 3" xfId="13567"/>
    <cellStyle name="Migliaia 54 3 4 2 4" xfId="16396"/>
    <cellStyle name="Migliaia 54 3 4 2 5" xfId="27917"/>
    <cellStyle name="Migliaia 54 3 4 2 6" xfId="12216"/>
    <cellStyle name="Migliaia 54 3 4 3" xfId="9149"/>
    <cellStyle name="Migliaia 54 3 4 3 2" xfId="30917"/>
    <cellStyle name="Migliaia 54 3 4 3 2 2" xfId="36077"/>
    <cellStyle name="Migliaia 54 3 4 3 2 3" xfId="41379"/>
    <cellStyle name="Migliaia 54 3 4 3 3" xfId="33426"/>
    <cellStyle name="Migliaia 54 3 4 3 4" xfId="38728"/>
    <cellStyle name="Migliaia 54 3 4 4" xfId="16395"/>
    <cellStyle name="Migliaia 54 3 4 4 2" xfId="35619"/>
    <cellStyle name="Migliaia 54 3 4 4 3" xfId="40921"/>
    <cellStyle name="Migliaia 54 3 4 4 4" xfId="29995"/>
    <cellStyle name="Migliaia 54 3 4 5" xfId="32971"/>
    <cellStyle name="Migliaia 54 3 4 6" xfId="38270"/>
    <cellStyle name="Migliaia 54 3 4 7" xfId="12215"/>
    <cellStyle name="Migliaia 54 3 5" xfId="3284"/>
    <cellStyle name="Migliaia 54 3 5 2" xfId="9757"/>
    <cellStyle name="Migliaia 54 3 5 2 2" xfId="30918"/>
    <cellStyle name="Migliaia 54 3 5 2 2 2" xfId="36078"/>
    <cellStyle name="Migliaia 54 3 5 2 2 3" xfId="41380"/>
    <cellStyle name="Migliaia 54 3 5 2 3" xfId="33427"/>
    <cellStyle name="Migliaia 54 3 5 2 4" xfId="38729"/>
    <cellStyle name="Migliaia 54 3 5 3" xfId="16397"/>
    <cellStyle name="Migliaia 54 3 5 3 2" xfId="35620"/>
    <cellStyle name="Migliaia 54 3 5 3 3" xfId="40922"/>
    <cellStyle name="Migliaia 54 3 5 3 4" xfId="29996"/>
    <cellStyle name="Migliaia 54 3 5 4" xfId="32972"/>
    <cellStyle name="Migliaia 54 3 5 5" xfId="38271"/>
    <cellStyle name="Migliaia 54 3 5 6" xfId="12217"/>
    <cellStyle name="Migliaia 54 3 6" xfId="2880"/>
    <cellStyle name="Migliaia 54 3 6 2" xfId="9462"/>
    <cellStyle name="Migliaia 54 3 6 2 2" xfId="35621"/>
    <cellStyle name="Migliaia 54 3 6 2 3" xfId="40923"/>
    <cellStyle name="Migliaia 54 3 6 3" xfId="13459"/>
    <cellStyle name="Migliaia 54 3 6 4" xfId="16398"/>
    <cellStyle name="Migliaia 54 3 6 4 2" xfId="38272"/>
    <cellStyle name="Migliaia 54 3 6 5" xfId="12218"/>
    <cellStyle name="Migliaia 54 3 7" xfId="6955"/>
    <cellStyle name="Migliaia 54 3 7 2" xfId="29998"/>
    <cellStyle name="Migliaia 54 3 7 2 2" xfId="35622"/>
    <cellStyle name="Migliaia 54 3 7 2 3" xfId="40924"/>
    <cellStyle name="Migliaia 54 3 7 3" xfId="32974"/>
    <cellStyle name="Migliaia 54 3 7 4" xfId="38273"/>
    <cellStyle name="Migliaia 54 3 8" xfId="12709"/>
    <cellStyle name="Migliaia 54 3 8 2" xfId="29999"/>
    <cellStyle name="Migliaia 54 3 8 2 2" xfId="35623"/>
    <cellStyle name="Migliaia 54 3 8 2 3" xfId="40925"/>
    <cellStyle name="Migliaia 54 3 8 3" xfId="32975"/>
    <cellStyle name="Migliaia 54 3 8 4" xfId="38274"/>
    <cellStyle name="Migliaia 54 3 8 5" xfId="20797"/>
    <cellStyle name="Migliaia 54 3 9" xfId="16389"/>
    <cellStyle name="Migliaia 54 4" xfId="1521"/>
    <cellStyle name="Migliaia 54 4 2" xfId="3717"/>
    <cellStyle name="Migliaia 54 4 2 2" xfId="4310"/>
    <cellStyle name="Migliaia 54 4 2 2 2" xfId="30000"/>
    <cellStyle name="Migliaia 54 4 2 2 2 2" xfId="35624"/>
    <cellStyle name="Migliaia 54 4 2 2 2 3" xfId="40926"/>
    <cellStyle name="Migliaia 54 4 2 2 3" xfId="32976"/>
    <cellStyle name="Migliaia 54 4 2 2 4" xfId="38275"/>
    <cellStyle name="Migliaia 54 4 2 3" xfId="7513"/>
    <cellStyle name="Migliaia 54 4 2 3 2" xfId="30001"/>
    <cellStyle name="Migliaia 54 4 2 3 2 2" xfId="35625"/>
    <cellStyle name="Migliaia 54 4 2 3 2 3" xfId="40927"/>
    <cellStyle name="Migliaia 54 4 2 3 3" xfId="32977"/>
    <cellStyle name="Migliaia 54 4 2 3 4" xfId="38276"/>
    <cellStyle name="Migliaia 54 4 2 4" xfId="6864"/>
    <cellStyle name="Migliaia 54 4 2 5" xfId="6274"/>
    <cellStyle name="Migliaia 54 4 2 5 2" xfId="17048"/>
    <cellStyle name="Migliaia 54 4 2 5 3" xfId="27991"/>
    <cellStyle name="Migliaia 54 4 2 5 4" xfId="46080"/>
    <cellStyle name="Migliaia 54 4 2 5 5" xfId="49096"/>
    <cellStyle name="Migliaia 54 4 2 6" xfId="16400"/>
    <cellStyle name="Migliaia 54 4 2 7" xfId="20799"/>
    <cellStyle name="Migliaia 54 4 3" xfId="4311"/>
    <cellStyle name="Migliaia 54 4 3 2" xfId="13693"/>
    <cellStyle name="Migliaia 54 4 3 2 2" xfId="35626"/>
    <cellStyle name="Migliaia 54 4 3 2 3" xfId="40928"/>
    <cellStyle name="Migliaia 54 4 3 3" xfId="32978"/>
    <cellStyle name="Migliaia 54 4 3 4" xfId="38277"/>
    <cellStyle name="Migliaia 54 4 3 5" xfId="12707"/>
    <cellStyle name="Migliaia 54 4 4" xfId="7514"/>
    <cellStyle name="Migliaia 54 4 4 2" xfId="30003"/>
    <cellStyle name="Migliaia 54 4 4 2 2" xfId="35627"/>
    <cellStyle name="Migliaia 54 4 4 2 3" xfId="40929"/>
    <cellStyle name="Migliaia 54 4 4 3" xfId="32979"/>
    <cellStyle name="Migliaia 54 4 4 4" xfId="38278"/>
    <cellStyle name="Migliaia 54 4 5" xfId="6863"/>
    <cellStyle name="Migliaia 54 4 5 2" xfId="30004"/>
    <cellStyle name="Migliaia 54 4 5 2 2" xfId="35628"/>
    <cellStyle name="Migliaia 54 4 5 2 3" xfId="40930"/>
    <cellStyle name="Migliaia 54 4 5 3" xfId="32980"/>
    <cellStyle name="Migliaia 54 4 5 4" xfId="38279"/>
    <cellStyle name="Migliaia 54 4 6" xfId="6273"/>
    <cellStyle name="Migliaia 54 4 6 2" xfId="17047"/>
    <cellStyle name="Migliaia 54 4 6 2 2" xfId="35629"/>
    <cellStyle name="Migliaia 54 4 6 2 3" xfId="40931"/>
    <cellStyle name="Migliaia 54 4 6 2 4" xfId="30005"/>
    <cellStyle name="Migliaia 54 4 6 3" xfId="32981"/>
    <cellStyle name="Migliaia 54 4 6 4" xfId="38280"/>
    <cellStyle name="Migliaia 54 4 6 5" xfId="20805"/>
    <cellStyle name="Migliaia 54 4 6 6" xfId="43835"/>
    <cellStyle name="Migliaia 54 4 6 7" xfId="46079"/>
    <cellStyle name="Migliaia 54 4 6 8" xfId="49095"/>
    <cellStyle name="Migliaia 54 4 7" xfId="16399"/>
    <cellStyle name="Migliaia 54 4 7 2" xfId="30006"/>
    <cellStyle name="Migliaia 54 4 7 2 2" xfId="35630"/>
    <cellStyle name="Migliaia 54 4 7 2 3" xfId="40932"/>
    <cellStyle name="Migliaia 54 4 7 3" xfId="32982"/>
    <cellStyle name="Migliaia 54 4 7 4" xfId="38281"/>
    <cellStyle name="Migliaia 54 4 7 5" xfId="20806"/>
    <cellStyle name="Migliaia 54 4 8" xfId="20798"/>
    <cellStyle name="Migliaia 54 5" xfId="1522"/>
    <cellStyle name="Migliaia 54 5 2" xfId="3718"/>
    <cellStyle name="Migliaia 54 5 2 2" xfId="13943"/>
    <cellStyle name="Migliaia 54 5 2 2 2" xfId="35631"/>
    <cellStyle name="Migliaia 54 5 2 2 3" xfId="40933"/>
    <cellStyle name="Migliaia 54 5 2 3" xfId="16402"/>
    <cellStyle name="Migliaia 54 5 2 3 2" xfId="32983"/>
    <cellStyle name="Migliaia 54 5 2 4" xfId="38282"/>
    <cellStyle name="Migliaia 54 5 2 5" xfId="12219"/>
    <cellStyle name="Migliaia 54 5 3" xfId="6865"/>
    <cellStyle name="Migliaia 54 5 3 2" xfId="30007"/>
    <cellStyle name="Migliaia 54 5 3 2 2" xfId="35632"/>
    <cellStyle name="Migliaia 54 5 3 2 3" xfId="40934"/>
    <cellStyle name="Migliaia 54 5 3 3" xfId="32984"/>
    <cellStyle name="Migliaia 54 5 3 4" xfId="38283"/>
    <cellStyle name="Migliaia 54 5 4" xfId="6275"/>
    <cellStyle name="Migliaia 54 5 4 2" xfId="17049"/>
    <cellStyle name="Migliaia 54 5 4 2 2" xfId="35633"/>
    <cellStyle name="Migliaia 54 5 4 2 3" xfId="40935"/>
    <cellStyle name="Migliaia 54 5 4 2 4" xfId="30008"/>
    <cellStyle name="Migliaia 54 5 4 3" xfId="32985"/>
    <cellStyle name="Migliaia 54 5 4 4" xfId="38284"/>
    <cellStyle name="Migliaia 54 5 4 5" xfId="20808"/>
    <cellStyle name="Migliaia 54 5 4 6" xfId="43775"/>
    <cellStyle name="Migliaia 54 5 4 7" xfId="46081"/>
    <cellStyle name="Migliaia 54 5 4 8" xfId="49097"/>
    <cellStyle name="Migliaia 54 5 5" xfId="16401"/>
    <cellStyle name="Migliaia 54 5 5 2" xfId="30009"/>
    <cellStyle name="Migliaia 54 5 5 2 2" xfId="35634"/>
    <cellStyle name="Migliaia 54 5 5 2 3" xfId="40936"/>
    <cellStyle name="Migliaia 54 5 5 3" xfId="32986"/>
    <cellStyle name="Migliaia 54 5 5 4" xfId="38285"/>
    <cellStyle name="Migliaia 54 5 5 5" xfId="20809"/>
    <cellStyle name="Migliaia 54 5 6" xfId="20810"/>
    <cellStyle name="Migliaia 54 5 6 2" xfId="30010"/>
    <cellStyle name="Migliaia 54 5 6 2 2" xfId="35635"/>
    <cellStyle name="Migliaia 54 5 6 2 3" xfId="40937"/>
    <cellStyle name="Migliaia 54 5 6 3" xfId="32987"/>
    <cellStyle name="Migliaia 54 5 6 4" xfId="38286"/>
    <cellStyle name="Migliaia 54 5 7" xfId="20807"/>
    <cellStyle name="Migliaia 54 6" xfId="1517"/>
    <cellStyle name="Migliaia 54 6 2" xfId="3713"/>
    <cellStyle name="Migliaia 54 6 2 2" xfId="5211"/>
    <cellStyle name="Migliaia 54 6 2 3" xfId="14065"/>
    <cellStyle name="Migliaia 54 6 2 4" xfId="16404"/>
    <cellStyle name="Migliaia 54 6 2 5" xfId="27920"/>
    <cellStyle name="Migliaia 54 6 2 6" xfId="12221"/>
    <cellStyle name="Migliaia 54 6 3" xfId="4963"/>
    <cellStyle name="Migliaia 54 6 3 2" xfId="30919"/>
    <cellStyle name="Migliaia 54 6 3 2 2" xfId="36079"/>
    <cellStyle name="Migliaia 54 6 3 2 3" xfId="41381"/>
    <cellStyle name="Migliaia 54 6 3 3" xfId="33428"/>
    <cellStyle name="Migliaia 54 6 3 4" xfId="38730"/>
    <cellStyle name="Migliaia 54 6 4" xfId="16403"/>
    <cellStyle name="Migliaia 54 6 4 2" xfId="35636"/>
    <cellStyle name="Migliaia 54 6 4 3" xfId="40938"/>
    <cellStyle name="Migliaia 54 6 4 4" xfId="30011"/>
    <cellStyle name="Migliaia 54 6 5" xfId="32988"/>
    <cellStyle name="Migliaia 54 6 6" xfId="38287"/>
    <cellStyle name="Migliaia 54 6 7" xfId="12220"/>
    <cellStyle name="Migliaia 54 7" xfId="3282"/>
    <cellStyle name="Migliaia 54 7 2" xfId="9755"/>
    <cellStyle name="Migliaia 54 7 2 2" xfId="30920"/>
    <cellStyle name="Migliaia 54 7 2 2 2" xfId="36080"/>
    <cellStyle name="Migliaia 54 7 2 2 3" xfId="41382"/>
    <cellStyle name="Migliaia 54 7 2 3" xfId="33429"/>
    <cellStyle name="Migliaia 54 7 2 4" xfId="38731"/>
    <cellStyle name="Migliaia 54 7 3" xfId="16405"/>
    <cellStyle name="Migliaia 54 7 3 2" xfId="35637"/>
    <cellStyle name="Migliaia 54 7 3 3" xfId="40939"/>
    <cellStyle name="Migliaia 54 7 3 4" xfId="30012"/>
    <cellStyle name="Migliaia 54 7 4" xfId="32989"/>
    <cellStyle name="Migliaia 54 7 5" xfId="38288"/>
    <cellStyle name="Migliaia 54 7 6" xfId="12222"/>
    <cellStyle name="Migliaia 54 8" xfId="2878"/>
    <cellStyle name="Migliaia 54 8 2" xfId="9460"/>
    <cellStyle name="Migliaia 54 8 2 2" xfId="30921"/>
    <cellStyle name="Migliaia 54 8 2 2 2" xfId="36081"/>
    <cellStyle name="Migliaia 54 8 2 2 3" xfId="41383"/>
    <cellStyle name="Migliaia 54 8 2 3" xfId="33430"/>
    <cellStyle name="Migliaia 54 8 2 4" xfId="38732"/>
    <cellStyle name="Migliaia 54 8 3" xfId="16406"/>
    <cellStyle name="Migliaia 54 8 3 2" xfId="35638"/>
    <cellStyle name="Migliaia 54 8 3 3" xfId="40940"/>
    <cellStyle name="Migliaia 54 8 3 4" xfId="30013"/>
    <cellStyle name="Migliaia 54 8 4" xfId="32990"/>
    <cellStyle name="Migliaia 54 8 5" xfId="38289"/>
    <cellStyle name="Migliaia 54 8 6" xfId="12223"/>
    <cellStyle name="Migliaia 54 9" xfId="12662"/>
    <cellStyle name="Migliaia 54 9 2" xfId="30014"/>
    <cellStyle name="Migliaia 54 9 2 2" xfId="35639"/>
    <cellStyle name="Migliaia 54 9 2 3" xfId="40941"/>
    <cellStyle name="Migliaia 54 9 3" xfId="32991"/>
    <cellStyle name="Migliaia 54 9 4" xfId="38290"/>
    <cellStyle name="Migliaia 55" xfId="386"/>
    <cellStyle name="Migliaia 55 10" xfId="16407"/>
    <cellStyle name="Migliaia 55 10 2" xfId="35640"/>
    <cellStyle name="Migliaia 55 10 3" xfId="40942"/>
    <cellStyle name="Migliaia 55 10 4" xfId="30015"/>
    <cellStyle name="Migliaia 55 11" xfId="32992"/>
    <cellStyle name="Migliaia 55 12" xfId="38291"/>
    <cellStyle name="Migliaia 55 2" xfId="387"/>
    <cellStyle name="Migliaia 55 2 2" xfId="1524"/>
    <cellStyle name="Migliaia 55 2 2 2" xfId="3720"/>
    <cellStyle name="Migliaia 55 2 2 2 2" xfId="9842"/>
    <cellStyle name="Migliaia 55 2 2 2 2 2" xfId="35641"/>
    <cellStyle name="Migliaia 55 2 2 2 2 3" xfId="40943"/>
    <cellStyle name="Migliaia 55 2 2 2 3" xfId="13944"/>
    <cellStyle name="Migliaia 55 2 2 2 4" xfId="16410"/>
    <cellStyle name="Migliaia 55 2 2 2 4 2" xfId="38292"/>
    <cellStyle name="Migliaia 55 2 2 2 5" xfId="12224"/>
    <cellStyle name="Migliaia 55 2 2 3" xfId="7067"/>
    <cellStyle name="Migliaia 55 2 2 3 2" xfId="30922"/>
    <cellStyle name="Migliaia 55 2 2 3 2 2" xfId="36082"/>
    <cellStyle name="Migliaia 55 2 2 3 2 3" xfId="41384"/>
    <cellStyle name="Migliaia 55 2 2 3 3" xfId="33431"/>
    <cellStyle name="Migliaia 55 2 2 3 4" xfId="38733"/>
    <cellStyle name="Migliaia 55 2 2 4" xfId="6276"/>
    <cellStyle name="Migliaia 55 2 2 4 2" xfId="17050"/>
    <cellStyle name="Migliaia 55 2 2 4 3" xfId="42760"/>
    <cellStyle name="Migliaia 55 2 2 4 4" xfId="46082"/>
    <cellStyle name="Migliaia 55 2 2 4 5" xfId="49098"/>
    <cellStyle name="Migliaia 55 2 2 5" xfId="16409"/>
    <cellStyle name="Migliaia 55 2 2 6" xfId="20814"/>
    <cellStyle name="Migliaia 55 2 3" xfId="3286"/>
    <cellStyle name="Migliaia 55 2 3 2" xfId="9759"/>
    <cellStyle name="Migliaia 55 2 3 2 2" xfId="30923"/>
    <cellStyle name="Migliaia 55 2 3 2 2 2" xfId="36083"/>
    <cellStyle name="Migliaia 55 2 3 2 2 3" xfId="41385"/>
    <cellStyle name="Migliaia 55 2 3 2 3" xfId="33432"/>
    <cellStyle name="Migliaia 55 2 3 2 4" xfId="38734"/>
    <cellStyle name="Migliaia 55 2 3 3" xfId="16411"/>
    <cellStyle name="Migliaia 55 2 3 3 2" xfId="35642"/>
    <cellStyle name="Migliaia 55 2 3 3 3" xfId="40944"/>
    <cellStyle name="Migliaia 55 2 3 3 4" xfId="30017"/>
    <cellStyle name="Migliaia 55 2 3 4" xfId="32993"/>
    <cellStyle name="Migliaia 55 2 3 5" xfId="38293"/>
    <cellStyle name="Migliaia 55 2 3 6" xfId="12225"/>
    <cellStyle name="Migliaia 55 2 4" xfId="2883"/>
    <cellStyle name="Migliaia 55 2 4 2" xfId="9464"/>
    <cellStyle name="Migliaia 55 2 4 2 2" xfId="35643"/>
    <cellStyle name="Migliaia 55 2 4 2 3" xfId="40945"/>
    <cellStyle name="Migliaia 55 2 4 3" xfId="13725"/>
    <cellStyle name="Migliaia 55 2 4 4" xfId="16412"/>
    <cellStyle name="Migliaia 55 2 4 4 2" xfId="38294"/>
    <cellStyle name="Migliaia 55 2 4 5" xfId="12226"/>
    <cellStyle name="Migliaia 55 2 5" xfId="8582"/>
    <cellStyle name="Migliaia 55 2 5 2" xfId="30019"/>
    <cellStyle name="Migliaia 55 2 5 2 2" xfId="35644"/>
    <cellStyle name="Migliaia 55 2 5 2 3" xfId="40946"/>
    <cellStyle name="Migliaia 55 2 5 3" xfId="32995"/>
    <cellStyle name="Migliaia 55 2 5 4" xfId="38295"/>
    <cellStyle name="Migliaia 55 2 6" xfId="16408"/>
    <cellStyle name="Migliaia 55 2 6 2" xfId="30020"/>
    <cellStyle name="Migliaia 55 2 6 2 2" xfId="35645"/>
    <cellStyle name="Migliaia 55 2 6 2 3" xfId="40947"/>
    <cellStyle name="Migliaia 55 2 6 3" xfId="32996"/>
    <cellStyle name="Migliaia 55 2 6 4" xfId="38296"/>
    <cellStyle name="Migliaia 55 2 6 5" xfId="20818"/>
    <cellStyle name="Migliaia 55 2 7" xfId="20813"/>
    <cellStyle name="Migliaia 55 3" xfId="388"/>
    <cellStyle name="Migliaia 55 3 10" xfId="20819"/>
    <cellStyle name="Migliaia 55 3 11" xfId="12227"/>
    <cellStyle name="Migliaia 55 3 2" xfId="1526"/>
    <cellStyle name="Migliaia 55 3 2 2" xfId="3722"/>
    <cellStyle name="Migliaia 55 3 2 2 2" xfId="7515"/>
    <cellStyle name="Migliaia 55 3 2 2 2 2" xfId="13945"/>
    <cellStyle name="Migliaia 55 3 2 2 2 2 2" xfId="17323"/>
    <cellStyle name="Migliaia 55 3 2 2 2 2 2 2" xfId="35646"/>
    <cellStyle name="Migliaia 55 3 2 2 2 2 3" xfId="40948"/>
    <cellStyle name="Migliaia 55 3 2 2 2 2 4" xfId="30021"/>
    <cellStyle name="Migliaia 55 3 2 2 2 3" xfId="32997"/>
    <cellStyle name="Migliaia 55 3 2 2 2 4" xfId="38297"/>
    <cellStyle name="Migliaia 55 3 2 2 2 5" xfId="41752"/>
    <cellStyle name="Migliaia 55 3 2 2 2 6" xfId="46368"/>
    <cellStyle name="Migliaia 55 3 2 2 2 7" xfId="49384"/>
    <cellStyle name="Migliaia 55 3 2 2 2 8" xfId="13122"/>
    <cellStyle name="Migliaia 55 3 2 2 3" xfId="6586"/>
    <cellStyle name="Migliaia 55 3 2 2 4" xfId="6277"/>
    <cellStyle name="Migliaia 55 3 2 2 4 2" xfId="17051"/>
    <cellStyle name="Migliaia 55 3 2 2 4 3" xfId="41711"/>
    <cellStyle name="Migliaia 55 3 2 2 4 4" xfId="46083"/>
    <cellStyle name="Migliaia 55 3 2 2 4 5" xfId="49099"/>
    <cellStyle name="Migliaia 55 3 2 2 5" xfId="16415"/>
    <cellStyle name="Migliaia 55 3 2 2 6" xfId="20821"/>
    <cellStyle name="Migliaia 55 3 2 3" xfId="2885"/>
    <cellStyle name="Migliaia 55 3 2 3 2" xfId="7826"/>
    <cellStyle name="Migliaia 55 3 2 3 2 2" xfId="35647"/>
    <cellStyle name="Migliaia 55 3 2 3 2 3" xfId="40949"/>
    <cellStyle name="Migliaia 55 3 2 3 2 4" xfId="30022"/>
    <cellStyle name="Migliaia 55 3 2 3 3" xfId="7516"/>
    <cellStyle name="Migliaia 55 3 2 3 4" xfId="16416"/>
    <cellStyle name="Migliaia 55 3 2 3 4 2" xfId="38298"/>
    <cellStyle name="Migliaia 55 3 2 3 5" xfId="12228"/>
    <cellStyle name="Migliaia 55 3 2 4" xfId="6866"/>
    <cellStyle name="Migliaia 55 3 2 4 2" xfId="13539"/>
    <cellStyle name="Migliaia 55 3 2 4 2 2" xfId="35648"/>
    <cellStyle name="Migliaia 55 3 2 4 2 3" xfId="40950"/>
    <cellStyle name="Migliaia 55 3 2 4 3" xfId="32999"/>
    <cellStyle name="Migliaia 55 3 2 4 4" xfId="38299"/>
    <cellStyle name="Migliaia 55 3 2 4 5" xfId="12665"/>
    <cellStyle name="Migliaia 55 3 2 5" xfId="12705"/>
    <cellStyle name="Migliaia 55 3 2 5 2" xfId="30024"/>
    <cellStyle name="Migliaia 55 3 2 5 2 2" xfId="35649"/>
    <cellStyle name="Migliaia 55 3 2 5 2 3" xfId="40951"/>
    <cellStyle name="Migliaia 55 3 2 5 3" xfId="33000"/>
    <cellStyle name="Migliaia 55 3 2 5 4" xfId="38300"/>
    <cellStyle name="Migliaia 55 3 2 6" xfId="16414"/>
    <cellStyle name="Migliaia 55 3 2 6 2" xfId="30025"/>
    <cellStyle name="Migliaia 55 3 2 6 2 2" xfId="35650"/>
    <cellStyle name="Migliaia 55 3 2 6 2 3" xfId="40952"/>
    <cellStyle name="Migliaia 55 3 2 6 3" xfId="33001"/>
    <cellStyle name="Migliaia 55 3 2 6 4" xfId="38301"/>
    <cellStyle name="Migliaia 55 3 2 6 5" xfId="20825"/>
    <cellStyle name="Migliaia 55 3 2 7" xfId="20820"/>
    <cellStyle name="Migliaia 55 3 3" xfId="1525"/>
    <cellStyle name="Migliaia 55 3 3 2" xfId="3721"/>
    <cellStyle name="Migliaia 55 3 3 2 2" xfId="5214"/>
    <cellStyle name="Migliaia 55 3 3 2 2 2" xfId="35652"/>
    <cellStyle name="Migliaia 55 3 3 2 2 3" xfId="40954"/>
    <cellStyle name="Migliaia 55 3 3 2 3" xfId="13694"/>
    <cellStyle name="Migliaia 55 3 3 2 4" xfId="16418"/>
    <cellStyle name="Migliaia 55 3 3 2 4 2" xfId="38303"/>
    <cellStyle name="Migliaia 55 3 3 2 5" xfId="12230"/>
    <cellStyle name="Migliaia 55 3 3 3" xfId="4966"/>
    <cellStyle name="Migliaia 55 3 3 3 2" xfId="30027"/>
    <cellStyle name="Migliaia 55 3 3 3 2 2" xfId="35653"/>
    <cellStyle name="Migliaia 55 3 3 3 2 3" xfId="40955"/>
    <cellStyle name="Migliaia 55 3 3 3 3" xfId="33003"/>
    <cellStyle name="Migliaia 55 3 3 3 4" xfId="38304"/>
    <cellStyle name="Migliaia 55 3 3 4" xfId="16417"/>
    <cellStyle name="Migliaia 55 3 3 4 2" xfId="30028"/>
    <cellStyle name="Migliaia 55 3 3 4 2 2" xfId="35654"/>
    <cellStyle name="Migliaia 55 3 3 4 2 3" xfId="40956"/>
    <cellStyle name="Migliaia 55 3 3 4 3" xfId="33004"/>
    <cellStyle name="Migliaia 55 3 3 4 4" xfId="38305"/>
    <cellStyle name="Migliaia 55 3 3 4 5" xfId="20828"/>
    <cellStyle name="Migliaia 55 3 3 5" xfId="20829"/>
    <cellStyle name="Migliaia 55 3 3 5 2" xfId="30029"/>
    <cellStyle name="Migliaia 55 3 3 5 2 2" xfId="35655"/>
    <cellStyle name="Migliaia 55 3 3 5 2 3" xfId="40957"/>
    <cellStyle name="Migliaia 55 3 3 5 3" xfId="33005"/>
    <cellStyle name="Migliaia 55 3 3 5 4" xfId="38306"/>
    <cellStyle name="Migliaia 55 3 3 6" xfId="30026"/>
    <cellStyle name="Migliaia 55 3 3 6 2" xfId="35651"/>
    <cellStyle name="Migliaia 55 3 3 6 3" xfId="40953"/>
    <cellStyle name="Migliaia 55 3 3 7" xfId="33002"/>
    <cellStyle name="Migliaia 55 3 3 8" xfId="38302"/>
    <cellStyle name="Migliaia 55 3 3 9" xfId="12229"/>
    <cellStyle name="Migliaia 55 3 4" xfId="2435"/>
    <cellStyle name="Migliaia 55 3 4 2" xfId="3947"/>
    <cellStyle name="Migliaia 55 3 4 2 2" xfId="9902"/>
    <cellStyle name="Migliaia 55 3 4 2 3" xfId="14059"/>
    <cellStyle name="Migliaia 55 3 4 2 4" xfId="16420"/>
    <cellStyle name="Migliaia 55 3 4 2 5" xfId="27924"/>
    <cellStyle name="Migliaia 55 3 4 2 6" xfId="12232"/>
    <cellStyle name="Migliaia 55 3 4 3" xfId="9150"/>
    <cellStyle name="Migliaia 55 3 4 3 2" xfId="30924"/>
    <cellStyle name="Migliaia 55 3 4 3 2 2" xfId="36084"/>
    <cellStyle name="Migliaia 55 3 4 3 2 3" xfId="41386"/>
    <cellStyle name="Migliaia 55 3 4 3 3" xfId="33433"/>
    <cellStyle name="Migliaia 55 3 4 3 4" xfId="38735"/>
    <cellStyle name="Migliaia 55 3 4 4" xfId="16419"/>
    <cellStyle name="Migliaia 55 3 4 4 2" xfId="35656"/>
    <cellStyle name="Migliaia 55 3 4 4 3" xfId="40958"/>
    <cellStyle name="Migliaia 55 3 4 4 4" xfId="30030"/>
    <cellStyle name="Migliaia 55 3 4 5" xfId="33006"/>
    <cellStyle name="Migliaia 55 3 4 6" xfId="38307"/>
    <cellStyle name="Migliaia 55 3 4 7" xfId="12231"/>
    <cellStyle name="Migliaia 55 3 5" xfId="3287"/>
    <cellStyle name="Migliaia 55 3 5 2" xfId="9760"/>
    <cellStyle name="Migliaia 55 3 5 2 2" xfId="30925"/>
    <cellStyle name="Migliaia 55 3 5 2 2 2" xfId="36085"/>
    <cellStyle name="Migliaia 55 3 5 2 2 3" xfId="41387"/>
    <cellStyle name="Migliaia 55 3 5 2 3" xfId="33434"/>
    <cellStyle name="Migliaia 55 3 5 2 4" xfId="38736"/>
    <cellStyle name="Migliaia 55 3 5 3" xfId="16421"/>
    <cellStyle name="Migliaia 55 3 5 3 2" xfId="35657"/>
    <cellStyle name="Migliaia 55 3 5 3 3" xfId="40959"/>
    <cellStyle name="Migliaia 55 3 5 3 4" xfId="30031"/>
    <cellStyle name="Migliaia 55 3 5 4" xfId="33007"/>
    <cellStyle name="Migliaia 55 3 5 5" xfId="38308"/>
    <cellStyle name="Migliaia 55 3 5 6" xfId="12233"/>
    <cellStyle name="Migliaia 55 3 6" xfId="2884"/>
    <cellStyle name="Migliaia 55 3 6 2" xfId="9465"/>
    <cellStyle name="Migliaia 55 3 6 2 2" xfId="35658"/>
    <cellStyle name="Migliaia 55 3 6 2 3" xfId="40960"/>
    <cellStyle name="Migliaia 55 3 6 3" xfId="13460"/>
    <cellStyle name="Migliaia 55 3 6 4" xfId="16422"/>
    <cellStyle name="Migliaia 55 3 6 4 2" xfId="38309"/>
    <cellStyle name="Migliaia 55 3 6 5" xfId="12234"/>
    <cellStyle name="Migliaia 55 3 7" xfId="6956"/>
    <cellStyle name="Migliaia 55 3 7 2" xfId="30032"/>
    <cellStyle name="Migliaia 55 3 7 2 2" xfId="35659"/>
    <cellStyle name="Migliaia 55 3 7 2 3" xfId="40961"/>
    <cellStyle name="Migliaia 55 3 7 3" xfId="33008"/>
    <cellStyle name="Migliaia 55 3 7 4" xfId="38310"/>
    <cellStyle name="Migliaia 55 3 8" xfId="12706"/>
    <cellStyle name="Migliaia 55 3 8 2" xfId="30033"/>
    <cellStyle name="Migliaia 55 3 8 2 2" xfId="35660"/>
    <cellStyle name="Migliaia 55 3 8 2 3" xfId="40962"/>
    <cellStyle name="Migliaia 55 3 8 3" xfId="33009"/>
    <cellStyle name="Migliaia 55 3 8 4" xfId="38311"/>
    <cellStyle name="Migliaia 55 3 8 5" xfId="20830"/>
    <cellStyle name="Migliaia 55 3 9" xfId="16413"/>
    <cellStyle name="Migliaia 55 4" xfId="1527"/>
    <cellStyle name="Migliaia 55 4 2" xfId="3723"/>
    <cellStyle name="Migliaia 55 4 2 2" xfId="4312"/>
    <cellStyle name="Migliaia 55 4 2 2 2" xfId="30034"/>
    <cellStyle name="Migliaia 55 4 2 2 2 2" xfId="35661"/>
    <cellStyle name="Migliaia 55 4 2 2 2 3" xfId="40963"/>
    <cellStyle name="Migliaia 55 4 2 2 3" xfId="33010"/>
    <cellStyle name="Migliaia 55 4 2 2 4" xfId="38312"/>
    <cellStyle name="Migliaia 55 4 2 3" xfId="7517"/>
    <cellStyle name="Migliaia 55 4 2 3 2" xfId="30035"/>
    <cellStyle name="Migliaia 55 4 2 3 2 2" xfId="35662"/>
    <cellStyle name="Migliaia 55 4 2 3 2 3" xfId="40964"/>
    <cellStyle name="Migliaia 55 4 2 3 3" xfId="33011"/>
    <cellStyle name="Migliaia 55 4 2 3 4" xfId="38313"/>
    <cellStyle name="Migliaia 55 4 2 4" xfId="6868"/>
    <cellStyle name="Migliaia 55 4 2 5" xfId="6279"/>
    <cellStyle name="Migliaia 55 4 2 5 2" xfId="17053"/>
    <cellStyle name="Migliaia 55 4 2 5 3" xfId="42964"/>
    <cellStyle name="Migliaia 55 4 2 5 4" xfId="46085"/>
    <cellStyle name="Migliaia 55 4 2 5 5" xfId="49101"/>
    <cellStyle name="Migliaia 55 4 2 6" xfId="16424"/>
    <cellStyle name="Migliaia 55 4 2 7" xfId="20832"/>
    <cellStyle name="Migliaia 55 4 3" xfId="4313"/>
    <cellStyle name="Migliaia 55 4 3 2" xfId="13695"/>
    <cellStyle name="Migliaia 55 4 3 2 2" xfId="35663"/>
    <cellStyle name="Migliaia 55 4 3 2 3" xfId="40965"/>
    <cellStyle name="Migliaia 55 4 3 3" xfId="33012"/>
    <cellStyle name="Migliaia 55 4 3 4" xfId="38314"/>
    <cellStyle name="Migliaia 55 4 3 5" xfId="12704"/>
    <cellStyle name="Migliaia 55 4 4" xfId="7518"/>
    <cellStyle name="Migliaia 55 4 4 2" xfId="30036"/>
    <cellStyle name="Migliaia 55 4 4 2 2" xfId="35664"/>
    <cellStyle name="Migliaia 55 4 4 2 3" xfId="40966"/>
    <cellStyle name="Migliaia 55 4 4 3" xfId="33013"/>
    <cellStyle name="Migliaia 55 4 4 4" xfId="38315"/>
    <cellStyle name="Migliaia 55 4 5" xfId="6867"/>
    <cellStyle name="Migliaia 55 4 5 2" xfId="30037"/>
    <cellStyle name="Migliaia 55 4 5 2 2" xfId="35665"/>
    <cellStyle name="Migliaia 55 4 5 2 3" xfId="40967"/>
    <cellStyle name="Migliaia 55 4 5 3" xfId="33014"/>
    <cellStyle name="Migliaia 55 4 5 4" xfId="38316"/>
    <cellStyle name="Migliaia 55 4 6" xfId="6278"/>
    <cellStyle name="Migliaia 55 4 6 2" xfId="17052"/>
    <cellStyle name="Migliaia 55 4 6 2 2" xfId="35666"/>
    <cellStyle name="Migliaia 55 4 6 2 3" xfId="40968"/>
    <cellStyle name="Migliaia 55 4 6 2 4" xfId="30038"/>
    <cellStyle name="Migliaia 55 4 6 3" xfId="33015"/>
    <cellStyle name="Migliaia 55 4 6 4" xfId="38317"/>
    <cellStyle name="Migliaia 55 4 6 5" xfId="20833"/>
    <cellStyle name="Migliaia 55 4 6 6" xfId="20629"/>
    <cellStyle name="Migliaia 55 4 6 7" xfId="46084"/>
    <cellStyle name="Migliaia 55 4 6 8" xfId="49100"/>
    <cellStyle name="Migliaia 55 4 7" xfId="16423"/>
    <cellStyle name="Migliaia 55 4 7 2" xfId="30039"/>
    <cellStyle name="Migliaia 55 4 7 2 2" xfId="35667"/>
    <cellStyle name="Migliaia 55 4 7 2 3" xfId="40969"/>
    <cellStyle name="Migliaia 55 4 7 3" xfId="33016"/>
    <cellStyle name="Migliaia 55 4 7 4" xfId="38318"/>
    <cellStyle name="Migliaia 55 4 7 5" xfId="20834"/>
    <cellStyle name="Migliaia 55 4 8" xfId="20831"/>
    <cellStyle name="Migliaia 55 5" xfId="1528"/>
    <cellStyle name="Migliaia 55 5 2" xfId="3724"/>
    <cellStyle name="Migliaia 55 5 2 2" xfId="13946"/>
    <cellStyle name="Migliaia 55 5 2 2 2" xfId="35668"/>
    <cellStyle name="Migliaia 55 5 2 2 3" xfId="40970"/>
    <cellStyle name="Migliaia 55 5 2 3" xfId="16426"/>
    <cellStyle name="Migliaia 55 5 2 3 2" xfId="33017"/>
    <cellStyle name="Migliaia 55 5 2 4" xfId="38319"/>
    <cellStyle name="Migliaia 55 5 2 5" xfId="12235"/>
    <cellStyle name="Migliaia 55 5 3" xfId="6869"/>
    <cellStyle name="Migliaia 55 5 3 2" xfId="30040"/>
    <cellStyle name="Migliaia 55 5 3 2 2" xfId="35669"/>
    <cellStyle name="Migliaia 55 5 3 2 3" xfId="40971"/>
    <cellStyle name="Migliaia 55 5 3 3" xfId="33018"/>
    <cellStyle name="Migliaia 55 5 3 4" xfId="38320"/>
    <cellStyle name="Migliaia 55 5 4" xfId="6280"/>
    <cellStyle name="Migliaia 55 5 4 2" xfId="17054"/>
    <cellStyle name="Migliaia 55 5 4 2 2" xfId="35670"/>
    <cellStyle name="Migliaia 55 5 4 2 3" xfId="40972"/>
    <cellStyle name="Migliaia 55 5 4 2 4" xfId="30041"/>
    <cellStyle name="Migliaia 55 5 4 3" xfId="33019"/>
    <cellStyle name="Migliaia 55 5 4 4" xfId="38321"/>
    <cellStyle name="Migliaia 55 5 4 5" xfId="20836"/>
    <cellStyle name="Migliaia 55 5 4 6" xfId="27990"/>
    <cellStyle name="Migliaia 55 5 4 7" xfId="46086"/>
    <cellStyle name="Migliaia 55 5 4 8" xfId="49102"/>
    <cellStyle name="Migliaia 55 5 5" xfId="16425"/>
    <cellStyle name="Migliaia 55 5 5 2" xfId="30042"/>
    <cellStyle name="Migliaia 55 5 5 2 2" xfId="35671"/>
    <cellStyle name="Migliaia 55 5 5 2 3" xfId="40973"/>
    <cellStyle name="Migliaia 55 5 5 3" xfId="33020"/>
    <cellStyle name="Migliaia 55 5 5 4" xfId="38322"/>
    <cellStyle name="Migliaia 55 5 5 5" xfId="20837"/>
    <cellStyle name="Migliaia 55 5 6" xfId="20838"/>
    <cellStyle name="Migliaia 55 5 6 2" xfId="30043"/>
    <cellStyle name="Migliaia 55 5 6 2 2" xfId="35672"/>
    <cellStyle name="Migliaia 55 5 6 2 3" xfId="40974"/>
    <cellStyle name="Migliaia 55 5 6 3" xfId="33021"/>
    <cellStyle name="Migliaia 55 5 6 4" xfId="38323"/>
    <cellStyle name="Migliaia 55 5 7" xfId="20835"/>
    <cellStyle name="Migliaia 55 6" xfId="1523"/>
    <cellStyle name="Migliaia 55 6 2" xfId="3719"/>
    <cellStyle name="Migliaia 55 6 2 2" xfId="5213"/>
    <cellStyle name="Migliaia 55 6 2 3" xfId="13463"/>
    <cellStyle name="Migliaia 55 6 2 4" xfId="16428"/>
    <cellStyle name="Migliaia 55 6 2 5" xfId="27925"/>
    <cellStyle name="Migliaia 55 6 2 6" xfId="12237"/>
    <cellStyle name="Migliaia 55 6 3" xfId="4965"/>
    <cellStyle name="Migliaia 55 6 3 2" xfId="30926"/>
    <cellStyle name="Migliaia 55 6 3 2 2" xfId="36086"/>
    <cellStyle name="Migliaia 55 6 3 2 3" xfId="41388"/>
    <cellStyle name="Migliaia 55 6 3 3" xfId="33435"/>
    <cellStyle name="Migliaia 55 6 3 4" xfId="38737"/>
    <cellStyle name="Migliaia 55 6 4" xfId="16427"/>
    <cellStyle name="Migliaia 55 6 4 2" xfId="35673"/>
    <cellStyle name="Migliaia 55 6 4 3" xfId="40975"/>
    <cellStyle name="Migliaia 55 6 4 4" xfId="30044"/>
    <cellStyle name="Migliaia 55 6 5" xfId="33022"/>
    <cellStyle name="Migliaia 55 6 6" xfId="38324"/>
    <cellStyle name="Migliaia 55 6 7" xfId="12236"/>
    <cellStyle name="Migliaia 55 7" xfId="3285"/>
    <cellStyle name="Migliaia 55 7 2" xfId="9758"/>
    <cellStyle name="Migliaia 55 7 2 2" xfId="30927"/>
    <cellStyle name="Migliaia 55 7 2 2 2" xfId="36087"/>
    <cellStyle name="Migliaia 55 7 2 2 3" xfId="41389"/>
    <cellStyle name="Migliaia 55 7 2 3" xfId="33436"/>
    <cellStyle name="Migliaia 55 7 2 4" xfId="38738"/>
    <cellStyle name="Migliaia 55 7 3" xfId="16429"/>
    <cellStyle name="Migliaia 55 7 3 2" xfId="30045"/>
    <cellStyle name="Migliaia 55 7 4" xfId="20839"/>
    <cellStyle name="Migliaia 55 7 5" xfId="12238"/>
    <cellStyle name="Migliaia 55 8" xfId="2882"/>
    <cellStyle name="Migliaia 55 8 2" xfId="9463"/>
    <cellStyle name="Migliaia 55 8 2 2" xfId="30928"/>
    <cellStyle name="Migliaia 55 8 2 2 2" xfId="36088"/>
    <cellStyle name="Migliaia 55 8 2 2 3" xfId="41390"/>
    <cellStyle name="Migliaia 55 8 2 3" xfId="33437"/>
    <cellStyle name="Migliaia 55 8 2 4" xfId="38739"/>
    <cellStyle name="Migliaia 55 8 3" xfId="16430"/>
    <cellStyle name="Migliaia 55 8 3 2" xfId="30046"/>
    <cellStyle name="Migliaia 55 8 4" xfId="20840"/>
    <cellStyle name="Migliaia 55 8 5" xfId="12239"/>
    <cellStyle name="Migliaia 55 9" xfId="12664"/>
    <cellStyle name="Migliaia 55 9 2" xfId="30047"/>
    <cellStyle name="Migliaia 55 9 3" xfId="20841"/>
    <cellStyle name="Migliaia 56" xfId="389"/>
    <cellStyle name="Migliaia 56 10" xfId="16431"/>
    <cellStyle name="Migliaia 56 10 2" xfId="30048"/>
    <cellStyle name="Migliaia 56 11" xfId="20842"/>
    <cellStyle name="Migliaia 56 2" xfId="390"/>
    <cellStyle name="Migliaia 56 2 2" xfId="1530"/>
    <cellStyle name="Migliaia 56 2 2 2" xfId="3726"/>
    <cellStyle name="Migliaia 56 2 2 2 2" xfId="9843"/>
    <cellStyle name="Migliaia 56 2 2 2 2 2" xfId="30051"/>
    <cellStyle name="Migliaia 56 2 2 2 3" xfId="13947"/>
    <cellStyle name="Migliaia 56 2 2 2 4" xfId="16434"/>
    <cellStyle name="Migliaia 56 2 2 2 5" xfId="20845"/>
    <cellStyle name="Migliaia 56 2 2 2 6" xfId="12240"/>
    <cellStyle name="Migliaia 56 2 2 3" xfId="7068"/>
    <cellStyle name="Migliaia 56 2 2 3 2" xfId="30929"/>
    <cellStyle name="Migliaia 56 2 2 3 2 2" xfId="36089"/>
    <cellStyle name="Migliaia 56 2 2 3 2 3" xfId="41391"/>
    <cellStyle name="Migliaia 56 2 2 3 3" xfId="33438"/>
    <cellStyle name="Migliaia 56 2 2 3 4" xfId="38740"/>
    <cellStyle name="Migliaia 56 2 2 4" xfId="6281"/>
    <cellStyle name="Migliaia 56 2 2 4 2" xfId="17055"/>
    <cellStyle name="Migliaia 56 2 2 4 3" xfId="30050"/>
    <cellStyle name="Migliaia 56 2 2 4 4" xfId="42907"/>
    <cellStyle name="Migliaia 56 2 2 4 5" xfId="46087"/>
    <cellStyle name="Migliaia 56 2 2 4 6" xfId="49103"/>
    <cellStyle name="Migliaia 56 2 2 5" xfId="16433"/>
    <cellStyle name="Migliaia 56 2 2 6" xfId="20844"/>
    <cellStyle name="Migliaia 56 2 3" xfId="3289"/>
    <cellStyle name="Migliaia 56 2 3 2" xfId="9762"/>
    <cellStyle name="Migliaia 56 2 3 2 2" xfId="30930"/>
    <cellStyle name="Migliaia 56 2 3 2 2 2" xfId="36090"/>
    <cellStyle name="Migliaia 56 2 3 2 2 3" xfId="41392"/>
    <cellStyle name="Migliaia 56 2 3 2 3" xfId="33439"/>
    <cellStyle name="Migliaia 56 2 3 2 4" xfId="38741"/>
    <cellStyle name="Migliaia 56 2 3 3" xfId="16435"/>
    <cellStyle name="Migliaia 56 2 3 3 2" xfId="30052"/>
    <cellStyle name="Migliaia 56 2 3 4" xfId="20846"/>
    <cellStyle name="Migliaia 56 2 3 5" xfId="12241"/>
    <cellStyle name="Migliaia 56 2 4" xfId="2887"/>
    <cellStyle name="Migliaia 56 2 4 2" xfId="9467"/>
    <cellStyle name="Migliaia 56 2 4 2 2" xfId="30053"/>
    <cellStyle name="Migliaia 56 2 4 3" xfId="14034"/>
    <cellStyle name="Migliaia 56 2 4 4" xfId="16436"/>
    <cellStyle name="Migliaia 56 2 4 5" xfId="20847"/>
    <cellStyle name="Migliaia 56 2 4 6" xfId="12242"/>
    <cellStyle name="Migliaia 56 2 5" xfId="8583"/>
    <cellStyle name="Migliaia 56 2 5 2" xfId="30054"/>
    <cellStyle name="Migliaia 56 2 5 3" xfId="20848"/>
    <cellStyle name="Migliaia 56 2 6" xfId="16432"/>
    <cellStyle name="Migliaia 56 2 6 2" xfId="30055"/>
    <cellStyle name="Migliaia 56 2 6 3" xfId="20849"/>
    <cellStyle name="Migliaia 56 2 7" xfId="30049"/>
    <cellStyle name="Migliaia 56 2 8" xfId="20843"/>
    <cellStyle name="Migliaia 56 3" xfId="391"/>
    <cellStyle name="Migliaia 56 3 10" xfId="20850"/>
    <cellStyle name="Migliaia 56 3 11" xfId="12243"/>
    <cellStyle name="Migliaia 56 3 2" xfId="1532"/>
    <cellStyle name="Migliaia 56 3 2 2" xfId="3728"/>
    <cellStyle name="Migliaia 56 3 2 2 2" xfId="7519"/>
    <cellStyle name="Migliaia 56 3 2 2 2 2" xfId="13948"/>
    <cellStyle name="Migliaia 56 3 2 2 2 2 2" xfId="17324"/>
    <cellStyle name="Migliaia 56 3 2 2 2 2 3" xfId="30059"/>
    <cellStyle name="Migliaia 56 3 2 2 2 3" xfId="20853"/>
    <cellStyle name="Migliaia 56 3 2 2 2 4" xfId="43494"/>
    <cellStyle name="Migliaia 56 3 2 2 2 5" xfId="46369"/>
    <cellStyle name="Migliaia 56 3 2 2 2 6" xfId="49385"/>
    <cellStyle name="Migliaia 56 3 2 2 2 7" xfId="13123"/>
    <cellStyle name="Migliaia 56 3 2 2 3" xfId="7582"/>
    <cellStyle name="Migliaia 56 3 2 2 3 2" xfId="30058"/>
    <cellStyle name="Migliaia 56 3 2 2 4" xfId="6282"/>
    <cellStyle name="Migliaia 56 3 2 2 4 2" xfId="17056"/>
    <cellStyle name="Migliaia 56 3 2 2 4 3" xfId="43354"/>
    <cellStyle name="Migliaia 56 3 2 2 4 4" xfId="46088"/>
    <cellStyle name="Migliaia 56 3 2 2 4 5" xfId="49104"/>
    <cellStyle name="Migliaia 56 3 2 2 5" xfId="16439"/>
    <cellStyle name="Migliaia 56 3 2 2 6" xfId="20852"/>
    <cellStyle name="Migliaia 56 3 2 3" xfId="2889"/>
    <cellStyle name="Migliaia 56 3 2 3 2" xfId="6972"/>
    <cellStyle name="Migliaia 56 3 2 3 2 2" xfId="30060"/>
    <cellStyle name="Migliaia 56 3 2 3 3" xfId="7520"/>
    <cellStyle name="Migliaia 56 3 2 3 4" xfId="16440"/>
    <cellStyle name="Migliaia 56 3 2 3 5" xfId="20854"/>
    <cellStyle name="Migliaia 56 3 2 3 6" xfId="12244"/>
    <cellStyle name="Migliaia 56 3 2 4" xfId="6870"/>
    <cellStyle name="Migliaia 56 3 2 4 2" xfId="13540"/>
    <cellStyle name="Migliaia 56 3 2 4 2 2" xfId="30061"/>
    <cellStyle name="Migliaia 56 3 2 4 3" xfId="20855"/>
    <cellStyle name="Migliaia 56 3 2 4 4" xfId="12667"/>
    <cellStyle name="Migliaia 56 3 2 5" xfId="12702"/>
    <cellStyle name="Migliaia 56 3 2 5 2" xfId="30062"/>
    <cellStyle name="Migliaia 56 3 2 5 3" xfId="20856"/>
    <cellStyle name="Migliaia 56 3 2 6" xfId="16438"/>
    <cellStyle name="Migliaia 56 3 2 6 2" xfId="30063"/>
    <cellStyle name="Migliaia 56 3 2 6 3" xfId="20857"/>
    <cellStyle name="Migliaia 56 3 2 7" xfId="30057"/>
    <cellStyle name="Migliaia 56 3 2 8" xfId="20851"/>
    <cellStyle name="Migliaia 56 3 3" xfId="1531"/>
    <cellStyle name="Migliaia 56 3 3 2" xfId="3727"/>
    <cellStyle name="Migliaia 56 3 3 2 2" xfId="5216"/>
    <cellStyle name="Migliaia 56 3 3 2 2 2" xfId="30065"/>
    <cellStyle name="Migliaia 56 3 3 2 3" xfId="13696"/>
    <cellStyle name="Migliaia 56 3 3 2 4" xfId="16442"/>
    <cellStyle name="Migliaia 56 3 3 2 5" xfId="20859"/>
    <cellStyle name="Migliaia 56 3 3 2 6" xfId="12246"/>
    <cellStyle name="Migliaia 56 3 3 3" xfId="4968"/>
    <cellStyle name="Migliaia 56 3 3 3 2" xfId="30066"/>
    <cellStyle name="Migliaia 56 3 3 3 3" xfId="20860"/>
    <cellStyle name="Migliaia 56 3 3 4" xfId="16441"/>
    <cellStyle name="Migliaia 56 3 3 4 2" xfId="30067"/>
    <cellStyle name="Migliaia 56 3 3 4 3" xfId="20861"/>
    <cellStyle name="Migliaia 56 3 3 4 4" xfId="44330"/>
    <cellStyle name="Migliaia 56 3 3 5" xfId="20862"/>
    <cellStyle name="Migliaia 56 3 3 5 2" xfId="30068"/>
    <cellStyle name="Migliaia 56 3 3 5 3" xfId="44331"/>
    <cellStyle name="Migliaia 56 3 3 6" xfId="30064"/>
    <cellStyle name="Migliaia 56 3 3 7" xfId="20858"/>
    <cellStyle name="Migliaia 56 3 3 8" xfId="12245"/>
    <cellStyle name="Migliaia 56 3 4" xfId="2436"/>
    <cellStyle name="Migliaia 56 3 4 2" xfId="3948"/>
    <cellStyle name="Migliaia 56 3 4 2 2" xfId="9903"/>
    <cellStyle name="Migliaia 56 3 4 2 3" xfId="13568"/>
    <cellStyle name="Migliaia 56 3 4 2 4" xfId="16444"/>
    <cellStyle name="Migliaia 56 3 4 2 5" xfId="27926"/>
    <cellStyle name="Migliaia 56 3 4 2 6" xfId="12248"/>
    <cellStyle name="Migliaia 56 3 4 3" xfId="9151"/>
    <cellStyle name="Migliaia 56 3 4 3 2" xfId="30931"/>
    <cellStyle name="Migliaia 56 3 4 3 2 2" xfId="36091"/>
    <cellStyle name="Migliaia 56 3 4 3 2 3" xfId="41393"/>
    <cellStyle name="Migliaia 56 3 4 3 3" xfId="33440"/>
    <cellStyle name="Migliaia 56 3 4 3 4" xfId="38742"/>
    <cellStyle name="Migliaia 56 3 4 4" xfId="16443"/>
    <cellStyle name="Migliaia 56 3 4 4 2" xfId="30069"/>
    <cellStyle name="Migliaia 56 3 4 5" xfId="20863"/>
    <cellStyle name="Migliaia 56 3 4 6" xfId="12247"/>
    <cellStyle name="Migliaia 56 3 5" xfId="3290"/>
    <cellStyle name="Migliaia 56 3 5 2" xfId="9763"/>
    <cellStyle name="Migliaia 56 3 5 2 2" xfId="30932"/>
    <cellStyle name="Migliaia 56 3 5 2 2 2" xfId="36092"/>
    <cellStyle name="Migliaia 56 3 5 2 2 3" xfId="41394"/>
    <cellStyle name="Migliaia 56 3 5 2 3" xfId="33441"/>
    <cellStyle name="Migliaia 56 3 5 2 4" xfId="38743"/>
    <cellStyle name="Migliaia 56 3 5 3" xfId="16445"/>
    <cellStyle name="Migliaia 56 3 5 3 2" xfId="30070"/>
    <cellStyle name="Migliaia 56 3 5 4" xfId="20864"/>
    <cellStyle name="Migliaia 56 3 5 5" xfId="12249"/>
    <cellStyle name="Migliaia 56 3 6" xfId="2888"/>
    <cellStyle name="Migliaia 56 3 6 2" xfId="9468"/>
    <cellStyle name="Migliaia 56 3 6 2 2" xfId="30071"/>
    <cellStyle name="Migliaia 56 3 6 3" xfId="13470"/>
    <cellStyle name="Migliaia 56 3 6 4" xfId="16446"/>
    <cellStyle name="Migliaia 56 3 6 5" xfId="20865"/>
    <cellStyle name="Migliaia 56 3 6 6" xfId="12250"/>
    <cellStyle name="Migliaia 56 3 7" xfId="6519"/>
    <cellStyle name="Migliaia 56 3 7 2" xfId="30072"/>
    <cellStyle name="Migliaia 56 3 7 3" xfId="20866"/>
    <cellStyle name="Migliaia 56 3 8" xfId="12703"/>
    <cellStyle name="Migliaia 56 3 8 2" xfId="30073"/>
    <cellStyle name="Migliaia 56 3 8 3" xfId="20867"/>
    <cellStyle name="Migliaia 56 3 9" xfId="16437"/>
    <cellStyle name="Migliaia 56 3 9 2" xfId="30056"/>
    <cellStyle name="Migliaia 56 4" xfId="1533"/>
    <cellStyle name="Migliaia 56 4 2" xfId="3729"/>
    <cellStyle name="Migliaia 56 4 2 2" xfId="4314"/>
    <cellStyle name="Migliaia 56 4 2 2 2" xfId="30076"/>
    <cellStyle name="Migliaia 56 4 2 2 3" xfId="20870"/>
    <cellStyle name="Migliaia 56 4 2 3" xfId="7521"/>
    <cellStyle name="Migliaia 56 4 2 3 2" xfId="30077"/>
    <cellStyle name="Migliaia 56 4 2 3 3" xfId="20871"/>
    <cellStyle name="Migliaia 56 4 2 4" xfId="6872"/>
    <cellStyle name="Migliaia 56 4 2 4 2" xfId="30075"/>
    <cellStyle name="Migliaia 56 4 2 5" xfId="6284"/>
    <cellStyle name="Migliaia 56 4 2 5 2" xfId="17058"/>
    <cellStyle name="Migliaia 56 4 2 5 3" xfId="20628"/>
    <cellStyle name="Migliaia 56 4 2 5 4" xfId="46090"/>
    <cellStyle name="Migliaia 56 4 2 5 5" xfId="49106"/>
    <cellStyle name="Migliaia 56 4 2 6" xfId="16448"/>
    <cellStyle name="Migliaia 56 4 2 7" xfId="20869"/>
    <cellStyle name="Migliaia 56 4 3" xfId="4315"/>
    <cellStyle name="Migliaia 56 4 3 2" xfId="13697"/>
    <cellStyle name="Migliaia 56 4 3 2 2" xfId="30078"/>
    <cellStyle name="Migliaia 56 4 3 3" xfId="20872"/>
    <cellStyle name="Migliaia 56 4 3 4" xfId="12701"/>
    <cellStyle name="Migliaia 56 4 4" xfId="7522"/>
    <cellStyle name="Migliaia 56 4 4 2" xfId="30079"/>
    <cellStyle name="Migliaia 56 4 4 3" xfId="20873"/>
    <cellStyle name="Migliaia 56 4 5" xfId="6871"/>
    <cellStyle name="Migliaia 56 4 5 2" xfId="30080"/>
    <cellStyle name="Migliaia 56 4 5 3" xfId="20874"/>
    <cellStyle name="Migliaia 56 4 6" xfId="6283"/>
    <cellStyle name="Migliaia 56 4 6 2" xfId="17057"/>
    <cellStyle name="Migliaia 56 4 6 2 2" xfId="30081"/>
    <cellStyle name="Migliaia 56 4 6 3" xfId="20875"/>
    <cellStyle name="Migliaia 56 4 6 4" xfId="42571"/>
    <cellStyle name="Migliaia 56 4 6 5" xfId="44332"/>
    <cellStyle name="Migliaia 56 4 6 6" xfId="46089"/>
    <cellStyle name="Migliaia 56 4 6 7" xfId="49105"/>
    <cellStyle name="Migliaia 56 4 7" xfId="16447"/>
    <cellStyle name="Migliaia 56 4 7 2" xfId="30082"/>
    <cellStyle name="Migliaia 56 4 7 3" xfId="20876"/>
    <cellStyle name="Migliaia 56 4 8" xfId="30074"/>
    <cellStyle name="Migliaia 56 4 9" xfId="20868"/>
    <cellStyle name="Migliaia 56 5" xfId="1534"/>
    <cellStyle name="Migliaia 56 5 2" xfId="3730"/>
    <cellStyle name="Migliaia 56 5 2 2" xfId="13949"/>
    <cellStyle name="Migliaia 56 5 2 2 2" xfId="30084"/>
    <cellStyle name="Migliaia 56 5 2 3" xfId="16450"/>
    <cellStyle name="Migliaia 56 5 2 4" xfId="20878"/>
    <cellStyle name="Migliaia 56 5 2 5" xfId="12251"/>
    <cellStyle name="Migliaia 56 5 3" xfId="6873"/>
    <cellStyle name="Migliaia 56 5 3 2" xfId="30085"/>
    <cellStyle name="Migliaia 56 5 3 3" xfId="20879"/>
    <cellStyle name="Migliaia 56 5 4" xfId="6285"/>
    <cellStyle name="Migliaia 56 5 4 2" xfId="17059"/>
    <cellStyle name="Migliaia 56 5 4 2 2" xfId="30086"/>
    <cellStyle name="Migliaia 56 5 4 3" xfId="20880"/>
    <cellStyle name="Migliaia 56 5 4 4" xfId="43547"/>
    <cellStyle name="Migliaia 56 5 4 5" xfId="44333"/>
    <cellStyle name="Migliaia 56 5 4 6" xfId="46091"/>
    <cellStyle name="Migliaia 56 5 4 7" xfId="49107"/>
    <cellStyle name="Migliaia 56 5 5" xfId="16449"/>
    <cellStyle name="Migliaia 56 5 5 2" xfId="30087"/>
    <cellStyle name="Migliaia 56 5 5 3" xfId="20881"/>
    <cellStyle name="Migliaia 56 5 5 4" xfId="44334"/>
    <cellStyle name="Migliaia 56 5 6" xfId="20882"/>
    <cellStyle name="Migliaia 56 5 6 2" xfId="30088"/>
    <cellStyle name="Migliaia 56 5 7" xfId="30083"/>
    <cellStyle name="Migliaia 56 5 8" xfId="20877"/>
    <cellStyle name="Migliaia 56 6" xfId="1529"/>
    <cellStyle name="Migliaia 56 6 2" xfId="3725"/>
    <cellStyle name="Migliaia 56 6 2 2" xfId="5215"/>
    <cellStyle name="Migliaia 56 6 2 3" xfId="14029"/>
    <cellStyle name="Migliaia 56 6 2 4" xfId="16452"/>
    <cellStyle name="Migliaia 56 6 2 5" xfId="27927"/>
    <cellStyle name="Migliaia 56 6 2 6" xfId="12253"/>
    <cellStyle name="Migliaia 56 6 3" xfId="4967"/>
    <cellStyle name="Migliaia 56 6 3 2" xfId="30933"/>
    <cellStyle name="Migliaia 56 6 3 2 2" xfId="36093"/>
    <cellStyle name="Migliaia 56 6 3 2 3" xfId="41395"/>
    <cellStyle name="Migliaia 56 6 3 3" xfId="33442"/>
    <cellStyle name="Migliaia 56 6 3 4" xfId="38744"/>
    <cellStyle name="Migliaia 56 6 4" xfId="16451"/>
    <cellStyle name="Migliaia 56 6 4 2" xfId="30089"/>
    <cellStyle name="Migliaia 56 6 5" xfId="20883"/>
    <cellStyle name="Migliaia 56 6 6" xfId="12252"/>
    <cellStyle name="Migliaia 56 7" xfId="3288"/>
    <cellStyle name="Migliaia 56 7 2" xfId="9761"/>
    <cellStyle name="Migliaia 56 7 2 2" xfId="30934"/>
    <cellStyle name="Migliaia 56 7 2 2 2" xfId="36094"/>
    <cellStyle name="Migliaia 56 7 2 2 3" xfId="41396"/>
    <cellStyle name="Migliaia 56 7 2 3" xfId="33443"/>
    <cellStyle name="Migliaia 56 7 2 4" xfId="38745"/>
    <cellStyle name="Migliaia 56 7 3" xfId="16453"/>
    <cellStyle name="Migliaia 56 7 3 2" xfId="30090"/>
    <cellStyle name="Migliaia 56 7 4" xfId="20884"/>
    <cellStyle name="Migliaia 56 7 5" xfId="12254"/>
    <cellStyle name="Migliaia 56 8" xfId="2886"/>
    <cellStyle name="Migliaia 56 8 2" xfId="9466"/>
    <cellStyle name="Migliaia 56 8 2 2" xfId="30935"/>
    <cellStyle name="Migliaia 56 8 2 2 2" xfId="36095"/>
    <cellStyle name="Migliaia 56 8 2 2 3" xfId="41397"/>
    <cellStyle name="Migliaia 56 8 2 3" xfId="33444"/>
    <cellStyle name="Migliaia 56 8 2 4" xfId="38746"/>
    <cellStyle name="Migliaia 56 8 3" xfId="16454"/>
    <cellStyle name="Migliaia 56 8 3 2" xfId="30091"/>
    <cellStyle name="Migliaia 56 8 4" xfId="20885"/>
    <cellStyle name="Migliaia 56 8 5" xfId="12255"/>
    <cellStyle name="Migliaia 56 9" xfId="12666"/>
    <cellStyle name="Migliaia 56 9 2" xfId="30092"/>
    <cellStyle name="Migliaia 56 9 3" xfId="20886"/>
    <cellStyle name="Migliaia 57" xfId="392"/>
    <cellStyle name="Migliaia 57 10" xfId="16455"/>
    <cellStyle name="Migliaia 57 10 2" xfId="30093"/>
    <cellStyle name="Migliaia 57 11" xfId="20887"/>
    <cellStyle name="Migliaia 57 2" xfId="393"/>
    <cellStyle name="Migliaia 57 2 2" xfId="1536"/>
    <cellStyle name="Migliaia 57 2 2 2" xfId="3732"/>
    <cellStyle name="Migliaia 57 2 2 2 2" xfId="9844"/>
    <cellStyle name="Migliaia 57 2 2 2 2 2" xfId="30096"/>
    <cellStyle name="Migliaia 57 2 2 2 3" xfId="13950"/>
    <cellStyle name="Migliaia 57 2 2 2 4" xfId="16458"/>
    <cellStyle name="Migliaia 57 2 2 2 5" xfId="20890"/>
    <cellStyle name="Migliaia 57 2 2 2 6" xfId="12256"/>
    <cellStyle name="Migliaia 57 2 2 3" xfId="7069"/>
    <cellStyle name="Migliaia 57 2 2 3 2" xfId="30936"/>
    <cellStyle name="Migliaia 57 2 2 3 2 2" xfId="36096"/>
    <cellStyle name="Migliaia 57 2 2 3 2 3" xfId="41398"/>
    <cellStyle name="Migliaia 57 2 2 3 3" xfId="33445"/>
    <cellStyle name="Migliaia 57 2 2 3 4" xfId="38747"/>
    <cellStyle name="Migliaia 57 2 2 4" xfId="6286"/>
    <cellStyle name="Migliaia 57 2 2 4 2" xfId="17060"/>
    <cellStyle name="Migliaia 57 2 2 4 3" xfId="30095"/>
    <cellStyle name="Migliaia 57 2 2 4 4" xfId="42157"/>
    <cellStyle name="Migliaia 57 2 2 4 5" xfId="46092"/>
    <cellStyle name="Migliaia 57 2 2 4 6" xfId="49108"/>
    <cellStyle name="Migliaia 57 2 2 5" xfId="16457"/>
    <cellStyle name="Migliaia 57 2 2 6" xfId="20889"/>
    <cellStyle name="Migliaia 57 2 3" xfId="3292"/>
    <cellStyle name="Migliaia 57 2 3 2" xfId="9765"/>
    <cellStyle name="Migliaia 57 2 3 2 2" xfId="30937"/>
    <cellStyle name="Migliaia 57 2 3 2 2 2" xfId="36097"/>
    <cellStyle name="Migliaia 57 2 3 2 2 3" xfId="41399"/>
    <cellStyle name="Migliaia 57 2 3 2 3" xfId="33446"/>
    <cellStyle name="Migliaia 57 2 3 2 4" xfId="38748"/>
    <cellStyle name="Migliaia 57 2 3 3" xfId="16459"/>
    <cellStyle name="Migliaia 57 2 3 3 2" xfId="30097"/>
    <cellStyle name="Migliaia 57 2 3 4" xfId="20891"/>
    <cellStyle name="Migliaia 57 2 3 5" xfId="12257"/>
    <cellStyle name="Migliaia 57 2 4" xfId="2891"/>
    <cellStyle name="Migliaia 57 2 4 2" xfId="9470"/>
    <cellStyle name="Migliaia 57 2 4 2 2" xfId="30098"/>
    <cellStyle name="Migliaia 57 2 4 3" xfId="14120"/>
    <cellStyle name="Migliaia 57 2 4 4" xfId="16460"/>
    <cellStyle name="Migliaia 57 2 4 5" xfId="20892"/>
    <cellStyle name="Migliaia 57 2 4 6" xfId="12258"/>
    <cellStyle name="Migliaia 57 2 5" xfId="8584"/>
    <cellStyle name="Migliaia 57 2 5 2" xfId="30099"/>
    <cellStyle name="Migliaia 57 2 5 3" xfId="20893"/>
    <cellStyle name="Migliaia 57 2 6" xfId="16456"/>
    <cellStyle name="Migliaia 57 2 6 2" xfId="30100"/>
    <cellStyle name="Migliaia 57 2 6 3" xfId="20894"/>
    <cellStyle name="Migliaia 57 2 7" xfId="30094"/>
    <cellStyle name="Migliaia 57 2 8" xfId="20888"/>
    <cellStyle name="Migliaia 57 3" xfId="394"/>
    <cellStyle name="Migliaia 57 3 10" xfId="20895"/>
    <cellStyle name="Migliaia 57 3 11" xfId="12259"/>
    <cellStyle name="Migliaia 57 3 2" xfId="1538"/>
    <cellStyle name="Migliaia 57 3 2 2" xfId="3734"/>
    <cellStyle name="Migliaia 57 3 2 2 2" xfId="7523"/>
    <cellStyle name="Migliaia 57 3 2 2 2 2" xfId="13951"/>
    <cellStyle name="Migliaia 57 3 2 2 2 2 2" xfId="17325"/>
    <cellStyle name="Migliaia 57 3 2 2 2 2 3" xfId="30104"/>
    <cellStyle name="Migliaia 57 3 2 2 2 3" xfId="20898"/>
    <cellStyle name="Migliaia 57 3 2 2 2 4" xfId="42970"/>
    <cellStyle name="Migliaia 57 3 2 2 2 5" xfId="46370"/>
    <cellStyle name="Migliaia 57 3 2 2 2 6" xfId="49386"/>
    <cellStyle name="Migliaia 57 3 2 2 2 7" xfId="13124"/>
    <cellStyle name="Migliaia 57 3 2 2 3" xfId="7632"/>
    <cellStyle name="Migliaia 57 3 2 2 3 2" xfId="30103"/>
    <cellStyle name="Migliaia 57 3 2 2 4" xfId="6287"/>
    <cellStyle name="Migliaia 57 3 2 2 4 2" xfId="17061"/>
    <cellStyle name="Migliaia 57 3 2 2 4 3" xfId="43488"/>
    <cellStyle name="Migliaia 57 3 2 2 4 4" xfId="46093"/>
    <cellStyle name="Migliaia 57 3 2 2 4 5" xfId="49109"/>
    <cellStyle name="Migliaia 57 3 2 2 5" xfId="16463"/>
    <cellStyle name="Migliaia 57 3 2 2 6" xfId="20897"/>
    <cellStyle name="Migliaia 57 3 2 3" xfId="2893"/>
    <cellStyle name="Migliaia 57 3 2 3 2" xfId="7825"/>
    <cellStyle name="Migliaia 57 3 2 3 2 2" xfId="30105"/>
    <cellStyle name="Migliaia 57 3 2 3 3" xfId="7524"/>
    <cellStyle name="Migliaia 57 3 2 3 4" xfId="16464"/>
    <cellStyle name="Migliaia 57 3 2 3 5" xfId="20899"/>
    <cellStyle name="Migliaia 57 3 2 3 6" xfId="12260"/>
    <cellStyle name="Migliaia 57 3 2 4" xfId="6874"/>
    <cellStyle name="Migliaia 57 3 2 4 2" xfId="13541"/>
    <cellStyle name="Migliaia 57 3 2 4 2 2" xfId="30106"/>
    <cellStyle name="Migliaia 57 3 2 4 3" xfId="20900"/>
    <cellStyle name="Migliaia 57 3 2 4 4" xfId="12669"/>
    <cellStyle name="Migliaia 57 3 2 5" xfId="12699"/>
    <cellStyle name="Migliaia 57 3 2 5 2" xfId="30107"/>
    <cellStyle name="Migliaia 57 3 2 5 3" xfId="20901"/>
    <cellStyle name="Migliaia 57 3 2 6" xfId="16462"/>
    <cellStyle name="Migliaia 57 3 2 6 2" xfId="30108"/>
    <cellStyle name="Migliaia 57 3 2 6 3" xfId="20902"/>
    <cellStyle name="Migliaia 57 3 2 7" xfId="30102"/>
    <cellStyle name="Migliaia 57 3 2 8" xfId="20896"/>
    <cellStyle name="Migliaia 57 3 3" xfId="1537"/>
    <cellStyle name="Migliaia 57 3 3 2" xfId="3733"/>
    <cellStyle name="Migliaia 57 3 3 2 2" xfId="5218"/>
    <cellStyle name="Migliaia 57 3 3 2 2 2" xfId="30110"/>
    <cellStyle name="Migliaia 57 3 3 2 3" xfId="13698"/>
    <cellStyle name="Migliaia 57 3 3 2 4" xfId="16466"/>
    <cellStyle name="Migliaia 57 3 3 2 5" xfId="20904"/>
    <cellStyle name="Migliaia 57 3 3 2 6" xfId="12262"/>
    <cellStyle name="Migliaia 57 3 3 3" xfId="4970"/>
    <cellStyle name="Migliaia 57 3 3 3 2" xfId="30111"/>
    <cellStyle name="Migliaia 57 3 3 3 3" xfId="20905"/>
    <cellStyle name="Migliaia 57 3 3 4" xfId="16465"/>
    <cellStyle name="Migliaia 57 3 3 4 2" xfId="30112"/>
    <cellStyle name="Migliaia 57 3 3 4 3" xfId="20906"/>
    <cellStyle name="Migliaia 57 3 3 4 4" xfId="44335"/>
    <cellStyle name="Migliaia 57 3 3 5" xfId="20907"/>
    <cellStyle name="Migliaia 57 3 3 5 2" xfId="30113"/>
    <cellStyle name="Migliaia 57 3 3 5 3" xfId="44336"/>
    <cellStyle name="Migliaia 57 3 3 6" xfId="30109"/>
    <cellStyle name="Migliaia 57 3 3 7" xfId="20903"/>
    <cellStyle name="Migliaia 57 3 3 8" xfId="12261"/>
    <cellStyle name="Migliaia 57 3 4" xfId="2437"/>
    <cellStyle name="Migliaia 57 3 4 2" xfId="3949"/>
    <cellStyle name="Migliaia 57 3 4 2 2" xfId="9904"/>
    <cellStyle name="Migliaia 57 3 4 2 3" xfId="13992"/>
    <cellStyle name="Migliaia 57 3 4 2 4" xfId="16468"/>
    <cellStyle name="Migliaia 57 3 4 2 5" xfId="27928"/>
    <cellStyle name="Migliaia 57 3 4 2 6" xfId="12264"/>
    <cellStyle name="Migliaia 57 3 4 3" xfId="9152"/>
    <cellStyle name="Migliaia 57 3 4 3 2" xfId="30938"/>
    <cellStyle name="Migliaia 57 3 4 3 2 2" xfId="36098"/>
    <cellStyle name="Migliaia 57 3 4 3 2 3" xfId="41400"/>
    <cellStyle name="Migliaia 57 3 4 3 3" xfId="33447"/>
    <cellStyle name="Migliaia 57 3 4 3 4" xfId="38749"/>
    <cellStyle name="Migliaia 57 3 4 4" xfId="16467"/>
    <cellStyle name="Migliaia 57 3 4 4 2" xfId="30114"/>
    <cellStyle name="Migliaia 57 3 4 5" xfId="20908"/>
    <cellStyle name="Migliaia 57 3 4 6" xfId="12263"/>
    <cellStyle name="Migliaia 57 3 5" xfId="3293"/>
    <cellStyle name="Migliaia 57 3 5 2" xfId="9766"/>
    <cellStyle name="Migliaia 57 3 5 2 2" xfId="30939"/>
    <cellStyle name="Migliaia 57 3 5 2 2 2" xfId="36099"/>
    <cellStyle name="Migliaia 57 3 5 2 2 3" xfId="41401"/>
    <cellStyle name="Migliaia 57 3 5 2 3" xfId="33448"/>
    <cellStyle name="Migliaia 57 3 5 2 4" xfId="38750"/>
    <cellStyle name="Migliaia 57 3 5 3" xfId="16469"/>
    <cellStyle name="Migliaia 57 3 5 3 2" xfId="30115"/>
    <cellStyle name="Migliaia 57 3 5 4" xfId="20909"/>
    <cellStyle name="Migliaia 57 3 5 5" xfId="12265"/>
    <cellStyle name="Migliaia 57 3 6" xfId="2892"/>
    <cellStyle name="Migliaia 57 3 6 2" xfId="9471"/>
    <cellStyle name="Migliaia 57 3 6 2 2" xfId="30116"/>
    <cellStyle name="Migliaia 57 3 6 3" xfId="13726"/>
    <cellStyle name="Migliaia 57 3 6 4" xfId="16470"/>
    <cellStyle name="Migliaia 57 3 6 5" xfId="20910"/>
    <cellStyle name="Migliaia 57 3 6 6" xfId="12266"/>
    <cellStyle name="Migliaia 57 3 7" xfId="7680"/>
    <cellStyle name="Migliaia 57 3 7 2" xfId="30117"/>
    <cellStyle name="Migliaia 57 3 7 3" xfId="20911"/>
    <cellStyle name="Migliaia 57 3 8" xfId="12700"/>
    <cellStyle name="Migliaia 57 3 8 2" xfId="30118"/>
    <cellStyle name="Migliaia 57 3 8 3" xfId="20912"/>
    <cellStyle name="Migliaia 57 3 9" xfId="16461"/>
    <cellStyle name="Migliaia 57 3 9 2" xfId="30101"/>
    <cellStyle name="Migliaia 57 4" xfId="1539"/>
    <cellStyle name="Migliaia 57 4 2" xfId="3735"/>
    <cellStyle name="Migliaia 57 4 2 2" xfId="4316"/>
    <cellStyle name="Migliaia 57 4 2 2 2" xfId="30121"/>
    <cellStyle name="Migliaia 57 4 2 2 3" xfId="20915"/>
    <cellStyle name="Migliaia 57 4 2 3" xfId="7525"/>
    <cellStyle name="Migliaia 57 4 2 3 2" xfId="30122"/>
    <cellStyle name="Migliaia 57 4 2 3 3" xfId="20916"/>
    <cellStyle name="Migliaia 57 4 2 4" xfId="6876"/>
    <cellStyle name="Migliaia 57 4 2 4 2" xfId="30120"/>
    <cellStyle name="Migliaia 57 4 2 5" xfId="6289"/>
    <cellStyle name="Migliaia 57 4 2 5 2" xfId="17063"/>
    <cellStyle name="Migliaia 57 4 2 5 3" xfId="42878"/>
    <cellStyle name="Migliaia 57 4 2 5 4" xfId="46095"/>
    <cellStyle name="Migliaia 57 4 2 5 5" xfId="49111"/>
    <cellStyle name="Migliaia 57 4 2 6" xfId="16472"/>
    <cellStyle name="Migliaia 57 4 2 7" xfId="20914"/>
    <cellStyle name="Migliaia 57 4 3" xfId="4317"/>
    <cellStyle name="Migliaia 57 4 3 2" xfId="13699"/>
    <cellStyle name="Migliaia 57 4 3 2 2" xfId="30123"/>
    <cellStyle name="Migliaia 57 4 3 3" xfId="20917"/>
    <cellStyle name="Migliaia 57 4 3 4" xfId="12698"/>
    <cellStyle name="Migliaia 57 4 4" xfId="7526"/>
    <cellStyle name="Migliaia 57 4 4 2" xfId="30124"/>
    <cellStyle name="Migliaia 57 4 4 3" xfId="20918"/>
    <cellStyle name="Migliaia 57 4 5" xfId="6875"/>
    <cellStyle name="Migliaia 57 4 5 2" xfId="30125"/>
    <cellStyle name="Migliaia 57 4 5 3" xfId="20919"/>
    <cellStyle name="Migliaia 57 4 6" xfId="6288"/>
    <cellStyle name="Migliaia 57 4 6 2" xfId="17062"/>
    <cellStyle name="Migliaia 57 4 6 2 2" xfId="30126"/>
    <cellStyle name="Migliaia 57 4 6 3" xfId="20920"/>
    <cellStyle name="Migliaia 57 4 6 4" xfId="43928"/>
    <cellStyle name="Migliaia 57 4 6 5" xfId="44337"/>
    <cellStyle name="Migliaia 57 4 6 6" xfId="46094"/>
    <cellStyle name="Migliaia 57 4 6 7" xfId="49110"/>
    <cellStyle name="Migliaia 57 4 7" xfId="16471"/>
    <cellStyle name="Migliaia 57 4 7 2" xfId="30127"/>
    <cellStyle name="Migliaia 57 4 7 3" xfId="20921"/>
    <cellStyle name="Migliaia 57 4 8" xfId="30119"/>
    <cellStyle name="Migliaia 57 4 9" xfId="20913"/>
    <cellStyle name="Migliaia 57 5" xfId="1540"/>
    <cellStyle name="Migliaia 57 5 2" xfId="3736"/>
    <cellStyle name="Migliaia 57 5 2 2" xfId="13952"/>
    <cellStyle name="Migliaia 57 5 2 2 2" xfId="30129"/>
    <cellStyle name="Migliaia 57 5 2 3" xfId="16474"/>
    <cellStyle name="Migliaia 57 5 2 4" xfId="20923"/>
    <cellStyle name="Migliaia 57 5 2 5" xfId="12267"/>
    <cellStyle name="Migliaia 57 5 3" xfId="6877"/>
    <cellStyle name="Migliaia 57 5 3 2" xfId="30130"/>
    <cellStyle name="Migliaia 57 5 3 3" xfId="20924"/>
    <cellStyle name="Migliaia 57 5 4" xfId="6290"/>
    <cellStyle name="Migliaia 57 5 4 2" xfId="17064"/>
    <cellStyle name="Migliaia 57 5 4 2 2" xfId="30131"/>
    <cellStyle name="Migliaia 57 5 4 3" xfId="20925"/>
    <cellStyle name="Migliaia 57 5 4 4" xfId="41712"/>
    <cellStyle name="Migliaia 57 5 4 5" xfId="44338"/>
    <cellStyle name="Migliaia 57 5 4 6" xfId="46096"/>
    <cellStyle name="Migliaia 57 5 4 7" xfId="49112"/>
    <cellStyle name="Migliaia 57 5 5" xfId="16473"/>
    <cellStyle name="Migliaia 57 5 5 2" xfId="30132"/>
    <cellStyle name="Migliaia 57 5 5 3" xfId="20926"/>
    <cellStyle name="Migliaia 57 5 5 4" xfId="44339"/>
    <cellStyle name="Migliaia 57 5 6" xfId="20927"/>
    <cellStyle name="Migliaia 57 5 6 2" xfId="30133"/>
    <cellStyle name="Migliaia 57 5 7" xfId="30128"/>
    <cellStyle name="Migliaia 57 5 8" xfId="20922"/>
    <cellStyle name="Migliaia 57 6" xfId="1535"/>
    <cellStyle name="Migliaia 57 6 2" xfId="3731"/>
    <cellStyle name="Migliaia 57 6 2 2" xfId="5217"/>
    <cellStyle name="Migliaia 57 6 2 3" xfId="13994"/>
    <cellStyle name="Migliaia 57 6 2 4" xfId="16476"/>
    <cellStyle name="Migliaia 57 6 2 5" xfId="27929"/>
    <cellStyle name="Migliaia 57 6 2 6" xfId="12269"/>
    <cellStyle name="Migliaia 57 6 3" xfId="4969"/>
    <cellStyle name="Migliaia 57 6 3 2" xfId="30940"/>
    <cellStyle name="Migliaia 57 6 3 2 2" xfId="36100"/>
    <cellStyle name="Migliaia 57 6 3 2 3" xfId="41402"/>
    <cellStyle name="Migliaia 57 6 3 3" xfId="33449"/>
    <cellStyle name="Migliaia 57 6 3 4" xfId="38751"/>
    <cellStyle name="Migliaia 57 6 4" xfId="16475"/>
    <cellStyle name="Migliaia 57 6 4 2" xfId="30134"/>
    <cellStyle name="Migliaia 57 6 5" xfId="20928"/>
    <cellStyle name="Migliaia 57 6 6" xfId="12268"/>
    <cellStyle name="Migliaia 57 7" xfId="3291"/>
    <cellStyle name="Migliaia 57 7 2" xfId="9764"/>
    <cellStyle name="Migliaia 57 7 2 2" xfId="30941"/>
    <cellStyle name="Migliaia 57 7 2 2 2" xfId="36101"/>
    <cellStyle name="Migliaia 57 7 2 2 3" xfId="41403"/>
    <cellStyle name="Migliaia 57 7 2 3" xfId="33450"/>
    <cellStyle name="Migliaia 57 7 2 4" xfId="38752"/>
    <cellStyle name="Migliaia 57 7 3" xfId="16477"/>
    <cellStyle name="Migliaia 57 7 3 2" xfId="30135"/>
    <cellStyle name="Migliaia 57 7 4" xfId="20929"/>
    <cellStyle name="Migliaia 57 7 5" xfId="12270"/>
    <cellStyle name="Migliaia 57 8" xfId="2890"/>
    <cellStyle name="Migliaia 57 8 2" xfId="9469"/>
    <cellStyle name="Migliaia 57 8 2 2" xfId="30942"/>
    <cellStyle name="Migliaia 57 8 2 2 2" xfId="36102"/>
    <cellStyle name="Migliaia 57 8 2 2 3" xfId="41404"/>
    <cellStyle name="Migliaia 57 8 2 3" xfId="33451"/>
    <cellStyle name="Migliaia 57 8 2 4" xfId="38753"/>
    <cellStyle name="Migliaia 57 8 3" xfId="16478"/>
    <cellStyle name="Migliaia 57 8 3 2" xfId="30136"/>
    <cellStyle name="Migliaia 57 8 4" xfId="20930"/>
    <cellStyle name="Migliaia 57 8 5" xfId="12271"/>
    <cellStyle name="Migliaia 57 9" xfId="12668"/>
    <cellStyle name="Migliaia 57 9 2" xfId="30137"/>
    <cellStyle name="Migliaia 57 9 3" xfId="20931"/>
    <cellStyle name="Migliaia 58" xfId="395"/>
    <cellStyle name="Migliaia 58 10" xfId="16479"/>
    <cellStyle name="Migliaia 58 10 2" xfId="30138"/>
    <cellStyle name="Migliaia 58 11" xfId="20932"/>
    <cellStyle name="Migliaia 58 2" xfId="396"/>
    <cellStyle name="Migliaia 58 2 2" xfId="1542"/>
    <cellStyle name="Migliaia 58 2 2 2" xfId="3738"/>
    <cellStyle name="Migliaia 58 2 2 2 2" xfId="9845"/>
    <cellStyle name="Migliaia 58 2 2 2 2 2" xfId="30141"/>
    <cellStyle name="Migliaia 58 2 2 2 3" xfId="13953"/>
    <cellStyle name="Migliaia 58 2 2 2 4" xfId="16482"/>
    <cellStyle name="Migliaia 58 2 2 2 5" xfId="20935"/>
    <cellStyle name="Migliaia 58 2 2 2 6" xfId="12272"/>
    <cellStyle name="Migliaia 58 2 2 3" xfId="7070"/>
    <cellStyle name="Migliaia 58 2 2 3 2" xfId="30943"/>
    <cellStyle name="Migliaia 58 2 2 3 2 2" xfId="36103"/>
    <cellStyle name="Migliaia 58 2 2 3 2 3" xfId="41405"/>
    <cellStyle name="Migliaia 58 2 2 3 3" xfId="33452"/>
    <cellStyle name="Migliaia 58 2 2 3 4" xfId="38754"/>
    <cellStyle name="Migliaia 58 2 2 4" xfId="6291"/>
    <cellStyle name="Migliaia 58 2 2 4 2" xfId="17065"/>
    <cellStyle name="Migliaia 58 2 2 4 3" xfId="30140"/>
    <cellStyle name="Migliaia 58 2 2 4 4" xfId="27897"/>
    <cellStyle name="Migliaia 58 2 2 4 5" xfId="46097"/>
    <cellStyle name="Migliaia 58 2 2 4 6" xfId="49113"/>
    <cellStyle name="Migliaia 58 2 2 5" xfId="16481"/>
    <cellStyle name="Migliaia 58 2 2 6" xfId="20934"/>
    <cellStyle name="Migliaia 58 2 3" xfId="3295"/>
    <cellStyle name="Migliaia 58 2 3 2" xfId="9768"/>
    <cellStyle name="Migliaia 58 2 3 2 2" xfId="30944"/>
    <cellStyle name="Migliaia 58 2 3 2 2 2" xfId="36104"/>
    <cellStyle name="Migliaia 58 2 3 2 2 3" xfId="41406"/>
    <cellStyle name="Migliaia 58 2 3 2 3" xfId="33453"/>
    <cellStyle name="Migliaia 58 2 3 2 4" xfId="38755"/>
    <cellStyle name="Migliaia 58 2 3 3" xfId="16483"/>
    <cellStyle name="Migliaia 58 2 3 3 2" xfId="30142"/>
    <cellStyle name="Migliaia 58 2 3 4" xfId="20936"/>
    <cellStyle name="Migliaia 58 2 3 5" xfId="12273"/>
    <cellStyle name="Migliaia 58 2 4" xfId="2895"/>
    <cellStyle name="Migliaia 58 2 4 2" xfId="9473"/>
    <cellStyle name="Migliaia 58 2 4 2 2" xfId="30143"/>
    <cellStyle name="Migliaia 58 2 4 3" xfId="14119"/>
    <cellStyle name="Migliaia 58 2 4 4" xfId="16484"/>
    <cellStyle name="Migliaia 58 2 4 5" xfId="20937"/>
    <cellStyle name="Migliaia 58 2 4 6" xfId="12274"/>
    <cellStyle name="Migliaia 58 2 5" xfId="8585"/>
    <cellStyle name="Migliaia 58 2 5 2" xfId="30144"/>
    <cellStyle name="Migliaia 58 2 5 3" xfId="20938"/>
    <cellStyle name="Migliaia 58 2 6" xfId="16480"/>
    <cellStyle name="Migliaia 58 2 6 2" xfId="30145"/>
    <cellStyle name="Migliaia 58 2 6 3" xfId="20939"/>
    <cellStyle name="Migliaia 58 2 7" xfId="30139"/>
    <cellStyle name="Migliaia 58 2 8" xfId="20933"/>
    <cellStyle name="Migliaia 58 3" xfId="397"/>
    <cellStyle name="Migliaia 58 3 10" xfId="20940"/>
    <cellStyle name="Migliaia 58 3 11" xfId="12275"/>
    <cellStyle name="Migliaia 58 3 2" xfId="1544"/>
    <cellStyle name="Migliaia 58 3 2 2" xfId="3740"/>
    <cellStyle name="Migliaia 58 3 2 2 2" xfId="7527"/>
    <cellStyle name="Migliaia 58 3 2 2 2 2" xfId="13954"/>
    <cellStyle name="Migliaia 58 3 2 2 2 2 2" xfId="17326"/>
    <cellStyle name="Migliaia 58 3 2 2 2 2 3" xfId="30149"/>
    <cellStyle name="Migliaia 58 3 2 2 2 3" xfId="20943"/>
    <cellStyle name="Migliaia 58 3 2 2 2 4" xfId="41753"/>
    <cellStyle name="Migliaia 58 3 2 2 2 5" xfId="46371"/>
    <cellStyle name="Migliaia 58 3 2 2 2 6" xfId="49387"/>
    <cellStyle name="Migliaia 58 3 2 2 2 7" xfId="13125"/>
    <cellStyle name="Migliaia 58 3 2 2 3" xfId="6587"/>
    <cellStyle name="Migliaia 58 3 2 2 3 2" xfId="30148"/>
    <cellStyle name="Migliaia 58 3 2 2 4" xfId="6292"/>
    <cellStyle name="Migliaia 58 3 2 2 4 2" xfId="17066"/>
    <cellStyle name="Migliaia 58 3 2 2 4 3" xfId="19952"/>
    <cellStyle name="Migliaia 58 3 2 2 4 4" xfId="46098"/>
    <cellStyle name="Migliaia 58 3 2 2 4 5" xfId="49114"/>
    <cellStyle name="Migliaia 58 3 2 2 5" xfId="16487"/>
    <cellStyle name="Migliaia 58 3 2 2 6" xfId="20942"/>
    <cellStyle name="Migliaia 58 3 2 3" xfId="2897"/>
    <cellStyle name="Migliaia 58 3 2 3 2" xfId="6533"/>
    <cellStyle name="Migliaia 58 3 2 3 2 2" xfId="30150"/>
    <cellStyle name="Migliaia 58 3 2 3 3" xfId="7528"/>
    <cellStyle name="Migliaia 58 3 2 3 4" xfId="16488"/>
    <cellStyle name="Migliaia 58 3 2 3 5" xfId="20944"/>
    <cellStyle name="Migliaia 58 3 2 3 6" xfId="12276"/>
    <cellStyle name="Migliaia 58 3 2 4" xfId="6878"/>
    <cellStyle name="Migliaia 58 3 2 4 2" xfId="13542"/>
    <cellStyle name="Migliaia 58 3 2 4 2 2" xfId="30151"/>
    <cellStyle name="Migliaia 58 3 2 4 3" xfId="20945"/>
    <cellStyle name="Migliaia 58 3 2 4 4" xfId="12671"/>
    <cellStyle name="Migliaia 58 3 2 5" xfId="12696"/>
    <cellStyle name="Migliaia 58 3 2 5 2" xfId="30152"/>
    <cellStyle name="Migliaia 58 3 2 5 3" xfId="20946"/>
    <cellStyle name="Migliaia 58 3 2 6" xfId="16486"/>
    <cellStyle name="Migliaia 58 3 2 6 2" xfId="30153"/>
    <cellStyle name="Migliaia 58 3 2 6 3" xfId="20947"/>
    <cellStyle name="Migliaia 58 3 2 7" xfId="30147"/>
    <cellStyle name="Migliaia 58 3 2 8" xfId="20941"/>
    <cellStyle name="Migliaia 58 3 3" xfId="1543"/>
    <cellStyle name="Migliaia 58 3 3 2" xfId="3739"/>
    <cellStyle name="Migliaia 58 3 3 2 2" xfId="5220"/>
    <cellStyle name="Migliaia 58 3 3 2 2 2" xfId="30155"/>
    <cellStyle name="Migliaia 58 3 3 2 3" xfId="13700"/>
    <cellStyle name="Migliaia 58 3 3 2 4" xfId="16490"/>
    <cellStyle name="Migliaia 58 3 3 2 5" xfId="20949"/>
    <cellStyle name="Migliaia 58 3 3 2 6" xfId="12278"/>
    <cellStyle name="Migliaia 58 3 3 3" xfId="4972"/>
    <cellStyle name="Migliaia 58 3 3 3 2" xfId="30156"/>
    <cellStyle name="Migliaia 58 3 3 3 3" xfId="20950"/>
    <cellStyle name="Migliaia 58 3 3 4" xfId="16489"/>
    <cellStyle name="Migliaia 58 3 3 4 2" xfId="30157"/>
    <cellStyle name="Migliaia 58 3 3 4 3" xfId="20951"/>
    <cellStyle name="Migliaia 58 3 3 4 4" xfId="44340"/>
    <cellStyle name="Migliaia 58 3 3 5" xfId="20952"/>
    <cellStyle name="Migliaia 58 3 3 5 2" xfId="30158"/>
    <cellStyle name="Migliaia 58 3 3 5 3" xfId="44341"/>
    <cellStyle name="Migliaia 58 3 3 6" xfId="30154"/>
    <cellStyle name="Migliaia 58 3 3 7" xfId="20948"/>
    <cellStyle name="Migliaia 58 3 3 8" xfId="12277"/>
    <cellStyle name="Migliaia 58 3 4" xfId="2438"/>
    <cellStyle name="Migliaia 58 3 4 2" xfId="3950"/>
    <cellStyle name="Migliaia 58 3 4 2 2" xfId="9905"/>
    <cellStyle name="Migliaia 58 3 4 2 3" xfId="14006"/>
    <cellStyle name="Migliaia 58 3 4 2 4" xfId="16492"/>
    <cellStyle name="Migliaia 58 3 4 2 5" xfId="27930"/>
    <cellStyle name="Migliaia 58 3 4 2 6" xfId="12280"/>
    <cellStyle name="Migliaia 58 3 4 3" xfId="9153"/>
    <cellStyle name="Migliaia 58 3 4 3 2" xfId="30945"/>
    <cellStyle name="Migliaia 58 3 4 3 2 2" xfId="36105"/>
    <cellStyle name="Migliaia 58 3 4 3 2 3" xfId="41407"/>
    <cellStyle name="Migliaia 58 3 4 3 3" xfId="33454"/>
    <cellStyle name="Migliaia 58 3 4 3 4" xfId="38756"/>
    <cellStyle name="Migliaia 58 3 4 4" xfId="16491"/>
    <cellStyle name="Migliaia 58 3 4 4 2" xfId="30159"/>
    <cellStyle name="Migliaia 58 3 4 5" xfId="20953"/>
    <cellStyle name="Migliaia 58 3 4 6" xfId="12279"/>
    <cellStyle name="Migliaia 58 3 5" xfId="3296"/>
    <cellStyle name="Migliaia 58 3 5 2" xfId="9769"/>
    <cellStyle name="Migliaia 58 3 5 2 2" xfId="30946"/>
    <cellStyle name="Migliaia 58 3 5 2 2 2" xfId="36106"/>
    <cellStyle name="Migliaia 58 3 5 2 2 3" xfId="41408"/>
    <cellStyle name="Migliaia 58 3 5 2 3" xfId="33455"/>
    <cellStyle name="Migliaia 58 3 5 2 4" xfId="38757"/>
    <cellStyle name="Migliaia 58 3 5 3" xfId="16493"/>
    <cellStyle name="Migliaia 58 3 5 3 2" xfId="30160"/>
    <cellStyle name="Migliaia 58 3 5 4" xfId="20954"/>
    <cellStyle name="Migliaia 58 3 5 5" xfId="12281"/>
    <cellStyle name="Migliaia 58 3 6" xfId="2896"/>
    <cellStyle name="Migliaia 58 3 6 2" xfId="9474"/>
    <cellStyle name="Migliaia 58 3 6 2 2" xfId="30161"/>
    <cellStyle name="Migliaia 58 3 6 3" xfId="14033"/>
    <cellStyle name="Migliaia 58 3 6 4" xfId="16494"/>
    <cellStyle name="Migliaia 58 3 6 5" xfId="20955"/>
    <cellStyle name="Migliaia 58 3 6 6" xfId="12282"/>
    <cellStyle name="Migliaia 58 3 7" xfId="7716"/>
    <cellStyle name="Migliaia 58 3 7 2" xfId="30162"/>
    <cellStyle name="Migliaia 58 3 7 3" xfId="20956"/>
    <cellStyle name="Migliaia 58 3 8" xfId="12697"/>
    <cellStyle name="Migliaia 58 3 8 2" xfId="30163"/>
    <cellStyle name="Migliaia 58 3 8 3" xfId="20957"/>
    <cellStyle name="Migliaia 58 3 9" xfId="16485"/>
    <cellStyle name="Migliaia 58 3 9 2" xfId="30146"/>
    <cellStyle name="Migliaia 58 4" xfId="1545"/>
    <cellStyle name="Migliaia 58 4 2" xfId="3741"/>
    <cellStyle name="Migliaia 58 4 2 2" xfId="4318"/>
    <cellStyle name="Migliaia 58 4 2 2 2" xfId="30166"/>
    <cellStyle name="Migliaia 58 4 2 2 3" xfId="20960"/>
    <cellStyle name="Migliaia 58 4 2 3" xfId="7529"/>
    <cellStyle name="Migliaia 58 4 2 3 2" xfId="30167"/>
    <cellStyle name="Migliaia 58 4 2 3 3" xfId="20961"/>
    <cellStyle name="Migliaia 58 4 2 4" xfId="6880"/>
    <cellStyle name="Migliaia 58 4 2 4 2" xfId="30165"/>
    <cellStyle name="Migliaia 58 4 2 5" xfId="6294"/>
    <cellStyle name="Migliaia 58 4 2 5 2" xfId="17068"/>
    <cellStyle name="Migliaia 58 4 2 5 3" xfId="27821"/>
    <cellStyle name="Migliaia 58 4 2 5 4" xfId="46100"/>
    <cellStyle name="Migliaia 58 4 2 5 5" xfId="49116"/>
    <cellStyle name="Migliaia 58 4 2 6" xfId="16496"/>
    <cellStyle name="Migliaia 58 4 2 7" xfId="20959"/>
    <cellStyle name="Migliaia 58 4 3" xfId="4319"/>
    <cellStyle name="Migliaia 58 4 3 2" xfId="13701"/>
    <cellStyle name="Migliaia 58 4 3 2 2" xfId="30168"/>
    <cellStyle name="Migliaia 58 4 3 3" xfId="20962"/>
    <cellStyle name="Migliaia 58 4 3 4" xfId="12695"/>
    <cellStyle name="Migliaia 58 4 4" xfId="7530"/>
    <cellStyle name="Migliaia 58 4 4 2" xfId="30169"/>
    <cellStyle name="Migliaia 58 4 4 3" xfId="20963"/>
    <cellStyle name="Migliaia 58 4 5" xfId="6879"/>
    <cellStyle name="Migliaia 58 4 5 2" xfId="30170"/>
    <cellStyle name="Migliaia 58 4 5 3" xfId="20964"/>
    <cellStyle name="Migliaia 58 4 6" xfId="6293"/>
    <cellStyle name="Migliaia 58 4 6 2" xfId="17067"/>
    <cellStyle name="Migliaia 58 4 6 2 2" xfId="30171"/>
    <cellStyle name="Migliaia 58 4 6 3" xfId="20965"/>
    <cellStyle name="Migliaia 58 4 6 4" xfId="42158"/>
    <cellStyle name="Migliaia 58 4 6 5" xfId="44342"/>
    <cellStyle name="Migliaia 58 4 6 6" xfId="46099"/>
    <cellStyle name="Migliaia 58 4 6 7" xfId="49115"/>
    <cellStyle name="Migliaia 58 4 7" xfId="16495"/>
    <cellStyle name="Migliaia 58 4 7 2" xfId="30172"/>
    <cellStyle name="Migliaia 58 4 7 3" xfId="20966"/>
    <cellStyle name="Migliaia 58 4 8" xfId="30164"/>
    <cellStyle name="Migliaia 58 4 9" xfId="20958"/>
    <cellStyle name="Migliaia 58 5" xfId="1546"/>
    <cellStyle name="Migliaia 58 5 2" xfId="3742"/>
    <cellStyle name="Migliaia 58 5 2 2" xfId="13955"/>
    <cellStyle name="Migliaia 58 5 2 2 2" xfId="30174"/>
    <cellStyle name="Migliaia 58 5 2 3" xfId="16498"/>
    <cellStyle name="Migliaia 58 5 2 4" xfId="20968"/>
    <cellStyle name="Migliaia 58 5 2 5" xfId="12283"/>
    <cellStyle name="Migliaia 58 5 3" xfId="6881"/>
    <cellStyle name="Migliaia 58 5 3 2" xfId="30175"/>
    <cellStyle name="Migliaia 58 5 3 3" xfId="20969"/>
    <cellStyle name="Migliaia 58 5 4" xfId="6295"/>
    <cellStyle name="Migliaia 58 5 4 2" xfId="17069"/>
    <cellStyle name="Migliaia 58 5 4 2 2" xfId="30176"/>
    <cellStyle name="Migliaia 58 5 4 3" xfId="20970"/>
    <cellStyle name="Migliaia 58 5 4 4" xfId="43055"/>
    <cellStyle name="Migliaia 58 5 4 5" xfId="44343"/>
    <cellStyle name="Migliaia 58 5 4 6" xfId="46101"/>
    <cellStyle name="Migliaia 58 5 4 7" xfId="49117"/>
    <cellStyle name="Migliaia 58 5 5" xfId="16497"/>
    <cellStyle name="Migliaia 58 5 5 2" xfId="30177"/>
    <cellStyle name="Migliaia 58 5 5 3" xfId="20971"/>
    <cellStyle name="Migliaia 58 5 5 4" xfId="44344"/>
    <cellStyle name="Migliaia 58 5 6" xfId="20972"/>
    <cellStyle name="Migliaia 58 5 6 2" xfId="30178"/>
    <cellStyle name="Migliaia 58 5 7" xfId="30173"/>
    <cellStyle name="Migliaia 58 5 8" xfId="20967"/>
    <cellStyle name="Migliaia 58 6" xfId="1541"/>
    <cellStyle name="Migliaia 58 6 2" xfId="3737"/>
    <cellStyle name="Migliaia 58 6 2 2" xfId="5219"/>
    <cellStyle name="Migliaia 58 6 2 3" xfId="13464"/>
    <cellStyle name="Migliaia 58 6 2 4" xfId="16500"/>
    <cellStyle name="Migliaia 58 6 2 5" xfId="27931"/>
    <cellStyle name="Migliaia 58 6 2 6" xfId="12285"/>
    <cellStyle name="Migliaia 58 6 3" xfId="4971"/>
    <cellStyle name="Migliaia 58 6 3 2" xfId="30947"/>
    <cellStyle name="Migliaia 58 6 3 2 2" xfId="36107"/>
    <cellStyle name="Migliaia 58 6 3 2 3" xfId="41409"/>
    <cellStyle name="Migliaia 58 6 3 3" xfId="33456"/>
    <cellStyle name="Migliaia 58 6 3 4" xfId="38758"/>
    <cellStyle name="Migliaia 58 6 4" xfId="16499"/>
    <cellStyle name="Migliaia 58 6 4 2" xfId="30179"/>
    <cellStyle name="Migliaia 58 6 5" xfId="20973"/>
    <cellStyle name="Migliaia 58 6 6" xfId="12284"/>
    <cellStyle name="Migliaia 58 7" xfId="3294"/>
    <cellStyle name="Migliaia 58 7 2" xfId="9767"/>
    <cellStyle name="Migliaia 58 7 2 2" xfId="30948"/>
    <cellStyle name="Migliaia 58 7 2 2 2" xfId="36108"/>
    <cellStyle name="Migliaia 58 7 2 2 3" xfId="41410"/>
    <cellStyle name="Migliaia 58 7 2 3" xfId="33457"/>
    <cellStyle name="Migliaia 58 7 2 4" xfId="38759"/>
    <cellStyle name="Migliaia 58 7 3" xfId="16501"/>
    <cellStyle name="Migliaia 58 7 3 2" xfId="30180"/>
    <cellStyle name="Migliaia 58 7 4" xfId="20974"/>
    <cellStyle name="Migliaia 58 7 5" xfId="12286"/>
    <cellStyle name="Migliaia 58 8" xfId="2894"/>
    <cellStyle name="Migliaia 58 8 2" xfId="9472"/>
    <cellStyle name="Migliaia 58 8 2 2" xfId="30949"/>
    <cellStyle name="Migliaia 58 8 2 2 2" xfId="36109"/>
    <cellStyle name="Migliaia 58 8 2 2 3" xfId="41411"/>
    <cellStyle name="Migliaia 58 8 2 3" xfId="33458"/>
    <cellStyle name="Migliaia 58 8 2 4" xfId="38760"/>
    <cellStyle name="Migliaia 58 8 3" xfId="16502"/>
    <cellStyle name="Migliaia 58 8 3 2" xfId="30181"/>
    <cellStyle name="Migliaia 58 8 4" xfId="20975"/>
    <cellStyle name="Migliaia 58 8 5" xfId="12287"/>
    <cellStyle name="Migliaia 58 9" xfId="12670"/>
    <cellStyle name="Migliaia 58 9 2" xfId="30182"/>
    <cellStyle name="Migliaia 58 9 3" xfId="20976"/>
    <cellStyle name="Migliaia 59" xfId="398"/>
    <cellStyle name="Migliaia 59 10" xfId="16503"/>
    <cellStyle name="Migliaia 59 10 2" xfId="30183"/>
    <cellStyle name="Migliaia 59 11" xfId="20977"/>
    <cellStyle name="Migliaia 59 2" xfId="399"/>
    <cellStyle name="Migliaia 59 2 2" xfId="1548"/>
    <cellStyle name="Migliaia 59 2 2 2" xfId="3744"/>
    <cellStyle name="Migliaia 59 2 2 2 2" xfId="9846"/>
    <cellStyle name="Migliaia 59 2 2 2 2 2" xfId="30186"/>
    <cellStyle name="Migliaia 59 2 2 2 3" xfId="13956"/>
    <cellStyle name="Migliaia 59 2 2 2 4" xfId="16506"/>
    <cellStyle name="Migliaia 59 2 2 2 5" xfId="20980"/>
    <cellStyle name="Migliaia 59 2 2 2 6" xfId="12288"/>
    <cellStyle name="Migliaia 59 2 2 3" xfId="7071"/>
    <cellStyle name="Migliaia 59 2 2 3 2" xfId="30950"/>
    <cellStyle name="Migliaia 59 2 2 3 2 2" xfId="36110"/>
    <cellStyle name="Migliaia 59 2 2 3 2 3" xfId="41412"/>
    <cellStyle name="Migliaia 59 2 2 3 3" xfId="33459"/>
    <cellStyle name="Migliaia 59 2 2 3 4" xfId="38761"/>
    <cellStyle name="Migliaia 59 2 2 4" xfId="6296"/>
    <cellStyle name="Migliaia 59 2 2 4 2" xfId="17070"/>
    <cellStyle name="Migliaia 59 2 2 4 3" xfId="30185"/>
    <cellStyle name="Migliaia 59 2 2 4 4" xfId="42572"/>
    <cellStyle name="Migliaia 59 2 2 4 5" xfId="46102"/>
    <cellStyle name="Migliaia 59 2 2 4 6" xfId="49118"/>
    <cellStyle name="Migliaia 59 2 2 5" xfId="16505"/>
    <cellStyle name="Migliaia 59 2 2 6" xfId="20979"/>
    <cellStyle name="Migliaia 59 2 3" xfId="3298"/>
    <cellStyle name="Migliaia 59 2 3 2" xfId="9771"/>
    <cellStyle name="Migliaia 59 2 3 2 2" xfId="30951"/>
    <cellStyle name="Migliaia 59 2 3 2 2 2" xfId="36111"/>
    <cellStyle name="Migliaia 59 2 3 2 2 3" xfId="41413"/>
    <cellStyle name="Migliaia 59 2 3 2 3" xfId="33460"/>
    <cellStyle name="Migliaia 59 2 3 2 4" xfId="38762"/>
    <cellStyle name="Migliaia 59 2 3 3" xfId="16507"/>
    <cellStyle name="Migliaia 59 2 3 3 2" xfId="30187"/>
    <cellStyle name="Migliaia 59 2 3 4" xfId="20981"/>
    <cellStyle name="Migliaia 59 2 3 5" xfId="12289"/>
    <cellStyle name="Migliaia 59 2 4" xfId="2899"/>
    <cellStyle name="Migliaia 59 2 4 2" xfId="9476"/>
    <cellStyle name="Migliaia 59 2 4 2 2" xfId="30188"/>
    <cellStyle name="Migliaia 59 2 4 3" xfId="14118"/>
    <cellStyle name="Migliaia 59 2 4 4" xfId="16508"/>
    <cellStyle name="Migliaia 59 2 4 5" xfId="20982"/>
    <cellStyle name="Migliaia 59 2 4 6" xfId="12290"/>
    <cellStyle name="Migliaia 59 2 5" xfId="8586"/>
    <cellStyle name="Migliaia 59 2 5 2" xfId="30189"/>
    <cellStyle name="Migliaia 59 2 5 3" xfId="20983"/>
    <cellStyle name="Migliaia 59 2 6" xfId="16504"/>
    <cellStyle name="Migliaia 59 2 6 2" xfId="30190"/>
    <cellStyle name="Migliaia 59 2 6 3" xfId="20984"/>
    <cellStyle name="Migliaia 59 2 7" xfId="30184"/>
    <cellStyle name="Migliaia 59 2 8" xfId="20978"/>
    <cellStyle name="Migliaia 59 3" xfId="400"/>
    <cellStyle name="Migliaia 59 3 10" xfId="20985"/>
    <cellStyle name="Migliaia 59 3 11" xfId="12291"/>
    <cellStyle name="Migliaia 59 3 2" xfId="1550"/>
    <cellStyle name="Migliaia 59 3 2 2" xfId="3746"/>
    <cellStyle name="Migliaia 59 3 2 2 2" xfId="7531"/>
    <cellStyle name="Migliaia 59 3 2 2 2 2" xfId="13957"/>
    <cellStyle name="Migliaia 59 3 2 2 2 2 2" xfId="17327"/>
    <cellStyle name="Migliaia 59 3 2 2 2 2 3" xfId="30194"/>
    <cellStyle name="Migliaia 59 3 2 2 2 3" xfId="20988"/>
    <cellStyle name="Migliaia 59 3 2 2 2 4" xfId="42611"/>
    <cellStyle name="Migliaia 59 3 2 2 2 5" xfId="46372"/>
    <cellStyle name="Migliaia 59 3 2 2 2 6" xfId="49388"/>
    <cellStyle name="Migliaia 59 3 2 2 2 7" xfId="13126"/>
    <cellStyle name="Migliaia 59 3 2 2 3" xfId="7000"/>
    <cellStyle name="Migliaia 59 3 2 2 3 2" xfId="30193"/>
    <cellStyle name="Migliaia 59 3 2 2 4" xfId="6297"/>
    <cellStyle name="Migliaia 59 3 2 2 4 2" xfId="17071"/>
    <cellStyle name="Migliaia 59 3 2 2 4 3" xfId="20627"/>
    <cellStyle name="Migliaia 59 3 2 2 4 4" xfId="46103"/>
    <cellStyle name="Migliaia 59 3 2 2 4 5" xfId="49119"/>
    <cellStyle name="Migliaia 59 3 2 2 5" xfId="16511"/>
    <cellStyle name="Migliaia 59 3 2 2 6" xfId="20987"/>
    <cellStyle name="Migliaia 59 3 2 3" xfId="2901"/>
    <cellStyle name="Migliaia 59 3 2 3 2" xfId="7649"/>
    <cellStyle name="Migliaia 59 3 2 3 2 2" xfId="30195"/>
    <cellStyle name="Migliaia 59 3 2 3 3" xfId="7532"/>
    <cellStyle name="Migliaia 59 3 2 3 4" xfId="16512"/>
    <cellStyle name="Migliaia 59 3 2 3 5" xfId="20989"/>
    <cellStyle name="Migliaia 59 3 2 3 6" xfId="12292"/>
    <cellStyle name="Migliaia 59 3 2 4" xfId="6882"/>
    <cellStyle name="Migliaia 59 3 2 4 2" xfId="13543"/>
    <cellStyle name="Migliaia 59 3 2 4 2 2" xfId="30196"/>
    <cellStyle name="Migliaia 59 3 2 4 3" xfId="20990"/>
    <cellStyle name="Migliaia 59 3 2 4 4" xfId="12673"/>
    <cellStyle name="Migliaia 59 3 2 5" xfId="12693"/>
    <cellStyle name="Migliaia 59 3 2 5 2" xfId="30197"/>
    <cellStyle name="Migliaia 59 3 2 5 3" xfId="20991"/>
    <cellStyle name="Migliaia 59 3 2 6" xfId="16510"/>
    <cellStyle name="Migliaia 59 3 2 6 2" xfId="30198"/>
    <cellStyle name="Migliaia 59 3 2 6 3" xfId="20992"/>
    <cellStyle name="Migliaia 59 3 2 7" xfId="30192"/>
    <cellStyle name="Migliaia 59 3 2 8" xfId="20986"/>
    <cellStyle name="Migliaia 59 3 3" xfId="1549"/>
    <cellStyle name="Migliaia 59 3 3 2" xfId="3745"/>
    <cellStyle name="Migliaia 59 3 3 2 2" xfId="5222"/>
    <cellStyle name="Migliaia 59 3 3 2 2 2" xfId="30200"/>
    <cellStyle name="Migliaia 59 3 3 2 3" xfId="13702"/>
    <cellStyle name="Migliaia 59 3 3 2 4" xfId="16514"/>
    <cellStyle name="Migliaia 59 3 3 2 5" xfId="20994"/>
    <cellStyle name="Migliaia 59 3 3 2 6" xfId="12294"/>
    <cellStyle name="Migliaia 59 3 3 3" xfId="4974"/>
    <cellStyle name="Migliaia 59 3 3 3 2" xfId="30201"/>
    <cellStyle name="Migliaia 59 3 3 3 3" xfId="20995"/>
    <cellStyle name="Migliaia 59 3 3 4" xfId="16513"/>
    <cellStyle name="Migliaia 59 3 3 4 2" xfId="30202"/>
    <cellStyle name="Migliaia 59 3 3 4 3" xfId="20996"/>
    <cellStyle name="Migliaia 59 3 3 4 4" xfId="44345"/>
    <cellStyle name="Migliaia 59 3 3 5" xfId="20997"/>
    <cellStyle name="Migliaia 59 3 3 5 2" xfId="30203"/>
    <cellStyle name="Migliaia 59 3 3 5 3" xfId="44346"/>
    <cellStyle name="Migliaia 59 3 3 6" xfId="30199"/>
    <cellStyle name="Migliaia 59 3 3 7" xfId="20993"/>
    <cellStyle name="Migliaia 59 3 3 8" xfId="12293"/>
    <cellStyle name="Migliaia 59 3 4" xfId="2439"/>
    <cellStyle name="Migliaia 59 3 4 2" xfId="3951"/>
    <cellStyle name="Migliaia 59 3 4 2 2" xfId="9906"/>
    <cellStyle name="Migliaia 59 3 4 2 3" xfId="13578"/>
    <cellStyle name="Migliaia 59 3 4 2 4" xfId="16516"/>
    <cellStyle name="Migliaia 59 3 4 2 5" xfId="27932"/>
    <cellStyle name="Migliaia 59 3 4 2 6" xfId="12296"/>
    <cellStyle name="Migliaia 59 3 4 3" xfId="9154"/>
    <cellStyle name="Migliaia 59 3 4 3 2" xfId="30952"/>
    <cellStyle name="Migliaia 59 3 4 3 2 2" xfId="36112"/>
    <cellStyle name="Migliaia 59 3 4 3 2 3" xfId="41414"/>
    <cellStyle name="Migliaia 59 3 4 3 3" xfId="33461"/>
    <cellStyle name="Migliaia 59 3 4 3 4" xfId="38763"/>
    <cellStyle name="Migliaia 59 3 4 4" xfId="16515"/>
    <cellStyle name="Migliaia 59 3 4 4 2" xfId="30204"/>
    <cellStyle name="Migliaia 59 3 4 5" xfId="20998"/>
    <cellStyle name="Migliaia 59 3 4 6" xfId="12295"/>
    <cellStyle name="Migliaia 59 3 5" xfId="3299"/>
    <cellStyle name="Migliaia 59 3 5 2" xfId="9772"/>
    <cellStyle name="Migliaia 59 3 5 2 2" xfId="30953"/>
    <cellStyle name="Migliaia 59 3 5 2 2 2" xfId="36113"/>
    <cellStyle name="Migliaia 59 3 5 2 2 3" xfId="41415"/>
    <cellStyle name="Migliaia 59 3 5 2 3" xfId="33462"/>
    <cellStyle name="Migliaia 59 3 5 2 4" xfId="38764"/>
    <cellStyle name="Migliaia 59 3 5 3" xfId="16517"/>
    <cellStyle name="Migliaia 59 3 5 3 2" xfId="30205"/>
    <cellStyle name="Migliaia 59 3 5 4" xfId="20999"/>
    <cellStyle name="Migliaia 59 3 5 5" xfId="12297"/>
    <cellStyle name="Migliaia 59 3 6" xfId="2900"/>
    <cellStyle name="Migliaia 59 3 6 2" xfId="9477"/>
    <cellStyle name="Migliaia 59 3 6 2 2" xfId="30206"/>
    <cellStyle name="Migliaia 59 3 6 3" xfId="14032"/>
    <cellStyle name="Migliaia 59 3 6 4" xfId="16518"/>
    <cellStyle name="Migliaia 59 3 6 5" xfId="21000"/>
    <cellStyle name="Migliaia 59 3 6 6" xfId="12298"/>
    <cellStyle name="Migliaia 59 3 7" xfId="7715"/>
    <cellStyle name="Migliaia 59 3 7 2" xfId="30207"/>
    <cellStyle name="Migliaia 59 3 7 3" xfId="21001"/>
    <cellStyle name="Migliaia 59 3 8" xfId="12694"/>
    <cellStyle name="Migliaia 59 3 8 2" xfId="30208"/>
    <cellStyle name="Migliaia 59 3 8 3" xfId="21002"/>
    <cellStyle name="Migliaia 59 3 9" xfId="16509"/>
    <cellStyle name="Migliaia 59 3 9 2" xfId="30191"/>
    <cellStyle name="Migliaia 59 4" xfId="1551"/>
    <cellStyle name="Migliaia 59 4 2" xfId="3747"/>
    <cellStyle name="Migliaia 59 4 2 2" xfId="4320"/>
    <cellStyle name="Migliaia 59 4 2 2 2" xfId="30211"/>
    <cellStyle name="Migliaia 59 4 2 2 3" xfId="21005"/>
    <cellStyle name="Migliaia 59 4 2 3" xfId="7533"/>
    <cellStyle name="Migliaia 59 4 2 3 2" xfId="30212"/>
    <cellStyle name="Migliaia 59 4 2 3 3" xfId="21006"/>
    <cellStyle name="Migliaia 59 4 2 4" xfId="6884"/>
    <cellStyle name="Migliaia 59 4 2 4 2" xfId="30210"/>
    <cellStyle name="Migliaia 59 4 2 5" xfId="6299"/>
    <cellStyle name="Migliaia 59 4 2 5 2" xfId="17073"/>
    <cellStyle name="Migliaia 59 4 2 5 3" xfId="42159"/>
    <cellStyle name="Migliaia 59 4 2 5 4" xfId="46105"/>
    <cellStyle name="Migliaia 59 4 2 5 5" xfId="49121"/>
    <cellStyle name="Migliaia 59 4 2 6" xfId="16520"/>
    <cellStyle name="Migliaia 59 4 2 7" xfId="21004"/>
    <cellStyle name="Migliaia 59 4 3" xfId="4321"/>
    <cellStyle name="Migliaia 59 4 3 2" xfId="13703"/>
    <cellStyle name="Migliaia 59 4 3 2 2" xfId="30213"/>
    <cellStyle name="Migliaia 59 4 3 3" xfId="21007"/>
    <cellStyle name="Migliaia 59 4 3 4" xfId="12692"/>
    <cellStyle name="Migliaia 59 4 4" xfId="7534"/>
    <cellStyle name="Migliaia 59 4 4 2" xfId="30214"/>
    <cellStyle name="Migliaia 59 4 4 3" xfId="21008"/>
    <cellStyle name="Migliaia 59 4 5" xfId="6883"/>
    <cellStyle name="Migliaia 59 4 5 2" xfId="30215"/>
    <cellStyle name="Migliaia 59 4 5 3" xfId="21009"/>
    <cellStyle name="Migliaia 59 4 6" xfId="6298"/>
    <cellStyle name="Migliaia 59 4 6 2" xfId="17072"/>
    <cellStyle name="Migliaia 59 4 6 2 2" xfId="30216"/>
    <cellStyle name="Migliaia 59 4 6 3" xfId="21010"/>
    <cellStyle name="Migliaia 59 4 6 4" xfId="27789"/>
    <cellStyle name="Migliaia 59 4 6 5" xfId="44347"/>
    <cellStyle name="Migliaia 59 4 6 6" xfId="46104"/>
    <cellStyle name="Migliaia 59 4 6 7" xfId="49120"/>
    <cellStyle name="Migliaia 59 4 7" xfId="16519"/>
    <cellStyle name="Migliaia 59 4 7 2" xfId="30217"/>
    <cellStyle name="Migliaia 59 4 7 3" xfId="21011"/>
    <cellStyle name="Migliaia 59 4 8" xfId="30209"/>
    <cellStyle name="Migliaia 59 4 9" xfId="21003"/>
    <cellStyle name="Migliaia 59 5" xfId="1552"/>
    <cellStyle name="Migliaia 59 5 2" xfId="3748"/>
    <cellStyle name="Migliaia 59 5 2 2" xfId="13958"/>
    <cellStyle name="Migliaia 59 5 2 2 2" xfId="30219"/>
    <cellStyle name="Migliaia 59 5 2 3" xfId="16522"/>
    <cellStyle name="Migliaia 59 5 2 4" xfId="21013"/>
    <cellStyle name="Migliaia 59 5 2 5" xfId="12299"/>
    <cellStyle name="Migliaia 59 5 3" xfId="6885"/>
    <cellStyle name="Migliaia 59 5 3 2" xfId="30220"/>
    <cellStyle name="Migliaia 59 5 3 3" xfId="21014"/>
    <cellStyle name="Migliaia 59 5 4" xfId="6300"/>
    <cellStyle name="Migliaia 59 5 4 2" xfId="17074"/>
    <cellStyle name="Migliaia 59 5 4 2 2" xfId="30221"/>
    <cellStyle name="Migliaia 59 5 4 3" xfId="21015"/>
    <cellStyle name="Migliaia 59 5 4 4" xfId="42483"/>
    <cellStyle name="Migliaia 59 5 4 5" xfId="44348"/>
    <cellStyle name="Migliaia 59 5 4 6" xfId="46106"/>
    <cellStyle name="Migliaia 59 5 4 7" xfId="49122"/>
    <cellStyle name="Migliaia 59 5 5" xfId="16521"/>
    <cellStyle name="Migliaia 59 5 5 2" xfId="30222"/>
    <cellStyle name="Migliaia 59 5 5 3" xfId="21016"/>
    <cellStyle name="Migliaia 59 5 5 4" xfId="44349"/>
    <cellStyle name="Migliaia 59 5 6" xfId="21017"/>
    <cellStyle name="Migliaia 59 5 6 2" xfId="30223"/>
    <cellStyle name="Migliaia 59 5 7" xfId="30218"/>
    <cellStyle name="Migliaia 59 5 8" xfId="21012"/>
    <cellStyle name="Migliaia 59 6" xfId="1547"/>
    <cellStyle name="Migliaia 59 6 2" xfId="3743"/>
    <cellStyle name="Migliaia 59 6 2 2" xfId="5221"/>
    <cellStyle name="Migliaia 59 6 2 3" xfId="13551"/>
    <cellStyle name="Migliaia 59 6 2 4" xfId="16524"/>
    <cellStyle name="Migliaia 59 6 2 5" xfId="27933"/>
    <cellStyle name="Migliaia 59 6 2 6" xfId="12301"/>
    <cellStyle name="Migliaia 59 6 3" xfId="4973"/>
    <cellStyle name="Migliaia 59 6 3 2" xfId="30954"/>
    <cellStyle name="Migliaia 59 6 3 2 2" xfId="36114"/>
    <cellStyle name="Migliaia 59 6 3 2 3" xfId="41416"/>
    <cellStyle name="Migliaia 59 6 3 3" xfId="33463"/>
    <cellStyle name="Migliaia 59 6 3 4" xfId="38765"/>
    <cellStyle name="Migliaia 59 6 4" xfId="16523"/>
    <cellStyle name="Migliaia 59 6 4 2" xfId="30224"/>
    <cellStyle name="Migliaia 59 6 5" xfId="21018"/>
    <cellStyle name="Migliaia 59 6 6" xfId="12300"/>
    <cellStyle name="Migliaia 59 7" xfId="3297"/>
    <cellStyle name="Migliaia 59 7 2" xfId="9770"/>
    <cellStyle name="Migliaia 59 7 2 2" xfId="30955"/>
    <cellStyle name="Migliaia 59 7 2 2 2" xfId="36115"/>
    <cellStyle name="Migliaia 59 7 2 2 3" xfId="41417"/>
    <cellStyle name="Migliaia 59 7 2 3" xfId="33464"/>
    <cellStyle name="Migliaia 59 7 2 4" xfId="38766"/>
    <cellStyle name="Migliaia 59 7 3" xfId="16525"/>
    <cellStyle name="Migliaia 59 7 3 2" xfId="30225"/>
    <cellStyle name="Migliaia 59 7 4" xfId="21019"/>
    <cellStyle name="Migliaia 59 7 5" xfId="12302"/>
    <cellStyle name="Migliaia 59 8" xfId="2898"/>
    <cellStyle name="Migliaia 59 8 2" xfId="9475"/>
    <cellStyle name="Migliaia 59 8 2 2" xfId="30956"/>
    <cellStyle name="Migliaia 59 8 2 2 2" xfId="36116"/>
    <cellStyle name="Migliaia 59 8 2 2 3" xfId="41418"/>
    <cellStyle name="Migliaia 59 8 2 3" xfId="33465"/>
    <cellStyle name="Migliaia 59 8 2 4" xfId="38767"/>
    <cellStyle name="Migliaia 59 8 3" xfId="16526"/>
    <cellStyle name="Migliaia 59 8 3 2" xfId="30226"/>
    <cellStyle name="Migliaia 59 8 4" xfId="21020"/>
    <cellStyle name="Migliaia 59 8 5" xfId="12303"/>
    <cellStyle name="Migliaia 59 9" xfId="12672"/>
    <cellStyle name="Migliaia 59 9 2" xfId="30227"/>
    <cellStyle name="Migliaia 59 9 3" xfId="21021"/>
    <cellStyle name="Migliaia 6" xfId="401"/>
    <cellStyle name="Migliaia 6 10" xfId="16527"/>
    <cellStyle name="Migliaia 6 10 2" xfId="30228"/>
    <cellStyle name="Migliaia 6 11" xfId="21022"/>
    <cellStyle name="Migliaia 6 2" xfId="402"/>
    <cellStyle name="Migliaia 6 2 2" xfId="1554"/>
    <cellStyle name="Migliaia 6 2 2 2" xfId="3750"/>
    <cellStyle name="Migliaia 6 2 2 2 2" xfId="9847"/>
    <cellStyle name="Migliaia 6 2 2 2 2 2" xfId="30231"/>
    <cellStyle name="Migliaia 6 2 2 2 3" xfId="13959"/>
    <cellStyle name="Migliaia 6 2 2 2 4" xfId="16530"/>
    <cellStyle name="Migliaia 6 2 2 2 5" xfId="21025"/>
    <cellStyle name="Migliaia 6 2 2 2 6" xfId="12304"/>
    <cellStyle name="Migliaia 6 2 2 3" xfId="7072"/>
    <cellStyle name="Migliaia 6 2 2 3 2" xfId="30957"/>
    <cellStyle name="Migliaia 6 2 2 3 2 2" xfId="36117"/>
    <cellStyle name="Migliaia 6 2 2 3 2 3" xfId="41419"/>
    <cellStyle name="Migliaia 6 2 2 3 3" xfId="33466"/>
    <cellStyle name="Migliaia 6 2 2 3 4" xfId="38768"/>
    <cellStyle name="Migliaia 6 2 2 4" xfId="6301"/>
    <cellStyle name="Migliaia 6 2 2 4 2" xfId="17075"/>
    <cellStyle name="Migliaia 6 2 2 4 3" xfId="30230"/>
    <cellStyle name="Migliaia 6 2 2 4 4" xfId="43632"/>
    <cellStyle name="Migliaia 6 2 2 4 5" xfId="46107"/>
    <cellStyle name="Migliaia 6 2 2 4 6" xfId="49123"/>
    <cellStyle name="Migliaia 6 2 2 5" xfId="16529"/>
    <cellStyle name="Migliaia 6 2 2 6" xfId="21024"/>
    <cellStyle name="Migliaia 6 2 3" xfId="3301"/>
    <cellStyle name="Migliaia 6 2 3 2" xfId="9774"/>
    <cellStyle name="Migliaia 6 2 3 2 2" xfId="30958"/>
    <cellStyle name="Migliaia 6 2 3 2 2 2" xfId="36118"/>
    <cellStyle name="Migliaia 6 2 3 2 2 3" xfId="41420"/>
    <cellStyle name="Migliaia 6 2 3 2 3" xfId="33467"/>
    <cellStyle name="Migliaia 6 2 3 2 4" xfId="38769"/>
    <cellStyle name="Migliaia 6 2 3 3" xfId="16531"/>
    <cellStyle name="Migliaia 6 2 3 3 2" xfId="30232"/>
    <cellStyle name="Migliaia 6 2 3 4" xfId="21026"/>
    <cellStyle name="Migliaia 6 2 3 5" xfId="12305"/>
    <cellStyle name="Migliaia 6 2 4" xfId="2903"/>
    <cellStyle name="Migliaia 6 2 4 2" xfId="9479"/>
    <cellStyle name="Migliaia 6 2 4 2 2" xfId="30233"/>
    <cellStyle name="Migliaia 6 2 4 3" xfId="14117"/>
    <cellStyle name="Migliaia 6 2 4 4" xfId="16532"/>
    <cellStyle name="Migliaia 6 2 4 5" xfId="21027"/>
    <cellStyle name="Migliaia 6 2 4 6" xfId="12306"/>
    <cellStyle name="Migliaia 6 2 5" xfId="8587"/>
    <cellStyle name="Migliaia 6 2 5 2" xfId="30234"/>
    <cellStyle name="Migliaia 6 2 5 3" xfId="21028"/>
    <cellStyle name="Migliaia 6 2 6" xfId="16528"/>
    <cellStyle name="Migliaia 6 2 6 2" xfId="30235"/>
    <cellStyle name="Migliaia 6 2 6 3" xfId="21029"/>
    <cellStyle name="Migliaia 6 2 7" xfId="30229"/>
    <cellStyle name="Migliaia 6 2 8" xfId="21023"/>
    <cellStyle name="Migliaia 6 3" xfId="403"/>
    <cellStyle name="Migliaia 6 3 10" xfId="21030"/>
    <cellStyle name="Migliaia 6 3 11" xfId="12307"/>
    <cellStyle name="Migliaia 6 3 2" xfId="1556"/>
    <cellStyle name="Migliaia 6 3 2 2" xfId="3752"/>
    <cellStyle name="Migliaia 6 3 2 2 2" xfId="7535"/>
    <cellStyle name="Migliaia 6 3 2 2 2 2" xfId="13960"/>
    <cellStyle name="Migliaia 6 3 2 2 2 2 2" xfId="17328"/>
    <cellStyle name="Migliaia 6 3 2 2 2 2 3" xfId="30239"/>
    <cellStyle name="Migliaia 6 3 2 2 2 3" xfId="21033"/>
    <cellStyle name="Migliaia 6 3 2 2 2 4" xfId="42062"/>
    <cellStyle name="Migliaia 6 3 2 2 2 5" xfId="46373"/>
    <cellStyle name="Migliaia 6 3 2 2 2 6" xfId="49389"/>
    <cellStyle name="Migliaia 6 3 2 2 2 7" xfId="13127"/>
    <cellStyle name="Migliaia 6 3 2 2 3" xfId="7631"/>
    <cellStyle name="Migliaia 6 3 2 2 3 2" xfId="30238"/>
    <cellStyle name="Migliaia 6 3 2 2 4" xfId="6302"/>
    <cellStyle name="Migliaia 6 3 2 2 4 2" xfId="17076"/>
    <cellStyle name="Migliaia 6 3 2 2 4 3" xfId="42879"/>
    <cellStyle name="Migliaia 6 3 2 2 4 4" xfId="46108"/>
    <cellStyle name="Migliaia 6 3 2 2 4 5" xfId="49124"/>
    <cellStyle name="Migliaia 6 3 2 2 5" xfId="16535"/>
    <cellStyle name="Migliaia 6 3 2 2 6" xfId="21032"/>
    <cellStyle name="Migliaia 6 3 2 3" xfId="2905"/>
    <cellStyle name="Migliaia 6 3 2 3 2" xfId="7087"/>
    <cellStyle name="Migliaia 6 3 2 3 2 2" xfId="30240"/>
    <cellStyle name="Migliaia 6 3 2 3 3" xfId="7536"/>
    <cellStyle name="Migliaia 6 3 2 3 4" xfId="16536"/>
    <cellStyle name="Migliaia 6 3 2 3 5" xfId="21034"/>
    <cellStyle name="Migliaia 6 3 2 3 6" xfId="12308"/>
    <cellStyle name="Migliaia 6 3 2 4" xfId="6886"/>
    <cellStyle name="Migliaia 6 3 2 4 2" xfId="13544"/>
    <cellStyle name="Migliaia 6 3 2 4 2 2" xfId="30241"/>
    <cellStyle name="Migliaia 6 3 2 4 3" xfId="21035"/>
    <cellStyle name="Migliaia 6 3 2 4 4" xfId="12675"/>
    <cellStyle name="Migliaia 6 3 2 5" xfId="12690"/>
    <cellStyle name="Migliaia 6 3 2 5 2" xfId="30242"/>
    <cellStyle name="Migliaia 6 3 2 5 3" xfId="21036"/>
    <cellStyle name="Migliaia 6 3 2 6" xfId="16534"/>
    <cellStyle name="Migliaia 6 3 2 6 2" xfId="30243"/>
    <cellStyle name="Migliaia 6 3 2 6 3" xfId="21037"/>
    <cellStyle name="Migliaia 6 3 2 7" xfId="30237"/>
    <cellStyle name="Migliaia 6 3 2 8" xfId="21031"/>
    <cellStyle name="Migliaia 6 3 3" xfId="1555"/>
    <cellStyle name="Migliaia 6 3 3 2" xfId="3751"/>
    <cellStyle name="Migliaia 6 3 3 2 2" xfId="5224"/>
    <cellStyle name="Migliaia 6 3 3 2 2 2" xfId="30245"/>
    <cellStyle name="Migliaia 6 3 3 2 3" xfId="13704"/>
    <cellStyle name="Migliaia 6 3 3 2 4" xfId="16538"/>
    <cellStyle name="Migliaia 6 3 3 2 5" xfId="21039"/>
    <cellStyle name="Migliaia 6 3 3 2 6" xfId="12310"/>
    <cellStyle name="Migliaia 6 3 3 3" xfId="4976"/>
    <cellStyle name="Migliaia 6 3 3 3 2" xfId="30246"/>
    <cellStyle name="Migliaia 6 3 3 3 3" xfId="21040"/>
    <cellStyle name="Migliaia 6 3 3 4" xfId="16537"/>
    <cellStyle name="Migliaia 6 3 3 4 2" xfId="30247"/>
    <cellStyle name="Migliaia 6 3 3 4 3" xfId="21041"/>
    <cellStyle name="Migliaia 6 3 3 4 4" xfId="44350"/>
    <cellStyle name="Migliaia 6 3 3 5" xfId="21042"/>
    <cellStyle name="Migliaia 6 3 3 5 2" xfId="30248"/>
    <cellStyle name="Migliaia 6 3 3 5 3" xfId="44351"/>
    <cellStyle name="Migliaia 6 3 3 6" xfId="30244"/>
    <cellStyle name="Migliaia 6 3 3 7" xfId="21038"/>
    <cellStyle name="Migliaia 6 3 3 8" xfId="12309"/>
    <cellStyle name="Migliaia 6 3 4" xfId="2440"/>
    <cellStyle name="Migliaia 6 3 4 2" xfId="3952"/>
    <cellStyle name="Migliaia 6 3 4 2 2" xfId="9907"/>
    <cellStyle name="Migliaia 6 3 4 2 3" xfId="13996"/>
    <cellStyle name="Migliaia 6 3 4 2 4" xfId="16540"/>
    <cellStyle name="Migliaia 6 3 4 2 5" xfId="27934"/>
    <cellStyle name="Migliaia 6 3 4 2 6" xfId="12312"/>
    <cellStyle name="Migliaia 6 3 4 3" xfId="9155"/>
    <cellStyle name="Migliaia 6 3 4 3 2" xfId="30959"/>
    <cellStyle name="Migliaia 6 3 4 3 2 2" xfId="36119"/>
    <cellStyle name="Migliaia 6 3 4 3 2 3" xfId="41421"/>
    <cellStyle name="Migliaia 6 3 4 3 3" xfId="33468"/>
    <cellStyle name="Migliaia 6 3 4 3 4" xfId="38770"/>
    <cellStyle name="Migliaia 6 3 4 4" xfId="16539"/>
    <cellStyle name="Migliaia 6 3 4 4 2" xfId="30249"/>
    <cellStyle name="Migliaia 6 3 4 5" xfId="21043"/>
    <cellStyle name="Migliaia 6 3 4 6" xfId="12311"/>
    <cellStyle name="Migliaia 6 3 5" xfId="3302"/>
    <cellStyle name="Migliaia 6 3 5 2" xfId="9775"/>
    <cellStyle name="Migliaia 6 3 5 2 2" xfId="30960"/>
    <cellStyle name="Migliaia 6 3 5 2 2 2" xfId="36120"/>
    <cellStyle name="Migliaia 6 3 5 2 2 3" xfId="41422"/>
    <cellStyle name="Migliaia 6 3 5 2 3" xfId="33469"/>
    <cellStyle name="Migliaia 6 3 5 2 4" xfId="38771"/>
    <cellStyle name="Migliaia 6 3 5 3" xfId="16541"/>
    <cellStyle name="Migliaia 6 3 5 3 2" xfId="30250"/>
    <cellStyle name="Migliaia 6 3 5 4" xfId="21044"/>
    <cellStyle name="Migliaia 6 3 5 5" xfId="12313"/>
    <cellStyle name="Migliaia 6 3 6" xfId="2904"/>
    <cellStyle name="Migliaia 6 3 6 2" xfId="9480"/>
    <cellStyle name="Migliaia 6 3 6 2 2" xfId="30251"/>
    <cellStyle name="Migliaia 6 3 6 3" xfId="14116"/>
    <cellStyle name="Migliaia 6 3 6 4" xfId="16542"/>
    <cellStyle name="Migliaia 6 3 6 5" xfId="21045"/>
    <cellStyle name="Migliaia 6 3 6 6" xfId="12314"/>
    <cellStyle name="Migliaia 6 3 7" xfId="7681"/>
    <cellStyle name="Migliaia 6 3 7 2" xfId="30252"/>
    <cellStyle name="Migliaia 6 3 7 3" xfId="21046"/>
    <cellStyle name="Migliaia 6 3 8" xfId="12691"/>
    <cellStyle name="Migliaia 6 3 8 2" xfId="30253"/>
    <cellStyle name="Migliaia 6 3 8 3" xfId="21047"/>
    <cellStyle name="Migliaia 6 3 9" xfId="16533"/>
    <cellStyle name="Migliaia 6 3 9 2" xfId="30236"/>
    <cellStyle name="Migliaia 6 4" xfId="1557"/>
    <cellStyle name="Migliaia 6 4 2" xfId="3753"/>
    <cellStyle name="Migliaia 6 4 2 2" xfId="4322"/>
    <cellStyle name="Migliaia 6 4 2 2 2" xfId="30256"/>
    <cellStyle name="Migliaia 6 4 2 2 3" xfId="21050"/>
    <cellStyle name="Migliaia 6 4 2 3" xfId="7537"/>
    <cellStyle name="Migliaia 6 4 2 3 2" xfId="30257"/>
    <cellStyle name="Migliaia 6 4 2 3 3" xfId="21051"/>
    <cellStyle name="Migliaia 6 4 2 4" xfId="6888"/>
    <cellStyle name="Migliaia 6 4 2 4 2" xfId="30255"/>
    <cellStyle name="Migliaia 6 4 2 5" xfId="6304"/>
    <cellStyle name="Migliaia 6 4 2 5 2" xfId="17078"/>
    <cellStyle name="Migliaia 6 4 2 5 3" xfId="19951"/>
    <cellStyle name="Migliaia 6 4 2 5 4" xfId="46110"/>
    <cellStyle name="Migliaia 6 4 2 5 5" xfId="49126"/>
    <cellStyle name="Migliaia 6 4 2 6" xfId="16544"/>
    <cellStyle name="Migliaia 6 4 2 7" xfId="21049"/>
    <cellStyle name="Migliaia 6 4 3" xfId="4323"/>
    <cellStyle name="Migliaia 6 4 3 2" xfId="13705"/>
    <cellStyle name="Migliaia 6 4 3 2 2" xfId="30258"/>
    <cellStyle name="Migliaia 6 4 3 3" xfId="21052"/>
    <cellStyle name="Migliaia 6 4 3 4" xfId="12689"/>
    <cellStyle name="Migliaia 6 4 4" xfId="7538"/>
    <cellStyle name="Migliaia 6 4 4 2" xfId="30259"/>
    <cellStyle name="Migliaia 6 4 4 3" xfId="21053"/>
    <cellStyle name="Migliaia 6 4 5" xfId="6887"/>
    <cellStyle name="Migliaia 6 4 5 2" xfId="30260"/>
    <cellStyle name="Migliaia 6 4 5 3" xfId="21054"/>
    <cellStyle name="Migliaia 6 4 6" xfId="6303"/>
    <cellStyle name="Migliaia 6 4 6 2" xfId="17077"/>
    <cellStyle name="Migliaia 6 4 6 2 2" xfId="30261"/>
    <cellStyle name="Migliaia 6 4 6 3" xfId="21055"/>
    <cellStyle name="Migliaia 6 4 6 4" xfId="27896"/>
    <cellStyle name="Migliaia 6 4 6 5" xfId="44352"/>
    <cellStyle name="Migliaia 6 4 6 6" xfId="46109"/>
    <cellStyle name="Migliaia 6 4 6 7" xfId="49125"/>
    <cellStyle name="Migliaia 6 4 7" xfId="16543"/>
    <cellStyle name="Migliaia 6 4 7 2" xfId="30262"/>
    <cellStyle name="Migliaia 6 4 7 3" xfId="21056"/>
    <cellStyle name="Migliaia 6 4 8" xfId="30254"/>
    <cellStyle name="Migliaia 6 4 9" xfId="21048"/>
    <cellStyle name="Migliaia 6 5" xfId="1558"/>
    <cellStyle name="Migliaia 6 5 2" xfId="3754"/>
    <cellStyle name="Migliaia 6 5 2 2" xfId="13961"/>
    <cellStyle name="Migliaia 6 5 2 2 2" xfId="30264"/>
    <cellStyle name="Migliaia 6 5 2 3" xfId="16546"/>
    <cellStyle name="Migliaia 6 5 2 4" xfId="21058"/>
    <cellStyle name="Migliaia 6 5 2 5" xfId="12315"/>
    <cellStyle name="Migliaia 6 5 3" xfId="6889"/>
    <cellStyle name="Migliaia 6 5 3 2" xfId="30265"/>
    <cellStyle name="Migliaia 6 5 3 3" xfId="21059"/>
    <cellStyle name="Migliaia 6 5 4" xfId="6305"/>
    <cellStyle name="Migliaia 6 5 4 2" xfId="17079"/>
    <cellStyle name="Migliaia 6 5 4 2 2" xfId="30266"/>
    <cellStyle name="Migliaia 6 5 4 3" xfId="21060"/>
    <cellStyle name="Migliaia 6 5 4 4" xfId="42160"/>
    <cellStyle name="Migliaia 6 5 4 5" xfId="44353"/>
    <cellStyle name="Migliaia 6 5 4 6" xfId="46111"/>
    <cellStyle name="Migliaia 6 5 4 7" xfId="49127"/>
    <cellStyle name="Migliaia 6 5 5" xfId="16545"/>
    <cellStyle name="Migliaia 6 5 5 2" xfId="30267"/>
    <cellStyle name="Migliaia 6 5 5 3" xfId="21061"/>
    <cellStyle name="Migliaia 6 5 5 4" xfId="44354"/>
    <cellStyle name="Migliaia 6 5 6" xfId="21062"/>
    <cellStyle name="Migliaia 6 5 6 2" xfId="30268"/>
    <cellStyle name="Migliaia 6 5 7" xfId="30263"/>
    <cellStyle name="Migliaia 6 5 8" xfId="21057"/>
    <cellStyle name="Migliaia 6 6" xfId="1553"/>
    <cellStyle name="Migliaia 6 6 2" xfId="3749"/>
    <cellStyle name="Migliaia 6 6 2 2" xfId="5223"/>
    <cellStyle name="Migliaia 6 6 2 3" xfId="14028"/>
    <cellStyle name="Migliaia 6 6 2 4" xfId="16548"/>
    <cellStyle name="Migliaia 6 6 2 5" xfId="27935"/>
    <cellStyle name="Migliaia 6 6 2 6" xfId="12317"/>
    <cellStyle name="Migliaia 6 6 3" xfId="4975"/>
    <cellStyle name="Migliaia 6 6 3 2" xfId="30961"/>
    <cellStyle name="Migliaia 6 6 3 2 2" xfId="36121"/>
    <cellStyle name="Migliaia 6 6 3 2 3" xfId="41423"/>
    <cellStyle name="Migliaia 6 6 3 3" xfId="33470"/>
    <cellStyle name="Migliaia 6 6 3 4" xfId="38772"/>
    <cellStyle name="Migliaia 6 6 4" xfId="16547"/>
    <cellStyle name="Migliaia 6 6 4 2" xfId="30269"/>
    <cellStyle name="Migliaia 6 6 5" xfId="21063"/>
    <cellStyle name="Migliaia 6 6 6" xfId="12316"/>
    <cellStyle name="Migliaia 6 7" xfId="3300"/>
    <cellStyle name="Migliaia 6 7 2" xfId="9773"/>
    <cellStyle name="Migliaia 6 7 2 2" xfId="30962"/>
    <cellStyle name="Migliaia 6 7 2 2 2" xfId="36122"/>
    <cellStyle name="Migliaia 6 7 2 2 3" xfId="41424"/>
    <cellStyle name="Migliaia 6 7 2 3" xfId="33471"/>
    <cellStyle name="Migliaia 6 7 2 4" xfId="38773"/>
    <cellStyle name="Migliaia 6 7 3" xfId="16549"/>
    <cellStyle name="Migliaia 6 7 3 2" xfId="30270"/>
    <cellStyle name="Migliaia 6 7 4" xfId="21064"/>
    <cellStyle name="Migliaia 6 7 5" xfId="12318"/>
    <cellStyle name="Migliaia 6 8" xfId="2902"/>
    <cellStyle name="Migliaia 6 8 2" xfId="9478"/>
    <cellStyle name="Migliaia 6 8 2 2" xfId="30963"/>
    <cellStyle name="Migliaia 6 8 2 2 2" xfId="36123"/>
    <cellStyle name="Migliaia 6 8 2 2 3" xfId="41425"/>
    <cellStyle name="Migliaia 6 8 2 3" xfId="33472"/>
    <cellStyle name="Migliaia 6 8 2 4" xfId="38774"/>
    <cellStyle name="Migliaia 6 8 3" xfId="16550"/>
    <cellStyle name="Migliaia 6 8 3 2" xfId="30271"/>
    <cellStyle name="Migliaia 6 8 4" xfId="21065"/>
    <cellStyle name="Migliaia 6 8 5" xfId="12319"/>
    <cellStyle name="Migliaia 6 9" xfId="12674"/>
    <cellStyle name="Migliaia 6 9 2" xfId="30272"/>
    <cellStyle name="Migliaia 6 9 3" xfId="21066"/>
    <cellStyle name="Migliaia 60" xfId="404"/>
    <cellStyle name="Migliaia 60 10" xfId="16551"/>
    <cellStyle name="Migliaia 60 10 2" xfId="30273"/>
    <cellStyle name="Migliaia 60 11" xfId="21067"/>
    <cellStyle name="Migliaia 60 2" xfId="405"/>
    <cellStyle name="Migliaia 60 2 2" xfId="1560"/>
    <cellStyle name="Migliaia 60 2 2 2" xfId="3756"/>
    <cellStyle name="Migliaia 60 2 2 2 2" xfId="9848"/>
    <cellStyle name="Migliaia 60 2 2 2 2 2" xfId="30276"/>
    <cellStyle name="Migliaia 60 2 2 2 3" xfId="13962"/>
    <cellStyle name="Migliaia 60 2 2 2 4" xfId="16554"/>
    <cellStyle name="Migliaia 60 2 2 2 5" xfId="21070"/>
    <cellStyle name="Migliaia 60 2 2 2 6" xfId="12320"/>
    <cellStyle name="Migliaia 60 2 2 3" xfId="7073"/>
    <cellStyle name="Migliaia 60 2 2 3 2" xfId="30964"/>
    <cellStyle name="Migliaia 60 2 2 3 2 2" xfId="36124"/>
    <cellStyle name="Migliaia 60 2 2 3 2 3" xfId="41426"/>
    <cellStyle name="Migliaia 60 2 2 3 3" xfId="33473"/>
    <cellStyle name="Migliaia 60 2 2 3 4" xfId="38775"/>
    <cellStyle name="Migliaia 60 2 2 4" xfId="6306"/>
    <cellStyle name="Migliaia 60 2 2 4 2" xfId="17080"/>
    <cellStyle name="Migliaia 60 2 2 4 3" xfId="30275"/>
    <cellStyle name="Migliaia 60 2 2 4 4" xfId="42837"/>
    <cellStyle name="Migliaia 60 2 2 4 5" xfId="46112"/>
    <cellStyle name="Migliaia 60 2 2 4 6" xfId="49128"/>
    <cellStyle name="Migliaia 60 2 2 5" xfId="16553"/>
    <cellStyle name="Migliaia 60 2 2 6" xfId="21069"/>
    <cellStyle name="Migliaia 60 2 3" xfId="3304"/>
    <cellStyle name="Migliaia 60 2 3 2" xfId="9777"/>
    <cellStyle name="Migliaia 60 2 3 2 2" xfId="30965"/>
    <cellStyle name="Migliaia 60 2 3 2 2 2" xfId="36125"/>
    <cellStyle name="Migliaia 60 2 3 2 2 3" xfId="41427"/>
    <cellStyle name="Migliaia 60 2 3 2 3" xfId="33474"/>
    <cellStyle name="Migliaia 60 2 3 2 4" xfId="38776"/>
    <cellStyle name="Migliaia 60 2 3 3" xfId="16555"/>
    <cellStyle name="Migliaia 60 2 3 3 2" xfId="30277"/>
    <cellStyle name="Migliaia 60 2 3 4" xfId="21071"/>
    <cellStyle name="Migliaia 60 2 3 5" xfId="12321"/>
    <cellStyle name="Migliaia 60 2 4" xfId="2907"/>
    <cellStyle name="Migliaia 60 2 4 2" xfId="9482"/>
    <cellStyle name="Migliaia 60 2 4 2 2" xfId="30278"/>
    <cellStyle name="Migliaia 60 2 4 3" xfId="14115"/>
    <cellStyle name="Migliaia 60 2 4 4" xfId="16556"/>
    <cellStyle name="Migliaia 60 2 4 5" xfId="21072"/>
    <cellStyle name="Migliaia 60 2 4 6" xfId="12322"/>
    <cellStyle name="Migliaia 60 2 5" xfId="8588"/>
    <cellStyle name="Migliaia 60 2 5 2" xfId="30279"/>
    <cellStyle name="Migliaia 60 2 5 3" xfId="21073"/>
    <cellStyle name="Migliaia 60 2 6" xfId="16552"/>
    <cellStyle name="Migliaia 60 2 6 2" xfId="30280"/>
    <cellStyle name="Migliaia 60 2 6 3" xfId="21074"/>
    <cellStyle name="Migliaia 60 2 7" xfId="30274"/>
    <cellStyle name="Migliaia 60 2 8" xfId="21068"/>
    <cellStyle name="Migliaia 60 3" xfId="406"/>
    <cellStyle name="Migliaia 60 3 10" xfId="21075"/>
    <cellStyle name="Migliaia 60 3 11" xfId="12323"/>
    <cellStyle name="Migliaia 60 3 2" xfId="1562"/>
    <cellStyle name="Migliaia 60 3 2 2" xfId="3758"/>
    <cellStyle name="Migliaia 60 3 2 2 2" xfId="7539"/>
    <cellStyle name="Migliaia 60 3 2 2 2 2" xfId="13963"/>
    <cellStyle name="Migliaia 60 3 2 2 2 2 2" xfId="17329"/>
    <cellStyle name="Migliaia 60 3 2 2 2 2 3" xfId="30284"/>
    <cellStyle name="Migliaia 60 3 2 2 2 3" xfId="21078"/>
    <cellStyle name="Migliaia 60 3 2 2 2 4" xfId="42202"/>
    <cellStyle name="Migliaia 60 3 2 2 2 5" xfId="46374"/>
    <cellStyle name="Migliaia 60 3 2 2 2 6" xfId="49390"/>
    <cellStyle name="Migliaia 60 3 2 2 2 7" xfId="13128"/>
    <cellStyle name="Migliaia 60 3 2 2 3" xfId="7630"/>
    <cellStyle name="Migliaia 60 3 2 2 3 2" xfId="30283"/>
    <cellStyle name="Migliaia 60 3 2 2 4" xfId="6307"/>
    <cellStyle name="Migliaia 60 3 2 2 4 2" xfId="17081"/>
    <cellStyle name="Migliaia 60 3 2 2 4 3" xfId="19683"/>
    <cellStyle name="Migliaia 60 3 2 2 4 4" xfId="46113"/>
    <cellStyle name="Migliaia 60 3 2 2 4 5" xfId="49129"/>
    <cellStyle name="Migliaia 60 3 2 2 5" xfId="16559"/>
    <cellStyle name="Migliaia 60 3 2 2 6" xfId="21077"/>
    <cellStyle name="Migliaia 60 3 2 3" xfId="2909"/>
    <cellStyle name="Migliaia 60 3 2 3 2" xfId="7648"/>
    <cellStyle name="Migliaia 60 3 2 3 2 2" xfId="30285"/>
    <cellStyle name="Migliaia 60 3 2 3 3" xfId="7540"/>
    <cellStyle name="Migliaia 60 3 2 3 4" xfId="16560"/>
    <cellStyle name="Migliaia 60 3 2 3 5" xfId="21079"/>
    <cellStyle name="Migliaia 60 3 2 3 6" xfId="12324"/>
    <cellStyle name="Migliaia 60 3 2 4" xfId="6890"/>
    <cellStyle name="Migliaia 60 3 2 4 2" xfId="13545"/>
    <cellStyle name="Migliaia 60 3 2 4 2 2" xfId="30286"/>
    <cellStyle name="Migliaia 60 3 2 4 3" xfId="21080"/>
    <cellStyle name="Migliaia 60 3 2 4 4" xfId="12677"/>
    <cellStyle name="Migliaia 60 3 2 5" xfId="12687"/>
    <cellStyle name="Migliaia 60 3 2 5 2" xfId="30287"/>
    <cellStyle name="Migliaia 60 3 2 5 3" xfId="21081"/>
    <cellStyle name="Migliaia 60 3 2 6" xfId="16558"/>
    <cellStyle name="Migliaia 60 3 2 6 2" xfId="30288"/>
    <cellStyle name="Migliaia 60 3 2 6 3" xfId="21082"/>
    <cellStyle name="Migliaia 60 3 2 7" xfId="30282"/>
    <cellStyle name="Migliaia 60 3 2 8" xfId="21076"/>
    <cellStyle name="Migliaia 60 3 3" xfId="1561"/>
    <cellStyle name="Migliaia 60 3 3 2" xfId="3757"/>
    <cellStyle name="Migliaia 60 3 3 2 2" xfId="5226"/>
    <cellStyle name="Migliaia 60 3 3 2 2 2" xfId="30290"/>
    <cellStyle name="Migliaia 60 3 3 2 3" xfId="13706"/>
    <cellStyle name="Migliaia 60 3 3 2 4" xfId="16562"/>
    <cellStyle name="Migliaia 60 3 3 2 5" xfId="21084"/>
    <cellStyle name="Migliaia 60 3 3 2 6" xfId="12326"/>
    <cellStyle name="Migliaia 60 3 3 3" xfId="4978"/>
    <cellStyle name="Migliaia 60 3 3 3 2" xfId="30291"/>
    <cellStyle name="Migliaia 60 3 3 3 3" xfId="21085"/>
    <cellStyle name="Migliaia 60 3 3 4" xfId="16561"/>
    <cellStyle name="Migliaia 60 3 3 4 2" xfId="30292"/>
    <cellStyle name="Migliaia 60 3 3 4 3" xfId="21086"/>
    <cellStyle name="Migliaia 60 3 3 4 4" xfId="44355"/>
    <cellStyle name="Migliaia 60 3 3 5" xfId="21087"/>
    <cellStyle name="Migliaia 60 3 3 5 2" xfId="30293"/>
    <cellStyle name="Migliaia 60 3 3 5 3" xfId="44356"/>
    <cellStyle name="Migliaia 60 3 3 6" xfId="30289"/>
    <cellStyle name="Migliaia 60 3 3 7" xfId="21083"/>
    <cellStyle name="Migliaia 60 3 3 8" xfId="12325"/>
    <cellStyle name="Migliaia 60 3 4" xfId="2441"/>
    <cellStyle name="Migliaia 60 3 4 2" xfId="3953"/>
    <cellStyle name="Migliaia 60 3 4 2 2" xfId="9908"/>
    <cellStyle name="Migliaia 60 3 4 2 3" xfId="13569"/>
    <cellStyle name="Migliaia 60 3 4 2 4" xfId="16564"/>
    <cellStyle name="Migliaia 60 3 4 2 5" xfId="27936"/>
    <cellStyle name="Migliaia 60 3 4 2 6" xfId="12328"/>
    <cellStyle name="Migliaia 60 3 4 3" xfId="9156"/>
    <cellStyle name="Migliaia 60 3 4 3 2" xfId="30966"/>
    <cellStyle name="Migliaia 60 3 4 3 2 2" xfId="36126"/>
    <cellStyle name="Migliaia 60 3 4 3 2 3" xfId="41428"/>
    <cellStyle name="Migliaia 60 3 4 3 3" xfId="33475"/>
    <cellStyle name="Migliaia 60 3 4 3 4" xfId="38777"/>
    <cellStyle name="Migliaia 60 3 4 4" xfId="16563"/>
    <cellStyle name="Migliaia 60 3 4 4 2" xfId="30294"/>
    <cellStyle name="Migliaia 60 3 4 5" xfId="21088"/>
    <cellStyle name="Migliaia 60 3 4 6" xfId="12327"/>
    <cellStyle name="Migliaia 60 3 5" xfId="3305"/>
    <cellStyle name="Migliaia 60 3 5 2" xfId="9778"/>
    <cellStyle name="Migliaia 60 3 5 2 2" xfId="30967"/>
    <cellStyle name="Migliaia 60 3 5 2 2 2" xfId="36127"/>
    <cellStyle name="Migliaia 60 3 5 2 2 3" xfId="41429"/>
    <cellStyle name="Migliaia 60 3 5 2 3" xfId="33476"/>
    <cellStyle name="Migliaia 60 3 5 2 4" xfId="38778"/>
    <cellStyle name="Migliaia 60 3 5 3" xfId="16565"/>
    <cellStyle name="Migliaia 60 3 5 3 2" xfId="30295"/>
    <cellStyle name="Migliaia 60 3 5 4" xfId="21089"/>
    <cellStyle name="Migliaia 60 3 5 5" xfId="12329"/>
    <cellStyle name="Migliaia 60 3 6" xfId="2908"/>
    <cellStyle name="Migliaia 60 3 6 2" xfId="9483"/>
    <cellStyle name="Migliaia 60 3 6 2 2" xfId="30296"/>
    <cellStyle name="Migliaia 60 3 6 3" xfId="14114"/>
    <cellStyle name="Migliaia 60 3 6 4" xfId="16566"/>
    <cellStyle name="Migliaia 60 3 6 5" xfId="21090"/>
    <cellStyle name="Migliaia 60 3 6 6" xfId="12330"/>
    <cellStyle name="Migliaia 60 3 7" xfId="6642"/>
    <cellStyle name="Migliaia 60 3 7 2" xfId="30297"/>
    <cellStyle name="Migliaia 60 3 7 3" xfId="21091"/>
    <cellStyle name="Migliaia 60 3 8" xfId="12688"/>
    <cellStyle name="Migliaia 60 3 8 2" xfId="30298"/>
    <cellStyle name="Migliaia 60 3 8 3" xfId="21092"/>
    <cellStyle name="Migliaia 60 3 9" xfId="16557"/>
    <cellStyle name="Migliaia 60 3 9 2" xfId="30281"/>
    <cellStyle name="Migliaia 60 4" xfId="1563"/>
    <cellStyle name="Migliaia 60 4 2" xfId="3759"/>
    <cellStyle name="Migliaia 60 4 2 2" xfId="4324"/>
    <cellStyle name="Migliaia 60 4 2 2 2" xfId="30301"/>
    <cellStyle name="Migliaia 60 4 2 2 3" xfId="21095"/>
    <cellStyle name="Migliaia 60 4 2 3" xfId="7541"/>
    <cellStyle name="Migliaia 60 4 2 3 2" xfId="30302"/>
    <cellStyle name="Migliaia 60 4 2 3 3" xfId="21096"/>
    <cellStyle name="Migliaia 60 4 2 4" xfId="6892"/>
    <cellStyle name="Migliaia 60 4 2 4 2" xfId="30300"/>
    <cellStyle name="Migliaia 60 4 2 5" xfId="6309"/>
    <cellStyle name="Migliaia 60 4 2 5 2" xfId="17083"/>
    <cellStyle name="Migliaia 60 4 2 5 3" xfId="20626"/>
    <cellStyle name="Migliaia 60 4 2 5 4" xfId="46115"/>
    <cellStyle name="Migliaia 60 4 2 5 5" xfId="49131"/>
    <cellStyle name="Migliaia 60 4 2 6" xfId="16568"/>
    <cellStyle name="Migliaia 60 4 2 7" xfId="21094"/>
    <cellStyle name="Migliaia 60 4 3" xfId="4325"/>
    <cellStyle name="Migliaia 60 4 3 2" xfId="13707"/>
    <cellStyle name="Migliaia 60 4 3 2 2" xfId="30303"/>
    <cellStyle name="Migliaia 60 4 3 3" xfId="21097"/>
    <cellStyle name="Migliaia 60 4 3 4" xfId="12686"/>
    <cellStyle name="Migliaia 60 4 4" xfId="7542"/>
    <cellStyle name="Migliaia 60 4 4 2" xfId="30304"/>
    <cellStyle name="Migliaia 60 4 4 3" xfId="21098"/>
    <cellStyle name="Migliaia 60 4 5" xfId="6891"/>
    <cellStyle name="Migliaia 60 4 5 2" xfId="30305"/>
    <cellStyle name="Migliaia 60 4 5 3" xfId="21099"/>
    <cellStyle name="Migliaia 60 4 6" xfId="6308"/>
    <cellStyle name="Migliaia 60 4 6 2" xfId="17082"/>
    <cellStyle name="Migliaia 60 4 6 2 2" xfId="30306"/>
    <cellStyle name="Migliaia 60 4 6 3" xfId="21100"/>
    <cellStyle name="Migliaia 60 4 6 4" xfId="42573"/>
    <cellStyle name="Migliaia 60 4 6 5" xfId="44357"/>
    <cellStyle name="Migliaia 60 4 6 6" xfId="46114"/>
    <cellStyle name="Migliaia 60 4 6 7" xfId="49130"/>
    <cellStyle name="Migliaia 60 4 7" xfId="16567"/>
    <cellStyle name="Migliaia 60 4 7 2" xfId="30307"/>
    <cellStyle name="Migliaia 60 4 7 3" xfId="21101"/>
    <cellStyle name="Migliaia 60 4 8" xfId="30299"/>
    <cellStyle name="Migliaia 60 4 9" xfId="21093"/>
    <cellStyle name="Migliaia 60 5" xfId="1564"/>
    <cellStyle name="Migliaia 60 5 2" xfId="3760"/>
    <cellStyle name="Migliaia 60 5 2 2" xfId="13964"/>
    <cellStyle name="Migliaia 60 5 2 2 2" xfId="30309"/>
    <cellStyle name="Migliaia 60 5 2 3" xfId="16570"/>
    <cellStyle name="Migliaia 60 5 2 4" xfId="21103"/>
    <cellStyle name="Migliaia 60 5 2 5" xfId="12331"/>
    <cellStyle name="Migliaia 60 5 3" xfId="6893"/>
    <cellStyle name="Migliaia 60 5 3 2" xfId="30310"/>
    <cellStyle name="Migliaia 60 5 3 3" xfId="21104"/>
    <cellStyle name="Migliaia 60 5 4" xfId="6310"/>
    <cellStyle name="Migliaia 60 5 4 2" xfId="17084"/>
    <cellStyle name="Migliaia 60 5 4 2 2" xfId="30311"/>
    <cellStyle name="Migliaia 60 5 4 3" xfId="21105"/>
    <cellStyle name="Migliaia 60 5 4 4" xfId="42669"/>
    <cellStyle name="Migliaia 60 5 4 5" xfId="44358"/>
    <cellStyle name="Migliaia 60 5 4 6" xfId="46116"/>
    <cellStyle name="Migliaia 60 5 4 7" xfId="49132"/>
    <cellStyle name="Migliaia 60 5 5" xfId="16569"/>
    <cellStyle name="Migliaia 60 5 5 2" xfId="30312"/>
    <cellStyle name="Migliaia 60 5 5 3" xfId="21106"/>
    <cellStyle name="Migliaia 60 5 5 4" xfId="44359"/>
    <cellStyle name="Migliaia 60 5 6" xfId="21107"/>
    <cellStyle name="Migliaia 60 5 6 2" xfId="30313"/>
    <cellStyle name="Migliaia 60 5 7" xfId="30308"/>
    <cellStyle name="Migliaia 60 5 8" xfId="21102"/>
    <cellStyle name="Migliaia 60 6" xfId="1559"/>
    <cellStyle name="Migliaia 60 6 2" xfId="3755"/>
    <cellStyle name="Migliaia 60 6 2 2" xfId="5225"/>
    <cellStyle name="Migliaia 60 6 2 3" xfId="14064"/>
    <cellStyle name="Migliaia 60 6 2 4" xfId="16572"/>
    <cellStyle name="Migliaia 60 6 2 5" xfId="27937"/>
    <cellStyle name="Migliaia 60 6 2 6" xfId="12333"/>
    <cellStyle name="Migliaia 60 6 3" xfId="4977"/>
    <cellStyle name="Migliaia 60 6 3 2" xfId="30968"/>
    <cellStyle name="Migliaia 60 6 3 2 2" xfId="36128"/>
    <cellStyle name="Migliaia 60 6 3 2 3" xfId="41430"/>
    <cellStyle name="Migliaia 60 6 3 3" xfId="33477"/>
    <cellStyle name="Migliaia 60 6 3 4" xfId="38779"/>
    <cellStyle name="Migliaia 60 6 4" xfId="16571"/>
    <cellStyle name="Migliaia 60 6 4 2" xfId="30314"/>
    <cellStyle name="Migliaia 60 6 5" xfId="21108"/>
    <cellStyle name="Migliaia 60 6 6" xfId="12332"/>
    <cellStyle name="Migliaia 60 7" xfId="3303"/>
    <cellStyle name="Migliaia 60 7 2" xfId="9776"/>
    <cellStyle name="Migliaia 60 7 2 2" xfId="30969"/>
    <cellStyle name="Migliaia 60 7 2 2 2" xfId="36129"/>
    <cellStyle name="Migliaia 60 7 2 2 3" xfId="41431"/>
    <cellStyle name="Migliaia 60 7 2 3" xfId="33478"/>
    <cellStyle name="Migliaia 60 7 2 4" xfId="38780"/>
    <cellStyle name="Migliaia 60 7 3" xfId="16573"/>
    <cellStyle name="Migliaia 60 7 3 2" xfId="30315"/>
    <cellStyle name="Migliaia 60 7 4" xfId="21109"/>
    <cellStyle name="Migliaia 60 7 5" xfId="12334"/>
    <cellStyle name="Migliaia 60 8" xfId="2906"/>
    <cellStyle name="Migliaia 60 8 2" xfId="9481"/>
    <cellStyle name="Migliaia 60 8 2 2" xfId="30970"/>
    <cellStyle name="Migliaia 60 8 2 2 2" xfId="36130"/>
    <cellStyle name="Migliaia 60 8 2 2 3" xfId="41432"/>
    <cellStyle name="Migliaia 60 8 2 3" xfId="33479"/>
    <cellStyle name="Migliaia 60 8 2 4" xfId="38781"/>
    <cellStyle name="Migliaia 60 8 3" xfId="16574"/>
    <cellStyle name="Migliaia 60 8 3 2" xfId="30316"/>
    <cellStyle name="Migliaia 60 8 4" xfId="21110"/>
    <cellStyle name="Migliaia 60 8 5" xfId="12335"/>
    <cellStyle name="Migliaia 60 9" xfId="12676"/>
    <cellStyle name="Migliaia 60 9 2" xfId="30317"/>
    <cellStyle name="Migliaia 60 9 3" xfId="21111"/>
    <cellStyle name="Migliaia 61" xfId="407"/>
    <cellStyle name="Migliaia 61 10" xfId="16575"/>
    <cellStyle name="Migliaia 61 10 2" xfId="30318"/>
    <cellStyle name="Migliaia 61 11" xfId="21112"/>
    <cellStyle name="Migliaia 61 2" xfId="408"/>
    <cellStyle name="Migliaia 61 2 2" xfId="1566"/>
    <cellStyle name="Migliaia 61 2 2 2" xfId="3762"/>
    <cellStyle name="Migliaia 61 2 2 2 2" xfId="9849"/>
    <cellStyle name="Migliaia 61 2 2 2 2 2" xfId="30321"/>
    <cellStyle name="Migliaia 61 2 2 2 3" xfId="13965"/>
    <cellStyle name="Migliaia 61 2 2 2 4" xfId="16578"/>
    <cellStyle name="Migliaia 61 2 2 2 5" xfId="21115"/>
    <cellStyle name="Migliaia 61 2 2 2 6" xfId="12336"/>
    <cellStyle name="Migliaia 61 2 2 3" xfId="7074"/>
    <cellStyle name="Migliaia 61 2 2 3 2" xfId="30971"/>
    <cellStyle name="Migliaia 61 2 2 3 2 2" xfId="36131"/>
    <cellStyle name="Migliaia 61 2 2 3 2 3" xfId="41433"/>
    <cellStyle name="Migliaia 61 2 2 3 3" xfId="33480"/>
    <cellStyle name="Migliaia 61 2 2 3 4" xfId="38782"/>
    <cellStyle name="Migliaia 61 2 2 4" xfId="6311"/>
    <cellStyle name="Migliaia 61 2 2 4 2" xfId="17085"/>
    <cellStyle name="Migliaia 61 2 2 4 3" xfId="30320"/>
    <cellStyle name="Migliaia 61 2 2 4 4" xfId="42161"/>
    <cellStyle name="Migliaia 61 2 2 4 5" xfId="46117"/>
    <cellStyle name="Migliaia 61 2 2 4 6" xfId="49133"/>
    <cellStyle name="Migliaia 61 2 2 5" xfId="16577"/>
    <cellStyle name="Migliaia 61 2 2 6" xfId="21114"/>
    <cellStyle name="Migliaia 61 2 3" xfId="3307"/>
    <cellStyle name="Migliaia 61 2 3 2" xfId="9780"/>
    <cellStyle name="Migliaia 61 2 3 2 2" xfId="30972"/>
    <cellStyle name="Migliaia 61 2 3 2 2 2" xfId="36132"/>
    <cellStyle name="Migliaia 61 2 3 2 2 3" xfId="41434"/>
    <cellStyle name="Migliaia 61 2 3 2 3" xfId="33481"/>
    <cellStyle name="Migliaia 61 2 3 2 4" xfId="38783"/>
    <cellStyle name="Migliaia 61 2 3 3" xfId="16579"/>
    <cellStyle name="Migliaia 61 2 3 3 2" xfId="30322"/>
    <cellStyle name="Migliaia 61 2 3 4" xfId="21116"/>
    <cellStyle name="Migliaia 61 2 3 5" xfId="12337"/>
    <cellStyle name="Migliaia 61 2 4" xfId="2911"/>
    <cellStyle name="Migliaia 61 2 4 2" xfId="9485"/>
    <cellStyle name="Migliaia 61 2 4 2 2" xfId="30323"/>
    <cellStyle name="Migliaia 61 2 4 3" xfId="13587"/>
    <cellStyle name="Migliaia 61 2 4 4" xfId="16580"/>
    <cellStyle name="Migliaia 61 2 4 5" xfId="21117"/>
    <cellStyle name="Migliaia 61 2 4 6" xfId="12338"/>
    <cellStyle name="Migliaia 61 2 5" xfId="8589"/>
    <cellStyle name="Migliaia 61 2 5 2" xfId="30324"/>
    <cellStyle name="Migliaia 61 2 5 3" xfId="21118"/>
    <cellStyle name="Migliaia 61 2 6" xfId="16576"/>
    <cellStyle name="Migliaia 61 2 6 2" xfId="30325"/>
    <cellStyle name="Migliaia 61 2 6 3" xfId="21119"/>
    <cellStyle name="Migliaia 61 2 7" xfId="30319"/>
    <cellStyle name="Migliaia 61 2 8" xfId="21113"/>
    <cellStyle name="Migliaia 61 3" xfId="409"/>
    <cellStyle name="Migliaia 61 3 10" xfId="21120"/>
    <cellStyle name="Migliaia 61 3 11" xfId="12339"/>
    <cellStyle name="Migliaia 61 3 2" xfId="1568"/>
    <cellStyle name="Migliaia 61 3 2 2" xfId="3764"/>
    <cellStyle name="Migliaia 61 3 2 2 2" xfId="7543"/>
    <cellStyle name="Migliaia 61 3 2 2 2 2" xfId="13966"/>
    <cellStyle name="Migliaia 61 3 2 2 2 2 2" xfId="17330"/>
    <cellStyle name="Migliaia 61 3 2 2 2 2 3" xfId="30329"/>
    <cellStyle name="Migliaia 61 3 2 2 2 3" xfId="21123"/>
    <cellStyle name="Migliaia 61 3 2 2 2 4" xfId="20554"/>
    <cellStyle name="Migliaia 61 3 2 2 2 5" xfId="46375"/>
    <cellStyle name="Migliaia 61 3 2 2 2 6" xfId="49391"/>
    <cellStyle name="Migliaia 61 3 2 2 2 7" xfId="13129"/>
    <cellStyle name="Migliaia 61 3 2 2 3" xfId="6916"/>
    <cellStyle name="Migliaia 61 3 2 2 3 2" xfId="30328"/>
    <cellStyle name="Migliaia 61 3 2 2 4" xfId="6312"/>
    <cellStyle name="Migliaia 61 3 2 2 4 2" xfId="17086"/>
    <cellStyle name="Migliaia 61 3 2 2 4 3" xfId="43427"/>
    <cellStyle name="Migliaia 61 3 2 2 4 4" xfId="46118"/>
    <cellStyle name="Migliaia 61 3 2 2 4 5" xfId="49134"/>
    <cellStyle name="Migliaia 61 3 2 2 5" xfId="16583"/>
    <cellStyle name="Migliaia 61 3 2 2 6" xfId="21122"/>
    <cellStyle name="Migliaia 61 3 2 3" xfId="2913"/>
    <cellStyle name="Migliaia 61 3 2 3 2" xfId="7824"/>
    <cellStyle name="Migliaia 61 3 2 3 2 2" xfId="30330"/>
    <cellStyle name="Migliaia 61 3 2 3 3" xfId="7544"/>
    <cellStyle name="Migliaia 61 3 2 3 4" xfId="16584"/>
    <cellStyle name="Migliaia 61 3 2 3 5" xfId="21124"/>
    <cellStyle name="Migliaia 61 3 2 3 6" xfId="12340"/>
    <cellStyle name="Migliaia 61 3 2 4" xfId="6894"/>
    <cellStyle name="Migliaia 61 3 2 4 2" xfId="13546"/>
    <cellStyle name="Migliaia 61 3 2 4 2 2" xfId="30331"/>
    <cellStyle name="Migliaia 61 3 2 4 3" xfId="21125"/>
    <cellStyle name="Migliaia 61 3 2 4 4" xfId="12679"/>
    <cellStyle name="Migliaia 61 3 2 5" xfId="12506"/>
    <cellStyle name="Migliaia 61 3 2 5 2" xfId="30332"/>
    <cellStyle name="Migliaia 61 3 2 5 3" xfId="21126"/>
    <cellStyle name="Migliaia 61 3 2 6" xfId="16582"/>
    <cellStyle name="Migliaia 61 3 2 6 2" xfId="30333"/>
    <cellStyle name="Migliaia 61 3 2 6 3" xfId="21127"/>
    <cellStyle name="Migliaia 61 3 2 7" xfId="30327"/>
    <cellStyle name="Migliaia 61 3 2 8" xfId="21121"/>
    <cellStyle name="Migliaia 61 3 3" xfId="1567"/>
    <cellStyle name="Migliaia 61 3 3 2" xfId="3763"/>
    <cellStyle name="Migliaia 61 3 3 2 2" xfId="5228"/>
    <cellStyle name="Migliaia 61 3 3 2 2 2" xfId="30335"/>
    <cellStyle name="Migliaia 61 3 3 2 3" xfId="13708"/>
    <cellStyle name="Migliaia 61 3 3 2 4" xfId="16586"/>
    <cellStyle name="Migliaia 61 3 3 2 5" xfId="21129"/>
    <cellStyle name="Migliaia 61 3 3 2 6" xfId="12342"/>
    <cellStyle name="Migliaia 61 3 3 3" xfId="4980"/>
    <cellStyle name="Migliaia 61 3 3 3 2" xfId="30336"/>
    <cellStyle name="Migliaia 61 3 3 3 3" xfId="21130"/>
    <cellStyle name="Migliaia 61 3 3 4" xfId="16585"/>
    <cellStyle name="Migliaia 61 3 3 4 2" xfId="30337"/>
    <cellStyle name="Migliaia 61 3 3 4 3" xfId="21131"/>
    <cellStyle name="Migliaia 61 3 3 4 4" xfId="44360"/>
    <cellStyle name="Migliaia 61 3 3 5" xfId="21132"/>
    <cellStyle name="Migliaia 61 3 3 5 2" xfId="30338"/>
    <cellStyle name="Migliaia 61 3 3 5 3" xfId="44361"/>
    <cellStyle name="Migliaia 61 3 3 6" xfId="30334"/>
    <cellStyle name="Migliaia 61 3 3 7" xfId="21128"/>
    <cellStyle name="Migliaia 61 3 3 8" xfId="12341"/>
    <cellStyle name="Migliaia 61 3 4" xfId="2442"/>
    <cellStyle name="Migliaia 61 3 4 2" xfId="3954"/>
    <cellStyle name="Migliaia 61 3 4 2 2" xfId="9909"/>
    <cellStyle name="Migliaia 61 3 4 2 3" xfId="14004"/>
    <cellStyle name="Migliaia 61 3 4 2 4" xfId="16588"/>
    <cellStyle name="Migliaia 61 3 4 2 5" xfId="27938"/>
    <cellStyle name="Migliaia 61 3 4 2 6" xfId="12344"/>
    <cellStyle name="Migliaia 61 3 4 3" xfId="9157"/>
    <cellStyle name="Migliaia 61 3 4 3 2" xfId="30973"/>
    <cellStyle name="Migliaia 61 3 4 3 2 2" xfId="36133"/>
    <cellStyle name="Migliaia 61 3 4 3 2 3" xfId="41435"/>
    <cellStyle name="Migliaia 61 3 4 3 3" xfId="33482"/>
    <cellStyle name="Migliaia 61 3 4 3 4" xfId="38784"/>
    <cellStyle name="Migliaia 61 3 4 4" xfId="16587"/>
    <cellStyle name="Migliaia 61 3 4 4 2" xfId="30339"/>
    <cellStyle name="Migliaia 61 3 4 5" xfId="21133"/>
    <cellStyle name="Migliaia 61 3 4 6" xfId="12343"/>
    <cellStyle name="Migliaia 61 3 5" xfId="3308"/>
    <cellStyle name="Migliaia 61 3 5 2" xfId="9781"/>
    <cellStyle name="Migliaia 61 3 5 2 2" xfId="30974"/>
    <cellStyle name="Migliaia 61 3 5 2 2 2" xfId="36134"/>
    <cellStyle name="Migliaia 61 3 5 2 2 3" xfId="41436"/>
    <cellStyle name="Migliaia 61 3 5 2 3" xfId="33483"/>
    <cellStyle name="Migliaia 61 3 5 2 4" xfId="38785"/>
    <cellStyle name="Migliaia 61 3 5 3" xfId="16589"/>
    <cellStyle name="Migliaia 61 3 5 3 2" xfId="30340"/>
    <cellStyle name="Migliaia 61 3 5 4" xfId="21134"/>
    <cellStyle name="Migliaia 61 3 5 5" xfId="12345"/>
    <cellStyle name="Migliaia 61 3 6" xfId="2912"/>
    <cellStyle name="Migliaia 61 3 6 2" xfId="9486"/>
    <cellStyle name="Migliaia 61 3 6 2 2" xfId="30341"/>
    <cellStyle name="Migliaia 61 3 6 3" xfId="14113"/>
    <cellStyle name="Migliaia 61 3 6 4" xfId="16590"/>
    <cellStyle name="Migliaia 61 3 6 5" xfId="21135"/>
    <cellStyle name="Migliaia 61 3 6 6" xfId="12346"/>
    <cellStyle name="Migliaia 61 3 7" xfId="7679"/>
    <cellStyle name="Migliaia 61 3 7 2" xfId="30342"/>
    <cellStyle name="Migliaia 61 3 7 3" xfId="21136"/>
    <cellStyle name="Migliaia 61 3 8" xfId="12507"/>
    <cellStyle name="Migliaia 61 3 8 2" xfId="30343"/>
    <cellStyle name="Migliaia 61 3 8 3" xfId="21137"/>
    <cellStyle name="Migliaia 61 3 9" xfId="16581"/>
    <cellStyle name="Migliaia 61 3 9 2" xfId="30326"/>
    <cellStyle name="Migliaia 61 4" xfId="1569"/>
    <cellStyle name="Migliaia 61 4 2" xfId="3765"/>
    <cellStyle name="Migliaia 61 4 2 2" xfId="4326"/>
    <cellStyle name="Migliaia 61 4 2 2 2" xfId="30346"/>
    <cellStyle name="Migliaia 61 4 2 2 3" xfId="21140"/>
    <cellStyle name="Migliaia 61 4 2 3" xfId="7545"/>
    <cellStyle name="Migliaia 61 4 2 3 2" xfId="30347"/>
    <cellStyle name="Migliaia 61 4 2 3 3" xfId="21141"/>
    <cellStyle name="Migliaia 61 4 2 4" xfId="6896"/>
    <cellStyle name="Migliaia 61 4 2 4 2" xfId="30345"/>
    <cellStyle name="Migliaia 61 4 2 5" xfId="6314"/>
    <cellStyle name="Migliaia 61 4 2 5 2" xfId="17088"/>
    <cellStyle name="Migliaia 61 4 2 5 3" xfId="42880"/>
    <cellStyle name="Migliaia 61 4 2 5 4" xfId="46120"/>
    <cellStyle name="Migliaia 61 4 2 5 5" xfId="49136"/>
    <cellStyle name="Migliaia 61 4 2 6" xfId="16592"/>
    <cellStyle name="Migliaia 61 4 2 7" xfId="21139"/>
    <cellStyle name="Migliaia 61 4 3" xfId="4327"/>
    <cellStyle name="Migliaia 61 4 3 2" xfId="13709"/>
    <cellStyle name="Migliaia 61 4 3 2 2" xfId="30348"/>
    <cellStyle name="Migliaia 61 4 3 3" xfId="21142"/>
    <cellStyle name="Migliaia 61 4 3 4" xfId="12505"/>
    <cellStyle name="Migliaia 61 4 4" xfId="7546"/>
    <cellStyle name="Migliaia 61 4 4 2" xfId="30349"/>
    <cellStyle name="Migliaia 61 4 4 3" xfId="21143"/>
    <cellStyle name="Migliaia 61 4 5" xfId="6895"/>
    <cellStyle name="Migliaia 61 4 5 2" xfId="30350"/>
    <cellStyle name="Migliaia 61 4 5 3" xfId="21144"/>
    <cellStyle name="Migliaia 61 4 6" xfId="6313"/>
    <cellStyle name="Migliaia 61 4 6 2" xfId="17087"/>
    <cellStyle name="Migliaia 61 4 6 2 2" xfId="30351"/>
    <cellStyle name="Migliaia 61 4 6 3" xfId="21145"/>
    <cellStyle name="Migliaia 61 4 6 4" xfId="42761"/>
    <cellStyle name="Migliaia 61 4 6 5" xfId="44362"/>
    <cellStyle name="Migliaia 61 4 6 6" xfId="46119"/>
    <cellStyle name="Migliaia 61 4 6 7" xfId="49135"/>
    <cellStyle name="Migliaia 61 4 7" xfId="16591"/>
    <cellStyle name="Migliaia 61 4 7 2" xfId="30352"/>
    <cellStyle name="Migliaia 61 4 7 3" xfId="21146"/>
    <cellStyle name="Migliaia 61 4 8" xfId="30344"/>
    <cellStyle name="Migliaia 61 4 9" xfId="21138"/>
    <cellStyle name="Migliaia 61 5" xfId="1570"/>
    <cellStyle name="Migliaia 61 5 2" xfId="3766"/>
    <cellStyle name="Migliaia 61 5 2 2" xfId="13967"/>
    <cellStyle name="Migliaia 61 5 2 2 2" xfId="30354"/>
    <cellStyle name="Migliaia 61 5 2 3" xfId="16594"/>
    <cellStyle name="Migliaia 61 5 2 4" xfId="21148"/>
    <cellStyle name="Migliaia 61 5 2 5" xfId="12347"/>
    <cellStyle name="Migliaia 61 5 3" xfId="6897"/>
    <cellStyle name="Migliaia 61 5 3 2" xfId="30355"/>
    <cellStyle name="Migliaia 61 5 3 3" xfId="21149"/>
    <cellStyle name="Migliaia 61 5 4" xfId="6315"/>
    <cellStyle name="Migliaia 61 5 4 2" xfId="17089"/>
    <cellStyle name="Migliaia 61 5 4 2 2" xfId="30356"/>
    <cellStyle name="Migliaia 61 5 4 3" xfId="21150"/>
    <cellStyle name="Migliaia 61 5 4 4" xfId="27895"/>
    <cellStyle name="Migliaia 61 5 4 5" xfId="44363"/>
    <cellStyle name="Migliaia 61 5 4 6" xfId="46121"/>
    <cellStyle name="Migliaia 61 5 4 7" xfId="49137"/>
    <cellStyle name="Migliaia 61 5 5" xfId="16593"/>
    <cellStyle name="Migliaia 61 5 5 2" xfId="30357"/>
    <cellStyle name="Migliaia 61 5 5 3" xfId="21151"/>
    <cellStyle name="Migliaia 61 5 5 4" xfId="44364"/>
    <cellStyle name="Migliaia 61 5 6" xfId="21152"/>
    <cellStyle name="Migliaia 61 5 6 2" xfId="30358"/>
    <cellStyle name="Migliaia 61 5 7" xfId="30353"/>
    <cellStyle name="Migliaia 61 5 8" xfId="21147"/>
    <cellStyle name="Migliaia 61 6" xfId="1565"/>
    <cellStyle name="Migliaia 61 6 2" xfId="3761"/>
    <cellStyle name="Migliaia 61 6 2 2" xfId="5227"/>
    <cellStyle name="Migliaia 61 6 2 3" xfId="13552"/>
    <cellStyle name="Migliaia 61 6 2 4" xfId="16596"/>
    <cellStyle name="Migliaia 61 6 2 5" xfId="27939"/>
    <cellStyle name="Migliaia 61 6 2 6" xfId="12349"/>
    <cellStyle name="Migliaia 61 6 3" xfId="4979"/>
    <cellStyle name="Migliaia 61 6 3 2" xfId="30975"/>
    <cellStyle name="Migliaia 61 6 3 2 2" xfId="36135"/>
    <cellStyle name="Migliaia 61 6 3 2 3" xfId="41437"/>
    <cellStyle name="Migliaia 61 6 3 3" xfId="33484"/>
    <cellStyle name="Migliaia 61 6 3 4" xfId="38786"/>
    <cellStyle name="Migliaia 61 6 4" xfId="16595"/>
    <cellStyle name="Migliaia 61 6 4 2" xfId="30359"/>
    <cellStyle name="Migliaia 61 6 5" xfId="21153"/>
    <cellStyle name="Migliaia 61 6 6" xfId="12348"/>
    <cellStyle name="Migliaia 61 7" xfId="3306"/>
    <cellStyle name="Migliaia 61 7 2" xfId="9779"/>
    <cellStyle name="Migliaia 61 7 2 2" xfId="30976"/>
    <cellStyle name="Migliaia 61 7 2 2 2" xfId="36136"/>
    <cellStyle name="Migliaia 61 7 2 2 3" xfId="41438"/>
    <cellStyle name="Migliaia 61 7 2 3" xfId="33485"/>
    <cellStyle name="Migliaia 61 7 2 4" xfId="38787"/>
    <cellStyle name="Migliaia 61 7 3" xfId="16597"/>
    <cellStyle name="Migliaia 61 7 3 2" xfId="30360"/>
    <cellStyle name="Migliaia 61 7 4" xfId="21154"/>
    <cellStyle name="Migliaia 61 7 5" xfId="12350"/>
    <cellStyle name="Migliaia 61 8" xfId="2910"/>
    <cellStyle name="Migliaia 61 8 2" xfId="9484"/>
    <cellStyle name="Migliaia 61 8 2 2" xfId="30977"/>
    <cellStyle name="Migliaia 61 8 2 2 2" xfId="36137"/>
    <cellStyle name="Migliaia 61 8 2 2 3" xfId="41439"/>
    <cellStyle name="Migliaia 61 8 2 3" xfId="33486"/>
    <cellStyle name="Migliaia 61 8 2 4" xfId="38788"/>
    <cellStyle name="Migliaia 61 8 3" xfId="16598"/>
    <cellStyle name="Migliaia 61 8 3 2" xfId="30361"/>
    <cellStyle name="Migliaia 61 8 4" xfId="21155"/>
    <cellStyle name="Migliaia 61 8 5" xfId="12351"/>
    <cellStyle name="Migliaia 61 9" xfId="12678"/>
    <cellStyle name="Migliaia 61 9 2" xfId="30362"/>
    <cellStyle name="Migliaia 61 9 3" xfId="21156"/>
    <cellStyle name="Migliaia 7" xfId="410"/>
    <cellStyle name="Migliaia 7 10" xfId="16599"/>
    <cellStyle name="Migliaia 7 10 2" xfId="30363"/>
    <cellStyle name="Migliaia 7 11" xfId="21157"/>
    <cellStyle name="Migliaia 7 2" xfId="411"/>
    <cellStyle name="Migliaia 7 2 2" xfId="1572"/>
    <cellStyle name="Migliaia 7 2 2 2" xfId="3768"/>
    <cellStyle name="Migliaia 7 2 2 2 2" xfId="9850"/>
    <cellStyle name="Migliaia 7 2 2 2 2 2" xfId="30366"/>
    <cellStyle name="Migliaia 7 2 2 2 3" xfId="13968"/>
    <cellStyle name="Migliaia 7 2 2 2 4" xfId="16602"/>
    <cellStyle name="Migliaia 7 2 2 2 5" xfId="21160"/>
    <cellStyle name="Migliaia 7 2 2 2 6" xfId="12352"/>
    <cellStyle name="Migliaia 7 2 2 3" xfId="7075"/>
    <cellStyle name="Migliaia 7 2 2 3 2" xfId="30978"/>
    <cellStyle name="Migliaia 7 2 2 3 2 2" xfId="36138"/>
    <cellStyle name="Migliaia 7 2 2 3 2 3" xfId="41440"/>
    <cellStyle name="Migliaia 7 2 2 3 3" xfId="33487"/>
    <cellStyle name="Migliaia 7 2 2 3 4" xfId="38789"/>
    <cellStyle name="Migliaia 7 2 2 4" xfId="6316"/>
    <cellStyle name="Migliaia 7 2 2 4 2" xfId="17090"/>
    <cellStyle name="Migliaia 7 2 2 4 3" xfId="30365"/>
    <cellStyle name="Migliaia 7 2 2 4 4" xfId="43259"/>
    <cellStyle name="Migliaia 7 2 2 4 5" xfId="46122"/>
    <cellStyle name="Migliaia 7 2 2 4 6" xfId="49138"/>
    <cellStyle name="Migliaia 7 2 2 5" xfId="16601"/>
    <cellStyle name="Migliaia 7 2 2 6" xfId="21159"/>
    <cellStyle name="Migliaia 7 2 3" xfId="3310"/>
    <cellStyle name="Migliaia 7 2 3 2" xfId="9783"/>
    <cellStyle name="Migliaia 7 2 3 2 2" xfId="30979"/>
    <cellStyle name="Migliaia 7 2 3 2 2 2" xfId="36139"/>
    <cellStyle name="Migliaia 7 2 3 2 2 3" xfId="41441"/>
    <cellStyle name="Migliaia 7 2 3 2 3" xfId="33488"/>
    <cellStyle name="Migliaia 7 2 3 2 4" xfId="38790"/>
    <cellStyle name="Migliaia 7 2 3 3" xfId="16603"/>
    <cellStyle name="Migliaia 7 2 3 3 2" xfId="30367"/>
    <cellStyle name="Migliaia 7 2 3 4" xfId="21161"/>
    <cellStyle name="Migliaia 7 2 3 5" xfId="12353"/>
    <cellStyle name="Migliaia 7 2 4" xfId="2915"/>
    <cellStyle name="Migliaia 7 2 4 2" xfId="9488"/>
    <cellStyle name="Migliaia 7 2 4 2 2" xfId="30368"/>
    <cellStyle name="Migliaia 7 2 4 3" xfId="14112"/>
    <cellStyle name="Migliaia 7 2 4 4" xfId="16604"/>
    <cellStyle name="Migliaia 7 2 4 5" xfId="21162"/>
    <cellStyle name="Migliaia 7 2 4 6" xfId="12354"/>
    <cellStyle name="Migliaia 7 2 5" xfId="8590"/>
    <cellStyle name="Migliaia 7 2 5 2" xfId="30369"/>
    <cellStyle name="Migliaia 7 2 5 3" xfId="21163"/>
    <cellStyle name="Migliaia 7 2 6" xfId="16600"/>
    <cellStyle name="Migliaia 7 2 6 2" xfId="30370"/>
    <cellStyle name="Migliaia 7 2 6 3" xfId="21164"/>
    <cellStyle name="Migliaia 7 2 7" xfId="30364"/>
    <cellStyle name="Migliaia 7 2 8" xfId="21158"/>
    <cellStyle name="Migliaia 7 3" xfId="412"/>
    <cellStyle name="Migliaia 7 3 10" xfId="21165"/>
    <cellStyle name="Migliaia 7 3 11" xfId="12355"/>
    <cellStyle name="Migliaia 7 3 2" xfId="1574"/>
    <cellStyle name="Migliaia 7 3 2 2" xfId="3770"/>
    <cellStyle name="Migliaia 7 3 2 2 2" xfId="7547"/>
    <cellStyle name="Migliaia 7 3 2 2 2 2" xfId="13969"/>
    <cellStyle name="Migliaia 7 3 2 2 2 2 2" xfId="17331"/>
    <cellStyle name="Migliaia 7 3 2 2 2 2 3" xfId="30374"/>
    <cellStyle name="Migliaia 7 3 2 2 2 3" xfId="21168"/>
    <cellStyle name="Migliaia 7 3 2 2 2 4" xfId="43935"/>
    <cellStyle name="Migliaia 7 3 2 2 2 5" xfId="46376"/>
    <cellStyle name="Migliaia 7 3 2 2 2 6" xfId="49392"/>
    <cellStyle name="Migliaia 7 3 2 2 2 7" xfId="13130"/>
    <cellStyle name="Migliaia 7 3 2 2 3" xfId="6917"/>
    <cellStyle name="Migliaia 7 3 2 2 3 2" xfId="30373"/>
    <cellStyle name="Migliaia 7 3 2 2 4" xfId="6317"/>
    <cellStyle name="Migliaia 7 3 2 2 4 2" xfId="17091"/>
    <cellStyle name="Migliaia 7 3 2 2 4 3" xfId="42162"/>
    <cellStyle name="Migliaia 7 3 2 2 4 4" xfId="46123"/>
    <cellStyle name="Migliaia 7 3 2 2 4 5" xfId="49139"/>
    <cellStyle name="Migliaia 7 3 2 2 5" xfId="16607"/>
    <cellStyle name="Migliaia 7 3 2 2 6" xfId="21167"/>
    <cellStyle name="Migliaia 7 3 2 3" xfId="2917"/>
    <cellStyle name="Migliaia 7 3 2 3 2" xfId="7823"/>
    <cellStyle name="Migliaia 7 3 2 3 2 2" xfId="30375"/>
    <cellStyle name="Migliaia 7 3 2 3 3" xfId="7548"/>
    <cellStyle name="Migliaia 7 3 2 3 4" xfId="16608"/>
    <cellStyle name="Migliaia 7 3 2 3 5" xfId="21169"/>
    <cellStyle name="Migliaia 7 3 2 3 6" xfId="12356"/>
    <cellStyle name="Migliaia 7 3 2 4" xfId="6898"/>
    <cellStyle name="Migliaia 7 3 2 4 2" xfId="13547"/>
    <cellStyle name="Migliaia 7 3 2 4 2 2" xfId="30376"/>
    <cellStyle name="Migliaia 7 3 2 4 3" xfId="21170"/>
    <cellStyle name="Migliaia 7 3 2 4 4" xfId="12681"/>
    <cellStyle name="Migliaia 7 3 2 5" xfId="12503"/>
    <cellStyle name="Migliaia 7 3 2 5 2" xfId="30377"/>
    <cellStyle name="Migliaia 7 3 2 5 3" xfId="21171"/>
    <cellStyle name="Migliaia 7 3 2 6" xfId="16606"/>
    <cellStyle name="Migliaia 7 3 2 6 2" xfId="30378"/>
    <cellStyle name="Migliaia 7 3 2 6 3" xfId="21172"/>
    <cellStyle name="Migliaia 7 3 2 7" xfId="30372"/>
    <cellStyle name="Migliaia 7 3 2 8" xfId="21166"/>
    <cellStyle name="Migliaia 7 3 3" xfId="1573"/>
    <cellStyle name="Migliaia 7 3 3 2" xfId="3769"/>
    <cellStyle name="Migliaia 7 3 3 2 2" xfId="5230"/>
    <cellStyle name="Migliaia 7 3 3 2 2 2" xfId="30380"/>
    <cellStyle name="Migliaia 7 3 3 2 3" xfId="13710"/>
    <cellStyle name="Migliaia 7 3 3 2 4" xfId="16610"/>
    <cellStyle name="Migliaia 7 3 3 2 5" xfId="21174"/>
    <cellStyle name="Migliaia 7 3 3 2 6" xfId="12358"/>
    <cellStyle name="Migliaia 7 3 3 3" xfId="4982"/>
    <cellStyle name="Migliaia 7 3 3 3 2" xfId="30381"/>
    <cellStyle name="Migliaia 7 3 3 3 3" xfId="21175"/>
    <cellStyle name="Migliaia 7 3 3 4" xfId="16609"/>
    <cellStyle name="Migliaia 7 3 3 4 2" xfId="30382"/>
    <cellStyle name="Migliaia 7 3 3 4 3" xfId="21176"/>
    <cellStyle name="Migliaia 7 3 3 4 4" xfId="44365"/>
    <cellStyle name="Migliaia 7 3 3 5" xfId="21177"/>
    <cellStyle name="Migliaia 7 3 3 5 2" xfId="30383"/>
    <cellStyle name="Migliaia 7 3 3 5 3" xfId="44366"/>
    <cellStyle name="Migliaia 7 3 3 6" xfId="30379"/>
    <cellStyle name="Migliaia 7 3 3 7" xfId="21173"/>
    <cellStyle name="Migliaia 7 3 3 8" xfId="12357"/>
    <cellStyle name="Migliaia 7 3 4" xfId="2443"/>
    <cellStyle name="Migliaia 7 3 4 2" xfId="3955"/>
    <cellStyle name="Migliaia 7 3 4 2 2" xfId="9910"/>
    <cellStyle name="Migliaia 7 3 4 2 3" xfId="14005"/>
    <cellStyle name="Migliaia 7 3 4 2 4" xfId="16612"/>
    <cellStyle name="Migliaia 7 3 4 2 5" xfId="27940"/>
    <cellStyle name="Migliaia 7 3 4 2 6" xfId="12360"/>
    <cellStyle name="Migliaia 7 3 4 3" xfId="9158"/>
    <cellStyle name="Migliaia 7 3 4 3 2" xfId="30980"/>
    <cellStyle name="Migliaia 7 3 4 3 2 2" xfId="36140"/>
    <cellStyle name="Migliaia 7 3 4 3 2 3" xfId="41442"/>
    <cellStyle name="Migliaia 7 3 4 3 3" xfId="33489"/>
    <cellStyle name="Migliaia 7 3 4 3 4" xfId="38791"/>
    <cellStyle name="Migliaia 7 3 4 4" xfId="16611"/>
    <cellStyle name="Migliaia 7 3 4 4 2" xfId="30384"/>
    <cellStyle name="Migliaia 7 3 4 5" xfId="21178"/>
    <cellStyle name="Migliaia 7 3 4 6" xfId="12359"/>
    <cellStyle name="Migliaia 7 3 5" xfId="3311"/>
    <cellStyle name="Migliaia 7 3 5 2" xfId="9784"/>
    <cellStyle name="Migliaia 7 3 5 2 2" xfId="30981"/>
    <cellStyle name="Migliaia 7 3 5 2 2 2" xfId="36141"/>
    <cellStyle name="Migliaia 7 3 5 2 2 3" xfId="41443"/>
    <cellStyle name="Migliaia 7 3 5 2 3" xfId="33490"/>
    <cellStyle name="Migliaia 7 3 5 2 4" xfId="38792"/>
    <cellStyle name="Migliaia 7 3 5 3" xfId="16613"/>
    <cellStyle name="Migliaia 7 3 5 3 2" xfId="30385"/>
    <cellStyle name="Migliaia 7 3 5 4" xfId="21179"/>
    <cellStyle name="Migliaia 7 3 5 5" xfId="12361"/>
    <cellStyle name="Migliaia 7 3 6" xfId="2916"/>
    <cellStyle name="Migliaia 7 3 6 2" xfId="9489"/>
    <cellStyle name="Migliaia 7 3 6 2 2" xfId="30386"/>
    <cellStyle name="Migliaia 7 3 6 3" xfId="14031"/>
    <cellStyle name="Migliaia 7 3 6 4" xfId="16614"/>
    <cellStyle name="Migliaia 7 3 6 5" xfId="21180"/>
    <cellStyle name="Migliaia 7 3 6 6" xfId="12362"/>
    <cellStyle name="Migliaia 7 3 7" xfId="6641"/>
    <cellStyle name="Migliaia 7 3 7 2" xfId="30387"/>
    <cellStyle name="Migliaia 7 3 7 3" xfId="21181"/>
    <cellStyle name="Migliaia 7 3 8" xfId="12504"/>
    <cellStyle name="Migliaia 7 3 8 2" xfId="30388"/>
    <cellStyle name="Migliaia 7 3 8 3" xfId="21182"/>
    <cellStyle name="Migliaia 7 3 9" xfId="16605"/>
    <cellStyle name="Migliaia 7 3 9 2" xfId="30371"/>
    <cellStyle name="Migliaia 7 4" xfId="1575"/>
    <cellStyle name="Migliaia 7 4 2" xfId="3771"/>
    <cellStyle name="Migliaia 7 4 2 2" xfId="4328"/>
    <cellStyle name="Migliaia 7 4 2 2 2" xfId="30391"/>
    <cellStyle name="Migliaia 7 4 2 2 3" xfId="21185"/>
    <cellStyle name="Migliaia 7 4 2 3" xfId="7549"/>
    <cellStyle name="Migliaia 7 4 2 3 2" xfId="30392"/>
    <cellStyle name="Migliaia 7 4 2 3 3" xfId="21186"/>
    <cellStyle name="Migliaia 7 4 2 4" xfId="6900"/>
    <cellStyle name="Migliaia 7 4 2 4 2" xfId="30390"/>
    <cellStyle name="Migliaia 7 4 2 5" xfId="6319"/>
    <cellStyle name="Migliaia 7 4 2 5 2" xfId="17093"/>
    <cellStyle name="Migliaia 7 4 2 5 3" xfId="43355"/>
    <cellStyle name="Migliaia 7 4 2 5 4" xfId="46125"/>
    <cellStyle name="Migliaia 7 4 2 5 5" xfId="49141"/>
    <cellStyle name="Migliaia 7 4 2 6" xfId="16616"/>
    <cellStyle name="Migliaia 7 4 2 7" xfId="21184"/>
    <cellStyle name="Migliaia 7 4 3" xfId="4329"/>
    <cellStyle name="Migliaia 7 4 3 2" xfId="13711"/>
    <cellStyle name="Migliaia 7 4 3 2 2" xfId="30393"/>
    <cellStyle name="Migliaia 7 4 3 3" xfId="21187"/>
    <cellStyle name="Migliaia 7 4 3 4" xfId="12502"/>
    <cellStyle name="Migliaia 7 4 4" xfId="7550"/>
    <cellStyle name="Migliaia 7 4 4 2" xfId="30394"/>
    <cellStyle name="Migliaia 7 4 4 3" xfId="21188"/>
    <cellStyle name="Migliaia 7 4 5" xfId="6899"/>
    <cellStyle name="Migliaia 7 4 5 2" xfId="30395"/>
    <cellStyle name="Migliaia 7 4 5 3" xfId="21189"/>
    <cellStyle name="Migliaia 7 4 6" xfId="6318"/>
    <cellStyle name="Migliaia 7 4 6 2" xfId="17092"/>
    <cellStyle name="Migliaia 7 4 6 2 2" xfId="30396"/>
    <cellStyle name="Migliaia 7 4 6 3" xfId="21190"/>
    <cellStyle name="Migliaia 7 4 6 4" xfId="43997"/>
    <cellStyle name="Migliaia 7 4 6 5" xfId="44367"/>
    <cellStyle name="Migliaia 7 4 6 6" xfId="46124"/>
    <cellStyle name="Migliaia 7 4 6 7" xfId="49140"/>
    <cellStyle name="Migliaia 7 4 7" xfId="16615"/>
    <cellStyle name="Migliaia 7 4 7 2" xfId="30397"/>
    <cellStyle name="Migliaia 7 4 7 3" xfId="21191"/>
    <cellStyle name="Migliaia 7 4 8" xfId="30389"/>
    <cellStyle name="Migliaia 7 4 9" xfId="21183"/>
    <cellStyle name="Migliaia 7 5" xfId="1576"/>
    <cellStyle name="Migliaia 7 5 2" xfId="3772"/>
    <cellStyle name="Migliaia 7 5 2 2" xfId="13970"/>
    <cellStyle name="Migliaia 7 5 2 2 2" xfId="30399"/>
    <cellStyle name="Migliaia 7 5 2 3" xfId="16618"/>
    <cellStyle name="Migliaia 7 5 2 4" xfId="21193"/>
    <cellStyle name="Migliaia 7 5 2 5" xfId="12363"/>
    <cellStyle name="Migliaia 7 5 3" xfId="6901"/>
    <cellStyle name="Migliaia 7 5 3 2" xfId="30400"/>
    <cellStyle name="Migliaia 7 5 3 3" xfId="21194"/>
    <cellStyle name="Migliaia 7 5 4" xfId="6320"/>
    <cellStyle name="Migliaia 7 5 4 2" xfId="17094"/>
    <cellStyle name="Migliaia 7 5 4 2 2" xfId="30401"/>
    <cellStyle name="Migliaia 7 5 4 3" xfId="21195"/>
    <cellStyle name="Migliaia 7 5 4 4" xfId="41713"/>
    <cellStyle name="Migliaia 7 5 4 5" xfId="44368"/>
    <cellStyle name="Migliaia 7 5 4 6" xfId="46126"/>
    <cellStyle name="Migliaia 7 5 4 7" xfId="49142"/>
    <cellStyle name="Migliaia 7 5 5" xfId="16617"/>
    <cellStyle name="Migliaia 7 5 5 2" xfId="30402"/>
    <cellStyle name="Migliaia 7 5 5 3" xfId="21196"/>
    <cellStyle name="Migliaia 7 5 5 4" xfId="44369"/>
    <cellStyle name="Migliaia 7 5 6" xfId="21197"/>
    <cellStyle name="Migliaia 7 5 6 2" xfId="30403"/>
    <cellStyle name="Migliaia 7 5 7" xfId="30398"/>
    <cellStyle name="Migliaia 7 5 8" xfId="21192"/>
    <cellStyle name="Migliaia 7 6" xfId="1571"/>
    <cellStyle name="Migliaia 7 6 2" xfId="3767"/>
    <cellStyle name="Migliaia 7 6 2 2" xfId="5229"/>
    <cellStyle name="Migliaia 7 6 2 3" xfId="14027"/>
    <cellStyle name="Migliaia 7 6 2 4" xfId="16620"/>
    <cellStyle name="Migliaia 7 6 2 5" xfId="27941"/>
    <cellStyle name="Migliaia 7 6 2 6" xfId="12365"/>
    <cellStyle name="Migliaia 7 6 3" xfId="4981"/>
    <cellStyle name="Migliaia 7 6 3 2" xfId="30982"/>
    <cellStyle name="Migliaia 7 6 3 2 2" xfId="36142"/>
    <cellStyle name="Migliaia 7 6 3 2 3" xfId="41444"/>
    <cellStyle name="Migliaia 7 6 3 3" xfId="33491"/>
    <cellStyle name="Migliaia 7 6 3 4" xfId="38793"/>
    <cellStyle name="Migliaia 7 6 4" xfId="16619"/>
    <cellStyle name="Migliaia 7 6 4 2" xfId="30404"/>
    <cellStyle name="Migliaia 7 6 5" xfId="21198"/>
    <cellStyle name="Migliaia 7 6 6" xfId="12364"/>
    <cellStyle name="Migliaia 7 7" xfId="3309"/>
    <cellStyle name="Migliaia 7 7 2" xfId="9782"/>
    <cellStyle name="Migliaia 7 7 2 2" xfId="30983"/>
    <cellStyle name="Migliaia 7 7 2 2 2" xfId="36143"/>
    <cellStyle name="Migliaia 7 7 2 2 3" xfId="41445"/>
    <cellStyle name="Migliaia 7 7 2 3" xfId="33492"/>
    <cellStyle name="Migliaia 7 7 2 4" xfId="38794"/>
    <cellStyle name="Migliaia 7 7 3" xfId="16621"/>
    <cellStyle name="Migliaia 7 7 3 2" xfId="30405"/>
    <cellStyle name="Migliaia 7 7 4" xfId="21199"/>
    <cellStyle name="Migliaia 7 7 5" xfId="12366"/>
    <cellStyle name="Migliaia 7 8" xfId="2914"/>
    <cellStyle name="Migliaia 7 8 2" xfId="9487"/>
    <cellStyle name="Migliaia 7 8 2 2" xfId="30984"/>
    <cellStyle name="Migliaia 7 8 2 2 2" xfId="36144"/>
    <cellStyle name="Migliaia 7 8 2 2 3" xfId="41446"/>
    <cellStyle name="Migliaia 7 8 2 3" xfId="33493"/>
    <cellStyle name="Migliaia 7 8 2 4" xfId="38795"/>
    <cellStyle name="Migliaia 7 8 3" xfId="16622"/>
    <cellStyle name="Migliaia 7 8 3 2" xfId="30406"/>
    <cellStyle name="Migliaia 7 8 4" xfId="21200"/>
    <cellStyle name="Migliaia 7 8 5" xfId="12367"/>
    <cellStyle name="Migliaia 7 9" xfId="12680"/>
    <cellStyle name="Migliaia 7 9 2" xfId="30407"/>
    <cellStyle name="Migliaia 7 9 3" xfId="21201"/>
    <cellStyle name="Migliaia 8" xfId="413"/>
    <cellStyle name="Migliaia 8 10" xfId="16623"/>
    <cellStyle name="Migliaia 8 10 2" xfId="30408"/>
    <cellStyle name="Migliaia 8 11" xfId="21202"/>
    <cellStyle name="Migliaia 8 2" xfId="414"/>
    <cellStyle name="Migliaia 8 2 2" xfId="1578"/>
    <cellStyle name="Migliaia 8 2 2 2" xfId="3774"/>
    <cellStyle name="Migliaia 8 2 2 2 2" xfId="9851"/>
    <cellStyle name="Migliaia 8 2 2 2 2 2" xfId="30411"/>
    <cellStyle name="Migliaia 8 2 2 2 3" xfId="13971"/>
    <cellStyle name="Migliaia 8 2 2 2 4" xfId="16626"/>
    <cellStyle name="Migliaia 8 2 2 2 5" xfId="21205"/>
    <cellStyle name="Migliaia 8 2 2 2 6" xfId="12368"/>
    <cellStyle name="Migliaia 8 2 2 3" xfId="7076"/>
    <cellStyle name="Migliaia 8 2 2 3 2" xfId="30985"/>
    <cellStyle name="Migliaia 8 2 2 3 2 2" xfId="36145"/>
    <cellStyle name="Migliaia 8 2 2 3 2 3" xfId="41447"/>
    <cellStyle name="Migliaia 8 2 2 3 3" xfId="33494"/>
    <cellStyle name="Migliaia 8 2 2 3 4" xfId="38796"/>
    <cellStyle name="Migliaia 8 2 2 4" xfId="6321"/>
    <cellStyle name="Migliaia 8 2 2 4 2" xfId="17095"/>
    <cellStyle name="Migliaia 8 2 2 4 3" xfId="30410"/>
    <cellStyle name="Migliaia 8 2 2 4 4" xfId="42454"/>
    <cellStyle name="Migliaia 8 2 2 4 5" xfId="46127"/>
    <cellStyle name="Migliaia 8 2 2 4 6" xfId="49143"/>
    <cellStyle name="Migliaia 8 2 2 5" xfId="16625"/>
    <cellStyle name="Migliaia 8 2 2 6" xfId="21204"/>
    <cellStyle name="Migliaia 8 2 3" xfId="3313"/>
    <cellStyle name="Migliaia 8 2 3 2" xfId="9786"/>
    <cellStyle name="Migliaia 8 2 3 2 2" xfId="30986"/>
    <cellStyle name="Migliaia 8 2 3 2 2 2" xfId="36146"/>
    <cellStyle name="Migliaia 8 2 3 2 2 3" xfId="41448"/>
    <cellStyle name="Migliaia 8 2 3 2 3" xfId="33495"/>
    <cellStyle name="Migliaia 8 2 3 2 4" xfId="38797"/>
    <cellStyle name="Migliaia 8 2 3 3" xfId="16627"/>
    <cellStyle name="Migliaia 8 2 3 3 2" xfId="30412"/>
    <cellStyle name="Migliaia 8 2 3 4" xfId="21206"/>
    <cellStyle name="Migliaia 8 2 3 5" xfId="12369"/>
    <cellStyle name="Migliaia 8 2 4" xfId="2919"/>
    <cellStyle name="Migliaia 8 2 4 2" xfId="9491"/>
    <cellStyle name="Migliaia 8 2 4 2 2" xfId="30413"/>
    <cellStyle name="Migliaia 8 2 4 3" xfId="13461"/>
    <cellStyle name="Migliaia 8 2 4 4" xfId="16628"/>
    <cellStyle name="Migliaia 8 2 4 5" xfId="21207"/>
    <cellStyle name="Migliaia 8 2 4 6" xfId="12370"/>
    <cellStyle name="Migliaia 8 2 5" xfId="8591"/>
    <cellStyle name="Migliaia 8 2 5 2" xfId="30414"/>
    <cellStyle name="Migliaia 8 2 5 3" xfId="21208"/>
    <cellStyle name="Migliaia 8 2 6" xfId="16624"/>
    <cellStyle name="Migliaia 8 2 6 2" xfId="30415"/>
    <cellStyle name="Migliaia 8 2 6 3" xfId="21209"/>
    <cellStyle name="Migliaia 8 2 7" xfId="30409"/>
    <cellStyle name="Migliaia 8 2 8" xfId="21203"/>
    <cellStyle name="Migliaia 8 3" xfId="415"/>
    <cellStyle name="Migliaia 8 3 10" xfId="21210"/>
    <cellStyle name="Migliaia 8 3 11" xfId="12371"/>
    <cellStyle name="Migliaia 8 3 2" xfId="1580"/>
    <cellStyle name="Migliaia 8 3 2 2" xfId="3776"/>
    <cellStyle name="Migliaia 8 3 2 2 2" xfId="7551"/>
    <cellStyle name="Migliaia 8 3 2 2 2 2" xfId="13972"/>
    <cellStyle name="Migliaia 8 3 2 2 2 2 2" xfId="17332"/>
    <cellStyle name="Migliaia 8 3 2 2 2 2 3" xfId="30419"/>
    <cellStyle name="Migliaia 8 3 2 2 2 3" xfId="21213"/>
    <cellStyle name="Migliaia 8 3 2 2 2 4" xfId="42203"/>
    <cellStyle name="Migliaia 8 3 2 2 2 5" xfId="46377"/>
    <cellStyle name="Migliaia 8 3 2 2 2 6" xfId="49393"/>
    <cellStyle name="Migliaia 8 3 2 2 2 7" xfId="13131"/>
    <cellStyle name="Migliaia 8 3 2 2 3" xfId="6546"/>
    <cellStyle name="Migliaia 8 3 2 2 3 2" xfId="30418"/>
    <cellStyle name="Migliaia 8 3 2 2 4" xfId="6322"/>
    <cellStyle name="Migliaia 8 3 2 2 4 2" xfId="17096"/>
    <cellStyle name="Migliaia 8 3 2 2 4 3" xfId="43836"/>
    <cellStyle name="Migliaia 8 3 2 2 4 4" xfId="46128"/>
    <cellStyle name="Migliaia 8 3 2 2 4 5" xfId="49144"/>
    <cellStyle name="Migliaia 8 3 2 2 5" xfId="16631"/>
    <cellStyle name="Migliaia 8 3 2 2 6" xfId="21212"/>
    <cellStyle name="Migliaia 8 3 2 3" xfId="2921"/>
    <cellStyle name="Migliaia 8 3 2 3 2" xfId="7822"/>
    <cellStyle name="Migliaia 8 3 2 3 2 2" xfId="30420"/>
    <cellStyle name="Migliaia 8 3 2 3 3" xfId="7552"/>
    <cellStyle name="Migliaia 8 3 2 3 4" xfId="16632"/>
    <cellStyle name="Migliaia 8 3 2 3 5" xfId="21214"/>
    <cellStyle name="Migliaia 8 3 2 3 6" xfId="12372"/>
    <cellStyle name="Migliaia 8 3 2 4" xfId="6902"/>
    <cellStyle name="Migliaia 8 3 2 4 2" xfId="13548"/>
    <cellStyle name="Migliaia 8 3 2 4 2 2" xfId="30421"/>
    <cellStyle name="Migliaia 8 3 2 4 3" xfId="21215"/>
    <cellStyle name="Migliaia 8 3 2 4 4" xfId="12683"/>
    <cellStyle name="Migliaia 8 3 2 5" xfId="12500"/>
    <cellStyle name="Migliaia 8 3 2 5 2" xfId="30422"/>
    <cellStyle name="Migliaia 8 3 2 5 3" xfId="21216"/>
    <cellStyle name="Migliaia 8 3 2 6" xfId="16630"/>
    <cellStyle name="Migliaia 8 3 2 6 2" xfId="30423"/>
    <cellStyle name="Migliaia 8 3 2 6 3" xfId="21217"/>
    <cellStyle name="Migliaia 8 3 2 7" xfId="30417"/>
    <cellStyle name="Migliaia 8 3 2 8" xfId="21211"/>
    <cellStyle name="Migliaia 8 3 3" xfId="1579"/>
    <cellStyle name="Migliaia 8 3 3 2" xfId="3775"/>
    <cellStyle name="Migliaia 8 3 3 2 2" xfId="5232"/>
    <cellStyle name="Migliaia 8 3 3 2 2 2" xfId="30425"/>
    <cellStyle name="Migliaia 8 3 3 2 3" xfId="13712"/>
    <cellStyle name="Migliaia 8 3 3 2 4" xfId="16634"/>
    <cellStyle name="Migliaia 8 3 3 2 5" xfId="21219"/>
    <cellStyle name="Migliaia 8 3 3 2 6" xfId="12374"/>
    <cellStyle name="Migliaia 8 3 3 3" xfId="4984"/>
    <cellStyle name="Migliaia 8 3 3 3 2" xfId="30426"/>
    <cellStyle name="Migliaia 8 3 3 3 3" xfId="21220"/>
    <cellStyle name="Migliaia 8 3 3 4" xfId="16633"/>
    <cellStyle name="Migliaia 8 3 3 4 2" xfId="30427"/>
    <cellStyle name="Migliaia 8 3 3 4 3" xfId="21221"/>
    <cellStyle name="Migliaia 8 3 3 4 4" xfId="44370"/>
    <cellStyle name="Migliaia 8 3 3 5" xfId="21222"/>
    <cellStyle name="Migliaia 8 3 3 5 2" xfId="30428"/>
    <cellStyle name="Migliaia 8 3 3 5 3" xfId="44371"/>
    <cellStyle name="Migliaia 8 3 3 6" xfId="30424"/>
    <cellStyle name="Migliaia 8 3 3 7" xfId="21218"/>
    <cellStyle name="Migliaia 8 3 3 8" xfId="12373"/>
    <cellStyle name="Migliaia 8 3 4" xfId="2444"/>
    <cellStyle name="Migliaia 8 3 4 2" xfId="3956"/>
    <cellStyle name="Migliaia 8 3 4 2 2" xfId="9911"/>
    <cellStyle name="Migliaia 8 3 4 2 3" xfId="13570"/>
    <cellStyle name="Migliaia 8 3 4 2 4" xfId="16636"/>
    <cellStyle name="Migliaia 8 3 4 2 5" xfId="27942"/>
    <cellStyle name="Migliaia 8 3 4 2 6" xfId="12376"/>
    <cellStyle name="Migliaia 8 3 4 3" xfId="9159"/>
    <cellStyle name="Migliaia 8 3 4 3 2" xfId="30987"/>
    <cellStyle name="Migliaia 8 3 4 3 2 2" xfId="36147"/>
    <cellStyle name="Migliaia 8 3 4 3 2 3" xfId="41449"/>
    <cellStyle name="Migliaia 8 3 4 3 3" xfId="33496"/>
    <cellStyle name="Migliaia 8 3 4 3 4" xfId="38798"/>
    <cellStyle name="Migliaia 8 3 4 4" xfId="16635"/>
    <cellStyle name="Migliaia 8 3 4 4 2" xfId="30429"/>
    <cellStyle name="Migliaia 8 3 4 5" xfId="21223"/>
    <cellStyle name="Migliaia 8 3 4 6" xfId="12375"/>
    <cellStyle name="Migliaia 8 3 5" xfId="3314"/>
    <cellStyle name="Migliaia 8 3 5 2" xfId="9787"/>
    <cellStyle name="Migliaia 8 3 5 2 2" xfId="30988"/>
    <cellStyle name="Migliaia 8 3 5 2 2 2" xfId="36148"/>
    <cellStyle name="Migliaia 8 3 5 2 2 3" xfId="41450"/>
    <cellStyle name="Migliaia 8 3 5 2 3" xfId="33497"/>
    <cellStyle name="Migliaia 8 3 5 2 4" xfId="38799"/>
    <cellStyle name="Migliaia 8 3 5 3" xfId="16637"/>
    <cellStyle name="Migliaia 8 3 5 3 2" xfId="30430"/>
    <cellStyle name="Migliaia 8 3 5 4" xfId="21224"/>
    <cellStyle name="Migliaia 8 3 5 5" xfId="12377"/>
    <cellStyle name="Migliaia 8 3 6" xfId="2920"/>
    <cellStyle name="Migliaia 8 3 6 2" xfId="9492"/>
    <cellStyle name="Migliaia 8 3 6 2 2" xfId="30431"/>
    <cellStyle name="Migliaia 8 3 6 3" xfId="13727"/>
    <cellStyle name="Migliaia 8 3 6 4" xfId="16638"/>
    <cellStyle name="Migliaia 8 3 6 5" xfId="21225"/>
    <cellStyle name="Migliaia 8 3 6 6" xfId="12378"/>
    <cellStyle name="Migliaia 8 3 7" xfId="6954"/>
    <cellStyle name="Migliaia 8 3 7 2" xfId="30432"/>
    <cellStyle name="Migliaia 8 3 7 3" xfId="21226"/>
    <cellStyle name="Migliaia 8 3 8" xfId="12501"/>
    <cellStyle name="Migliaia 8 3 8 2" xfId="30433"/>
    <cellStyle name="Migliaia 8 3 8 3" xfId="21227"/>
    <cellStyle name="Migliaia 8 3 9" xfId="16629"/>
    <cellStyle name="Migliaia 8 3 9 2" xfId="30416"/>
    <cellStyle name="Migliaia 8 4" xfId="1581"/>
    <cellStyle name="Migliaia 8 4 2" xfId="3777"/>
    <cellStyle name="Migliaia 8 4 2 2" xfId="4330"/>
    <cellStyle name="Migliaia 8 4 2 2 2" xfId="30436"/>
    <cellStyle name="Migliaia 8 4 2 2 3" xfId="21230"/>
    <cellStyle name="Migliaia 8 4 2 3" xfId="7553"/>
    <cellStyle name="Migliaia 8 4 2 3 2" xfId="30437"/>
    <cellStyle name="Migliaia 8 4 2 3 3" xfId="21231"/>
    <cellStyle name="Migliaia 8 4 2 4" xfId="6904"/>
    <cellStyle name="Migliaia 8 4 2 4 2" xfId="30435"/>
    <cellStyle name="Migliaia 8 4 2 5" xfId="6324"/>
    <cellStyle name="Migliaia 8 4 2 5 2" xfId="17098"/>
    <cellStyle name="Migliaia 8 4 2 5 3" xfId="43128"/>
    <cellStyle name="Migliaia 8 4 2 5 4" xfId="46130"/>
    <cellStyle name="Migliaia 8 4 2 5 5" xfId="49146"/>
    <cellStyle name="Migliaia 8 4 2 6" xfId="16640"/>
    <cellStyle name="Migliaia 8 4 2 7" xfId="21229"/>
    <cellStyle name="Migliaia 8 4 3" xfId="4331"/>
    <cellStyle name="Migliaia 8 4 3 2" xfId="13713"/>
    <cellStyle name="Migliaia 8 4 3 2 2" xfId="30438"/>
    <cellStyle name="Migliaia 8 4 3 3" xfId="21232"/>
    <cellStyle name="Migliaia 8 4 3 4" xfId="12499"/>
    <cellStyle name="Migliaia 8 4 4" xfId="7554"/>
    <cellStyle name="Migliaia 8 4 4 2" xfId="30439"/>
    <cellStyle name="Migliaia 8 4 4 3" xfId="21233"/>
    <cellStyle name="Migliaia 8 4 5" xfId="6903"/>
    <cellStyle name="Migliaia 8 4 5 2" xfId="30440"/>
    <cellStyle name="Migliaia 8 4 5 3" xfId="21234"/>
    <cellStyle name="Migliaia 8 4 6" xfId="6323"/>
    <cellStyle name="Migliaia 8 4 6 2" xfId="17097"/>
    <cellStyle name="Migliaia 8 4 6 2 2" xfId="30441"/>
    <cellStyle name="Migliaia 8 4 6 3" xfId="21235"/>
    <cellStyle name="Migliaia 8 4 6 4" xfId="42163"/>
    <cellStyle name="Migliaia 8 4 6 5" xfId="44372"/>
    <cellStyle name="Migliaia 8 4 6 6" xfId="46129"/>
    <cellStyle name="Migliaia 8 4 6 7" xfId="49145"/>
    <cellStyle name="Migliaia 8 4 7" xfId="16639"/>
    <cellStyle name="Migliaia 8 4 7 2" xfId="30442"/>
    <cellStyle name="Migliaia 8 4 7 3" xfId="21236"/>
    <cellStyle name="Migliaia 8 4 8" xfId="30434"/>
    <cellStyle name="Migliaia 8 4 9" xfId="21228"/>
    <cellStyle name="Migliaia 8 5" xfId="1582"/>
    <cellStyle name="Migliaia 8 5 2" xfId="3778"/>
    <cellStyle name="Migliaia 8 5 2 2" xfId="13973"/>
    <cellStyle name="Migliaia 8 5 2 2 2" xfId="30444"/>
    <cellStyle name="Migliaia 8 5 2 3" xfId="16642"/>
    <cellStyle name="Migliaia 8 5 2 4" xfId="21238"/>
    <cellStyle name="Migliaia 8 5 2 5" xfId="12379"/>
    <cellStyle name="Migliaia 8 5 3" xfId="6905"/>
    <cellStyle name="Migliaia 8 5 3 2" xfId="30445"/>
    <cellStyle name="Migliaia 8 5 3 3" xfId="21239"/>
    <cellStyle name="Migliaia 8 5 4" xfId="6325"/>
    <cellStyle name="Migliaia 8 5 4 2" xfId="17099"/>
    <cellStyle name="Migliaia 8 5 4 2 2" xfId="30446"/>
    <cellStyle name="Migliaia 8 5 4 3" xfId="21240"/>
    <cellStyle name="Migliaia 8 5 4 4" xfId="43929"/>
    <cellStyle name="Migliaia 8 5 4 5" xfId="44373"/>
    <cellStyle name="Migliaia 8 5 4 6" xfId="46131"/>
    <cellStyle name="Migliaia 8 5 4 7" xfId="49147"/>
    <cellStyle name="Migliaia 8 5 5" xfId="16641"/>
    <cellStyle name="Migliaia 8 5 5 2" xfId="30447"/>
    <cellStyle name="Migliaia 8 5 5 3" xfId="21241"/>
    <cellStyle name="Migliaia 8 5 5 4" xfId="44374"/>
    <cellStyle name="Migliaia 8 5 6" xfId="21242"/>
    <cellStyle name="Migliaia 8 5 6 2" xfId="30448"/>
    <cellStyle name="Migliaia 8 5 7" xfId="30443"/>
    <cellStyle name="Migliaia 8 5 8" xfId="21237"/>
    <cellStyle name="Migliaia 8 6" xfId="1577"/>
    <cellStyle name="Migliaia 8 6 2" xfId="3773"/>
    <cellStyle name="Migliaia 8 6 2 2" xfId="5231"/>
    <cellStyle name="Migliaia 8 6 2 3" xfId="13576"/>
    <cellStyle name="Migliaia 8 6 2 4" xfId="16644"/>
    <cellStyle name="Migliaia 8 6 2 5" xfId="27943"/>
    <cellStyle name="Migliaia 8 6 2 6" xfId="12381"/>
    <cellStyle name="Migliaia 8 6 3" xfId="4983"/>
    <cellStyle name="Migliaia 8 6 3 2" xfId="30989"/>
    <cellStyle name="Migliaia 8 6 3 2 2" xfId="36149"/>
    <cellStyle name="Migliaia 8 6 3 2 3" xfId="41451"/>
    <cellStyle name="Migliaia 8 6 3 3" xfId="33498"/>
    <cellStyle name="Migliaia 8 6 3 4" xfId="38800"/>
    <cellStyle name="Migliaia 8 6 4" xfId="16643"/>
    <cellStyle name="Migliaia 8 6 4 2" xfId="30449"/>
    <cellStyle name="Migliaia 8 6 5" xfId="21243"/>
    <cellStyle name="Migliaia 8 6 6" xfId="12380"/>
    <cellStyle name="Migliaia 8 7" xfId="3312"/>
    <cellStyle name="Migliaia 8 7 2" xfId="9785"/>
    <cellStyle name="Migliaia 8 7 2 2" xfId="30990"/>
    <cellStyle name="Migliaia 8 7 2 2 2" xfId="36150"/>
    <cellStyle name="Migliaia 8 7 2 2 3" xfId="41452"/>
    <cellStyle name="Migliaia 8 7 2 3" xfId="33499"/>
    <cellStyle name="Migliaia 8 7 2 4" xfId="38801"/>
    <cellStyle name="Migliaia 8 7 3" xfId="16645"/>
    <cellStyle name="Migliaia 8 7 3 2" xfId="30450"/>
    <cellStyle name="Migliaia 8 7 4" xfId="21244"/>
    <cellStyle name="Migliaia 8 7 5" xfId="12382"/>
    <cellStyle name="Migliaia 8 8" xfId="2918"/>
    <cellStyle name="Migliaia 8 8 2" xfId="9490"/>
    <cellStyle name="Migliaia 8 8 2 2" xfId="30991"/>
    <cellStyle name="Migliaia 8 8 2 2 2" xfId="36151"/>
    <cellStyle name="Migliaia 8 8 2 2 3" xfId="41453"/>
    <cellStyle name="Migliaia 8 8 2 3" xfId="33500"/>
    <cellStyle name="Migliaia 8 8 2 4" xfId="38802"/>
    <cellStyle name="Migliaia 8 8 3" xfId="16646"/>
    <cellStyle name="Migliaia 8 8 3 2" xfId="30451"/>
    <cellStyle name="Migliaia 8 8 4" xfId="21245"/>
    <cellStyle name="Migliaia 8 8 5" xfId="12383"/>
    <cellStyle name="Migliaia 8 9" xfId="12682"/>
    <cellStyle name="Migliaia 8 9 2" xfId="30452"/>
    <cellStyle name="Migliaia 8 9 3" xfId="21246"/>
    <cellStyle name="Migliaia 9" xfId="416"/>
    <cellStyle name="Migliaia 9 10" xfId="16647"/>
    <cellStyle name="Migliaia 9 10 2" xfId="30453"/>
    <cellStyle name="Migliaia 9 11" xfId="21247"/>
    <cellStyle name="Migliaia 9 2" xfId="417"/>
    <cellStyle name="Migliaia 9 2 2" xfId="1584"/>
    <cellStyle name="Migliaia 9 2 2 2" xfId="3780"/>
    <cellStyle name="Migliaia 9 2 2 2 2" xfId="9852"/>
    <cellStyle name="Migliaia 9 2 2 2 2 2" xfId="30456"/>
    <cellStyle name="Migliaia 9 2 2 2 3" xfId="13974"/>
    <cellStyle name="Migliaia 9 2 2 2 4" xfId="16650"/>
    <cellStyle name="Migliaia 9 2 2 2 5" xfId="21250"/>
    <cellStyle name="Migliaia 9 2 2 2 6" xfId="12384"/>
    <cellStyle name="Migliaia 9 2 2 3" xfId="7077"/>
    <cellStyle name="Migliaia 9 2 2 3 2" xfId="30992"/>
    <cellStyle name="Migliaia 9 2 2 3 2 2" xfId="36152"/>
    <cellStyle name="Migliaia 9 2 2 3 2 3" xfId="41454"/>
    <cellStyle name="Migliaia 9 2 2 3 3" xfId="33501"/>
    <cellStyle name="Migliaia 9 2 2 3 4" xfId="38803"/>
    <cellStyle name="Migliaia 9 2 2 4" xfId="6326"/>
    <cellStyle name="Migliaia 9 2 2 4 2" xfId="17100"/>
    <cellStyle name="Migliaia 9 2 2 4 3" xfId="30455"/>
    <cellStyle name="Migliaia 9 2 2 4 4" xfId="41714"/>
    <cellStyle name="Migliaia 9 2 2 4 5" xfId="46132"/>
    <cellStyle name="Migliaia 9 2 2 4 6" xfId="49148"/>
    <cellStyle name="Migliaia 9 2 2 5" xfId="16649"/>
    <cellStyle name="Migliaia 9 2 2 6" xfId="21249"/>
    <cellStyle name="Migliaia 9 2 3" xfId="3316"/>
    <cellStyle name="Migliaia 9 2 3 2" xfId="9789"/>
    <cellStyle name="Migliaia 9 2 3 2 2" xfId="30993"/>
    <cellStyle name="Migliaia 9 2 3 2 2 2" xfId="36153"/>
    <cellStyle name="Migliaia 9 2 3 2 2 3" xfId="41455"/>
    <cellStyle name="Migliaia 9 2 3 2 3" xfId="33502"/>
    <cellStyle name="Migliaia 9 2 3 2 4" xfId="38804"/>
    <cellStyle name="Migliaia 9 2 3 3" xfId="16651"/>
    <cellStyle name="Migliaia 9 2 3 3 2" xfId="30457"/>
    <cellStyle name="Migliaia 9 2 3 4" xfId="21251"/>
    <cellStyle name="Migliaia 9 2 3 5" xfId="12385"/>
    <cellStyle name="Migliaia 9 2 4" xfId="2923"/>
    <cellStyle name="Migliaia 9 2 4 2" xfId="9494"/>
    <cellStyle name="Migliaia 9 2 4 2 2" xfId="30458"/>
    <cellStyle name="Migliaia 9 2 4 3" xfId="14030"/>
    <cellStyle name="Migliaia 9 2 4 4" xfId="16652"/>
    <cellStyle name="Migliaia 9 2 4 5" xfId="21252"/>
    <cellStyle name="Migliaia 9 2 4 6" xfId="12386"/>
    <cellStyle name="Migliaia 9 2 5" xfId="8592"/>
    <cellStyle name="Migliaia 9 2 5 2" xfId="30459"/>
    <cellStyle name="Migliaia 9 2 5 3" xfId="21253"/>
    <cellStyle name="Migliaia 9 2 6" xfId="16648"/>
    <cellStyle name="Migliaia 9 2 6 2" xfId="30460"/>
    <cellStyle name="Migliaia 9 2 6 3" xfId="21254"/>
    <cellStyle name="Migliaia 9 2 7" xfId="30454"/>
    <cellStyle name="Migliaia 9 2 8" xfId="21248"/>
    <cellStyle name="Migliaia 9 3" xfId="418"/>
    <cellStyle name="Migliaia 9 3 10" xfId="21255"/>
    <cellStyle name="Migliaia 9 3 11" xfId="12387"/>
    <cellStyle name="Migliaia 9 3 2" xfId="1586"/>
    <cellStyle name="Migliaia 9 3 2 2" xfId="3782"/>
    <cellStyle name="Migliaia 9 3 2 2 2" xfId="7555"/>
    <cellStyle name="Migliaia 9 3 2 2 2 2" xfId="13975"/>
    <cellStyle name="Migliaia 9 3 2 2 2 2 2" xfId="17333"/>
    <cellStyle name="Migliaia 9 3 2 2 2 2 3" xfId="30464"/>
    <cellStyle name="Migliaia 9 3 2 2 2 3" xfId="21258"/>
    <cellStyle name="Migliaia 9 3 2 2 2 4" xfId="20553"/>
    <cellStyle name="Migliaia 9 3 2 2 2 5" xfId="46378"/>
    <cellStyle name="Migliaia 9 3 2 2 2 6" xfId="49394"/>
    <cellStyle name="Migliaia 9 3 2 2 2 7" xfId="13132"/>
    <cellStyle name="Migliaia 9 3 2 2 3" xfId="7583"/>
    <cellStyle name="Migliaia 9 3 2 2 3 2" xfId="30463"/>
    <cellStyle name="Migliaia 9 3 2 2 4" xfId="6327"/>
    <cellStyle name="Migliaia 9 3 2 2 4 2" xfId="17101"/>
    <cellStyle name="Migliaia 9 3 2 2 4 3" xfId="42455"/>
    <cellStyle name="Migliaia 9 3 2 2 4 4" xfId="46133"/>
    <cellStyle name="Migliaia 9 3 2 2 4 5" xfId="49149"/>
    <cellStyle name="Migliaia 9 3 2 2 5" xfId="16655"/>
    <cellStyle name="Migliaia 9 3 2 2 6" xfId="21257"/>
    <cellStyle name="Migliaia 9 3 2 3" xfId="2925"/>
    <cellStyle name="Migliaia 9 3 2 3 2" xfId="7821"/>
    <cellStyle name="Migliaia 9 3 2 3 2 2" xfId="30465"/>
    <cellStyle name="Migliaia 9 3 2 3 3" xfId="7556"/>
    <cellStyle name="Migliaia 9 3 2 3 4" xfId="16656"/>
    <cellStyle name="Migliaia 9 3 2 3 5" xfId="21259"/>
    <cellStyle name="Migliaia 9 3 2 3 6" xfId="12388"/>
    <cellStyle name="Migliaia 9 3 2 4" xfId="6906"/>
    <cellStyle name="Migliaia 9 3 2 4 2" xfId="13549"/>
    <cellStyle name="Migliaia 9 3 2 4 2 2" xfId="30466"/>
    <cellStyle name="Migliaia 9 3 2 4 3" xfId="21260"/>
    <cellStyle name="Migliaia 9 3 2 4 4" xfId="12685"/>
    <cellStyle name="Migliaia 9 3 2 5" xfId="12497"/>
    <cellStyle name="Migliaia 9 3 2 5 2" xfId="30467"/>
    <cellStyle name="Migliaia 9 3 2 5 3" xfId="21261"/>
    <cellStyle name="Migliaia 9 3 2 6" xfId="16654"/>
    <cellStyle name="Migliaia 9 3 2 6 2" xfId="30468"/>
    <cellStyle name="Migliaia 9 3 2 6 3" xfId="21262"/>
    <cellStyle name="Migliaia 9 3 2 7" xfId="30462"/>
    <cellStyle name="Migliaia 9 3 2 8" xfId="21256"/>
    <cellStyle name="Migliaia 9 3 3" xfId="1585"/>
    <cellStyle name="Migliaia 9 3 3 2" xfId="3781"/>
    <cellStyle name="Migliaia 9 3 3 2 2" xfId="5234"/>
    <cellStyle name="Migliaia 9 3 3 2 2 2" xfId="30470"/>
    <cellStyle name="Migliaia 9 3 3 2 3" xfId="13714"/>
    <cellStyle name="Migliaia 9 3 3 2 4" xfId="16658"/>
    <cellStyle name="Migliaia 9 3 3 2 5" xfId="21264"/>
    <cellStyle name="Migliaia 9 3 3 2 6" xfId="12390"/>
    <cellStyle name="Migliaia 9 3 3 3" xfId="4986"/>
    <cellStyle name="Migliaia 9 3 3 3 2" xfId="30471"/>
    <cellStyle name="Migliaia 9 3 3 3 3" xfId="21265"/>
    <cellStyle name="Migliaia 9 3 3 4" xfId="16657"/>
    <cellStyle name="Migliaia 9 3 3 4 2" xfId="30472"/>
    <cellStyle name="Migliaia 9 3 3 4 3" xfId="21266"/>
    <cellStyle name="Migliaia 9 3 3 4 4" xfId="44375"/>
    <cellStyle name="Migliaia 9 3 3 5" xfId="21267"/>
    <cellStyle name="Migliaia 9 3 3 5 2" xfId="30473"/>
    <cellStyle name="Migliaia 9 3 3 5 3" xfId="44376"/>
    <cellStyle name="Migliaia 9 3 3 6" xfId="30469"/>
    <cellStyle name="Migliaia 9 3 3 7" xfId="21263"/>
    <cellStyle name="Migliaia 9 3 3 8" xfId="12389"/>
    <cellStyle name="Migliaia 9 3 4" xfId="2445"/>
    <cellStyle name="Migliaia 9 3 4 2" xfId="3957"/>
    <cellStyle name="Migliaia 9 3 4 2 2" xfId="9912"/>
    <cellStyle name="Migliaia 9 3 4 2 3" xfId="13571"/>
    <cellStyle name="Migliaia 9 3 4 2 4" xfId="16660"/>
    <cellStyle name="Migliaia 9 3 4 2 5" xfId="27944"/>
    <cellStyle name="Migliaia 9 3 4 2 6" xfId="12392"/>
    <cellStyle name="Migliaia 9 3 4 3" xfId="9160"/>
    <cellStyle name="Migliaia 9 3 4 3 2" xfId="30994"/>
    <cellStyle name="Migliaia 9 3 4 3 2 2" xfId="36154"/>
    <cellStyle name="Migliaia 9 3 4 3 2 3" xfId="41456"/>
    <cellStyle name="Migliaia 9 3 4 3 3" xfId="33503"/>
    <cellStyle name="Migliaia 9 3 4 3 4" xfId="38805"/>
    <cellStyle name="Migliaia 9 3 4 4" xfId="16659"/>
    <cellStyle name="Migliaia 9 3 4 4 2" xfId="30474"/>
    <cellStyle name="Migliaia 9 3 4 5" xfId="21268"/>
    <cellStyle name="Migliaia 9 3 4 6" xfId="12391"/>
    <cellStyle name="Migliaia 9 3 5" xfId="3317"/>
    <cellStyle name="Migliaia 9 3 5 2" xfId="9790"/>
    <cellStyle name="Migliaia 9 3 5 2 2" xfId="30995"/>
    <cellStyle name="Migliaia 9 3 5 2 2 2" xfId="36155"/>
    <cellStyle name="Migliaia 9 3 5 2 2 3" xfId="41457"/>
    <cellStyle name="Migliaia 9 3 5 2 3" xfId="33504"/>
    <cellStyle name="Migliaia 9 3 5 2 4" xfId="38806"/>
    <cellStyle name="Migliaia 9 3 5 3" xfId="16661"/>
    <cellStyle name="Migliaia 9 3 5 3 2" xfId="30475"/>
    <cellStyle name="Migliaia 9 3 5 4" xfId="21269"/>
    <cellStyle name="Migliaia 9 3 5 5" xfId="12393"/>
    <cellStyle name="Migliaia 9 3 6" xfId="2924"/>
    <cellStyle name="Migliaia 9 3 6 2" xfId="9495"/>
    <cellStyle name="Migliaia 9 3 6 2 2" xfId="30476"/>
    <cellStyle name="Migliaia 9 3 6 3" xfId="13462"/>
    <cellStyle name="Migliaia 9 3 6 4" xfId="16662"/>
    <cellStyle name="Migliaia 9 3 6 5" xfId="21270"/>
    <cellStyle name="Migliaia 9 3 6 6" xfId="12394"/>
    <cellStyle name="Migliaia 9 3 7" xfId="7718"/>
    <cellStyle name="Migliaia 9 3 7 2" xfId="30477"/>
    <cellStyle name="Migliaia 9 3 7 3" xfId="21271"/>
    <cellStyle name="Migliaia 9 3 8" xfId="12498"/>
    <cellStyle name="Migliaia 9 3 8 2" xfId="30478"/>
    <cellStyle name="Migliaia 9 3 8 3" xfId="21272"/>
    <cellStyle name="Migliaia 9 3 9" xfId="16653"/>
    <cellStyle name="Migliaia 9 3 9 2" xfId="30461"/>
    <cellStyle name="Migliaia 9 4" xfId="1587"/>
    <cellStyle name="Migliaia 9 4 2" xfId="3783"/>
    <cellStyle name="Migliaia 9 4 2 2" xfId="4332"/>
    <cellStyle name="Migliaia 9 4 2 2 2" xfId="30481"/>
    <cellStyle name="Migliaia 9 4 2 2 3" xfId="21275"/>
    <cellStyle name="Migliaia 9 4 2 3" xfId="7557"/>
    <cellStyle name="Migliaia 9 4 2 3 2" xfId="30482"/>
    <cellStyle name="Migliaia 9 4 2 3 3" xfId="21276"/>
    <cellStyle name="Migliaia 9 4 2 4" xfId="6908"/>
    <cellStyle name="Migliaia 9 4 2 4 2" xfId="30480"/>
    <cellStyle name="Migliaia 9 4 2 5" xfId="6329"/>
    <cellStyle name="Migliaia 9 4 2 5 2" xfId="17103"/>
    <cellStyle name="Migliaia 9 4 2 5 3" xfId="42164"/>
    <cellStyle name="Migliaia 9 4 2 5 4" xfId="46135"/>
    <cellStyle name="Migliaia 9 4 2 5 5" xfId="49151"/>
    <cellStyle name="Migliaia 9 4 2 6" xfId="16664"/>
    <cellStyle name="Migliaia 9 4 2 7" xfId="21274"/>
    <cellStyle name="Migliaia 9 4 3" xfId="4333"/>
    <cellStyle name="Migliaia 9 4 3 2" xfId="13715"/>
    <cellStyle name="Migliaia 9 4 3 2 2" xfId="30483"/>
    <cellStyle name="Migliaia 9 4 3 3" xfId="21277"/>
    <cellStyle name="Migliaia 9 4 3 4" xfId="12496"/>
    <cellStyle name="Migliaia 9 4 4" xfId="7558"/>
    <cellStyle name="Migliaia 9 4 4 2" xfId="30484"/>
    <cellStyle name="Migliaia 9 4 4 3" xfId="21278"/>
    <cellStyle name="Migliaia 9 4 5" xfId="6907"/>
    <cellStyle name="Migliaia 9 4 5 2" xfId="30485"/>
    <cellStyle name="Migliaia 9 4 5 3" xfId="21279"/>
    <cellStyle name="Migliaia 9 4 6" xfId="6328"/>
    <cellStyle name="Migliaia 9 4 6 2" xfId="17102"/>
    <cellStyle name="Migliaia 9 4 6 2 2" xfId="30486"/>
    <cellStyle name="Migliaia 9 4 6 3" xfId="21280"/>
    <cellStyle name="Migliaia 9 4 6 4" xfId="42965"/>
    <cellStyle name="Migliaia 9 4 6 5" xfId="44377"/>
    <cellStyle name="Migliaia 9 4 6 6" xfId="46134"/>
    <cellStyle name="Migliaia 9 4 6 7" xfId="49150"/>
    <cellStyle name="Migliaia 9 4 7" xfId="16663"/>
    <cellStyle name="Migliaia 9 4 7 2" xfId="30487"/>
    <cellStyle name="Migliaia 9 4 7 3" xfId="21281"/>
    <cellStyle name="Migliaia 9 4 8" xfId="30479"/>
    <cellStyle name="Migliaia 9 4 9" xfId="21273"/>
    <cellStyle name="Migliaia 9 5" xfId="1588"/>
    <cellStyle name="Migliaia 9 5 2" xfId="3784"/>
    <cellStyle name="Migliaia 9 5 2 2" xfId="13976"/>
    <cellStyle name="Migliaia 9 5 2 2 2" xfId="30489"/>
    <cellStyle name="Migliaia 9 5 2 3" xfId="16666"/>
    <cellStyle name="Migliaia 9 5 2 4" xfId="21283"/>
    <cellStyle name="Migliaia 9 5 2 5" xfId="12395"/>
    <cellStyle name="Migliaia 9 5 3" xfId="6909"/>
    <cellStyle name="Migliaia 9 5 3 2" xfId="30490"/>
    <cellStyle name="Migliaia 9 5 3 3" xfId="21284"/>
    <cellStyle name="Migliaia 9 5 4" xfId="6330"/>
    <cellStyle name="Migliaia 9 5 4 2" xfId="17104"/>
    <cellStyle name="Migliaia 9 5 4 2 2" xfId="30491"/>
    <cellStyle name="Migliaia 9 5 4 3" xfId="21285"/>
    <cellStyle name="Migliaia 9 5 4 4" xfId="43709"/>
    <cellStyle name="Migliaia 9 5 4 5" xfId="44378"/>
    <cellStyle name="Migliaia 9 5 4 6" xfId="46136"/>
    <cellStyle name="Migliaia 9 5 4 7" xfId="49152"/>
    <cellStyle name="Migliaia 9 5 5" xfId="16665"/>
    <cellStyle name="Migliaia 9 5 5 2" xfId="30492"/>
    <cellStyle name="Migliaia 9 5 5 3" xfId="21286"/>
    <cellStyle name="Migliaia 9 5 5 4" xfId="44379"/>
    <cellStyle name="Migliaia 9 5 6" xfId="21287"/>
    <cellStyle name="Migliaia 9 5 6 2" xfId="30493"/>
    <cellStyle name="Migliaia 9 5 7" xfId="30488"/>
    <cellStyle name="Migliaia 9 5 8" xfId="21282"/>
    <cellStyle name="Migliaia 9 6" xfId="1583"/>
    <cellStyle name="Migliaia 9 6 2" xfId="3779"/>
    <cellStyle name="Migliaia 9 6 2 2" xfId="5233"/>
    <cellStyle name="Migliaia 9 6 2 3" xfId="14026"/>
    <cellStyle name="Migliaia 9 6 2 4" xfId="16668"/>
    <cellStyle name="Migliaia 9 6 2 5" xfId="27945"/>
    <cellStyle name="Migliaia 9 6 2 6" xfId="12397"/>
    <cellStyle name="Migliaia 9 6 3" xfId="4985"/>
    <cellStyle name="Migliaia 9 6 3 2" xfId="30996"/>
    <cellStyle name="Migliaia 9 6 3 2 2" xfId="36156"/>
    <cellStyle name="Migliaia 9 6 3 2 3" xfId="41458"/>
    <cellStyle name="Migliaia 9 6 3 3" xfId="33505"/>
    <cellStyle name="Migliaia 9 6 3 4" xfId="38807"/>
    <cellStyle name="Migliaia 9 6 4" xfId="16667"/>
    <cellStyle name="Migliaia 9 6 4 2" xfId="30494"/>
    <cellStyle name="Migliaia 9 6 5" xfId="21288"/>
    <cellStyle name="Migliaia 9 6 6" xfId="12396"/>
    <cellStyle name="Migliaia 9 7" xfId="3315"/>
    <cellStyle name="Migliaia 9 7 2" xfId="9788"/>
    <cellStyle name="Migliaia 9 7 2 2" xfId="30997"/>
    <cellStyle name="Migliaia 9 7 2 2 2" xfId="36157"/>
    <cellStyle name="Migliaia 9 7 2 2 3" xfId="41459"/>
    <cellStyle name="Migliaia 9 7 2 3" xfId="33506"/>
    <cellStyle name="Migliaia 9 7 2 4" xfId="38808"/>
    <cellStyle name="Migliaia 9 7 3" xfId="16669"/>
    <cellStyle name="Migliaia 9 7 3 2" xfId="30495"/>
    <cellStyle name="Migliaia 9 7 4" xfId="21289"/>
    <cellStyle name="Migliaia 9 7 5" xfId="12398"/>
    <cellStyle name="Migliaia 9 8" xfId="2922"/>
    <cellStyle name="Migliaia 9 8 2" xfId="9493"/>
    <cellStyle name="Migliaia 9 8 2 2" xfId="30998"/>
    <cellStyle name="Migliaia 9 8 2 2 2" xfId="36158"/>
    <cellStyle name="Migliaia 9 8 2 2 3" xfId="41460"/>
    <cellStyle name="Migliaia 9 8 2 3" xfId="33507"/>
    <cellStyle name="Migliaia 9 8 2 4" xfId="38809"/>
    <cellStyle name="Migliaia 9 8 3" xfId="16670"/>
    <cellStyle name="Migliaia 9 8 3 2" xfId="30496"/>
    <cellStyle name="Migliaia 9 8 4" xfId="21290"/>
    <cellStyle name="Migliaia 9 8 5" xfId="12399"/>
    <cellStyle name="Migliaia 9 9" xfId="12684"/>
    <cellStyle name="Migliaia 9 9 2" xfId="30497"/>
    <cellStyle name="Migliaia 9 9 3" xfId="21291"/>
    <cellStyle name="Neutral 2" xfId="6331"/>
    <cellStyle name="Neutral 2 2" xfId="7559"/>
    <cellStyle name="Neutral 2 2 2" xfId="30499"/>
    <cellStyle name="Neutral 2 2 3" xfId="21293"/>
    <cellStyle name="Neutral 2 3" xfId="6572"/>
    <cellStyle name="Neutral 2 3 2" xfId="30498"/>
    <cellStyle name="Neutral 2 4" xfId="21292"/>
    <cellStyle name="Neutrale" xfId="419"/>
    <cellStyle name="Neutrale 2" xfId="30500"/>
    <cellStyle name="Neutrale 3" xfId="21294"/>
    <cellStyle name="Normal" xfId="0" builtinId="0"/>
    <cellStyle name="Normal 10" xfId="420"/>
    <cellStyle name="Normal 10 2" xfId="1589"/>
    <cellStyle name="Normal 10 2 2" xfId="8855"/>
    <cellStyle name="Normal 10 2 2 2" xfId="21298"/>
    <cellStyle name="Normal 10 2 2 3" xfId="21297"/>
    <cellStyle name="Normal 10 2 3" xfId="21299"/>
    <cellStyle name="Normal 10 2 3 2" xfId="21300"/>
    <cellStyle name="Normal 10 2 4" xfId="21301"/>
    <cellStyle name="Normal 10 2 5" xfId="21302"/>
    <cellStyle name="Normal 10 2 6" xfId="21296"/>
    <cellStyle name="Normal 10 3" xfId="8593"/>
    <cellStyle name="Normal 10 3 2" xfId="21304"/>
    <cellStyle name="Normal 10 3 3" xfId="21305"/>
    <cellStyle name="Normal 10 3 4" xfId="21303"/>
    <cellStyle name="Normal 10 3 5" xfId="44380"/>
    <cellStyle name="Normal 10 4" xfId="21306"/>
    <cellStyle name="Normal 10 4 2" xfId="21307"/>
    <cellStyle name="Normal 10 5" xfId="21308"/>
    <cellStyle name="Normal 10 5 2" xfId="21309"/>
    <cellStyle name="Normal 10 6" xfId="21310"/>
    <cellStyle name="Normal 10 7" xfId="21311"/>
    <cellStyle name="Normal 10 8" xfId="25673"/>
    <cellStyle name="Normal 10 9" xfId="21295"/>
    <cellStyle name="Normal 11" xfId="2926"/>
    <cellStyle name="Normal 11 2" xfId="3963"/>
    <cellStyle name="Normal 11 2 2" xfId="5240"/>
    <cellStyle name="Normal 11 2 2 2" xfId="5560"/>
    <cellStyle name="Normal 11 2 2 2 2" xfId="8195"/>
    <cellStyle name="Normal 11 2 2 2 2 2" xfId="41799"/>
    <cellStyle name="Normal 11 2 2 2 3" xfId="14327"/>
    <cellStyle name="Normal 11 2 2 3" xfId="7894"/>
    <cellStyle name="Normal 11 2 2 3 2" xfId="21312"/>
    <cellStyle name="Normal 11 2 2 4" xfId="14178"/>
    <cellStyle name="Normal 11 2 3" xfId="5320"/>
    <cellStyle name="Normal 11 2 3 2" xfId="5640"/>
    <cellStyle name="Normal 11 2 3 2 2" xfId="8274"/>
    <cellStyle name="Normal 11 2 3 2 2 2" xfId="20134"/>
    <cellStyle name="Normal 11 2 3 2 3" xfId="14368"/>
    <cellStyle name="Normal 11 2 3 3" xfId="7965"/>
    <cellStyle name="Normal 11 2 3 3 2" xfId="27877"/>
    <cellStyle name="Normal 11 2 3 4" xfId="14211"/>
    <cellStyle name="Normal 11 2 4" xfId="5400"/>
    <cellStyle name="Normal 11 2 4 2" xfId="5720"/>
    <cellStyle name="Normal 11 2 4 2 2" xfId="8354"/>
    <cellStyle name="Normal 11 2 4 2 2 2" xfId="43071"/>
    <cellStyle name="Normal 11 2 4 2 3" xfId="14410"/>
    <cellStyle name="Normal 11 2 4 3" xfId="8041"/>
    <cellStyle name="Normal 11 2 4 3 2" xfId="42222"/>
    <cellStyle name="Normal 11 2 4 4" xfId="14249"/>
    <cellStyle name="Normal 11 2 5" xfId="5480"/>
    <cellStyle name="Normal 11 2 5 2" xfId="8120"/>
    <cellStyle name="Normal 11 2 5 2 2" xfId="43112"/>
    <cellStyle name="Normal 11 2 5 3" xfId="14290"/>
    <cellStyle name="Normal 11 2 6" xfId="5800"/>
    <cellStyle name="Normal 11 2 6 2" xfId="8434"/>
    <cellStyle name="Normal 11 2 6 2 2" xfId="28000"/>
    <cellStyle name="Normal 11 2 6 3" xfId="14452"/>
    <cellStyle name="Normal 11 2 7" xfId="7103"/>
    <cellStyle name="Normal 11 2 7 2" xfId="43489"/>
    <cellStyle name="Normal 11 2 8" xfId="13146"/>
    <cellStyle name="Normal 11 3" xfId="7105"/>
    <cellStyle name="Normal 11 3 2" xfId="21314"/>
    <cellStyle name="Normal 11 3 2 2" xfId="21315"/>
    <cellStyle name="Normal 11 3 3" xfId="21316"/>
    <cellStyle name="Normal 11 3 3 2" xfId="21317"/>
    <cellStyle name="Normal 11 3 4" xfId="21318"/>
    <cellStyle name="Normal 11 3 5" xfId="21319"/>
    <cellStyle name="Normal 11 3 6" xfId="21313"/>
    <cellStyle name="Normal 11 4" xfId="7005"/>
    <cellStyle name="Normal 11 4 2" xfId="21320"/>
    <cellStyle name="Normal 11 4 3" xfId="13590"/>
    <cellStyle name="Normal 11 5" xfId="21321"/>
    <cellStyle name="Normal 11 5 2" xfId="21322"/>
    <cellStyle name="Normal 11 6" xfId="21323"/>
    <cellStyle name="Normal 11 6 2" xfId="21324"/>
    <cellStyle name="Normal 11 7" xfId="21325"/>
    <cellStyle name="Normal 11 8" xfId="21326"/>
    <cellStyle name="Normal 11 9" xfId="21327"/>
    <cellStyle name="Normal 11 9 2" xfId="25672"/>
    <cellStyle name="Normal 12" xfId="2927"/>
    <cellStyle name="Normal 12 2" xfId="6332"/>
    <cellStyle name="Normal 12 2 2" xfId="9496"/>
    <cellStyle name="Normal 12 2 2 2" xfId="21329"/>
    <cellStyle name="Normal 12 2 2 3" xfId="21328"/>
    <cellStyle name="Normal 12 2 3" xfId="21330"/>
    <cellStyle name="Normal 12 2 3 2" xfId="21331"/>
    <cellStyle name="Normal 12 2 4" xfId="21332"/>
    <cellStyle name="Normal 12 2 5" xfId="13222"/>
    <cellStyle name="Normal 12 3" xfId="7560"/>
    <cellStyle name="Normal 12 3 2" xfId="21334"/>
    <cellStyle name="Normal 12 3 3" xfId="21333"/>
    <cellStyle name="Normal 12 4" xfId="21335"/>
    <cellStyle name="Normal 12 4 2" xfId="21336"/>
    <cellStyle name="Normal 12 5" xfId="21337"/>
    <cellStyle name="Normal 12 5 2" xfId="21338"/>
    <cellStyle name="Normal 12 6" xfId="21339"/>
    <cellStyle name="Normal 12 7" xfId="21340"/>
    <cellStyle name="Normal 12 8" xfId="21341"/>
    <cellStyle name="Normal 13" xfId="3073"/>
    <cellStyle name="Normal 13 2" xfId="5112"/>
    <cellStyle name="Normal 13 2 2" xfId="14000"/>
    <cellStyle name="Normal 13 2 2 2" xfId="21345"/>
    <cellStyle name="Normal 13 2 2 3" xfId="21344"/>
    <cellStyle name="Normal 13 2 3" xfId="21346"/>
    <cellStyle name="Normal 13 2 3 2" xfId="21347"/>
    <cellStyle name="Normal 13 2 4" xfId="21348"/>
    <cellStyle name="Normal 13 2 5" xfId="21343"/>
    <cellStyle name="Normal 13 3" xfId="6605"/>
    <cellStyle name="Normal 13 3 2" xfId="21350"/>
    <cellStyle name="Normal 13 3 3" xfId="21349"/>
    <cellStyle name="Normal 13 4" xfId="21351"/>
    <cellStyle name="Normal 13 4 2" xfId="21352"/>
    <cellStyle name="Normal 13 5" xfId="21353"/>
    <cellStyle name="Normal 13 5 2" xfId="21354"/>
    <cellStyle name="Normal 13 6" xfId="21355"/>
    <cellStyle name="Normal 13 7" xfId="21356"/>
    <cellStyle name="Normal 13 8" xfId="21357"/>
    <cellStyle name="Normal 13 9" xfId="21342"/>
    <cellStyle name="Normal 14" xfId="2559"/>
    <cellStyle name="Normal 14 2" xfId="5099"/>
    <cellStyle name="Normal 14 2 2" xfId="5541"/>
    <cellStyle name="Normal 14 2 2 2" xfId="8180"/>
    <cellStyle name="Normal 14 2 2 2 2" xfId="42237"/>
    <cellStyle name="Normal 14 2 2 3" xfId="14313"/>
    <cellStyle name="Normal 14 2 3" xfId="7883"/>
    <cellStyle name="Normal 14 2 3 2" xfId="43936"/>
    <cellStyle name="Normal 14 2 4" xfId="44381"/>
    <cellStyle name="Normal 14 2 5" xfId="14168"/>
    <cellStyle name="Normal 14 3" xfId="5301"/>
    <cellStyle name="Normal 14 3 2" xfId="5621"/>
    <cellStyle name="Normal 14 3 2 2" xfId="8255"/>
    <cellStyle name="Normal 14 3 2 2 2" xfId="27984"/>
    <cellStyle name="Normal 14 3 2 3" xfId="14350"/>
    <cellStyle name="Normal 14 3 3" xfId="7952"/>
    <cellStyle name="Normal 14 3 3 2" xfId="41767"/>
    <cellStyle name="Normal 14 3 4" xfId="14199"/>
    <cellStyle name="Normal 14 4" xfId="5381"/>
    <cellStyle name="Normal 14 4 2" xfId="5701"/>
    <cellStyle name="Normal 14 4 2 2" xfId="8335"/>
    <cellStyle name="Normal 14 4 2 2 2" xfId="43215"/>
    <cellStyle name="Normal 14 4 2 3" xfId="14392"/>
    <cellStyle name="Normal 14 4 3" xfId="8024"/>
    <cellStyle name="Normal 14 4 3 2" xfId="42224"/>
    <cellStyle name="Normal 14 4 4" xfId="14233"/>
    <cellStyle name="Normal 14 5" xfId="5461"/>
    <cellStyle name="Normal 14 5 2" xfId="8101"/>
    <cellStyle name="Normal 14 5 2 2" xfId="42769"/>
    <cellStyle name="Normal 14 5 3" xfId="14272"/>
    <cellStyle name="Normal 14 6" xfId="5781"/>
    <cellStyle name="Normal 14 6 2" xfId="8415"/>
    <cellStyle name="Normal 14 6 2 2" xfId="42474"/>
    <cellStyle name="Normal 14 6 3" xfId="14434"/>
    <cellStyle name="Normal 14 7" xfId="6970"/>
    <cellStyle name="Normal 14 7 2" xfId="13582"/>
    <cellStyle name="Normal 14 8" xfId="6333"/>
    <cellStyle name="Normal 14 9" xfId="12400"/>
    <cellStyle name="Normal 15" xfId="3961"/>
    <cellStyle name="Normal 15 2" xfId="5238"/>
    <cellStyle name="Normal 15 2 2" xfId="5558"/>
    <cellStyle name="Normal 15 2 2 2" xfId="8193"/>
    <cellStyle name="Normal 15 2 2 2 2" xfId="21359"/>
    <cellStyle name="Normal 15 2 2 2 3" xfId="21358"/>
    <cellStyle name="Normal 15 2 2 3" xfId="21360"/>
    <cellStyle name="Normal 15 2 2 3 2" xfId="21361"/>
    <cellStyle name="Normal 15 2 2 4" xfId="21362"/>
    <cellStyle name="Normal 15 2 2 4 2" xfId="21363"/>
    <cellStyle name="Normal 15 2 2 5" xfId="21364"/>
    <cellStyle name="Normal 15 2 2 6" xfId="14325"/>
    <cellStyle name="Normal 15 2 3" xfId="7892"/>
    <cellStyle name="Normal 15 2 3 2" xfId="21366"/>
    <cellStyle name="Normal 15 2 3 2 2" xfId="21367"/>
    <cellStyle name="Normal 15 2 3 3" xfId="21368"/>
    <cellStyle name="Normal 15 2 3 3 2" xfId="21369"/>
    <cellStyle name="Normal 15 2 3 4" xfId="21370"/>
    <cellStyle name="Normal 15 2 3 4 2" xfId="21371"/>
    <cellStyle name="Normal 15 2 3 5" xfId="21372"/>
    <cellStyle name="Normal 15 2 3 6" xfId="21365"/>
    <cellStyle name="Normal 15 2 4" xfId="44382"/>
    <cellStyle name="Normal 15 2 5" xfId="14176"/>
    <cellStyle name="Normal 15 3" xfId="5318"/>
    <cellStyle name="Normal 15 3 2" xfId="5638"/>
    <cellStyle name="Normal 15 3 2 2" xfId="8272"/>
    <cellStyle name="Normal 15 3 2 2 2" xfId="27784"/>
    <cellStyle name="Normal 15 3 2 3" xfId="14366"/>
    <cellStyle name="Normal 15 3 3" xfId="7964"/>
    <cellStyle name="Normal 15 3 3 2" xfId="41769"/>
    <cellStyle name="Normal 15 3 4" xfId="44383"/>
    <cellStyle name="Normal 15 3 5" xfId="14210"/>
    <cellStyle name="Normal 15 4" xfId="5398"/>
    <cellStyle name="Normal 15 4 2" xfId="5718"/>
    <cellStyle name="Normal 15 4 2 2" xfId="8352"/>
    <cellStyle name="Normal 15 4 2 2 2" xfId="42261"/>
    <cellStyle name="Normal 15 4 2 3" xfId="14408"/>
    <cellStyle name="Normal 15 4 3" xfId="8039"/>
    <cellStyle name="Normal 15 4 3 2" xfId="29623"/>
    <cellStyle name="Normal 15 4 4" xfId="14247"/>
    <cellStyle name="Normal 15 5" xfId="5478"/>
    <cellStyle name="Normal 15 5 2" xfId="8118"/>
    <cellStyle name="Normal 15 5 2 2" xfId="21373"/>
    <cellStyle name="Normal 15 5 3" xfId="14288"/>
    <cellStyle name="Normal 15 6" xfId="5798"/>
    <cellStyle name="Normal 15 6 2" xfId="8432"/>
    <cellStyle name="Normal 15 6 2 2" xfId="20766"/>
    <cellStyle name="Normal 15 6 3" xfId="14450"/>
    <cellStyle name="Normal 15 7" xfId="7746"/>
    <cellStyle name="Normal 15 7 2" xfId="14058"/>
    <cellStyle name="Normal 15 8" xfId="6334"/>
    <cellStyle name="Normal 15_Trends fuels" xfId="21374"/>
    <cellStyle name="Normal 16" xfId="3962"/>
    <cellStyle name="Normal 16 2" xfId="5239"/>
    <cellStyle name="Normal 16 2 2" xfId="5559"/>
    <cellStyle name="Normal 16 2 2 2" xfId="8194"/>
    <cellStyle name="Normal 16 2 2 2 2" xfId="43648"/>
    <cellStyle name="Normal 16 2 2 3" xfId="14326"/>
    <cellStyle name="Normal 16 2 3" xfId="7893"/>
    <cellStyle name="Normal 16 2 3 2" xfId="14177"/>
    <cellStyle name="Normal 16 2 4" xfId="6336"/>
    <cellStyle name="Normal 16 3" xfId="5319"/>
    <cellStyle name="Normal 16 3 2" xfId="5639"/>
    <cellStyle name="Normal 16 3 2 2" xfId="8273"/>
    <cellStyle name="Normal 16 3 2 2 2" xfId="42250"/>
    <cellStyle name="Normal 16 3 2 3" xfId="14367"/>
    <cellStyle name="Normal 16 3 3" xfId="6337"/>
    <cellStyle name="Normal 16 3 3 2" xfId="42165"/>
    <cellStyle name="Normal 16 3 4" xfId="13224"/>
    <cellStyle name="Normal 16 4" xfId="5399"/>
    <cellStyle name="Normal 16 4 2" xfId="5719"/>
    <cellStyle name="Normal 16 4 2 2" xfId="8353"/>
    <cellStyle name="Normal 16 4 2 2 2" xfId="43505"/>
    <cellStyle name="Normal 16 4 2 3" xfId="14409"/>
    <cellStyle name="Normal 16 4 3" xfId="8040"/>
    <cellStyle name="Normal 16 4 3 2" xfId="42973"/>
    <cellStyle name="Normal 16 4 4" xfId="14248"/>
    <cellStyle name="Normal 16 5" xfId="5479"/>
    <cellStyle name="Normal 16 5 2" xfId="8119"/>
    <cellStyle name="Normal 16 5 2 2" xfId="19768"/>
    <cellStyle name="Normal 16 5 3" xfId="14289"/>
    <cellStyle name="Normal 16 6" xfId="5799"/>
    <cellStyle name="Normal 16 6 2" xfId="8433"/>
    <cellStyle name="Normal 16 6 2 2" xfId="43255"/>
    <cellStyle name="Normal 16 6 3" xfId="14451"/>
    <cellStyle name="Normal 16 7" xfId="6335"/>
    <cellStyle name="Normal 16 7 2" xfId="20625"/>
    <cellStyle name="Normal 16 8" xfId="13223"/>
    <cellStyle name="Normal 17" xfId="6338"/>
    <cellStyle name="Normal 17 2" xfId="6339"/>
    <cellStyle name="Normal 17 2 2" xfId="21377"/>
    <cellStyle name="Normal 17 2 3" xfId="21378"/>
    <cellStyle name="Normal 17 2 4" xfId="21376"/>
    <cellStyle name="Normal 17 3" xfId="21379"/>
    <cellStyle name="Normal 17 3 2" xfId="21380"/>
    <cellStyle name="Normal 17 4" xfId="21381"/>
    <cellStyle name="Normal 17 4 2" xfId="21382"/>
    <cellStyle name="Normal 17 5" xfId="21383"/>
    <cellStyle name="Normal 17 6" xfId="21384"/>
    <cellStyle name="Normal 17 7" xfId="21375"/>
    <cellStyle name="Normal 18" xfId="6340"/>
    <cellStyle name="Normal 18 2" xfId="6341"/>
    <cellStyle name="Normal 18 2 2" xfId="21387"/>
    <cellStyle name="Normal 18 2 3" xfId="21388"/>
    <cellStyle name="Normal 18 2 4" xfId="21386"/>
    <cellStyle name="Normal 18 3" xfId="21389"/>
    <cellStyle name="Normal 18 3 2" xfId="21390"/>
    <cellStyle name="Normal 18 4" xfId="21391"/>
    <cellStyle name="Normal 18 4 2" xfId="21392"/>
    <cellStyle name="Normal 18 5" xfId="21393"/>
    <cellStyle name="Normal 18 6" xfId="21394"/>
    <cellStyle name="Normal 18 7" xfId="21385"/>
    <cellStyle name="Normal 19" xfId="6342"/>
    <cellStyle name="Normal 19 2" xfId="6343"/>
    <cellStyle name="Normal 19 2 2" xfId="21396"/>
    <cellStyle name="Normal 19 2 3" xfId="21397"/>
    <cellStyle name="Normal 19 2 4" xfId="21395"/>
    <cellStyle name="Normal 19 3" xfId="6344"/>
    <cellStyle name="Normal 19 3 2" xfId="13226"/>
    <cellStyle name="Normal 19 4" xfId="13225"/>
    <cellStyle name="Normal 2" xfId="421"/>
    <cellStyle name="Normal 2 10" xfId="21398"/>
    <cellStyle name="Normal 2 10 2" xfId="44384"/>
    <cellStyle name="Normal 2 11" xfId="21399"/>
    <cellStyle name="Normal 2 11 2" xfId="21400"/>
    <cellStyle name="Normal 2 11 2 2" xfId="21401"/>
    <cellStyle name="Normal 2 11 3" xfId="21402"/>
    <cellStyle name="Normal 2 12" xfId="21403"/>
    <cellStyle name="Normal 2 12 2" xfId="21404"/>
    <cellStyle name="Normal 2 13" xfId="21405"/>
    <cellStyle name="Normal 2 13 2" xfId="21406"/>
    <cellStyle name="Normal 2 14" xfId="21407"/>
    <cellStyle name="Normal 2 14 2" xfId="21408"/>
    <cellStyle name="Normal 2 15" xfId="21409"/>
    <cellStyle name="Normal 2 15 2" xfId="44385"/>
    <cellStyle name="Normal 2 16" xfId="51270"/>
    <cellStyle name="Normal 2 17" xfId="51276"/>
    <cellStyle name="Normal 2 18" xfId="51279"/>
    <cellStyle name="Normal 2 2" xfId="422"/>
    <cellStyle name="Normal 2 2 2" xfId="2446"/>
    <cellStyle name="Normal 2 2 2 2" xfId="3958"/>
    <cellStyle name="Normal 2 2 2 2 2" xfId="6346"/>
    <cellStyle name="Normal 2 2 2 2 2 2" xfId="6347"/>
    <cellStyle name="Normal 2 2 2 2 2 2 2" xfId="13229"/>
    <cellStyle name="Normal 2 2 2 2 2 3" xfId="9913"/>
    <cellStyle name="Normal 2 2 2 2 2 4" xfId="13228"/>
    <cellStyle name="Normal 2 2 2 2 3" xfId="6348"/>
    <cellStyle name="Normal 2 2 2 2 3 2" xfId="13230"/>
    <cellStyle name="Normal 2 2 2 2 4" xfId="7561"/>
    <cellStyle name="Normal 2 2 2 2 4 2" xfId="21410"/>
    <cellStyle name="Normal 2 2 2 2 5" xfId="6911"/>
    <cellStyle name="Normal 2 2 2 2 5 2" xfId="21411"/>
    <cellStyle name="Normal 2 2 2 2 6" xfId="7628"/>
    <cellStyle name="Normal 2 2 2 2 7" xfId="6345"/>
    <cellStyle name="Normal 2 2 2 2 7 2" xfId="13227"/>
    <cellStyle name="Normal 2 2 2 3" xfId="2928"/>
    <cellStyle name="Normal 2 2 2 3 2" xfId="6534"/>
    <cellStyle name="Normal 2 2 2 3 2 2" xfId="21414"/>
    <cellStyle name="Normal 2 2 2 3 2 3" xfId="21413"/>
    <cellStyle name="Normal 2 2 2 3 3" xfId="7078"/>
    <cellStyle name="Normal 2 2 2 3 3 2" xfId="21415"/>
    <cellStyle name="Normal 2 2 2 3 4" xfId="21416"/>
    <cellStyle name="Normal 2 2 2 3 4 3" xfId="51271"/>
    <cellStyle name="Normal 2 2 2 3 5" xfId="21412"/>
    <cellStyle name="Normal 2 2 2 4" xfId="7562"/>
    <cellStyle name="Normal 2 2 2 4 2" xfId="21418"/>
    <cellStyle name="Normal 2 2 2 4 3" xfId="21419"/>
    <cellStyle name="Normal 2 2 2 4 4" xfId="21417"/>
    <cellStyle name="Normal 2 2 2 5" xfId="6910"/>
    <cellStyle name="Normal 2 2 2 5 2" xfId="21421"/>
    <cellStyle name="Normal 2 2 2 5 3" xfId="21420"/>
    <cellStyle name="Normal 2 2 2 6" xfId="21422"/>
    <cellStyle name="Normal 2 2 2 7" xfId="21423"/>
    <cellStyle name="Normal 2 2 2 8" xfId="21424"/>
    <cellStyle name="Normal 2 2 2 8 2" xfId="44386"/>
    <cellStyle name="Normal 2 2 3" xfId="2929"/>
    <cellStyle name="Normal 2 2 3 2" xfId="5102"/>
    <cellStyle name="Normal 2 2 3 2 2" xfId="5544"/>
    <cellStyle name="Normal 2 2 3 2 2 2" xfId="6350"/>
    <cellStyle name="Normal 2 2 3 2 2 2 2" xfId="43776"/>
    <cellStyle name="Normal 2 2 3 2 2 3" xfId="13232"/>
    <cellStyle name="Normal 2 2 3 2 3" xfId="6349"/>
    <cellStyle name="Normal 2 2 3 2 3 2" xfId="42166"/>
    <cellStyle name="Normal 2 2 3 2 4" xfId="13231"/>
    <cellStyle name="Normal 2 2 3 3" xfId="5304"/>
    <cellStyle name="Normal 2 2 3 3 2" xfId="5624"/>
    <cellStyle name="Normal 2 2 3 3 2 2" xfId="8258"/>
    <cellStyle name="Normal 2 2 3 3 2 2 2" xfId="41809"/>
    <cellStyle name="Normal 2 2 3 3 2 3" xfId="14353"/>
    <cellStyle name="Normal 2 2 3 3 3" xfId="6351"/>
    <cellStyle name="Normal 2 2 3 3 3 2" xfId="43351"/>
    <cellStyle name="Normal 2 2 3 3 4" xfId="13233"/>
    <cellStyle name="Normal 2 2 3 4" xfId="5384"/>
    <cellStyle name="Normal 2 2 3 4 2" xfId="5704"/>
    <cellStyle name="Normal 2 2 3 4 2 2" xfId="8338"/>
    <cellStyle name="Normal 2 2 3 4 2 2 2" xfId="27871"/>
    <cellStyle name="Normal 2 2 3 4 2 3" xfId="14395"/>
    <cellStyle name="Normal 2 2 3 4 3" xfId="8027"/>
    <cellStyle name="Normal 2 2 3 4 3 2" xfId="42464"/>
    <cellStyle name="Normal 2 2 3 4 4" xfId="14236"/>
    <cellStyle name="Normal 2 2 3 5" xfId="5464"/>
    <cellStyle name="Normal 2 2 3 5 2" xfId="8104"/>
    <cellStyle name="Normal 2 2 3 5 2 2" xfId="43845"/>
    <cellStyle name="Normal 2 2 3 5 3" xfId="14275"/>
    <cellStyle name="Normal 2 2 3 6" xfId="5784"/>
    <cellStyle name="Normal 2 2 3 6 2" xfId="8418"/>
    <cellStyle name="Normal 2 2 3 6 2 2" xfId="43212"/>
    <cellStyle name="Normal 2 2 3 6 3" xfId="14437"/>
    <cellStyle name="Normal 2 2 3 7" xfId="5852"/>
    <cellStyle name="Normal 2 2 3 7 2" xfId="43104"/>
    <cellStyle name="Normal 2 2 3 8" xfId="44387"/>
    <cellStyle name="Normal 2 2 3 9" xfId="12401"/>
    <cellStyle name="Normal 2 2 4" xfId="6352"/>
    <cellStyle name="Normal 2 2 4 2" xfId="6353"/>
    <cellStyle name="Normal 2 2 4 2 2" xfId="21425"/>
    <cellStyle name="Normal 2 2 4 2 3" xfId="13235"/>
    <cellStyle name="Normal 2 2 4 3" xfId="21426"/>
    <cellStyle name="Normal 2 2 4 4" xfId="13234"/>
    <cellStyle name="Normal 2 2 5" xfId="6354"/>
    <cellStyle name="Normal 2 2 5 2" xfId="21427"/>
    <cellStyle name="Normal 2 2 5 3" xfId="13236"/>
    <cellStyle name="Normal 2 2 6" xfId="21428"/>
    <cellStyle name="Normal 2 2 6 2" xfId="21429"/>
    <cellStyle name="Normal 2 2 7" xfId="21430"/>
    <cellStyle name="Normal 2 2 7 2" xfId="44388"/>
    <cellStyle name="Normal 2 2 8" xfId="21431"/>
    <cellStyle name="Normal 2 2 9" xfId="21432"/>
    <cellStyle name="Normal 2 3" xfId="1590"/>
    <cellStyle name="Normal 2 3 10" xfId="21434"/>
    <cellStyle name="Normal 2 3 11" xfId="25700"/>
    <cellStyle name="Normal 2 3 12" xfId="21433"/>
    <cellStyle name="Normal 2 3 2" xfId="2447"/>
    <cellStyle name="Normal 2 3 2 2" xfId="21436"/>
    <cellStyle name="Normal 2 3 2 2 2" xfId="21437"/>
    <cellStyle name="Normal 2 3 2 3" xfId="21438"/>
    <cellStyle name="Normal 2 3 2 3 2" xfId="21439"/>
    <cellStyle name="Normal 2 3 2 4" xfId="21440"/>
    <cellStyle name="Normal 2 3 2 5" xfId="21435"/>
    <cellStyle name="Normal 2 3 3" xfId="6912"/>
    <cellStyle name="Normal 2 3 3 2" xfId="8856"/>
    <cellStyle name="Normal 2 3 3 2 2" xfId="21442"/>
    <cellStyle name="Normal 2 3 3 3" xfId="13550"/>
    <cellStyle name="Normal 2 3 3 4" xfId="21441"/>
    <cellStyle name="Normal 2 3 4" xfId="21443"/>
    <cellStyle name="Normal 2 3 4 2" xfId="21444"/>
    <cellStyle name="Normal 2 3 5" xfId="21445"/>
    <cellStyle name="Normal 2 3 5 2" xfId="21446"/>
    <cellStyle name="Normal 2 3 6" xfId="21447"/>
    <cellStyle name="Normal 2 3 6 2" xfId="21448"/>
    <cellStyle name="Normal 2 3 7" xfId="21449"/>
    <cellStyle name="Normal 2 3 7 2" xfId="21450"/>
    <cellStyle name="Normal 2 3 8" xfId="21451"/>
    <cellStyle name="Normal 2 3 8 2" xfId="44389"/>
    <cellStyle name="Normal 2 3 9" xfId="21452"/>
    <cellStyle name="Normal 2 3 9 2" xfId="44390"/>
    <cellStyle name="Normal 2 4" xfId="2930"/>
    <cellStyle name="Normal 2 4 2" xfId="4334"/>
    <cellStyle name="Normal 2 4 2 2" xfId="6356"/>
    <cellStyle name="Normal 2 4 2 2 2" xfId="21453"/>
    <cellStyle name="Normal 2 4 2 2 3" xfId="13238"/>
    <cellStyle name="Normal 2 4 2 3" xfId="7563"/>
    <cellStyle name="Normal 2 4 2 3 2" xfId="21455"/>
    <cellStyle name="Normal 2 4 2 3 3" xfId="21454"/>
    <cellStyle name="Normal 2 4 2 4" xfId="7079"/>
    <cellStyle name="Normal 2 4 2 4 2" xfId="21456"/>
    <cellStyle name="Normal 2 4 2 5" xfId="6355"/>
    <cellStyle name="Normal 2 4 2 5 2" xfId="21457"/>
    <cellStyle name="Normal 2 4 2 6" xfId="21458"/>
    <cellStyle name="Normal 2 4 2 7" xfId="13237"/>
    <cellStyle name="Normal 2 4 3" xfId="6357"/>
    <cellStyle name="Normal 2 4 3 2" xfId="21459"/>
    <cellStyle name="Normal 2 4 3 3" xfId="13239"/>
    <cellStyle name="Normal 2 4 4" xfId="7564"/>
    <cellStyle name="Normal 2 4 4 2" xfId="21461"/>
    <cellStyle name="Normal 2 4 4 3" xfId="21460"/>
    <cellStyle name="Normal 2 4 5" xfId="21462"/>
    <cellStyle name="Normal 2 4 5 2" xfId="21463"/>
    <cellStyle name="Normal 2 4 6" xfId="21464"/>
    <cellStyle name="Normal 2 4 6 2" xfId="21465"/>
    <cellStyle name="Normal 2 4 7" xfId="21466"/>
    <cellStyle name="Normal 2 4 7 2" xfId="21467"/>
    <cellStyle name="Normal 2 4 8" xfId="21468"/>
    <cellStyle name="Normal 2 4 8 2" xfId="44391"/>
    <cellStyle name="Normal 2 4 9" xfId="21469"/>
    <cellStyle name="Normal 2 5" xfId="4335"/>
    <cellStyle name="Normal 2 5 10" xfId="21470"/>
    <cellStyle name="Normal 2 5 11" xfId="44392"/>
    <cellStyle name="Normal 2 5 2" xfId="21471"/>
    <cellStyle name="Normal 2 5 2 2" xfId="21472"/>
    <cellStyle name="Normal 2 5 2 2 2" xfId="21473"/>
    <cellStyle name="Normal 2 5 2 3" xfId="21474"/>
    <cellStyle name="Normal 2 5 2 3 2" xfId="21475"/>
    <cellStyle name="Normal 2 5 2 4" xfId="21476"/>
    <cellStyle name="Normal 2 5 3" xfId="21477"/>
    <cellStyle name="Normal 2 5 3 2" xfId="21478"/>
    <cellStyle name="Normal 2 5 4" xfId="21479"/>
    <cellStyle name="Normal 2 5 4 2" xfId="21480"/>
    <cellStyle name="Normal 2 5 5" xfId="21481"/>
    <cellStyle name="Normal 2 5 5 2" xfId="21482"/>
    <cellStyle name="Normal 2 5 6" xfId="21483"/>
    <cellStyle name="Normal 2 5 6 2" xfId="21484"/>
    <cellStyle name="Normal 2 5 7" xfId="21485"/>
    <cellStyle name="Normal 2 5 7 2" xfId="44393"/>
    <cellStyle name="Normal 2 5 8" xfId="21486"/>
    <cellStyle name="Normal 2 5 8 2" xfId="44394"/>
    <cellStyle name="Normal 2 5 9" xfId="21487"/>
    <cellStyle name="Normal 2 6" xfId="21488"/>
    <cellStyle name="Normal 2 6 2" xfId="21489"/>
    <cellStyle name="Normal 2 6 2 2" xfId="21490"/>
    <cellStyle name="Normal 2 6 2 2 2" xfId="21491"/>
    <cellStyle name="Normal 2 6 2 3" xfId="21492"/>
    <cellStyle name="Normal 2 6 2 3 2" xfId="21493"/>
    <cellStyle name="Normal 2 6 2 4" xfId="21494"/>
    <cellStyle name="Normal 2 6 3" xfId="21495"/>
    <cellStyle name="Normal 2 6 3 2" xfId="21496"/>
    <cellStyle name="Normal 2 6 4" xfId="21497"/>
    <cellStyle name="Normal 2 6 4 2" xfId="21498"/>
    <cellStyle name="Normal 2 6 5" xfId="21499"/>
    <cellStyle name="Normal 2 6 5 2" xfId="21500"/>
    <cellStyle name="Normal 2 6 6" xfId="21501"/>
    <cellStyle name="Normal 2 6 6 2" xfId="21502"/>
    <cellStyle name="Normal 2 6 7" xfId="44395"/>
    <cellStyle name="Normal 2 7" xfId="21503"/>
    <cellStyle name="Normal 2 7 2" xfId="21504"/>
    <cellStyle name="Normal 2 7 2 2" xfId="21505"/>
    <cellStyle name="Normal 2 7 2 2 2" xfId="21506"/>
    <cellStyle name="Normal 2 7 2 3" xfId="21507"/>
    <cellStyle name="Normal 2 7 2 3 2" xfId="21508"/>
    <cellStyle name="Normal 2 7 2 4" xfId="21509"/>
    <cellStyle name="Normal 2 7 3" xfId="21510"/>
    <cellStyle name="Normal 2 7 3 2" xfId="21511"/>
    <cellStyle name="Normal 2 7 4" xfId="21512"/>
    <cellStyle name="Normal 2 7 4 2" xfId="21513"/>
    <cellStyle name="Normal 2 7 5" xfId="21514"/>
    <cellStyle name="Normal 2 7 5 2" xfId="21515"/>
    <cellStyle name="Normal 2 7 6" xfId="21516"/>
    <cellStyle name="Normal 2 8" xfId="21517"/>
    <cellStyle name="Normal 2 8 2" xfId="21518"/>
    <cellStyle name="Normal 2 8 2 2" xfId="21519"/>
    <cellStyle name="Normal 2 8 2 2 2" xfId="21520"/>
    <cellStyle name="Normal 2 8 2 3" xfId="21521"/>
    <cellStyle name="Normal 2 8 2 3 2" xfId="21522"/>
    <cellStyle name="Normal 2 8 2 4" xfId="21523"/>
    <cellStyle name="Normal 2 8 3" xfId="21524"/>
    <cellStyle name="Normal 2 8 3 2" xfId="21525"/>
    <cellStyle name="Normal 2 8 4" xfId="21526"/>
    <cellStyle name="Normal 2 8 4 2" xfId="21527"/>
    <cellStyle name="Normal 2 8 5" xfId="21528"/>
    <cellStyle name="Normal 2 8 5 2" xfId="21529"/>
    <cellStyle name="Normal 2 8 6" xfId="21530"/>
    <cellStyle name="Normal 2 9" xfId="21531"/>
    <cellStyle name="Normal 2 9 2" xfId="21532"/>
    <cellStyle name="Normal 2 9 2 2" xfId="21533"/>
    <cellStyle name="Normal 2 9 2 2 2" xfId="21534"/>
    <cellStyle name="Normal 2 9 2 3" xfId="21535"/>
    <cellStyle name="Normal 2 9 2 3 2" xfId="21536"/>
    <cellStyle name="Normal 2 9 2 4" xfId="21537"/>
    <cellStyle name="Normal 2 9 3" xfId="21538"/>
    <cellStyle name="Normal 2 9 3 2" xfId="21539"/>
    <cellStyle name="Normal 2 9 4" xfId="21540"/>
    <cellStyle name="Normal 2 9 4 2" xfId="21541"/>
    <cellStyle name="Normal 2 9 5" xfId="21542"/>
    <cellStyle name="Normal 2_Plants" xfId="6358"/>
    <cellStyle name="Normal 20" xfId="6359"/>
    <cellStyle name="Normal 20 2" xfId="21544"/>
    <cellStyle name="Normal 20 3" xfId="21545"/>
    <cellStyle name="Normal 20 4" xfId="21543"/>
    <cellStyle name="Normal 21" xfId="6360"/>
    <cellStyle name="Normal 21 2" xfId="21547"/>
    <cellStyle name="Normal 21 3" xfId="21548"/>
    <cellStyle name="Normal 21 4" xfId="21546"/>
    <cellStyle name="Normal 22" xfId="6361"/>
    <cellStyle name="Normal 22 2" xfId="21550"/>
    <cellStyle name="Normal 22 3" xfId="21551"/>
    <cellStyle name="Normal 22 4" xfId="21549"/>
    <cellStyle name="Normal 23" xfId="6362"/>
    <cellStyle name="Normal 23 2" xfId="21553"/>
    <cellStyle name="Normal 23 3" xfId="21554"/>
    <cellStyle name="Normal 23 4" xfId="21552"/>
    <cellStyle name="Normal 24" xfId="6363"/>
    <cellStyle name="Normal 24 2" xfId="21556"/>
    <cellStyle name="Normal 24 3" xfId="21555"/>
    <cellStyle name="Normal 24 4" xfId="44396"/>
    <cellStyle name="Normal 25" xfId="6364"/>
    <cellStyle name="Normal 25 2" xfId="21558"/>
    <cellStyle name="Normal 25 3" xfId="21557"/>
    <cellStyle name="Normal 25 4" xfId="44397"/>
    <cellStyle name="Normal 26" xfId="6365"/>
    <cellStyle name="Normal 26 2" xfId="21560"/>
    <cellStyle name="Normal 26 3" xfId="21559"/>
    <cellStyle name="Normal 26 4" xfId="44398"/>
    <cellStyle name="Normal 27" xfId="6366"/>
    <cellStyle name="Normal 27 2" xfId="21562"/>
    <cellStyle name="Normal 27 3" xfId="21561"/>
    <cellStyle name="Normal 27 4" xfId="44399"/>
    <cellStyle name="Normal 28" xfId="6367"/>
    <cellStyle name="Normal 28 2" xfId="21564"/>
    <cellStyle name="Normal 28 3" xfId="21563"/>
    <cellStyle name="Normal 28 4" xfId="44400"/>
    <cellStyle name="Normal 29" xfId="6368"/>
    <cellStyle name="Normal 29 2" xfId="6369"/>
    <cellStyle name="Normal 29 2 2" xfId="13241"/>
    <cellStyle name="Normal 29 3" xfId="21565"/>
    <cellStyle name="Normal 29 4" xfId="44401"/>
    <cellStyle name="Normal 29 5" xfId="13240"/>
    <cellStyle name="Normal 3" xfId="423"/>
    <cellStyle name="Normal 3 10" xfId="5449"/>
    <cellStyle name="Normal 3 10 2" xfId="8089"/>
    <cellStyle name="Normal 3 10 2 2" xfId="21566"/>
    <cellStyle name="Normal 3 10 2 3" xfId="14265"/>
    <cellStyle name="Normal 3 10 3" xfId="6370"/>
    <cellStyle name="Normal 3 10 3 2" xfId="32967"/>
    <cellStyle name="Normal 3 10 3 3" xfId="21567"/>
    <cellStyle name="Normal 3 10 4" xfId="21568"/>
    <cellStyle name="Normal 3 11" xfId="5769"/>
    <cellStyle name="Normal 3 11 2" xfId="8403"/>
    <cellStyle name="Normal 3 11 2 2" xfId="14427"/>
    <cellStyle name="Normal 3 11 3" xfId="6371"/>
    <cellStyle name="Normal 3 11 3 2" xfId="43541"/>
    <cellStyle name="Normal 3 11 3 3" xfId="21569"/>
    <cellStyle name="Normal 3 12" xfId="6372"/>
    <cellStyle name="Normal 3 12 2" xfId="21571"/>
    <cellStyle name="Normal 3 12 3" xfId="21572"/>
    <cellStyle name="Normal 3 12 4" xfId="21570"/>
    <cellStyle name="Normal 3 13" xfId="6373"/>
    <cellStyle name="Normal 3 13 2" xfId="21574"/>
    <cellStyle name="Normal 3 13 3" xfId="21575"/>
    <cellStyle name="Normal 3 13 4" xfId="21573"/>
    <cellStyle name="Normal 3 14" xfId="6374"/>
    <cellStyle name="Normal 3 14 2" xfId="21577"/>
    <cellStyle name="Normal 3 14 3" xfId="21578"/>
    <cellStyle name="Normal 3 14 4" xfId="21576"/>
    <cellStyle name="Normal 3 15" xfId="6375"/>
    <cellStyle name="Normal 3 15 2" xfId="21580"/>
    <cellStyle name="Normal 3 15 3" xfId="21579"/>
    <cellStyle name="Normal 3 15 4" xfId="44402"/>
    <cellStyle name="Normal 3 16" xfId="6376"/>
    <cellStyle name="Normal 3 16 2" xfId="21581"/>
    <cellStyle name="Normal 3 16 3" xfId="44403"/>
    <cellStyle name="Normal 3 16 4" xfId="13242"/>
    <cellStyle name="Normal 3 17" xfId="5853"/>
    <cellStyle name="Normal 3 17 2" xfId="41607"/>
    <cellStyle name="Normal 3 18" xfId="12402"/>
    <cellStyle name="Normal 3 2" xfId="424"/>
    <cellStyle name="Normal 3 2 10" xfId="5854"/>
    <cellStyle name="Normal 3 2 10 2" xfId="42744"/>
    <cellStyle name="Normal 3 2 11" xfId="12403"/>
    <cellStyle name="Normal 3 2 2" xfId="1592"/>
    <cellStyle name="Normal 3 2 2 2" xfId="3786"/>
    <cellStyle name="Normal 3 2 2 2 2" xfId="5236"/>
    <cellStyle name="Normal 3 2 2 2 2 2" xfId="5556"/>
    <cellStyle name="Normal 3 2 2 2 2 2 2" xfId="8191"/>
    <cellStyle name="Normal 3 2 2 2 2 2 2 2" xfId="43722"/>
    <cellStyle name="Normal 3 2 2 2 2 2 3" xfId="14323"/>
    <cellStyle name="Normal 3 2 2 2 2 3" xfId="7890"/>
    <cellStyle name="Normal 3 2 2 2 2 3 2" xfId="41758"/>
    <cellStyle name="Normal 3 2 2 2 2 4" xfId="14174"/>
    <cellStyle name="Normal 3 2 2 2 3" xfId="5316"/>
    <cellStyle name="Normal 3 2 2 2 3 2" xfId="5636"/>
    <cellStyle name="Normal 3 2 2 2 3 2 2" xfId="8270"/>
    <cellStyle name="Normal 3 2 2 2 3 2 2 2" xfId="41811"/>
    <cellStyle name="Normal 3 2 2 2 3 2 3" xfId="14364"/>
    <cellStyle name="Normal 3 2 2 2 3 3" xfId="7962"/>
    <cellStyle name="Normal 3 2 2 2 3 3 2" xfId="43784"/>
    <cellStyle name="Normal 3 2 2 2 3 4" xfId="14208"/>
    <cellStyle name="Normal 3 2 2 2 4" xfId="5396"/>
    <cellStyle name="Normal 3 2 2 2 4 2" xfId="5716"/>
    <cellStyle name="Normal 3 2 2 2 4 2 2" xfId="8350"/>
    <cellStyle name="Normal 3 2 2 2 4 2 2 2" xfId="27870"/>
    <cellStyle name="Normal 3 2 2 2 4 2 3" xfId="14406"/>
    <cellStyle name="Normal 3 2 2 2 4 3" xfId="8037"/>
    <cellStyle name="Normal 3 2 2 2 4 3 2" xfId="43365"/>
    <cellStyle name="Normal 3 2 2 2 4 4" xfId="14245"/>
    <cellStyle name="Normal 3 2 2 2 5" xfId="5476"/>
    <cellStyle name="Normal 3 2 2 2 5 2" xfId="8116"/>
    <cellStyle name="Normal 3 2 2 2 5 2 2" xfId="43542"/>
    <cellStyle name="Normal 3 2 2 2 5 3" xfId="14286"/>
    <cellStyle name="Normal 3 2 2 2 6" xfId="5796"/>
    <cellStyle name="Normal 3 2 2 2 6 2" xfId="8430"/>
    <cellStyle name="Normal 3 2 2 2 6 2 2" xfId="43790"/>
    <cellStyle name="Normal 3 2 2 2 6 3" xfId="14448"/>
    <cellStyle name="Normal 3 2 2 2 7" xfId="7747"/>
    <cellStyle name="Normal 3 2 2 2 7 2" xfId="14063"/>
    <cellStyle name="Normal 3 2 2 2 8" xfId="6377"/>
    <cellStyle name="Normal 3 2 2 2 9" xfId="12405"/>
    <cellStyle name="Normal 3 2 2 3" xfId="2933"/>
    <cellStyle name="Normal 3 2 2 3 2" xfId="6379"/>
    <cellStyle name="Normal 3 2 2 3 2 2" xfId="9497"/>
    <cellStyle name="Normal 3 2 2 3 2 3" xfId="13244"/>
    <cellStyle name="Normal 3 2 2 3 3" xfId="6558"/>
    <cellStyle name="Normal 3 2 2 3 3 2" xfId="21582"/>
    <cellStyle name="Normal 3 2 2 3 4" xfId="6378"/>
    <cellStyle name="Normal 3 2 2 3 4 2" xfId="13243"/>
    <cellStyle name="Normal 3 2 2 4" xfId="4988"/>
    <cellStyle name="Normal 3 2 2 4 2" xfId="5537"/>
    <cellStyle name="Normal 3 2 2 4 2 2" xfId="8177"/>
    <cellStyle name="Normal 3 2 2 4 2 2 2" xfId="41797"/>
    <cellStyle name="Normal 3 2 2 4 2 3" xfId="14311"/>
    <cellStyle name="Normal 3 2 2 4 3" xfId="6380"/>
    <cellStyle name="Normal 3 2 2 4 3 2" xfId="27989"/>
    <cellStyle name="Normal 3 2 2 4 4" xfId="13245"/>
    <cellStyle name="Normal 3 2 2 5" xfId="5297"/>
    <cellStyle name="Normal 3 2 2 5 2" xfId="5617"/>
    <cellStyle name="Normal 3 2 2 5 2 2" xfId="8251"/>
    <cellStyle name="Normal 3 2 2 5 2 2 2" xfId="41807"/>
    <cellStyle name="Normal 3 2 2 5 2 3" xfId="14347"/>
    <cellStyle name="Normal 3 2 2 5 3" xfId="7949"/>
    <cellStyle name="Normal 3 2 2 5 3 2" xfId="42212"/>
    <cellStyle name="Normal 3 2 2 5 4" xfId="14197"/>
    <cellStyle name="Normal 3 2 2 6" xfId="5377"/>
    <cellStyle name="Normal 3 2 2 6 2" xfId="5697"/>
    <cellStyle name="Normal 3 2 2 6 2 2" xfId="8331"/>
    <cellStyle name="Normal 3 2 2 6 2 2 2" xfId="41816"/>
    <cellStyle name="Normal 3 2 2 6 2 3" xfId="14389"/>
    <cellStyle name="Normal 3 2 2 6 3" xfId="8021"/>
    <cellStyle name="Normal 3 2 2 6 3 2" xfId="41776"/>
    <cellStyle name="Normal 3 2 2 6 4" xfId="14231"/>
    <cellStyle name="Normal 3 2 2 7" xfId="5457"/>
    <cellStyle name="Normal 3 2 2 7 2" xfId="8097"/>
    <cellStyle name="Normal 3 2 2 7 2 2" xfId="20509"/>
    <cellStyle name="Normal 3 2 2 7 3" xfId="14269"/>
    <cellStyle name="Normal 3 2 2 8" xfId="5777"/>
    <cellStyle name="Normal 3 2 2 8 2" xfId="8411"/>
    <cellStyle name="Normal 3 2 2 8 2 2" xfId="42267"/>
    <cellStyle name="Normal 3 2 2 8 3" xfId="14431"/>
    <cellStyle name="Normal 3 2 2 9" xfId="12404"/>
    <cellStyle name="Normal 3 2 3" xfId="2934"/>
    <cellStyle name="Normal 3 2 3 2" xfId="5105"/>
    <cellStyle name="Normal 3 2 3 2 2" xfId="5547"/>
    <cellStyle name="Normal 3 2 3 2 2 2" xfId="6382"/>
    <cellStyle name="Normal 3 2 3 2 2 2 2" xfId="42862"/>
    <cellStyle name="Normal 3 2 3 2 2 3" xfId="13247"/>
    <cellStyle name="Normal 3 2 3 2 3" xfId="6381"/>
    <cellStyle name="Normal 3 2 3 2 3 2" xfId="42908"/>
    <cellStyle name="Normal 3 2 3 2 4" xfId="13246"/>
    <cellStyle name="Normal 3 2 3 3" xfId="5307"/>
    <cellStyle name="Normal 3 2 3 3 2" xfId="5627"/>
    <cellStyle name="Normal 3 2 3 3 2 2" xfId="8261"/>
    <cellStyle name="Normal 3 2 3 3 2 2 2" xfId="42249"/>
    <cellStyle name="Normal 3 2 3 3 2 3" xfId="14356"/>
    <cellStyle name="Normal 3 2 3 3 3" xfId="6383"/>
    <cellStyle name="Normal 3 2 3 3 3 2" xfId="20618"/>
    <cellStyle name="Normal 3 2 3 3 4" xfId="13248"/>
    <cellStyle name="Normal 3 2 3 4" xfId="5387"/>
    <cellStyle name="Normal 3 2 3 4 2" xfId="5707"/>
    <cellStyle name="Normal 3 2 3 4 2 2" xfId="8341"/>
    <cellStyle name="Normal 3 2 3 4 2 2 2" xfId="43793"/>
    <cellStyle name="Normal 3 2 3 4 2 3" xfId="14398"/>
    <cellStyle name="Normal 3 2 3 4 3" xfId="7565"/>
    <cellStyle name="Normal 3 2 3 4 3 2" xfId="43461"/>
    <cellStyle name="Normal 3 2 3 4 4" xfId="13977"/>
    <cellStyle name="Normal 3 2 3 5" xfId="5467"/>
    <cellStyle name="Normal 3 2 3 5 2" xfId="8107"/>
    <cellStyle name="Normal 3 2 3 5 2 2" xfId="43367"/>
    <cellStyle name="Normal 3 2 3 5 3" xfId="14278"/>
    <cellStyle name="Normal 3 2 3 6" xfId="5787"/>
    <cellStyle name="Normal 3 2 3 6 2" xfId="8421"/>
    <cellStyle name="Normal 3 2 3 6 2 2" xfId="42664"/>
    <cellStyle name="Normal 3 2 3 6 3" xfId="14440"/>
    <cellStyle name="Normal 3 2 3 7" xfId="5855"/>
    <cellStyle name="Normal 3 2 3 7 2" xfId="42859"/>
    <cellStyle name="Normal 3 2 3 8" xfId="12406"/>
    <cellStyle name="Normal 3 2 4" xfId="2932"/>
    <cellStyle name="Normal 3 2 4 2" xfId="5104"/>
    <cellStyle name="Normal 3 2 4 2 2" xfId="5546"/>
    <cellStyle name="Normal 3 2 4 2 2 2" xfId="8184"/>
    <cellStyle name="Normal 3 2 4 2 2 2 2" xfId="20503"/>
    <cellStyle name="Normal 3 2 4 2 2 3" xfId="14317"/>
    <cellStyle name="Normal 3 2 4 2 3" xfId="6385"/>
    <cellStyle name="Normal 3 2 4 2 3 2" xfId="42167"/>
    <cellStyle name="Normal 3 2 4 2 4" xfId="13249"/>
    <cellStyle name="Normal 3 2 4 3" xfId="5306"/>
    <cellStyle name="Normal 3 2 4 3 2" xfId="5626"/>
    <cellStyle name="Normal 3 2 4 3 2 2" xfId="8260"/>
    <cellStyle name="Normal 3 2 4 3 2 2 2" xfId="43557"/>
    <cellStyle name="Normal 3 2 4 3 2 3" xfId="14355"/>
    <cellStyle name="Normal 3 2 4 3 3" xfId="7956"/>
    <cellStyle name="Normal 3 2 4 3 3 2" xfId="43206"/>
    <cellStyle name="Normal 3 2 4 3 4" xfId="14203"/>
    <cellStyle name="Normal 3 2 4 4" xfId="5386"/>
    <cellStyle name="Normal 3 2 4 4 2" xfId="5706"/>
    <cellStyle name="Normal 3 2 4 4 2 2" xfId="8340"/>
    <cellStyle name="Normal 3 2 4 4 2 2 2" xfId="42259"/>
    <cellStyle name="Normal 3 2 4 4 2 3" xfId="14397"/>
    <cellStyle name="Normal 3 2 4 4 3" xfId="8029"/>
    <cellStyle name="Normal 3 2 4 4 3 2" xfId="42220"/>
    <cellStyle name="Normal 3 2 4 4 4" xfId="14238"/>
    <cellStyle name="Normal 3 2 4 5" xfId="5466"/>
    <cellStyle name="Normal 3 2 4 5 2" xfId="8106"/>
    <cellStyle name="Normal 3 2 4 5 2 2" xfId="43787"/>
    <cellStyle name="Normal 3 2 4 5 3" xfId="14277"/>
    <cellStyle name="Normal 3 2 4 6" xfId="5786"/>
    <cellStyle name="Normal 3 2 4 6 2" xfId="8420"/>
    <cellStyle name="Normal 3 2 4 6 2 2" xfId="27913"/>
    <cellStyle name="Normal 3 2 4 6 3" xfId="14439"/>
    <cellStyle name="Normal 3 2 4 7" xfId="6384"/>
    <cellStyle name="Normal 3 2 4 7 2" xfId="43137"/>
    <cellStyle name="Normal 3 2 4 8" xfId="12407"/>
    <cellStyle name="Normal 3 2 5" xfId="4815"/>
    <cellStyle name="Normal 3 2 5 2" xfId="5530"/>
    <cellStyle name="Normal 3 2 5 2 2" xfId="8170"/>
    <cellStyle name="Normal 3 2 5 2 2 2" xfId="20768"/>
    <cellStyle name="Normal 3 2 5 2 3" xfId="14308"/>
    <cellStyle name="Normal 3 2 5 3" xfId="6386"/>
    <cellStyle name="Normal 3 2 5 3 2" xfId="21583"/>
    <cellStyle name="Normal 3 2 5 4" xfId="13250"/>
    <cellStyle name="Normal 3 2 6" xfId="5290"/>
    <cellStyle name="Normal 3 2 6 2" xfId="5610"/>
    <cellStyle name="Normal 3 2 6 2 2" xfId="8244"/>
    <cellStyle name="Normal 3 2 6 2 2 2" xfId="41806"/>
    <cellStyle name="Normal 3 2 6 2 3" xfId="14344"/>
    <cellStyle name="Normal 3 2 6 3" xfId="7566"/>
    <cellStyle name="Normal 3 2 6 3 2" xfId="42537"/>
    <cellStyle name="Normal 3 2 6 4" xfId="13978"/>
    <cellStyle name="Normal 3 2 7" xfId="5370"/>
    <cellStyle name="Normal 3 2 7 2" xfId="5690"/>
    <cellStyle name="Normal 3 2 7 2 2" xfId="8324"/>
    <cellStyle name="Normal 3 2 7 2 2 2" xfId="41815"/>
    <cellStyle name="Normal 3 2 7 2 3" xfId="14386"/>
    <cellStyle name="Normal 3 2 7 3" xfId="8014"/>
    <cellStyle name="Normal 3 2 7 3 2" xfId="20774"/>
    <cellStyle name="Normal 3 2 7 4" xfId="14228"/>
    <cellStyle name="Normal 3 2 8" xfId="5450"/>
    <cellStyle name="Normal 3 2 8 2" xfId="8090"/>
    <cellStyle name="Normal 3 2 8 2 2" xfId="42543"/>
    <cellStyle name="Normal 3 2 8 3" xfId="44404"/>
    <cellStyle name="Normal 3 2 8 4" xfId="14266"/>
    <cellStyle name="Normal 3 2 9" xfId="5770"/>
    <cellStyle name="Normal 3 2 9 2" xfId="8404"/>
    <cellStyle name="Normal 3 2 9 2 2" xfId="44010"/>
    <cellStyle name="Normal 3 2 9 3" xfId="14428"/>
    <cellStyle name="Normal 3 3" xfId="1593"/>
    <cellStyle name="Normal 3 3 2" xfId="2935"/>
    <cellStyle name="Normal 3 3 2 2" xfId="5106"/>
    <cellStyle name="Normal 3 3 2 2 2" xfId="5548"/>
    <cellStyle name="Normal 3 3 2 2 2 2" xfId="6389"/>
    <cellStyle name="Normal 3 3 2 2 2 2 2" xfId="42456"/>
    <cellStyle name="Normal 3 3 2 2 2 3" xfId="13252"/>
    <cellStyle name="Normal 3 3 2 2 3" xfId="6388"/>
    <cellStyle name="Normal 3 3 2 2 3 2" xfId="21584"/>
    <cellStyle name="Normal 3 3 2 2 4" xfId="13251"/>
    <cellStyle name="Normal 3 3 2 3" xfId="5308"/>
    <cellStyle name="Normal 3 3 2 3 2" xfId="5628"/>
    <cellStyle name="Normal 3 3 2 3 2 2" xfId="8262"/>
    <cellStyle name="Normal 3 3 2 3 2 2 2" xfId="42922"/>
    <cellStyle name="Normal 3 3 2 3 2 3" xfId="14357"/>
    <cellStyle name="Normal 3 3 2 3 3" xfId="6390"/>
    <cellStyle name="Normal 3 3 2 3 3 2" xfId="43718"/>
    <cellStyle name="Normal 3 3 2 3 4" xfId="13253"/>
    <cellStyle name="Normal 3 3 2 4" xfId="5388"/>
    <cellStyle name="Normal 3 3 2 4 2" xfId="5708"/>
    <cellStyle name="Normal 3 3 2 4 2 2" xfId="8342"/>
    <cellStyle name="Normal 3 3 2 4 2 2 2" xfId="43372"/>
    <cellStyle name="Normal 3 3 2 4 2 3" xfId="14399"/>
    <cellStyle name="Normal 3 3 2 4 3" xfId="7567"/>
    <cellStyle name="Normal 3 3 2 4 3 2" xfId="27916"/>
    <cellStyle name="Normal 3 3 2 4 4" xfId="13979"/>
    <cellStyle name="Normal 3 3 2 5" xfId="5468"/>
    <cellStyle name="Normal 3 3 2 5 2" xfId="8108"/>
    <cellStyle name="Normal 3 3 2 5 2 2" xfId="20773"/>
    <cellStyle name="Normal 3 3 2 5 3" xfId="14279"/>
    <cellStyle name="Normal 3 3 2 6" xfId="5788"/>
    <cellStyle name="Normal 3 3 2 6 2" xfId="8422"/>
    <cellStyle name="Normal 3 3 2 6 2 2" xfId="42123"/>
    <cellStyle name="Normal 3 3 2 6 3" xfId="14441"/>
    <cellStyle name="Normal 3 3 2 7" xfId="6387"/>
    <cellStyle name="Normal 3 3 2 7 2" xfId="43629"/>
    <cellStyle name="Normal 3 3 2 8" xfId="12409"/>
    <cellStyle name="Normal 3 3 3" xfId="4989"/>
    <cellStyle name="Normal 3 3 3 2" xfId="5538"/>
    <cellStyle name="Normal 3 3 3 2 2" xfId="6392"/>
    <cellStyle name="Normal 3 3 3 2 2 2" xfId="42605"/>
    <cellStyle name="Normal 3 3 3 2 3" xfId="13255"/>
    <cellStyle name="Normal 3 3 3 3" xfId="6391"/>
    <cellStyle name="Normal 3 3 3 3 2" xfId="21585"/>
    <cellStyle name="Normal 3 3 3 4" xfId="13254"/>
    <cellStyle name="Normal 3 3 4" xfId="5298"/>
    <cellStyle name="Normal 3 3 4 2" xfId="5618"/>
    <cellStyle name="Normal 3 3 4 2 2" xfId="8252"/>
    <cellStyle name="Normal 3 3 4 2 2 2" xfId="41808"/>
    <cellStyle name="Normal 3 3 4 2 3" xfId="14348"/>
    <cellStyle name="Normal 3 3 4 3" xfId="6393"/>
    <cellStyle name="Normal 3 3 4 3 2" xfId="21586"/>
    <cellStyle name="Normal 3 3 4 4" xfId="13256"/>
    <cellStyle name="Normal 3 3 5" xfId="5378"/>
    <cellStyle name="Normal 3 3 5 2" xfId="5698"/>
    <cellStyle name="Normal 3 3 5 2 2" xfId="8332"/>
    <cellStyle name="Normal 3 3 5 2 2 2" xfId="20486"/>
    <cellStyle name="Normal 3 3 5 2 3" xfId="14390"/>
    <cellStyle name="Normal 3 3 5 3" xfId="7569"/>
    <cellStyle name="Normal 3 3 5 3 2" xfId="42109"/>
    <cellStyle name="Normal 3 3 5 4" xfId="13980"/>
    <cellStyle name="Normal 3 3 6" xfId="5458"/>
    <cellStyle name="Normal 3 3 6 2" xfId="8098"/>
    <cellStyle name="Normal 3 3 6 2 2" xfId="21587"/>
    <cellStyle name="Normal 3 3 6 3" xfId="14270"/>
    <cellStyle name="Normal 3 3 7" xfId="5778"/>
    <cellStyle name="Normal 3 3 7 2" xfId="8412"/>
    <cellStyle name="Normal 3 3 7 2 2" xfId="42619"/>
    <cellStyle name="Normal 3 3 7 3" xfId="14432"/>
    <cellStyle name="Normal 3 3 8" xfId="5856"/>
    <cellStyle name="Normal 3 3 8 2" xfId="21588"/>
    <cellStyle name="Normal 3 3 9" xfId="12408"/>
    <cellStyle name="Normal 3 4" xfId="1591"/>
    <cellStyle name="Normal 3 4 10" xfId="12410"/>
    <cellStyle name="Normal 3 4 2" xfId="3785"/>
    <cellStyle name="Normal 3 4 2 2" xfId="5235"/>
    <cellStyle name="Normal 3 4 2 2 2" xfId="5555"/>
    <cellStyle name="Normal 3 4 2 2 2 2" xfId="8190"/>
    <cellStyle name="Normal 3 4 2 2 2 2 2" xfId="20501"/>
    <cellStyle name="Normal 3 4 2 2 2 3" xfId="14322"/>
    <cellStyle name="Normal 3 4 2 2 3" xfId="7889"/>
    <cellStyle name="Normal 3 4 2 2 3 2" xfId="43462"/>
    <cellStyle name="Normal 3 4 2 2 4" xfId="14173"/>
    <cellStyle name="Normal 3 4 2 3" xfId="5315"/>
    <cellStyle name="Normal 3 4 2 3 2" xfId="5635"/>
    <cellStyle name="Normal 3 4 2 3 2 2" xfId="8269"/>
    <cellStyle name="Normal 3 4 2 3 2 2 2" xfId="43070"/>
    <cellStyle name="Normal 3 4 2 3 2 3" xfId="14363"/>
    <cellStyle name="Normal 3 4 2 3 3" xfId="7961"/>
    <cellStyle name="Normal 3 4 2 3 3 2" xfId="42214"/>
    <cellStyle name="Normal 3 4 2 3 4" xfId="14207"/>
    <cellStyle name="Normal 3 4 2 4" xfId="5395"/>
    <cellStyle name="Normal 3 4 2 4 2" xfId="5715"/>
    <cellStyle name="Normal 3 4 2 4 2 2" xfId="8349"/>
    <cellStyle name="Normal 3 4 2 4 2 2 2" xfId="41819"/>
    <cellStyle name="Normal 3 4 2 4 2 3" xfId="14405"/>
    <cellStyle name="Normal 3 4 2 4 3" xfId="8036"/>
    <cellStyle name="Normal 3 4 2 4 3 2" xfId="43785"/>
    <cellStyle name="Normal 3 4 2 4 4" xfId="14244"/>
    <cellStyle name="Normal 3 4 2 5" xfId="5475"/>
    <cellStyle name="Normal 3 4 2 5 2" xfId="8115"/>
    <cellStyle name="Normal 3 4 2 5 2 2" xfId="20769"/>
    <cellStyle name="Normal 3 4 2 5 3" xfId="14285"/>
    <cellStyle name="Normal 3 4 2 6" xfId="5795"/>
    <cellStyle name="Normal 3 4 2 6 2" xfId="8429"/>
    <cellStyle name="Normal 3 4 2 6 2 2" xfId="42269"/>
    <cellStyle name="Normal 3 4 2 6 3" xfId="14447"/>
    <cellStyle name="Normal 3 4 2 7" xfId="6918"/>
    <cellStyle name="Normal 3 4 2 7 2" xfId="13553"/>
    <cellStyle name="Normal 3 4 2 8" xfId="6394"/>
    <cellStyle name="Normal 3 4 2 9" xfId="12411"/>
    <cellStyle name="Normal 3 4 3" xfId="2936"/>
    <cellStyle name="Normal 3 4 3 2" xfId="7088"/>
    <cellStyle name="Normal 3 4 3 2 2" xfId="21590"/>
    <cellStyle name="Normal 3 4 3 3" xfId="6913"/>
    <cellStyle name="Normal 3 4 3 4" xfId="21589"/>
    <cellStyle name="Normal 3 4 4" xfId="4987"/>
    <cellStyle name="Normal 3 4 4 2" xfId="5536"/>
    <cellStyle name="Normal 3 4 4 2 2" xfId="8176"/>
    <cellStyle name="Normal 3 4 4 2 2 2" xfId="43411"/>
    <cellStyle name="Normal 3 4 4 2 3" xfId="14310"/>
    <cellStyle name="Normal 3 4 4 3" xfId="7881"/>
    <cellStyle name="Normal 3 4 4 3 2" xfId="42205"/>
    <cellStyle name="Normal 3 4 4 4" xfId="14166"/>
    <cellStyle name="Normal 3 4 5" xfId="5296"/>
    <cellStyle name="Normal 3 4 5 2" xfId="5616"/>
    <cellStyle name="Normal 3 4 5 2 2" xfId="8250"/>
    <cellStyle name="Normal 3 4 5 2 2 2" xfId="42547"/>
    <cellStyle name="Normal 3 4 5 2 3" xfId="14346"/>
    <cellStyle name="Normal 3 4 5 3" xfId="7948"/>
    <cellStyle name="Normal 3 4 5 3 2" xfId="43553"/>
    <cellStyle name="Normal 3 4 5 4" xfId="14196"/>
    <cellStyle name="Normal 3 4 6" xfId="5376"/>
    <cellStyle name="Normal 3 4 6 2" xfId="5696"/>
    <cellStyle name="Normal 3 4 6 2 2" xfId="8330"/>
    <cellStyle name="Normal 3 4 6 2 2 2" xfId="27738"/>
    <cellStyle name="Normal 3 4 6 2 3" xfId="14388"/>
    <cellStyle name="Normal 3 4 6 3" xfId="8020"/>
    <cellStyle name="Normal 3 4 6 3 2" xfId="43410"/>
    <cellStyle name="Normal 3 4 6 4" xfId="14230"/>
    <cellStyle name="Normal 3 4 7" xfId="5456"/>
    <cellStyle name="Normal 3 4 7 2" xfId="8096"/>
    <cellStyle name="Normal 3 4 7 2 2" xfId="41788"/>
    <cellStyle name="Normal 3 4 7 3" xfId="14268"/>
    <cellStyle name="Normal 3 4 8" xfId="5776"/>
    <cellStyle name="Normal 3 4 8 2" xfId="8410"/>
    <cellStyle name="Normal 3 4 8 2 2" xfId="43143"/>
    <cellStyle name="Normal 3 4 8 3" xfId="14430"/>
    <cellStyle name="Normal 3 4 9" xfId="7696"/>
    <cellStyle name="Normal 3 4 9 2" xfId="14056"/>
    <cellStyle name="Normal 3 5" xfId="2448"/>
    <cellStyle name="Normal 3 5 10" xfId="44405"/>
    <cellStyle name="Normal 3 5 2" xfId="3959"/>
    <cellStyle name="Normal 3 5 2 2" xfId="21593"/>
    <cellStyle name="Normal 3 5 2 2 2" xfId="21594"/>
    <cellStyle name="Normal 3 5 2 3" xfId="21595"/>
    <cellStyle name="Normal 3 5 2 3 2" xfId="21596"/>
    <cellStyle name="Normal 3 5 2 4" xfId="21597"/>
    <cellStyle name="Normal 3 5 2 5" xfId="21592"/>
    <cellStyle name="Normal 3 5 3" xfId="2937"/>
    <cellStyle name="Normal 3 5 3 2" xfId="21599"/>
    <cellStyle name="Normal 3 5 3 3" xfId="21598"/>
    <cellStyle name="Normal 3 5 4" xfId="7589"/>
    <cellStyle name="Normal 3 5 4 2" xfId="21601"/>
    <cellStyle name="Normal 3 5 4 3" xfId="21600"/>
    <cellStyle name="Normal 3 5 5" xfId="21602"/>
    <cellStyle name="Normal 3 5 5 2" xfId="21603"/>
    <cellStyle name="Normal 3 5 6" xfId="21604"/>
    <cellStyle name="Normal 3 5 7" xfId="21605"/>
    <cellStyle name="Normal 3 5 8" xfId="21606"/>
    <cellStyle name="Normal 3 5 9" xfId="21591"/>
    <cellStyle name="Normal 3 6" xfId="2931"/>
    <cellStyle name="Normal 3 6 10" xfId="12412"/>
    <cellStyle name="Normal 3 6 2" xfId="5103"/>
    <cellStyle name="Normal 3 6 2 2" xfId="5545"/>
    <cellStyle name="Normal 3 6 2 2 2" xfId="8183"/>
    <cellStyle name="Normal 3 6 2 2 2 2" xfId="21607"/>
    <cellStyle name="Normal 3 6 2 2 3" xfId="14316"/>
    <cellStyle name="Normal 3 6 2 3" xfId="6396"/>
    <cellStyle name="Normal 3 6 2 3 2" xfId="21609"/>
    <cellStyle name="Normal 3 6 2 3 3" xfId="21608"/>
    <cellStyle name="Normal 3 6 2 4" xfId="21610"/>
    <cellStyle name="Normal 3 6 2 5" xfId="13257"/>
    <cellStyle name="Normal 3 6 3" xfId="5305"/>
    <cellStyle name="Normal 3 6 3 2" xfId="5625"/>
    <cellStyle name="Normal 3 6 3 2 2" xfId="8259"/>
    <cellStyle name="Normal 3 6 3 2 2 2" xfId="27873"/>
    <cellStyle name="Normal 3 6 3 2 3" xfId="14354"/>
    <cellStyle name="Normal 3 6 3 3" xfId="7955"/>
    <cellStyle name="Normal 3 6 3 3 2" xfId="42213"/>
    <cellStyle name="Normal 3 6 3 4" xfId="14202"/>
    <cellStyle name="Normal 3 6 4" xfId="5385"/>
    <cellStyle name="Normal 3 6 4 2" xfId="5705"/>
    <cellStyle name="Normal 3 6 4 2 2" xfId="8339"/>
    <cellStyle name="Normal 3 6 4 2 2 2" xfId="42977"/>
    <cellStyle name="Normal 3 6 4 2 3" xfId="14396"/>
    <cellStyle name="Normal 3 6 4 3" xfId="8028"/>
    <cellStyle name="Normal 3 6 4 3 2" xfId="43269"/>
    <cellStyle name="Normal 3 6 4 4" xfId="14237"/>
    <cellStyle name="Normal 3 6 5" xfId="5465"/>
    <cellStyle name="Normal 3 6 5 2" xfId="8105"/>
    <cellStyle name="Normal 3 6 5 2 2" xfId="21611"/>
    <cellStyle name="Normal 3 6 5 3" xfId="14276"/>
    <cellStyle name="Normal 3 6 6" xfId="5785"/>
    <cellStyle name="Normal 3 6 6 2" xfId="8419"/>
    <cellStyle name="Normal 3 6 6 2 2" xfId="42527"/>
    <cellStyle name="Normal 3 6 6 3" xfId="14438"/>
    <cellStyle name="Normal 3 6 7" xfId="6395"/>
    <cellStyle name="Normal 3 6 7 2" xfId="21612"/>
    <cellStyle name="Normal 3 6 8" xfId="21613"/>
    <cellStyle name="Normal 3 6 9" xfId="44406"/>
    <cellStyle name="Normal 3 7" xfId="4814"/>
    <cellStyle name="Normal 3 7 2" xfId="5529"/>
    <cellStyle name="Normal 3 7 2 2" xfId="8169"/>
    <cellStyle name="Normal 3 7 2 2 2" xfId="21615"/>
    <cellStyle name="Normal 3 7 2 2 3" xfId="21614"/>
    <cellStyle name="Normal 3 7 2 3" xfId="21616"/>
    <cellStyle name="Normal 3 7 2 3 2" xfId="21617"/>
    <cellStyle name="Normal 3 7 2 4" xfId="21618"/>
    <cellStyle name="Normal 3 7 2 5" xfId="14307"/>
    <cellStyle name="Normal 3 7 3" xfId="7877"/>
    <cellStyle name="Normal 3 7 3 2" xfId="21619"/>
    <cellStyle name="Normal 3 7 3 3" xfId="14165"/>
    <cellStyle name="Normal 3 7 4" xfId="6397"/>
    <cellStyle name="Normal 3 7 4 2" xfId="21621"/>
    <cellStyle name="Normal 3 7 4 3" xfId="42168"/>
    <cellStyle name="Normal 3 7 4 4" xfId="21620"/>
    <cellStyle name="Normal 3 7 5" xfId="21622"/>
    <cellStyle name="Normal 3 7 5 2" xfId="21623"/>
    <cellStyle name="Normal 3 7 6" xfId="21624"/>
    <cellStyle name="Normal 3 7 7" xfId="21625"/>
    <cellStyle name="Normal 3 8" xfId="5289"/>
    <cellStyle name="Normal 3 8 2" xfId="5609"/>
    <cellStyle name="Normal 3 8 2 2" xfId="8243"/>
    <cellStyle name="Normal 3 8 2 2 2" xfId="21627"/>
    <cellStyle name="Normal 3 8 2 2 3" xfId="21626"/>
    <cellStyle name="Normal 3 8 2 3" xfId="21628"/>
    <cellStyle name="Normal 3 8 2 3 2" xfId="21629"/>
    <cellStyle name="Normal 3 8 2 4" xfId="21630"/>
    <cellStyle name="Normal 3 8 2 5" xfId="14343"/>
    <cellStyle name="Normal 3 8 3" xfId="7942"/>
    <cellStyle name="Normal 3 8 3 2" xfId="21631"/>
    <cellStyle name="Normal 3 8 3 3" xfId="14194"/>
    <cellStyle name="Normal 3 8 4" xfId="6398"/>
    <cellStyle name="Normal 3 8 4 2" xfId="21633"/>
    <cellStyle name="Normal 3 8 4 3" xfId="43198"/>
    <cellStyle name="Normal 3 8 4 4" xfId="21632"/>
    <cellStyle name="Normal 3 8 5" xfId="21634"/>
    <cellStyle name="Normal 3 8 5 2" xfId="21635"/>
    <cellStyle name="Normal 3 8 6" xfId="21636"/>
    <cellStyle name="Normal 3 8 7" xfId="21637"/>
    <cellStyle name="Normal 3 9" xfId="5369"/>
    <cellStyle name="Normal 3 9 2" xfId="5689"/>
    <cellStyle name="Normal 3 9 2 2" xfId="8323"/>
    <cellStyle name="Normal 3 9 2 2 2" xfId="21638"/>
    <cellStyle name="Normal 3 9 2 3" xfId="14385"/>
    <cellStyle name="Normal 3 9 3" xfId="8013"/>
    <cellStyle name="Normal 3 9 3 2" xfId="21639"/>
    <cellStyle name="Normal 3 9 3 3" xfId="14227"/>
    <cellStyle name="Normal 3 9 4" xfId="6399"/>
    <cellStyle name="Normal 3 9 4 2" xfId="42522"/>
    <cellStyle name="Normal 3 9 4 3" xfId="21640"/>
    <cellStyle name="Normal 3 9 5" xfId="21641"/>
    <cellStyle name="Normal 30" xfId="7570"/>
    <cellStyle name="Normal 30 2" xfId="21642"/>
    <cellStyle name="Normal 30 3" xfId="44407"/>
    <cellStyle name="Normal 30 4" xfId="13981"/>
    <cellStyle name="Normal 31" xfId="6400"/>
    <cellStyle name="Normal 31 2" xfId="21644"/>
    <cellStyle name="Normal 31 3" xfId="21643"/>
    <cellStyle name="Normal 31 4" xfId="44408"/>
    <cellStyle name="Normal 32" xfId="6401"/>
    <cellStyle name="Normal 32 2" xfId="21646"/>
    <cellStyle name="Normal 32 3" xfId="21645"/>
    <cellStyle name="Normal 32 4" xfId="44409"/>
    <cellStyle name="Normal 33" xfId="6402"/>
    <cellStyle name="Normal 33 2" xfId="21648"/>
    <cellStyle name="Normal 33 3" xfId="21647"/>
    <cellStyle name="Normal 33 4" xfId="44410"/>
    <cellStyle name="Normal 34" xfId="6403"/>
    <cellStyle name="Normal 34 2" xfId="21649"/>
    <cellStyle name="Normal 35" xfId="7874"/>
    <cellStyle name="Normal 35 2" xfId="25674"/>
    <cellStyle name="Normal 35 3" xfId="14163"/>
    <cellStyle name="Normal 36" xfId="9914"/>
    <cellStyle name="Normal 36 2" xfId="30502"/>
    <cellStyle name="Normal 36 3" xfId="25685"/>
    <cellStyle name="Normal 36 4" xfId="14471"/>
    <cellStyle name="Normal 37" xfId="10392"/>
    <cellStyle name="Normal 37 2" xfId="14607"/>
    <cellStyle name="Normal 38" xfId="10394"/>
    <cellStyle name="Normal 38 2" xfId="14609"/>
    <cellStyle name="Normal 39" xfId="10399"/>
    <cellStyle name="Normal 39 2" xfId="14610"/>
    <cellStyle name="Normal 4" xfId="425"/>
    <cellStyle name="Normal 4 10" xfId="6404"/>
    <cellStyle name="Normal 4 10 2" xfId="21651"/>
    <cellStyle name="Normal 4 11" xfId="6405"/>
    <cellStyle name="Normal 4 11 2" xfId="21652"/>
    <cellStyle name="Normal 4 12" xfId="6406"/>
    <cellStyle name="Normal 4 12 2" xfId="21653"/>
    <cellStyle name="Normal 4 13" xfId="6407"/>
    <cellStyle name="Normal 4 13 2" xfId="21654"/>
    <cellStyle name="Normal 4 14" xfId="6408"/>
    <cellStyle name="Normal 4 14 2" xfId="21655"/>
    <cellStyle name="Normal 4 15" xfId="6409"/>
    <cellStyle name="Normal 4 15 2" xfId="21656"/>
    <cellStyle name="Normal 4 16" xfId="25691"/>
    <cellStyle name="Normal 4 17" xfId="21650"/>
    <cellStyle name="Normal 4 2" xfId="2939"/>
    <cellStyle name="Normal 4 2 2" xfId="4336"/>
    <cellStyle name="Normal 4 2 2 2" xfId="21658"/>
    <cellStyle name="Normal 4 2 3" xfId="21659"/>
    <cellStyle name="Normal 4 2 3 2" xfId="44411"/>
    <cellStyle name="Normal 4 2 4" xfId="21660"/>
    <cellStyle name="Normal 4 2 4 2" xfId="44412"/>
    <cellStyle name="Normal 4 2 5" xfId="21657"/>
    <cellStyle name="Normal 4 3" xfId="2940"/>
    <cellStyle name="Normal 4 3 2" xfId="21662"/>
    <cellStyle name="Normal 4 3 2 2" xfId="21663"/>
    <cellStyle name="Normal 4 3 3" xfId="21664"/>
    <cellStyle name="Normal 4 3 3 2" xfId="21665"/>
    <cellStyle name="Normal 4 3 4" xfId="21666"/>
    <cellStyle name="Normal 4 3 4 2" xfId="44414"/>
    <cellStyle name="Normal 4 3 5" xfId="21667"/>
    <cellStyle name="Normal 4 3 6" xfId="21668"/>
    <cellStyle name="Normal 4 3 7" xfId="21669"/>
    <cellStyle name="Normal 4 3 8" xfId="21661"/>
    <cellStyle name="Normal 4 3 9" xfId="44413"/>
    <cellStyle name="Normal 4 4" xfId="2941"/>
    <cellStyle name="Normal 4 4 2" xfId="7572"/>
    <cellStyle name="Normal 4 4 2 2" xfId="21671"/>
    <cellStyle name="Normal 4 4 3" xfId="21672"/>
    <cellStyle name="Normal 4 4 4" xfId="21670"/>
    <cellStyle name="Normal 4 5" xfId="2938"/>
    <cellStyle name="Normal 4 5 2" xfId="9498"/>
    <cellStyle name="Normal 4 5 2 2" xfId="21674"/>
    <cellStyle name="Normal 4 5 3" xfId="21675"/>
    <cellStyle name="Normal 4 5 4" xfId="21673"/>
    <cellStyle name="Normal 4 6" xfId="6410"/>
    <cellStyle name="Normal 4 6 2" xfId="21676"/>
    <cellStyle name="Normal 4 7" xfId="6411"/>
    <cellStyle name="Normal 4 7 2" xfId="21678"/>
    <cellStyle name="Normal 4 7 3" xfId="21677"/>
    <cellStyle name="Normal 4 8" xfId="6412"/>
    <cellStyle name="Normal 4 8 2" xfId="21680"/>
    <cellStyle name="Normal 4 8 3" xfId="21679"/>
    <cellStyle name="Normal 4 9" xfId="6413"/>
    <cellStyle name="Normal 4 9 2" xfId="21681"/>
    <cellStyle name="Normal 40" xfId="10393"/>
    <cellStyle name="Normal 40 2" xfId="14608"/>
    <cellStyle name="Normal 41" xfId="10400"/>
    <cellStyle name="Normal 41 2" xfId="14611"/>
    <cellStyle name="Normal 41 3" xfId="51275"/>
    <cellStyle name="Normal 42" xfId="10505"/>
    <cellStyle name="Normal 42 2" xfId="14644"/>
    <cellStyle name="Normal 43" xfId="10404"/>
    <cellStyle name="Normal 43 2" xfId="14614"/>
    <cellStyle name="Normal 44" xfId="10406"/>
    <cellStyle name="Normal 44 2" xfId="14615"/>
    <cellStyle name="Normal 45" xfId="10877"/>
    <cellStyle name="Normal 45 2" xfId="14750"/>
    <cellStyle name="Normal 46" xfId="10880"/>
    <cellStyle name="Normal 46 2" xfId="14753"/>
    <cellStyle name="Normal 47" xfId="10885"/>
    <cellStyle name="Normal 47 2" xfId="14754"/>
    <cellStyle name="Normal 48" xfId="10879"/>
    <cellStyle name="Normal 48 2" xfId="14752"/>
    <cellStyle name="Normal 49" xfId="10886"/>
    <cellStyle name="Normal 49 2" xfId="14755"/>
    <cellStyle name="Normal 5" xfId="426"/>
    <cellStyle name="Normal 5 10" xfId="21683"/>
    <cellStyle name="Normal 5 10 2" xfId="21684"/>
    <cellStyle name="Normal 5 11" xfId="21685"/>
    <cellStyle name="Normal 5 11 2" xfId="21686"/>
    <cellStyle name="Normal 5 12" xfId="21687"/>
    <cellStyle name="Normal 5 12 2" xfId="21688"/>
    <cellStyle name="Normal 5 13" xfId="21689"/>
    <cellStyle name="Normal 5 13 2" xfId="21690"/>
    <cellStyle name="Normal 5 14" xfId="21691"/>
    <cellStyle name="Normal 5 14 2" xfId="44415"/>
    <cellStyle name="Normal 5 15" xfId="21692"/>
    <cellStyle name="Normal 5 15 2" xfId="44416"/>
    <cellStyle name="Normal 5 16" xfId="21682"/>
    <cellStyle name="Normal 5 2" xfId="2942"/>
    <cellStyle name="Normal 5 2 10" xfId="21693"/>
    <cellStyle name="Normal 5 2 2" xfId="2943"/>
    <cellStyle name="Normal 5 2 2 2" xfId="2944"/>
    <cellStyle name="Normal 5 2 2 2 2" xfId="21696"/>
    <cellStyle name="Normal 5 2 2 2 3" xfId="21697"/>
    <cellStyle name="Normal 5 2 2 2 4" xfId="21695"/>
    <cellStyle name="Normal 5 2 2 3" xfId="6414"/>
    <cellStyle name="Normal 5 2 2 3 2" xfId="21699"/>
    <cellStyle name="Normal 5 2 2 3 3" xfId="21700"/>
    <cellStyle name="Normal 5 2 2 3 4" xfId="21698"/>
    <cellStyle name="Normal 5 2 2 4" xfId="21701"/>
    <cellStyle name="Normal 5 2 2 5" xfId="21702"/>
    <cellStyle name="Normal 5 2 2 6" xfId="21694"/>
    <cellStyle name="Normal 5 2 3" xfId="6415"/>
    <cellStyle name="Normal 5 2 3 2" xfId="6416"/>
    <cellStyle name="Normal 5 2 3 2 2" xfId="21705"/>
    <cellStyle name="Normal 5 2 3 2 3" xfId="21704"/>
    <cellStyle name="Normal 5 2 3 3" xfId="21706"/>
    <cellStyle name="Normal 5 2 3 4" xfId="21703"/>
    <cellStyle name="Normal 5 2 4" xfId="21707"/>
    <cellStyle name="Normal 5 2 4 2" xfId="21708"/>
    <cellStyle name="Normal 5 2 5" xfId="21709"/>
    <cellStyle name="Normal 5 2 5 2" xfId="21710"/>
    <cellStyle name="Normal 5 2 6" xfId="21711"/>
    <cellStyle name="Normal 5 2 6 2" xfId="21712"/>
    <cellStyle name="Normal 5 2 7" xfId="21713"/>
    <cellStyle name="Normal 5 2 7 2" xfId="21714"/>
    <cellStyle name="Normal 5 2 8" xfId="21715"/>
    <cellStyle name="Normal 5 2 8 2" xfId="44417"/>
    <cellStyle name="Normal 5 2 9" xfId="21716"/>
    <cellStyle name="Normal 5 2 9 2" xfId="44418"/>
    <cellStyle name="Normal 5 3" xfId="6417"/>
    <cellStyle name="Normal 5 3 10" xfId="21717"/>
    <cellStyle name="Normal 5 3 11" xfId="44419"/>
    <cellStyle name="Normal 5 3 2" xfId="21718"/>
    <cellStyle name="Normal 5 3 2 2" xfId="21719"/>
    <cellStyle name="Normal 5 3 2 2 2" xfId="21720"/>
    <cellStyle name="Normal 5 3 2 3" xfId="21721"/>
    <cellStyle name="Normal 5 3 2 3 2" xfId="21722"/>
    <cellStyle name="Normal 5 3 2 4" xfId="21723"/>
    <cellStyle name="Normal 5 3 3" xfId="21724"/>
    <cellStyle name="Normal 5 3 3 2" xfId="21725"/>
    <cellStyle name="Normal 5 3 4" xfId="21726"/>
    <cellStyle name="Normal 5 3 4 2" xfId="21727"/>
    <cellStyle name="Normal 5 3 5" xfId="21728"/>
    <cellStyle name="Normal 5 3 5 2" xfId="21729"/>
    <cellStyle name="Normal 5 3 6" xfId="21730"/>
    <cellStyle name="Normal 5 3 6 2" xfId="21731"/>
    <cellStyle name="Normal 5 3 7" xfId="21732"/>
    <cellStyle name="Normal 5 3 8" xfId="21733"/>
    <cellStyle name="Normal 5 3 9" xfId="21734"/>
    <cellStyle name="Normal 5 4" xfId="21735"/>
    <cellStyle name="Normal 5 4 2" xfId="21736"/>
    <cellStyle name="Normal 5 4 2 2" xfId="21737"/>
    <cellStyle name="Normal 5 4 2 2 2" xfId="21738"/>
    <cellStyle name="Normal 5 4 2 3" xfId="21739"/>
    <cellStyle name="Normal 5 4 2 3 2" xfId="21740"/>
    <cellStyle name="Normal 5 4 2 4" xfId="21741"/>
    <cellStyle name="Normal 5 4 3" xfId="21742"/>
    <cellStyle name="Normal 5 4 3 2" xfId="21743"/>
    <cellStyle name="Normal 5 4 4" xfId="21744"/>
    <cellStyle name="Normal 5 4 4 2" xfId="21745"/>
    <cellStyle name="Normal 5 4 5" xfId="21746"/>
    <cellStyle name="Normal 5 4 5 2" xfId="21747"/>
    <cellStyle name="Normal 5 4 6" xfId="21748"/>
    <cellStyle name="Normal 5 5" xfId="21749"/>
    <cellStyle name="Normal 5 5 2" xfId="21750"/>
    <cellStyle name="Normal 5 5 2 2" xfId="21751"/>
    <cellStyle name="Normal 5 5 2 2 2" xfId="21752"/>
    <cellStyle name="Normal 5 5 2 3" xfId="21753"/>
    <cellStyle name="Normal 5 5 2 3 2" xfId="21754"/>
    <cellStyle name="Normal 5 5 2 4" xfId="21755"/>
    <cellStyle name="Normal 5 5 3" xfId="21756"/>
    <cellStyle name="Normal 5 5 3 2" xfId="21757"/>
    <cellStyle name="Normal 5 5 4" xfId="21758"/>
    <cellStyle name="Normal 5 5 4 2" xfId="21759"/>
    <cellStyle name="Normal 5 5 5" xfId="21760"/>
    <cellStyle name="Normal 5 5 5 2" xfId="21761"/>
    <cellStyle name="Normal 5 5 6" xfId="21762"/>
    <cellStyle name="Normal 5 6" xfId="21763"/>
    <cellStyle name="Normal 5 6 2" xfId="21764"/>
    <cellStyle name="Normal 5 6 2 2" xfId="21765"/>
    <cellStyle name="Normal 5 6 2 2 2" xfId="21766"/>
    <cellStyle name="Normal 5 6 2 3" xfId="21767"/>
    <cellStyle name="Normal 5 6 2 3 2" xfId="21768"/>
    <cellStyle name="Normal 5 6 2 4" xfId="21769"/>
    <cellStyle name="Normal 5 6 3" xfId="21770"/>
    <cellStyle name="Normal 5 6 3 2" xfId="21771"/>
    <cellStyle name="Normal 5 6 4" xfId="21772"/>
    <cellStyle name="Normal 5 6 4 2" xfId="21773"/>
    <cellStyle name="Normal 5 6 5" xfId="21774"/>
    <cellStyle name="Normal 5 6 5 2" xfId="21775"/>
    <cellStyle name="Normal 5 6 6" xfId="21776"/>
    <cellStyle name="Normal 5 7" xfId="21777"/>
    <cellStyle name="Normal 5 7 2" xfId="21778"/>
    <cellStyle name="Normal 5 7 2 2" xfId="21779"/>
    <cellStyle name="Normal 5 7 2 2 2" xfId="21780"/>
    <cellStyle name="Normal 5 7 2 3" xfId="21781"/>
    <cellStyle name="Normal 5 7 2 3 2" xfId="21782"/>
    <cellStyle name="Normal 5 7 2 4" xfId="21783"/>
    <cellStyle name="Normal 5 7 3" xfId="21784"/>
    <cellStyle name="Normal 5 7 3 2" xfId="21785"/>
    <cellStyle name="Normal 5 7 4" xfId="21786"/>
    <cellStyle name="Normal 5 7 4 2" xfId="21787"/>
    <cellStyle name="Normal 5 7 5" xfId="21788"/>
    <cellStyle name="Normal 5 7 5 2" xfId="21789"/>
    <cellStyle name="Normal 5 7 6" xfId="21790"/>
    <cellStyle name="Normal 5 8" xfId="21791"/>
    <cellStyle name="Normal 5 8 2" xfId="21792"/>
    <cellStyle name="Normal 5 8 2 2" xfId="21793"/>
    <cellStyle name="Normal 5 8 3" xfId="21794"/>
    <cellStyle name="Normal 5 8 3 2" xfId="21795"/>
    <cellStyle name="Normal 5 8 4" xfId="21796"/>
    <cellStyle name="Normal 5 9" xfId="21797"/>
    <cellStyle name="Normal 5 9 2" xfId="21798"/>
    <cellStyle name="Normal 5 9 2 2" xfId="21799"/>
    <cellStyle name="Normal 5 9 3" xfId="21800"/>
    <cellStyle name="Normal 50" xfId="10992"/>
    <cellStyle name="Normal 50 2" xfId="14789"/>
    <cellStyle name="Normal 51" xfId="10891"/>
    <cellStyle name="Normal 51 2" xfId="14759"/>
    <cellStyle name="Normal 52" xfId="10893"/>
    <cellStyle name="Normal 52 2" xfId="14760"/>
    <cellStyle name="Normal 53" xfId="10878"/>
    <cellStyle name="Normal 53 2" xfId="14751"/>
    <cellStyle name="Normal 54" xfId="10887"/>
    <cellStyle name="Normal 54 2" xfId="14756"/>
    <cellStyle name="Normal 55" xfId="11315"/>
    <cellStyle name="Normal 55 2" xfId="14880"/>
    <cellStyle name="Normal 56" xfId="11366"/>
    <cellStyle name="Normal 56 2" xfId="14897"/>
    <cellStyle name="Normal 57" xfId="11365"/>
    <cellStyle name="Normal 57 2" xfId="14896"/>
    <cellStyle name="Normal 58" xfId="5849"/>
    <cellStyle name="Normal 58 2" xfId="43184"/>
    <cellStyle name="Normal 59" xfId="43699"/>
    <cellStyle name="Normal 6" xfId="427"/>
    <cellStyle name="Normal 6 10" xfId="5857"/>
    <cellStyle name="Normal 6 10 2" xfId="21802"/>
    <cellStyle name="Normal 6 10 3" xfId="21801"/>
    <cellStyle name="Normal 6 11" xfId="21803"/>
    <cellStyle name="Normal 6 11 2" xfId="21804"/>
    <cellStyle name="Normal 6 12" xfId="21805"/>
    <cellStyle name="Normal 6 12 2" xfId="21806"/>
    <cellStyle name="Normal 6 13" xfId="21807"/>
    <cellStyle name="Normal 6 13 2" xfId="21808"/>
    <cellStyle name="Normal 6 14" xfId="21809"/>
    <cellStyle name="Normal 6 15" xfId="21810"/>
    <cellStyle name="Normal 6 16" xfId="12413"/>
    <cellStyle name="Normal 6 2" xfId="1594"/>
    <cellStyle name="Normal 6 2 10" xfId="21811"/>
    <cellStyle name="Normal 6 2 10 2" xfId="44420"/>
    <cellStyle name="Normal 6 2 11" xfId="12414"/>
    <cellStyle name="Normal 6 2 2" xfId="3787"/>
    <cellStyle name="Normal 6 2 2 2" xfId="5237"/>
    <cellStyle name="Normal 6 2 2 2 2" xfId="5557"/>
    <cellStyle name="Normal 6 2 2 2 2 2" xfId="8192"/>
    <cellStyle name="Normal 6 2 2 2 2 2 2" xfId="42239"/>
    <cellStyle name="Normal 6 2 2 2 2 3" xfId="14324"/>
    <cellStyle name="Normal 6 2 2 2 3" xfId="7891"/>
    <cellStyle name="Normal 6 2 2 2 3 2" xfId="27880"/>
    <cellStyle name="Normal 6 2 2 2 4" xfId="14175"/>
    <cellStyle name="Normal 6 2 2 3" xfId="5317"/>
    <cellStyle name="Normal 6 2 2 3 2" xfId="5637"/>
    <cellStyle name="Normal 6 2 2 3 2 2" xfId="8271"/>
    <cellStyle name="Normal 6 2 2 3 2 2 2" xfId="42471"/>
    <cellStyle name="Normal 6 2 2 3 2 3" xfId="14365"/>
    <cellStyle name="Normal 6 2 2 3 3" xfId="7963"/>
    <cellStyle name="Normal 6 2 2 3 3 2" xfId="27740"/>
    <cellStyle name="Normal 6 2 2 3 4" xfId="14209"/>
    <cellStyle name="Normal 6 2 2 4" xfId="5397"/>
    <cellStyle name="Normal 6 2 2 4 2" xfId="5717"/>
    <cellStyle name="Normal 6 2 2 4 2 2" xfId="8351"/>
    <cellStyle name="Normal 6 2 2 4 2 2 2" xfId="19922"/>
    <cellStyle name="Normal 6 2 2 4 2 3" xfId="14407"/>
    <cellStyle name="Normal 6 2 2 4 3" xfId="8038"/>
    <cellStyle name="Normal 6 2 2 4 3 2" xfId="41778"/>
    <cellStyle name="Normal 6 2 2 4 4" xfId="14246"/>
    <cellStyle name="Normal 6 2 2 5" xfId="5477"/>
    <cellStyle name="Normal 6 2 2 5 2" xfId="8117"/>
    <cellStyle name="Normal 6 2 2 5 2 2" xfId="42115"/>
    <cellStyle name="Normal 6 2 2 5 3" xfId="14287"/>
    <cellStyle name="Normal 6 2 2 6" xfId="5797"/>
    <cellStyle name="Normal 6 2 2 6 2" xfId="8431"/>
    <cellStyle name="Normal 6 2 2 6 2 2" xfId="42528"/>
    <cellStyle name="Normal 6 2 2 6 3" xfId="14449"/>
    <cellStyle name="Normal 6 2 2 7" xfId="6919"/>
    <cellStyle name="Normal 6 2 2 7 2" xfId="13554"/>
    <cellStyle name="Normal 6 2 2 8" xfId="6418"/>
    <cellStyle name="Normal 6 2 2 9" xfId="12415"/>
    <cellStyle name="Normal 6 2 3" xfId="2946"/>
    <cellStyle name="Normal 6 2 3 2" xfId="6420"/>
    <cellStyle name="Normal 6 2 3 2 2" xfId="9499"/>
    <cellStyle name="Normal 6 2 3 2 2 2" xfId="21812"/>
    <cellStyle name="Normal 6 2 3 2 3" xfId="13259"/>
    <cellStyle name="Normal 6 2 3 3" xfId="6535"/>
    <cellStyle name="Normal 6 2 3 3 2" xfId="21813"/>
    <cellStyle name="Normal 6 2 3 4" xfId="6419"/>
    <cellStyle name="Normal 6 2 3 4 2" xfId="13258"/>
    <cellStyle name="Normal 6 2 4" xfId="4990"/>
    <cellStyle name="Normal 6 2 4 2" xfId="5539"/>
    <cellStyle name="Normal 6 2 4 2 2" xfId="8178"/>
    <cellStyle name="Normal 6 2 4 2 2 2" xfId="20504"/>
    <cellStyle name="Normal 6 2 4 2 3" xfId="14312"/>
    <cellStyle name="Normal 6 2 4 3" xfId="6421"/>
    <cellStyle name="Normal 6 2 4 3 2" xfId="43138"/>
    <cellStyle name="Normal 6 2 4 4" xfId="13260"/>
    <cellStyle name="Normal 6 2 5" xfId="5299"/>
    <cellStyle name="Normal 6 2 5 2" xfId="5619"/>
    <cellStyle name="Normal 6 2 5 2 2" xfId="8253"/>
    <cellStyle name="Normal 6 2 5 2 2 2" xfId="20492"/>
    <cellStyle name="Normal 6 2 5 2 3" xfId="14349"/>
    <cellStyle name="Normal 6 2 5 3" xfId="7950"/>
    <cellStyle name="Normal 6 2 5 3 2" xfId="42613"/>
    <cellStyle name="Normal 6 2 5 4" xfId="14198"/>
    <cellStyle name="Normal 6 2 6" xfId="5379"/>
    <cellStyle name="Normal 6 2 6 2" xfId="5699"/>
    <cellStyle name="Normal 6 2 6 2 2" xfId="8333"/>
    <cellStyle name="Normal 6 2 6 2 2 2" xfId="43848"/>
    <cellStyle name="Normal 6 2 6 2 3" xfId="14391"/>
    <cellStyle name="Normal 6 2 6 3" xfId="8022"/>
    <cellStyle name="Normal 6 2 6 3 2" xfId="20516"/>
    <cellStyle name="Normal 6 2 6 4" xfId="14232"/>
    <cellStyle name="Normal 6 2 7" xfId="5459"/>
    <cellStyle name="Normal 6 2 7 2" xfId="8099"/>
    <cellStyle name="Normal 6 2 7 2 2" xfId="21814"/>
    <cellStyle name="Normal 6 2 7 3" xfId="14271"/>
    <cellStyle name="Normal 6 2 8" xfId="5779"/>
    <cellStyle name="Normal 6 2 8 2" xfId="8413"/>
    <cellStyle name="Normal 6 2 8 2 2" xfId="19655"/>
    <cellStyle name="Normal 6 2 8 3" xfId="14433"/>
    <cellStyle name="Normal 6 2 9" xfId="21815"/>
    <cellStyle name="Normal 6 3" xfId="2947"/>
    <cellStyle name="Normal 6 3 10" xfId="12416"/>
    <cellStyle name="Normal 6 3 2" xfId="5108"/>
    <cellStyle name="Normal 6 3 2 2" xfId="5550"/>
    <cellStyle name="Normal 6 3 2 2 2" xfId="6424"/>
    <cellStyle name="Normal 6 3 2 2 2 2" xfId="13263"/>
    <cellStyle name="Normal 6 3 2 2 3" xfId="6423"/>
    <cellStyle name="Normal 6 3 2 2 3 2" xfId="43196"/>
    <cellStyle name="Normal 6 3 2 2 4" xfId="13262"/>
    <cellStyle name="Normal 6 3 2 3" xfId="6425"/>
    <cellStyle name="Normal 6 3 2 3 2" xfId="21816"/>
    <cellStyle name="Normal 6 3 2 3 3" xfId="13264"/>
    <cellStyle name="Normal 6 3 2 4" xfId="6422"/>
    <cellStyle name="Normal 6 3 2 4 2" xfId="21817"/>
    <cellStyle name="Normal 6 3 2 5" xfId="21818"/>
    <cellStyle name="Normal 6 3 2 6" xfId="13261"/>
    <cellStyle name="Normal 6 3 3" xfId="5310"/>
    <cellStyle name="Normal 6 3 3 2" xfId="5630"/>
    <cellStyle name="Normal 6 3 3 2 2" xfId="8264"/>
    <cellStyle name="Normal 6 3 3 2 2 2" xfId="41810"/>
    <cellStyle name="Normal 6 3 3 2 3" xfId="14359"/>
    <cellStyle name="Normal 6 3 3 3" xfId="7573"/>
    <cellStyle name="Normal 6 3 3 3 2" xfId="20549"/>
    <cellStyle name="Normal 6 3 3 4" xfId="13982"/>
    <cellStyle name="Normal 6 3 4" xfId="5390"/>
    <cellStyle name="Normal 6 3 4 2" xfId="5710"/>
    <cellStyle name="Normal 6 3 4 2 2" xfId="8344"/>
    <cellStyle name="Normal 6 3 4 2 2 2" xfId="20485"/>
    <cellStyle name="Normal 6 3 4 2 3" xfId="14401"/>
    <cellStyle name="Normal 6 3 4 3" xfId="8031"/>
    <cellStyle name="Normal 6 3 4 3 2" xfId="42767"/>
    <cellStyle name="Normal 6 3 4 4" xfId="14240"/>
    <cellStyle name="Normal 6 3 5" xfId="5470"/>
    <cellStyle name="Normal 6 3 5 2" xfId="8110"/>
    <cellStyle name="Normal 6 3 5 2 2" xfId="21819"/>
    <cellStyle name="Normal 6 3 5 3" xfId="14281"/>
    <cellStyle name="Normal 6 3 6" xfId="5790"/>
    <cellStyle name="Normal 6 3 6 2" xfId="8424"/>
    <cellStyle name="Normal 6 3 6 2 2" xfId="21820"/>
    <cellStyle name="Normal 6 3 6 3" xfId="14443"/>
    <cellStyle name="Normal 6 3 7" xfId="5858"/>
    <cellStyle name="Normal 6 3 7 2" xfId="21822"/>
    <cellStyle name="Normal 6 3 7 3" xfId="21821"/>
    <cellStyle name="Normal 6 3 8" xfId="21823"/>
    <cellStyle name="Normal 6 3 9" xfId="21824"/>
    <cellStyle name="Normal 6 4" xfId="2945"/>
    <cellStyle name="Normal 6 4 2" xfId="5107"/>
    <cellStyle name="Normal 6 4 2 2" xfId="5549"/>
    <cellStyle name="Normal 6 4 2 2 2" xfId="8185"/>
    <cellStyle name="Normal 6 4 2 2 2 2" xfId="21825"/>
    <cellStyle name="Normal 6 4 2 2 3" xfId="14318"/>
    <cellStyle name="Normal 6 4 2 3" xfId="6427"/>
    <cellStyle name="Normal 6 4 2 3 2" xfId="21827"/>
    <cellStyle name="Normal 6 4 2 3 3" xfId="21826"/>
    <cellStyle name="Normal 6 4 2 4" xfId="21828"/>
    <cellStyle name="Normal 6 4 2 5" xfId="13265"/>
    <cellStyle name="Normal 6 4 3" xfId="5309"/>
    <cellStyle name="Normal 6 4 3 2" xfId="5629"/>
    <cellStyle name="Normal 6 4 3 2 2" xfId="8263"/>
    <cellStyle name="Normal 6 4 3 2 2 2" xfId="43945"/>
    <cellStyle name="Normal 6 4 3 2 3" xfId="14358"/>
    <cellStyle name="Normal 6 4 3 3" xfId="7574"/>
    <cellStyle name="Normal 6 4 3 3 2" xfId="42971"/>
    <cellStyle name="Normal 6 4 3 4" xfId="13983"/>
    <cellStyle name="Normal 6 4 4" xfId="5389"/>
    <cellStyle name="Normal 6 4 4 2" xfId="5709"/>
    <cellStyle name="Normal 6 4 4 2 2" xfId="8343"/>
    <cellStyle name="Normal 6 4 4 2 2 2" xfId="41818"/>
    <cellStyle name="Normal 6 4 4 2 3" xfId="14400"/>
    <cellStyle name="Normal 6 4 4 3" xfId="8030"/>
    <cellStyle name="Normal 6 4 4 3 2" xfId="43207"/>
    <cellStyle name="Normal 6 4 4 4" xfId="14239"/>
    <cellStyle name="Normal 6 4 5" xfId="5469"/>
    <cellStyle name="Normal 6 4 5 2" xfId="8109"/>
    <cellStyle name="Normal 6 4 5 2 2" xfId="21829"/>
    <cellStyle name="Normal 6 4 5 3" xfId="14280"/>
    <cellStyle name="Normal 6 4 6" xfId="5789"/>
    <cellStyle name="Normal 6 4 6 2" xfId="8423"/>
    <cellStyle name="Normal 6 4 6 2 2" xfId="21830"/>
    <cellStyle name="Normal 6 4 6 3" xfId="14442"/>
    <cellStyle name="Normal 6 4 7" xfId="6426"/>
    <cellStyle name="Normal 6 4 7 2" xfId="21831"/>
    <cellStyle name="Normal 6 4 8" xfId="21832"/>
    <cellStyle name="Normal 6 4 9" xfId="12417"/>
    <cellStyle name="Normal 6 5" xfId="4816"/>
    <cellStyle name="Normal 6 5 2" xfId="5531"/>
    <cellStyle name="Normal 6 5 2 2" xfId="8171"/>
    <cellStyle name="Normal 6 5 2 2 2" xfId="21834"/>
    <cellStyle name="Normal 6 5 2 2 3" xfId="21833"/>
    <cellStyle name="Normal 6 5 2 3" xfId="21835"/>
    <cellStyle name="Normal 6 5 2 3 2" xfId="21836"/>
    <cellStyle name="Normal 6 5 2 4" xfId="21837"/>
    <cellStyle name="Normal 6 5 2 5" xfId="14309"/>
    <cellStyle name="Normal 6 5 3" xfId="6428"/>
    <cellStyle name="Normal 6 5 3 2" xfId="21839"/>
    <cellStyle name="Normal 6 5 3 3" xfId="21838"/>
    <cellStyle name="Normal 6 5 4" xfId="21840"/>
    <cellStyle name="Normal 6 5 4 2" xfId="21841"/>
    <cellStyle name="Normal 6 5 5" xfId="21842"/>
    <cellStyle name="Normal 6 5 5 2" xfId="21843"/>
    <cellStyle name="Normal 6 5 6" xfId="21844"/>
    <cellStyle name="Normal 6 5 7" xfId="21845"/>
    <cellStyle name="Normal 6 5 8" xfId="13266"/>
    <cellStyle name="Normal 6 6" xfId="5291"/>
    <cellStyle name="Normal 6 6 2" xfId="5611"/>
    <cellStyle name="Normal 6 6 2 2" xfId="8245"/>
    <cellStyle name="Normal 6 6 2 2 2" xfId="21847"/>
    <cellStyle name="Normal 6 6 2 2 3" xfId="21846"/>
    <cellStyle name="Normal 6 6 2 3" xfId="21848"/>
    <cellStyle name="Normal 6 6 2 3 2" xfId="21849"/>
    <cellStyle name="Normal 6 6 2 4" xfId="21850"/>
    <cellStyle name="Normal 6 6 2 5" xfId="14345"/>
    <cellStyle name="Normal 6 6 3" xfId="7943"/>
    <cellStyle name="Normal 6 6 3 2" xfId="21852"/>
    <cellStyle name="Normal 6 6 3 3" xfId="21851"/>
    <cellStyle name="Normal 6 6 4" xfId="21853"/>
    <cellStyle name="Normal 6 6 4 2" xfId="21854"/>
    <cellStyle name="Normal 6 6 5" xfId="21855"/>
    <cellStyle name="Normal 6 6 5 2" xfId="21856"/>
    <cellStyle name="Normal 6 6 6" xfId="21857"/>
    <cellStyle name="Normal 6 6 7" xfId="14195"/>
    <cellStyle name="Normal 6 7" xfId="5371"/>
    <cellStyle name="Normal 6 7 2" xfId="5691"/>
    <cellStyle name="Normal 6 7 2 2" xfId="8325"/>
    <cellStyle name="Normal 6 7 2 2 2" xfId="21859"/>
    <cellStyle name="Normal 6 7 2 2 3" xfId="21858"/>
    <cellStyle name="Normal 6 7 2 3" xfId="21860"/>
    <cellStyle name="Normal 6 7 2 3 2" xfId="21861"/>
    <cellStyle name="Normal 6 7 2 4" xfId="21862"/>
    <cellStyle name="Normal 6 7 2 5" xfId="14387"/>
    <cellStyle name="Normal 6 7 3" xfId="8015"/>
    <cellStyle name="Normal 6 7 3 2" xfId="21864"/>
    <cellStyle name="Normal 6 7 3 3" xfId="21863"/>
    <cellStyle name="Normal 6 7 4" xfId="21865"/>
    <cellStyle name="Normal 6 7 4 2" xfId="21866"/>
    <cellStyle name="Normal 6 7 5" xfId="21867"/>
    <cellStyle name="Normal 6 7 5 2" xfId="21868"/>
    <cellStyle name="Normal 6 7 6" xfId="21869"/>
    <cellStyle name="Normal 6 7 7" xfId="14229"/>
    <cellStyle name="Normal 6 8" xfId="5451"/>
    <cellStyle name="Normal 6 8 2" xfId="8091"/>
    <cellStyle name="Normal 6 8 2 2" xfId="21871"/>
    <cellStyle name="Normal 6 8 2 3" xfId="21870"/>
    <cellStyle name="Normal 6 8 3" xfId="21872"/>
    <cellStyle name="Normal 6 8 3 2" xfId="21873"/>
    <cellStyle name="Normal 6 8 4" xfId="21874"/>
    <cellStyle name="Normal 6 8 5" xfId="14267"/>
    <cellStyle name="Normal 6 9" xfId="5771"/>
    <cellStyle name="Normal 6 9 2" xfId="8405"/>
    <cellStyle name="Normal 6 9 2 2" xfId="21876"/>
    <cellStyle name="Normal 6 9 2 3" xfId="21875"/>
    <cellStyle name="Normal 6 9 3" xfId="21877"/>
    <cellStyle name="Normal 6 9 4" xfId="14429"/>
    <cellStyle name="Normal 60" xfId="42826"/>
    <cellStyle name="Normal 61" xfId="43700"/>
    <cellStyle name="Normal 62" xfId="42108"/>
    <cellStyle name="Normal 63" xfId="42535"/>
    <cellStyle name="Normal 64" xfId="42869"/>
    <cellStyle name="Normal 65" xfId="45236"/>
    <cellStyle name="Normal 66" xfId="48251"/>
    <cellStyle name="Normal 67" xfId="48305"/>
    <cellStyle name="Normal 68" xfId="11367"/>
    <cellStyle name="Normal 69" xfId="51267"/>
    <cellStyle name="Normal 7" xfId="428"/>
    <cellStyle name="Normal 7 10" xfId="21878"/>
    <cellStyle name="Normal 7 2" xfId="2948"/>
    <cellStyle name="Normal 7 2 2" xfId="7575"/>
    <cellStyle name="Normal 7 2 2 2" xfId="21881"/>
    <cellStyle name="Normal 7 2 2 2 2" xfId="44422"/>
    <cellStyle name="Normal 7 2 2 3" xfId="21882"/>
    <cellStyle name="Normal 7 2 2 4" xfId="21883"/>
    <cellStyle name="Normal 7 2 2 5" xfId="21880"/>
    <cellStyle name="Normal 7 2 2 6" xfId="44421"/>
    <cellStyle name="Normal 7 2 3" xfId="6914"/>
    <cellStyle name="Normal 7 2 3 2" xfId="21885"/>
    <cellStyle name="Normal 7 2 3 2 2" xfId="21886"/>
    <cellStyle name="Normal 7 2 3 3" xfId="21887"/>
    <cellStyle name="Normal 7 2 3 4" xfId="21884"/>
    <cellStyle name="Normal 7 2 4" xfId="21888"/>
    <cellStyle name="Normal 7 2 4 2" xfId="44423"/>
    <cellStyle name="Normal 7 2 5" xfId="21889"/>
    <cellStyle name="Normal 7 2 6" xfId="21890"/>
    <cellStyle name="Normal 7 2 7" xfId="21879"/>
    <cellStyle name="Normal 7 3" xfId="2949"/>
    <cellStyle name="Normal 7 3 2" xfId="6429"/>
    <cellStyle name="Normal 7 3 2 2" xfId="6430"/>
    <cellStyle name="Normal 7 3 2 2 2" xfId="13268"/>
    <cellStyle name="Normal 7 3 2 3" xfId="13267"/>
    <cellStyle name="Normal 7 3 3" xfId="6431"/>
    <cellStyle name="Normal 7 3 3 2" xfId="21891"/>
    <cellStyle name="Normal 7 3 3 3" xfId="13269"/>
    <cellStyle name="Normal 7 3 4" xfId="21892"/>
    <cellStyle name="Normal 7 3 4 2" xfId="21893"/>
    <cellStyle name="Normal 7 3 5" xfId="21894"/>
    <cellStyle name="Normal 7 4" xfId="12872"/>
    <cellStyle name="Normal 7 4 2" xfId="21896"/>
    <cellStyle name="Normal 7 4 2 2" xfId="21897"/>
    <cellStyle name="Normal 7 4 3" xfId="21898"/>
    <cellStyle name="Normal 7 4 3 2" xfId="21899"/>
    <cellStyle name="Normal 7 4 4" xfId="21900"/>
    <cellStyle name="Normal 7 4 5" xfId="21895"/>
    <cellStyle name="Normal 7 5" xfId="21901"/>
    <cellStyle name="Normal 7 5 2" xfId="21902"/>
    <cellStyle name="Normal 7 6" xfId="21903"/>
    <cellStyle name="Normal 7 6 2" xfId="21904"/>
    <cellStyle name="Normal 7 7" xfId="21905"/>
    <cellStyle name="Normal 7 7 2" xfId="21906"/>
    <cellStyle name="Normal 7 8" xfId="21907"/>
    <cellStyle name="Normal 7 8 2" xfId="21908"/>
    <cellStyle name="Normal 7 9" xfId="21909"/>
    <cellStyle name="Normal 70" xfId="51273"/>
    <cellStyle name="Normal 71" xfId="51272"/>
    <cellStyle name="Normal 72" xfId="51274"/>
    <cellStyle name="Normal 73" xfId="51278"/>
    <cellStyle name="Normal 8" xfId="1595"/>
    <cellStyle name="Normal 8 2" xfId="2951"/>
    <cellStyle name="Normal 8 2 2" xfId="4337"/>
    <cellStyle name="Normal 8 2 2 2" xfId="5286"/>
    <cellStyle name="Normal 8 2 2 2 2" xfId="5606"/>
    <cellStyle name="Normal 8 2 2 2 2 2" xfId="6434"/>
    <cellStyle name="Normal 8 2 2 2 2 2 2" xfId="42169"/>
    <cellStyle name="Normal 8 2 2 2 2 3" xfId="13272"/>
    <cellStyle name="Normal 8 2 2 2 3" xfId="6433"/>
    <cellStyle name="Normal 8 2 2 2 3 2" xfId="42670"/>
    <cellStyle name="Normal 8 2 2 2 4" xfId="13271"/>
    <cellStyle name="Normal 8 2 2 3" xfId="5366"/>
    <cellStyle name="Normal 8 2 2 3 2" xfId="5686"/>
    <cellStyle name="Normal 8 2 2 3 2 2" xfId="8320"/>
    <cellStyle name="Normal 8 2 2 3 2 2 2" xfId="43559"/>
    <cellStyle name="Normal 8 2 2 3 2 3" xfId="14382"/>
    <cellStyle name="Normal 8 2 2 3 3" xfId="6435"/>
    <cellStyle name="Normal 8 2 2 3 3 2" xfId="42906"/>
    <cellStyle name="Normal 8 2 2 3 4" xfId="13273"/>
    <cellStyle name="Normal 8 2 2 4" xfId="5446"/>
    <cellStyle name="Normal 8 2 2 4 2" xfId="5766"/>
    <cellStyle name="Normal 8 2 2 4 2 2" xfId="8400"/>
    <cellStyle name="Normal 8 2 2 4 2 2 2" xfId="41827"/>
    <cellStyle name="Normal 8 2 2 4 2 3" xfId="14424"/>
    <cellStyle name="Normal 8 2 2 4 3" xfId="7576"/>
    <cellStyle name="Normal 8 2 2 4 3 2" xfId="42610"/>
    <cellStyle name="Normal 8 2 2 4 4" xfId="13984"/>
    <cellStyle name="Normal 8 2 2 5" xfId="5526"/>
    <cellStyle name="Normal 8 2 2 5 2" xfId="8166"/>
    <cellStyle name="Normal 8 2 2 5 2 2" xfId="43438"/>
    <cellStyle name="Normal 8 2 2 5 3" xfId="14304"/>
    <cellStyle name="Normal 8 2 2 6" xfId="5846"/>
    <cellStyle name="Normal 8 2 2 6 2" xfId="8480"/>
    <cellStyle name="Normal 8 2 2 6 2 2" xfId="42776"/>
    <cellStyle name="Normal 8 2 2 6 3" xfId="14466"/>
    <cellStyle name="Normal 8 2 2 7" xfId="6432"/>
    <cellStyle name="Normal 8 2 2 7 2" xfId="20614"/>
    <cellStyle name="Normal 8 2 2 8" xfId="13270"/>
    <cellStyle name="Normal 8 2 3" xfId="5110"/>
    <cellStyle name="Normal 8 2 3 2" xfId="5552"/>
    <cellStyle name="Normal 8 2 3 2 2" xfId="8187"/>
    <cellStyle name="Normal 8 2 3 2 2 2" xfId="43500"/>
    <cellStyle name="Normal 8 2 3 2 3" xfId="14320"/>
    <cellStyle name="Normal 8 2 3 3" xfId="7577"/>
    <cellStyle name="Normal 8 2 3 3 2" xfId="21910"/>
    <cellStyle name="Normal 8 2 3 4" xfId="13985"/>
    <cellStyle name="Normal 8 2 4" xfId="5312"/>
    <cellStyle name="Normal 8 2 4 2" xfId="5632"/>
    <cellStyle name="Normal 8 2 4 2 2" xfId="8266"/>
    <cellStyle name="Normal 8 2 4 2 2 2" xfId="19923"/>
    <cellStyle name="Normal 8 2 4 2 3" xfId="14361"/>
    <cellStyle name="Normal 8 2 4 3" xfId="7958"/>
    <cellStyle name="Normal 8 2 4 3 2" xfId="41768"/>
    <cellStyle name="Normal 8 2 4 4" xfId="14205"/>
    <cellStyle name="Normal 8 2 5" xfId="5392"/>
    <cellStyle name="Normal 8 2 5 2" xfId="5712"/>
    <cellStyle name="Normal 8 2 5 2 2" xfId="8346"/>
    <cellStyle name="Normal 8 2 5 2 2 2" xfId="42260"/>
    <cellStyle name="Normal 8 2 5 2 3" xfId="14403"/>
    <cellStyle name="Normal 8 2 5 3" xfId="8033"/>
    <cellStyle name="Normal 8 2 5 3 2" xfId="42465"/>
    <cellStyle name="Normal 8 2 5 4" xfId="14242"/>
    <cellStyle name="Normal 8 2 6" xfId="5472"/>
    <cellStyle name="Normal 8 2 6 2" xfId="8112"/>
    <cellStyle name="Normal 8 2 6 2 2" xfId="43590"/>
    <cellStyle name="Normal 8 2 6 3" xfId="14283"/>
    <cellStyle name="Normal 8 2 7" xfId="5792"/>
    <cellStyle name="Normal 8 2 7 2" xfId="8426"/>
    <cellStyle name="Normal 8 2 7 2 2" xfId="41830"/>
    <cellStyle name="Normal 8 2 7 3" xfId="14445"/>
    <cellStyle name="Normal 8 2 8" xfId="5860"/>
    <cellStyle name="Normal 8 2 8 2" xfId="41608"/>
    <cellStyle name="Normal 8 2 9" xfId="12418"/>
    <cellStyle name="Normal 8 3" xfId="2952"/>
    <cellStyle name="Normal 8 3 2" xfId="7578"/>
    <cellStyle name="Normal 8 3 2 2" xfId="9500"/>
    <cellStyle name="Normal 8 3 2 2 2" xfId="21913"/>
    <cellStyle name="Normal 8 3 2 3" xfId="21912"/>
    <cellStyle name="Normal 8 3 3" xfId="21914"/>
    <cellStyle name="Normal 8 3 3 2" xfId="21915"/>
    <cellStyle name="Normal 8 3 4" xfId="21916"/>
    <cellStyle name="Normal 8 3 5" xfId="21917"/>
    <cellStyle name="Normal 8 3 6" xfId="21918"/>
    <cellStyle name="Normal 8 3 7" xfId="21911"/>
    <cellStyle name="Normal 8 4" xfId="3788"/>
    <cellStyle name="Normal 8 4 2" xfId="21920"/>
    <cellStyle name="Normal 8 4 3" xfId="21919"/>
    <cellStyle name="Normal 8 5" xfId="2950"/>
    <cellStyle name="Normal 8 5 2" xfId="5109"/>
    <cellStyle name="Normal 8 5 2 2" xfId="5551"/>
    <cellStyle name="Normal 8 5 2 2 2" xfId="8186"/>
    <cellStyle name="Normal 8 5 2 2 2 2" xfId="42238"/>
    <cellStyle name="Normal 8 5 2 2 3" xfId="14319"/>
    <cellStyle name="Normal 8 5 2 3" xfId="7886"/>
    <cellStyle name="Normal 8 5 2 3 2" xfId="42111"/>
    <cellStyle name="Normal 8 5 2 4" xfId="14171"/>
    <cellStyle name="Normal 8 5 3" xfId="5311"/>
    <cellStyle name="Normal 8 5 3 2" xfId="5631"/>
    <cellStyle name="Normal 8 5 3 2 2" xfId="8265"/>
    <cellStyle name="Normal 8 5 3 2 2 2" xfId="42470"/>
    <cellStyle name="Normal 8 5 3 2 3" xfId="14360"/>
    <cellStyle name="Normal 8 5 3 3" xfId="7957"/>
    <cellStyle name="Normal 8 5 3 3 2" xfId="19663"/>
    <cellStyle name="Normal 8 5 3 4" xfId="14204"/>
    <cellStyle name="Normal 8 5 4" xfId="5391"/>
    <cellStyle name="Normal 8 5 4 2" xfId="5711"/>
    <cellStyle name="Normal 8 5 4 2 2" xfId="8345"/>
    <cellStyle name="Normal 8 5 4 2 2 2" xfId="43558"/>
    <cellStyle name="Normal 8 5 4 2 3" xfId="14402"/>
    <cellStyle name="Normal 8 5 4 3" xfId="8032"/>
    <cellStyle name="Normal 8 5 4 3 2" xfId="41777"/>
    <cellStyle name="Normal 8 5 4 4" xfId="14241"/>
    <cellStyle name="Normal 8 5 5" xfId="5471"/>
    <cellStyle name="Normal 8 5 5 2" xfId="8111"/>
    <cellStyle name="Normal 8 5 5 2 2" xfId="42900"/>
    <cellStyle name="Normal 8 5 5 3" xfId="14282"/>
    <cellStyle name="Normal 8 5 6" xfId="5791"/>
    <cellStyle name="Normal 8 5 6 2" xfId="8425"/>
    <cellStyle name="Normal 8 5 6 2 2" xfId="43412"/>
    <cellStyle name="Normal 8 5 6 3" xfId="14444"/>
    <cellStyle name="Normal 8 5 7" xfId="7089"/>
    <cellStyle name="Normal 8 5 7 2" xfId="27787"/>
    <cellStyle name="Normal 8 5 8" xfId="12419"/>
    <cellStyle name="Normal 8 6" xfId="5859"/>
    <cellStyle name="Normal 8 6 2" xfId="21922"/>
    <cellStyle name="Normal 8 6 3" xfId="21921"/>
    <cellStyle name="Normal 8 7" xfId="21923"/>
    <cellStyle name="Normal 8 7 2" xfId="21924"/>
    <cellStyle name="Normal 8 8" xfId="21925"/>
    <cellStyle name="Normal 8 8 2" xfId="44424"/>
    <cellStyle name="Normal 9" xfId="2953"/>
    <cellStyle name="Normal 9 2" xfId="6436"/>
    <cellStyle name="Normal 9 2 2" xfId="6437"/>
    <cellStyle name="Normal 9 2 2 2" xfId="21926"/>
    <cellStyle name="Normal 9 2 2 3" xfId="13275"/>
    <cellStyle name="Normal 9 2 3" xfId="7571"/>
    <cellStyle name="Normal 9 2 3 2" xfId="21928"/>
    <cellStyle name="Normal 9 2 3 3" xfId="21927"/>
    <cellStyle name="Normal 9 2 4" xfId="21929"/>
    <cellStyle name="Normal 9 2 5" xfId="21930"/>
    <cellStyle name="Normal 9 2 6" xfId="21931"/>
    <cellStyle name="Normal 9 2 7" xfId="13274"/>
    <cellStyle name="Normal 9 3" xfId="7579"/>
    <cellStyle name="Normal 9 3 2" xfId="21933"/>
    <cellStyle name="Normal 9 3 3" xfId="21932"/>
    <cellStyle name="Normal 9 4" xfId="6915"/>
    <cellStyle name="Normal 9 4 2" xfId="21935"/>
    <cellStyle name="Normal 9 4 3" xfId="21934"/>
    <cellStyle name="Normal 9 5" xfId="7876"/>
    <cellStyle name="Normal 9 5 2" xfId="21937"/>
    <cellStyle name="Normal 9 5 3" xfId="21936"/>
    <cellStyle name="Normal 9 6" xfId="21938"/>
    <cellStyle name="Normal 9 7" xfId="21939"/>
    <cellStyle name="Normal 9 8" xfId="21940"/>
    <cellStyle name="Normal 9 8 2" xfId="44425"/>
    <cellStyle name="Normal GHG Numbers (0.00)" xfId="429"/>
    <cellStyle name="Normal GHG Numbers (0.00) 2" xfId="2954"/>
    <cellStyle name="Normal GHG Numbers (0.00) 2 2" xfId="12876"/>
    <cellStyle name="Normal GHG Numbers (0.00) 2 2 2" xfId="28082"/>
    <cellStyle name="Normal GHG Numbers (0.00) 2 2 2 2" xfId="31034"/>
    <cellStyle name="Normal GHG Numbers (0.00) 2 2 3" xfId="21943"/>
    <cellStyle name="Normal GHG Numbers (0.00) 2 3" xfId="21944"/>
    <cellStyle name="Normal GHG Numbers (0.00) 2 3 2" xfId="28083"/>
    <cellStyle name="Normal GHG Numbers (0.00) 2 3 2 2" xfId="31035"/>
    <cellStyle name="Normal GHG Numbers (0.00) 2 4" xfId="21945"/>
    <cellStyle name="Normal GHG Numbers (0.00) 2 4 2" xfId="28084"/>
    <cellStyle name="Normal GHG Numbers (0.00) 2 4 2 2" xfId="31036"/>
    <cellStyle name="Normal GHG Numbers (0.00) 2 5" xfId="21946"/>
    <cellStyle name="Normal GHG Numbers (0.00) 2 5 2" xfId="28085"/>
    <cellStyle name="Normal GHG Numbers (0.00) 2 5 2 2" xfId="31037"/>
    <cellStyle name="Normal GHG Numbers (0.00) 2 6" xfId="28086"/>
    <cellStyle name="Normal GHG Numbers (0.00) 2 6 2" xfId="31038"/>
    <cellStyle name="Normal GHG Numbers (0.00) 2 7" xfId="21942"/>
    <cellStyle name="Normal GHG Numbers (0.00) 3" xfId="2955"/>
    <cellStyle name="Normal GHG Numbers (0.00) 3 2" xfId="12877"/>
    <cellStyle name="Normal GHG Numbers (0.00) 3 2 2" xfId="30999"/>
    <cellStyle name="Normal GHG Numbers (0.00) 3 2 3" xfId="27946"/>
    <cellStyle name="Normal GHG Numbers (0.00) 3 3" xfId="21947"/>
    <cellStyle name="Normal GHG Numbers (0.00) 4" xfId="12874"/>
    <cellStyle name="Normal GHG Numbers (0.00) 4 2" xfId="28087"/>
    <cellStyle name="Normal GHG Numbers (0.00) 4 2 2" xfId="31039"/>
    <cellStyle name="Normal GHG Numbers (0.00) 4 3" xfId="21948"/>
    <cellStyle name="Normal GHG Numbers (0.00) 5" xfId="13138"/>
    <cellStyle name="Normal GHG Numbers (0.00) 5 2" xfId="16678"/>
    <cellStyle name="Normal GHG Numbers (0.00) 5 2 2" xfId="31040"/>
    <cellStyle name="Normal GHG Numbers (0.00) 5 2 3" xfId="28088"/>
    <cellStyle name="Normal GHG Numbers (0.00) 5 3" xfId="21949"/>
    <cellStyle name="Normal GHG Numbers (0.00) 6" xfId="13117"/>
    <cellStyle name="Normal GHG Numbers (0.00) 6 2" xfId="16677"/>
    <cellStyle name="Normal GHG Numbers (0.00) 6 2 2" xfId="31041"/>
    <cellStyle name="Normal GHG Numbers (0.00) 6 2 3" xfId="28089"/>
    <cellStyle name="Normal GHG Numbers (0.00) 6 3" xfId="21950"/>
    <cellStyle name="Normal GHG Numbers (0.00) 7" xfId="28090"/>
    <cellStyle name="Normal GHG Numbers (0.00) 7 2" xfId="31042"/>
    <cellStyle name="Normal GHG Numbers (0.00) 8" xfId="21941"/>
    <cellStyle name="Normal GHG Textfiels Bold" xfId="430"/>
    <cellStyle name="Normal GHG Textfiels Bold 2" xfId="21951"/>
    <cellStyle name="Normal GHG-Shade" xfId="431"/>
    <cellStyle name="Normal GHG-Shade 2" xfId="1596"/>
    <cellStyle name="Normal GHG-Shade 2 2" xfId="8857"/>
    <cellStyle name="Normal GHG-Shade 2 3" xfId="21953"/>
    <cellStyle name="Normal GHG-Shade 3" xfId="8594"/>
    <cellStyle name="Normal GHG-Shade 4" xfId="21952"/>
    <cellStyle name="Normale 10" xfId="432"/>
    <cellStyle name="Normale 10 2" xfId="433"/>
    <cellStyle name="Normale 10 2 2" xfId="1598"/>
    <cellStyle name="Normale 10 2 2 2" xfId="8859"/>
    <cellStyle name="Normale 10 2 2 3" xfId="21956"/>
    <cellStyle name="Normale 10 2 3" xfId="8596"/>
    <cellStyle name="Normale 10 2 4" xfId="21955"/>
    <cellStyle name="Normale 10 3" xfId="434"/>
    <cellStyle name="Normale 10 3 2" xfId="1599"/>
    <cellStyle name="Normale 10 3 2 2" xfId="8860"/>
    <cellStyle name="Normale 10 3 2 3" xfId="21958"/>
    <cellStyle name="Normale 10 3 3" xfId="8597"/>
    <cellStyle name="Normale 10 3 4" xfId="21957"/>
    <cellStyle name="Normale 10 4" xfId="1597"/>
    <cellStyle name="Normale 10 4 2" xfId="8858"/>
    <cellStyle name="Normale 10 4 3" xfId="21959"/>
    <cellStyle name="Normale 10 5" xfId="8595"/>
    <cellStyle name="Normale 10 6" xfId="21954"/>
    <cellStyle name="Normale 10_EDEN industria 2008 rev" xfId="435"/>
    <cellStyle name="Normale 11" xfId="436"/>
    <cellStyle name="Normale 11 2" xfId="437"/>
    <cellStyle name="Normale 11 2 2" xfId="1601"/>
    <cellStyle name="Normale 11 2 2 2" xfId="8862"/>
    <cellStyle name="Normale 11 2 2 3" xfId="21962"/>
    <cellStyle name="Normale 11 2 3" xfId="8599"/>
    <cellStyle name="Normale 11 2 4" xfId="21961"/>
    <cellStyle name="Normale 11 3" xfId="438"/>
    <cellStyle name="Normale 11 3 2" xfId="1602"/>
    <cellStyle name="Normale 11 3 2 2" xfId="8863"/>
    <cellStyle name="Normale 11 3 2 3" xfId="21964"/>
    <cellStyle name="Normale 11 3 3" xfId="8600"/>
    <cellStyle name="Normale 11 3 4" xfId="21963"/>
    <cellStyle name="Normale 11 4" xfId="1600"/>
    <cellStyle name="Normale 11 4 2" xfId="8861"/>
    <cellStyle name="Normale 11 4 3" xfId="21965"/>
    <cellStyle name="Normale 11 5" xfId="8598"/>
    <cellStyle name="Normale 11 6" xfId="21960"/>
    <cellStyle name="Normale 11_EDEN industria 2008 rev" xfId="439"/>
    <cellStyle name="Normale 12" xfId="440"/>
    <cellStyle name="Normale 12 2" xfId="441"/>
    <cellStyle name="Normale 12 2 2" xfId="1604"/>
    <cellStyle name="Normale 12 2 2 2" xfId="8865"/>
    <cellStyle name="Normale 12 2 2 3" xfId="21968"/>
    <cellStyle name="Normale 12 2 3" xfId="8602"/>
    <cellStyle name="Normale 12 2 4" xfId="21967"/>
    <cellStyle name="Normale 12 3" xfId="442"/>
    <cellStyle name="Normale 12 3 2" xfId="1605"/>
    <cellStyle name="Normale 12 3 2 2" xfId="8866"/>
    <cellStyle name="Normale 12 3 2 3" xfId="21970"/>
    <cellStyle name="Normale 12 3 3" xfId="8603"/>
    <cellStyle name="Normale 12 3 4" xfId="21969"/>
    <cellStyle name="Normale 12 4" xfId="1603"/>
    <cellStyle name="Normale 12 4 2" xfId="8864"/>
    <cellStyle name="Normale 12 4 3" xfId="21971"/>
    <cellStyle name="Normale 12 5" xfId="8601"/>
    <cellStyle name="Normale 12 6" xfId="21966"/>
    <cellStyle name="Normale 12_EDEN industria 2008 rev" xfId="443"/>
    <cellStyle name="Normale 13" xfId="444"/>
    <cellStyle name="Normale 13 2" xfId="445"/>
    <cellStyle name="Normale 13 2 2" xfId="1607"/>
    <cellStyle name="Normale 13 2 2 2" xfId="8868"/>
    <cellStyle name="Normale 13 2 2 3" xfId="21974"/>
    <cellStyle name="Normale 13 2 3" xfId="8605"/>
    <cellStyle name="Normale 13 2 4" xfId="21973"/>
    <cellStyle name="Normale 13 3" xfId="446"/>
    <cellStyle name="Normale 13 3 2" xfId="1608"/>
    <cellStyle name="Normale 13 3 2 2" xfId="8869"/>
    <cellStyle name="Normale 13 3 2 3" xfId="21976"/>
    <cellStyle name="Normale 13 3 3" xfId="8606"/>
    <cellStyle name="Normale 13 3 4" xfId="21975"/>
    <cellStyle name="Normale 13 4" xfId="1606"/>
    <cellStyle name="Normale 13 4 2" xfId="8867"/>
    <cellStyle name="Normale 13 4 3" xfId="21977"/>
    <cellStyle name="Normale 13 5" xfId="8604"/>
    <cellStyle name="Normale 13 6" xfId="21972"/>
    <cellStyle name="Normale 13_EDEN industria 2008 rev" xfId="447"/>
    <cellStyle name="Normale 14" xfId="448"/>
    <cellStyle name="Normale 14 2" xfId="449"/>
    <cellStyle name="Normale 14 2 2" xfId="1610"/>
    <cellStyle name="Normale 14 2 2 2" xfId="8871"/>
    <cellStyle name="Normale 14 2 2 3" xfId="21980"/>
    <cellStyle name="Normale 14 2 3" xfId="8608"/>
    <cellStyle name="Normale 14 2 4" xfId="21979"/>
    <cellStyle name="Normale 14 3" xfId="450"/>
    <cellStyle name="Normale 14 3 2" xfId="1611"/>
    <cellStyle name="Normale 14 3 2 2" xfId="8872"/>
    <cellStyle name="Normale 14 3 2 3" xfId="21982"/>
    <cellStyle name="Normale 14 3 3" xfId="8609"/>
    <cellStyle name="Normale 14 3 4" xfId="21981"/>
    <cellStyle name="Normale 14 4" xfId="1609"/>
    <cellStyle name="Normale 14 4 2" xfId="8870"/>
    <cellStyle name="Normale 14 4 3" xfId="21983"/>
    <cellStyle name="Normale 14 5" xfId="8607"/>
    <cellStyle name="Normale 14 6" xfId="21978"/>
    <cellStyle name="Normale 14_EDEN industria 2008 rev" xfId="451"/>
    <cellStyle name="Normale 15" xfId="452"/>
    <cellStyle name="Normale 15 2" xfId="453"/>
    <cellStyle name="Normale 15 2 2" xfId="1613"/>
    <cellStyle name="Normale 15 2 2 2" xfId="8874"/>
    <cellStyle name="Normale 15 2 2 3" xfId="21986"/>
    <cellStyle name="Normale 15 2 3" xfId="8611"/>
    <cellStyle name="Normale 15 2 4" xfId="21985"/>
    <cellStyle name="Normale 15 3" xfId="454"/>
    <cellStyle name="Normale 15 3 2" xfId="1614"/>
    <cellStyle name="Normale 15 3 2 2" xfId="8875"/>
    <cellStyle name="Normale 15 3 2 3" xfId="21988"/>
    <cellStyle name="Normale 15 3 3" xfId="8612"/>
    <cellStyle name="Normale 15 3 4" xfId="21987"/>
    <cellStyle name="Normale 15 4" xfId="1612"/>
    <cellStyle name="Normale 15 4 2" xfId="8873"/>
    <cellStyle name="Normale 15 4 3" xfId="21989"/>
    <cellStyle name="Normale 15 5" xfId="8610"/>
    <cellStyle name="Normale 15 6" xfId="21984"/>
    <cellStyle name="Normale 15_EDEN industria 2008 rev" xfId="455"/>
    <cellStyle name="Normale 16" xfId="456"/>
    <cellStyle name="Normale 16 2" xfId="1615"/>
    <cellStyle name="Normale 16 2 2" xfId="8876"/>
    <cellStyle name="Normale 16 2 3" xfId="21991"/>
    <cellStyle name="Normale 16 3" xfId="8613"/>
    <cellStyle name="Normale 16 4" xfId="21990"/>
    <cellStyle name="Normale 17" xfId="457"/>
    <cellStyle name="Normale 17 2" xfId="1616"/>
    <cellStyle name="Normale 17 2 2" xfId="8877"/>
    <cellStyle name="Normale 17 2 3" xfId="21993"/>
    <cellStyle name="Normale 17 3" xfId="8614"/>
    <cellStyle name="Normale 17 4" xfId="21992"/>
    <cellStyle name="Normale 18" xfId="458"/>
    <cellStyle name="Normale 18 2" xfId="2956"/>
    <cellStyle name="Normale 18 2 2" xfId="21995"/>
    <cellStyle name="Normale 18 3" xfId="21994"/>
    <cellStyle name="Normale 19" xfId="459"/>
    <cellStyle name="Normale 19 2" xfId="2957"/>
    <cellStyle name="Normale 19 2 2" xfId="21997"/>
    <cellStyle name="Normale 19 3" xfId="21996"/>
    <cellStyle name="Normale 2" xfId="460"/>
    <cellStyle name="Normale 2 2" xfId="461"/>
    <cellStyle name="Normale 2 2 2" xfId="1618"/>
    <cellStyle name="Normale 2 2 2 2" xfId="8879"/>
    <cellStyle name="Normale 2 2 2 3" xfId="22000"/>
    <cellStyle name="Normale 2 2 3" xfId="8616"/>
    <cellStyle name="Normale 2 2 4" xfId="21999"/>
    <cellStyle name="Normale 2 3" xfId="1617"/>
    <cellStyle name="Normale 2 3 2" xfId="8878"/>
    <cellStyle name="Normale 2 3 3" xfId="22001"/>
    <cellStyle name="Normale 2 4" xfId="8615"/>
    <cellStyle name="Normale 2 5" xfId="21998"/>
    <cellStyle name="Normale 2_EDEN industria 2008 rev" xfId="462"/>
    <cellStyle name="Normale 20" xfId="463"/>
    <cellStyle name="Normale 20 2" xfId="1619"/>
    <cellStyle name="Normale 20 2 2" xfId="8880"/>
    <cellStyle name="Normale 20 2 3" xfId="22003"/>
    <cellStyle name="Normale 20 3" xfId="8617"/>
    <cellStyle name="Normale 20 4" xfId="22002"/>
    <cellStyle name="Normale 21" xfId="464"/>
    <cellStyle name="Normale 21 2" xfId="1620"/>
    <cellStyle name="Normale 21 2 2" xfId="8881"/>
    <cellStyle name="Normale 21 2 3" xfId="22005"/>
    <cellStyle name="Normale 21 3" xfId="8618"/>
    <cellStyle name="Normale 21 4" xfId="22004"/>
    <cellStyle name="Normale 22" xfId="465"/>
    <cellStyle name="Normale 22 2" xfId="1621"/>
    <cellStyle name="Normale 22 2 2" xfId="8882"/>
    <cellStyle name="Normale 22 2 3" xfId="22007"/>
    <cellStyle name="Normale 22 3" xfId="8619"/>
    <cellStyle name="Normale 22 4" xfId="22006"/>
    <cellStyle name="Normale 23" xfId="466"/>
    <cellStyle name="Normale 23 2" xfId="1622"/>
    <cellStyle name="Normale 23 2 2" xfId="8883"/>
    <cellStyle name="Normale 23 2 3" xfId="22009"/>
    <cellStyle name="Normale 23 3" xfId="8620"/>
    <cellStyle name="Normale 23 4" xfId="22008"/>
    <cellStyle name="Normale 24" xfId="467"/>
    <cellStyle name="Normale 24 2" xfId="1623"/>
    <cellStyle name="Normale 24 2 2" xfId="8884"/>
    <cellStyle name="Normale 24 2 3" xfId="22011"/>
    <cellStyle name="Normale 24 3" xfId="8621"/>
    <cellStyle name="Normale 24 4" xfId="22010"/>
    <cellStyle name="Normale 25" xfId="468"/>
    <cellStyle name="Normale 25 2" xfId="1624"/>
    <cellStyle name="Normale 25 2 2" xfId="8885"/>
    <cellStyle name="Normale 25 2 3" xfId="22013"/>
    <cellStyle name="Normale 25 3" xfId="8622"/>
    <cellStyle name="Normale 25 4" xfId="22012"/>
    <cellStyle name="Normale 26" xfId="469"/>
    <cellStyle name="Normale 26 2" xfId="1625"/>
    <cellStyle name="Normale 26 2 2" xfId="8886"/>
    <cellStyle name="Normale 26 2 3" xfId="22015"/>
    <cellStyle name="Normale 26 3" xfId="8623"/>
    <cellStyle name="Normale 26 4" xfId="22014"/>
    <cellStyle name="Normale 27" xfId="470"/>
    <cellStyle name="Normale 27 2" xfId="1626"/>
    <cellStyle name="Normale 27 2 2" xfId="8887"/>
    <cellStyle name="Normale 27 2 3" xfId="22017"/>
    <cellStyle name="Normale 27 3" xfId="8624"/>
    <cellStyle name="Normale 27 4" xfId="22016"/>
    <cellStyle name="Normale 28" xfId="471"/>
    <cellStyle name="Normale 28 2" xfId="1627"/>
    <cellStyle name="Normale 28 2 2" xfId="8888"/>
    <cellStyle name="Normale 28 2 3" xfId="22019"/>
    <cellStyle name="Normale 28 3" xfId="8625"/>
    <cellStyle name="Normale 28 4" xfId="22018"/>
    <cellStyle name="Normale 29" xfId="472"/>
    <cellStyle name="Normale 29 2" xfId="1628"/>
    <cellStyle name="Normale 29 2 2" xfId="8889"/>
    <cellStyle name="Normale 29 2 3" xfId="22021"/>
    <cellStyle name="Normale 29 3" xfId="8626"/>
    <cellStyle name="Normale 29 4" xfId="22020"/>
    <cellStyle name="Normale 3" xfId="473"/>
    <cellStyle name="Normale 3 2" xfId="474"/>
    <cellStyle name="Normale 3 2 2" xfId="1630"/>
    <cellStyle name="Normale 3 2 2 2" xfId="8891"/>
    <cellStyle name="Normale 3 2 2 3" xfId="22024"/>
    <cellStyle name="Normale 3 2 3" xfId="8628"/>
    <cellStyle name="Normale 3 2 4" xfId="22023"/>
    <cellStyle name="Normale 3 3" xfId="475"/>
    <cellStyle name="Normale 3 3 2" xfId="1631"/>
    <cellStyle name="Normale 3 3 2 2" xfId="8892"/>
    <cellStyle name="Normale 3 3 2 3" xfId="22026"/>
    <cellStyle name="Normale 3 3 3" xfId="8629"/>
    <cellStyle name="Normale 3 3 4" xfId="22025"/>
    <cellStyle name="Normale 3 4" xfId="1629"/>
    <cellStyle name="Normale 3 4 2" xfId="8890"/>
    <cellStyle name="Normale 3 4 3" xfId="22027"/>
    <cellStyle name="Normale 3 5" xfId="8627"/>
    <cellStyle name="Normale 3 6" xfId="22022"/>
    <cellStyle name="Normale 3_EDEN industria 2008 rev" xfId="476"/>
    <cellStyle name="Normale 30" xfId="477"/>
    <cellStyle name="Normale 30 2" xfId="1632"/>
    <cellStyle name="Normale 30 2 2" xfId="8893"/>
    <cellStyle name="Normale 30 2 3" xfId="22029"/>
    <cellStyle name="Normale 30 3" xfId="8630"/>
    <cellStyle name="Normale 30 4" xfId="22028"/>
    <cellStyle name="Normale 31" xfId="478"/>
    <cellStyle name="Normale 31 2" xfId="1633"/>
    <cellStyle name="Normale 31 2 2" xfId="8894"/>
    <cellStyle name="Normale 31 2 3" xfId="22031"/>
    <cellStyle name="Normale 31 3" xfId="8631"/>
    <cellStyle name="Normale 31 4" xfId="22030"/>
    <cellStyle name="Normale 32" xfId="479"/>
    <cellStyle name="Normale 32 2" xfId="1634"/>
    <cellStyle name="Normale 32 2 2" xfId="8895"/>
    <cellStyle name="Normale 32 2 3" xfId="22033"/>
    <cellStyle name="Normale 32 3" xfId="8632"/>
    <cellStyle name="Normale 32 4" xfId="22032"/>
    <cellStyle name="Normale 33" xfId="480"/>
    <cellStyle name="Normale 33 2" xfId="1635"/>
    <cellStyle name="Normale 33 2 2" xfId="8896"/>
    <cellStyle name="Normale 33 2 3" xfId="22035"/>
    <cellStyle name="Normale 33 3" xfId="8633"/>
    <cellStyle name="Normale 33 4" xfId="22034"/>
    <cellStyle name="Normale 34" xfId="481"/>
    <cellStyle name="Normale 34 2" xfId="1636"/>
    <cellStyle name="Normale 34 2 2" xfId="8897"/>
    <cellStyle name="Normale 34 2 3" xfId="22037"/>
    <cellStyle name="Normale 34 3" xfId="8634"/>
    <cellStyle name="Normale 34 4" xfId="22036"/>
    <cellStyle name="Normale 35" xfId="482"/>
    <cellStyle name="Normale 35 2" xfId="1637"/>
    <cellStyle name="Normale 35 2 2" xfId="8898"/>
    <cellStyle name="Normale 35 2 3" xfId="22039"/>
    <cellStyle name="Normale 35 3" xfId="8635"/>
    <cellStyle name="Normale 35 4" xfId="22038"/>
    <cellStyle name="Normale 36" xfId="483"/>
    <cellStyle name="Normale 36 2" xfId="1638"/>
    <cellStyle name="Normale 36 2 2" xfId="8899"/>
    <cellStyle name="Normale 36 2 3" xfId="22041"/>
    <cellStyle name="Normale 36 3" xfId="8636"/>
    <cellStyle name="Normale 36 4" xfId="22040"/>
    <cellStyle name="Normale 37" xfId="484"/>
    <cellStyle name="Normale 37 2" xfId="1639"/>
    <cellStyle name="Normale 37 2 2" xfId="8900"/>
    <cellStyle name="Normale 37 2 3" xfId="22043"/>
    <cellStyle name="Normale 37 3" xfId="8637"/>
    <cellStyle name="Normale 37 4" xfId="22042"/>
    <cellStyle name="Normale 38" xfId="485"/>
    <cellStyle name="Normale 38 2" xfId="1640"/>
    <cellStyle name="Normale 38 2 2" xfId="8901"/>
    <cellStyle name="Normale 38 2 3" xfId="22045"/>
    <cellStyle name="Normale 38 3" xfId="8638"/>
    <cellStyle name="Normale 38 4" xfId="22044"/>
    <cellStyle name="Normale 39" xfId="486"/>
    <cellStyle name="Normale 39 2" xfId="1641"/>
    <cellStyle name="Normale 39 2 2" xfId="8902"/>
    <cellStyle name="Normale 39 2 3" xfId="22047"/>
    <cellStyle name="Normale 39 3" xfId="8639"/>
    <cellStyle name="Normale 39 4" xfId="22046"/>
    <cellStyle name="Normale 4" xfId="487"/>
    <cellStyle name="Normale 4 2" xfId="488"/>
    <cellStyle name="Normale 4 2 2" xfId="1643"/>
    <cellStyle name="Normale 4 2 2 2" xfId="8904"/>
    <cellStyle name="Normale 4 2 2 3" xfId="22050"/>
    <cellStyle name="Normale 4 2 3" xfId="8641"/>
    <cellStyle name="Normale 4 2 4" xfId="22049"/>
    <cellStyle name="Normale 4 3" xfId="489"/>
    <cellStyle name="Normale 4 3 2" xfId="1644"/>
    <cellStyle name="Normale 4 3 2 2" xfId="8905"/>
    <cellStyle name="Normale 4 3 2 3" xfId="22052"/>
    <cellStyle name="Normale 4 3 3" xfId="8642"/>
    <cellStyle name="Normale 4 3 4" xfId="22051"/>
    <cellStyle name="Normale 4 4" xfId="1642"/>
    <cellStyle name="Normale 4 4 2" xfId="8903"/>
    <cellStyle name="Normale 4 4 3" xfId="22053"/>
    <cellStyle name="Normale 4 5" xfId="8640"/>
    <cellStyle name="Normale 4 6" xfId="22048"/>
    <cellStyle name="Normale 4_EDEN industria 2008 rev" xfId="490"/>
    <cellStyle name="Normale 40" xfId="491"/>
    <cellStyle name="Normale 40 2" xfId="1645"/>
    <cellStyle name="Normale 40 2 2" xfId="8906"/>
    <cellStyle name="Normale 40 2 3" xfId="22055"/>
    <cellStyle name="Normale 40 3" xfId="8643"/>
    <cellStyle name="Normale 40 4" xfId="22054"/>
    <cellStyle name="Normale 41" xfId="492"/>
    <cellStyle name="Normale 41 2" xfId="1646"/>
    <cellStyle name="Normale 41 2 2" xfId="8907"/>
    <cellStyle name="Normale 41 2 3" xfId="22057"/>
    <cellStyle name="Normale 41 3" xfId="8644"/>
    <cellStyle name="Normale 41 4" xfId="22056"/>
    <cellStyle name="Normale 42" xfId="493"/>
    <cellStyle name="Normale 42 2" xfId="1647"/>
    <cellStyle name="Normale 42 2 2" xfId="8908"/>
    <cellStyle name="Normale 42 2 3" xfId="22059"/>
    <cellStyle name="Normale 42 3" xfId="8645"/>
    <cellStyle name="Normale 42 4" xfId="22058"/>
    <cellStyle name="Normale 43" xfId="494"/>
    <cellStyle name="Normale 43 2" xfId="1648"/>
    <cellStyle name="Normale 43 2 2" xfId="8909"/>
    <cellStyle name="Normale 43 2 3" xfId="22061"/>
    <cellStyle name="Normale 43 3" xfId="8646"/>
    <cellStyle name="Normale 43 4" xfId="22060"/>
    <cellStyle name="Normale 44" xfId="495"/>
    <cellStyle name="Normale 44 2" xfId="1649"/>
    <cellStyle name="Normale 44 2 2" xfId="8910"/>
    <cellStyle name="Normale 44 2 3" xfId="22063"/>
    <cellStyle name="Normale 44 3" xfId="8647"/>
    <cellStyle name="Normale 44 4" xfId="22062"/>
    <cellStyle name="Normale 45" xfId="496"/>
    <cellStyle name="Normale 45 2" xfId="1650"/>
    <cellStyle name="Normale 45 2 2" xfId="8911"/>
    <cellStyle name="Normale 45 2 3" xfId="22065"/>
    <cellStyle name="Normale 45 3" xfId="8648"/>
    <cellStyle name="Normale 45 4" xfId="22064"/>
    <cellStyle name="Normale 46" xfId="497"/>
    <cellStyle name="Normale 46 2" xfId="1651"/>
    <cellStyle name="Normale 46 2 2" xfId="8912"/>
    <cellStyle name="Normale 46 2 3" xfId="22067"/>
    <cellStyle name="Normale 46 3" xfId="8649"/>
    <cellStyle name="Normale 46 4" xfId="22066"/>
    <cellStyle name="Normale 47" xfId="498"/>
    <cellStyle name="Normale 47 2" xfId="1652"/>
    <cellStyle name="Normale 47 2 2" xfId="8913"/>
    <cellStyle name="Normale 47 2 3" xfId="22069"/>
    <cellStyle name="Normale 47 3" xfId="8650"/>
    <cellStyle name="Normale 47 4" xfId="22068"/>
    <cellStyle name="Normale 48" xfId="499"/>
    <cellStyle name="Normale 48 2" xfId="1653"/>
    <cellStyle name="Normale 48 2 2" xfId="8914"/>
    <cellStyle name="Normale 48 2 3" xfId="22071"/>
    <cellStyle name="Normale 48 3" xfId="8651"/>
    <cellStyle name="Normale 48 4" xfId="22070"/>
    <cellStyle name="Normale 49" xfId="500"/>
    <cellStyle name="Normale 49 2" xfId="1654"/>
    <cellStyle name="Normale 49 2 2" xfId="8915"/>
    <cellStyle name="Normale 49 2 3" xfId="22073"/>
    <cellStyle name="Normale 49 3" xfId="8652"/>
    <cellStyle name="Normale 49 4" xfId="22072"/>
    <cellStyle name="Normale 5" xfId="501"/>
    <cellStyle name="Normale 5 2" xfId="502"/>
    <cellStyle name="Normale 5 2 2" xfId="1656"/>
    <cellStyle name="Normale 5 2 2 2" xfId="8917"/>
    <cellStyle name="Normale 5 2 2 3" xfId="22076"/>
    <cellStyle name="Normale 5 2 3" xfId="8654"/>
    <cellStyle name="Normale 5 2 4" xfId="22075"/>
    <cellStyle name="Normale 5 3" xfId="503"/>
    <cellStyle name="Normale 5 3 2" xfId="1657"/>
    <cellStyle name="Normale 5 3 2 2" xfId="8918"/>
    <cellStyle name="Normale 5 3 2 3" xfId="22078"/>
    <cellStyle name="Normale 5 3 3" xfId="8655"/>
    <cellStyle name="Normale 5 3 4" xfId="22077"/>
    <cellStyle name="Normale 5 4" xfId="1655"/>
    <cellStyle name="Normale 5 4 2" xfId="8916"/>
    <cellStyle name="Normale 5 4 3" xfId="22079"/>
    <cellStyle name="Normale 5 5" xfId="8653"/>
    <cellStyle name="Normale 5 6" xfId="22074"/>
    <cellStyle name="Normale 5_EDEN industria 2008 rev" xfId="504"/>
    <cellStyle name="Normale 50" xfId="505"/>
    <cellStyle name="Normale 50 2" xfId="1658"/>
    <cellStyle name="Normale 50 2 2" xfId="8919"/>
    <cellStyle name="Normale 50 2 3" xfId="22081"/>
    <cellStyle name="Normale 50 3" xfId="8656"/>
    <cellStyle name="Normale 50 4" xfId="22080"/>
    <cellStyle name="Normale 51" xfId="506"/>
    <cellStyle name="Normale 51 2" xfId="1659"/>
    <cellStyle name="Normale 51 2 2" xfId="8920"/>
    <cellStyle name="Normale 51 2 3" xfId="22083"/>
    <cellStyle name="Normale 51 3" xfId="8657"/>
    <cellStyle name="Normale 51 4" xfId="22082"/>
    <cellStyle name="Normale 52" xfId="507"/>
    <cellStyle name="Normale 52 2" xfId="1660"/>
    <cellStyle name="Normale 52 2 2" xfId="8921"/>
    <cellStyle name="Normale 52 2 3" xfId="22085"/>
    <cellStyle name="Normale 52 3" xfId="8658"/>
    <cellStyle name="Normale 52 4" xfId="22084"/>
    <cellStyle name="Normale 53" xfId="508"/>
    <cellStyle name="Normale 53 2" xfId="1661"/>
    <cellStyle name="Normale 53 2 2" xfId="8922"/>
    <cellStyle name="Normale 53 2 3" xfId="22087"/>
    <cellStyle name="Normale 53 3" xfId="8659"/>
    <cellStyle name="Normale 53 4" xfId="22086"/>
    <cellStyle name="Normale 54" xfId="509"/>
    <cellStyle name="Normale 54 2" xfId="1662"/>
    <cellStyle name="Normale 54 2 2" xfId="8923"/>
    <cellStyle name="Normale 54 2 3" xfId="22089"/>
    <cellStyle name="Normale 54 3" xfId="8660"/>
    <cellStyle name="Normale 54 4" xfId="22088"/>
    <cellStyle name="Normale 55" xfId="510"/>
    <cellStyle name="Normale 55 2" xfId="1663"/>
    <cellStyle name="Normale 55 2 2" xfId="8924"/>
    <cellStyle name="Normale 55 2 3" xfId="22091"/>
    <cellStyle name="Normale 55 3" xfId="8661"/>
    <cellStyle name="Normale 55 4" xfId="22090"/>
    <cellStyle name="Normale 56" xfId="511"/>
    <cellStyle name="Normale 56 2" xfId="1664"/>
    <cellStyle name="Normale 56 2 2" xfId="8925"/>
    <cellStyle name="Normale 56 2 3" xfId="22093"/>
    <cellStyle name="Normale 56 3" xfId="8662"/>
    <cellStyle name="Normale 56 4" xfId="22092"/>
    <cellStyle name="Normale 57" xfId="512"/>
    <cellStyle name="Normale 57 2" xfId="1665"/>
    <cellStyle name="Normale 57 2 2" xfId="8926"/>
    <cellStyle name="Normale 57 2 3" xfId="22095"/>
    <cellStyle name="Normale 57 3" xfId="8663"/>
    <cellStyle name="Normale 57 4" xfId="22094"/>
    <cellStyle name="Normale 58" xfId="513"/>
    <cellStyle name="Normale 58 2" xfId="1666"/>
    <cellStyle name="Normale 58 2 2" xfId="8927"/>
    <cellStyle name="Normale 58 2 3" xfId="22097"/>
    <cellStyle name="Normale 58 3" xfId="8664"/>
    <cellStyle name="Normale 58 4" xfId="22096"/>
    <cellStyle name="Normale 59" xfId="514"/>
    <cellStyle name="Normale 59 2" xfId="1667"/>
    <cellStyle name="Normale 59 2 2" xfId="8928"/>
    <cellStyle name="Normale 59 2 3" xfId="22099"/>
    <cellStyle name="Normale 59 3" xfId="8665"/>
    <cellStyle name="Normale 59 4" xfId="22098"/>
    <cellStyle name="Normale 6" xfId="515"/>
    <cellStyle name="Normale 6 2" xfId="516"/>
    <cellStyle name="Normale 6 2 2" xfId="1669"/>
    <cellStyle name="Normale 6 2 2 2" xfId="8930"/>
    <cellStyle name="Normale 6 2 2 3" xfId="22102"/>
    <cellStyle name="Normale 6 2 3" xfId="8667"/>
    <cellStyle name="Normale 6 2 4" xfId="22101"/>
    <cellStyle name="Normale 6 3" xfId="517"/>
    <cellStyle name="Normale 6 3 2" xfId="1670"/>
    <cellStyle name="Normale 6 3 2 2" xfId="8931"/>
    <cellStyle name="Normale 6 3 2 3" xfId="22104"/>
    <cellStyle name="Normale 6 3 3" xfId="8668"/>
    <cellStyle name="Normale 6 3 4" xfId="22103"/>
    <cellStyle name="Normale 6 4" xfId="1668"/>
    <cellStyle name="Normale 6 4 2" xfId="8929"/>
    <cellStyle name="Normale 6 4 3" xfId="22105"/>
    <cellStyle name="Normale 6 5" xfId="8666"/>
    <cellStyle name="Normale 6 6" xfId="22100"/>
    <cellStyle name="Normale 6_EDEN industria 2008 rev" xfId="518"/>
    <cellStyle name="Normale 60" xfId="519"/>
    <cellStyle name="Normale 60 2" xfId="1671"/>
    <cellStyle name="Normale 60 2 2" xfId="8932"/>
    <cellStyle name="Normale 60 2 3" xfId="22107"/>
    <cellStyle name="Normale 60 3" xfId="8669"/>
    <cellStyle name="Normale 60 4" xfId="22106"/>
    <cellStyle name="Normale 61" xfId="520"/>
    <cellStyle name="Normale 61 2" xfId="1672"/>
    <cellStyle name="Normale 61 2 2" xfId="8933"/>
    <cellStyle name="Normale 61 2 3" xfId="22109"/>
    <cellStyle name="Normale 61 3" xfId="8670"/>
    <cellStyle name="Normale 61 4" xfId="22108"/>
    <cellStyle name="Normale 62" xfId="521"/>
    <cellStyle name="Normale 62 2" xfId="1673"/>
    <cellStyle name="Normale 62 2 2" xfId="8934"/>
    <cellStyle name="Normale 62 2 3" xfId="22111"/>
    <cellStyle name="Normale 62 3" xfId="8671"/>
    <cellStyle name="Normale 62 4" xfId="22110"/>
    <cellStyle name="Normale 63" xfId="522"/>
    <cellStyle name="Normale 63 2" xfId="1674"/>
    <cellStyle name="Normale 63 2 2" xfId="8935"/>
    <cellStyle name="Normale 63 2 3" xfId="22113"/>
    <cellStyle name="Normale 63 3" xfId="8672"/>
    <cellStyle name="Normale 63 4" xfId="22112"/>
    <cellStyle name="Normale 64" xfId="523"/>
    <cellStyle name="Normale 64 2" xfId="1675"/>
    <cellStyle name="Normale 64 2 2" xfId="8936"/>
    <cellStyle name="Normale 64 2 3" xfId="22115"/>
    <cellStyle name="Normale 64 3" xfId="8673"/>
    <cellStyle name="Normale 64 4" xfId="22114"/>
    <cellStyle name="Normale 65" xfId="524"/>
    <cellStyle name="Normale 65 2" xfId="1676"/>
    <cellStyle name="Normale 65 2 2" xfId="8937"/>
    <cellStyle name="Normale 65 2 3" xfId="22117"/>
    <cellStyle name="Normale 65 3" xfId="8674"/>
    <cellStyle name="Normale 65 4" xfId="22116"/>
    <cellStyle name="Normale 7" xfId="525"/>
    <cellStyle name="Normale 7 2" xfId="526"/>
    <cellStyle name="Normale 7 2 2" xfId="1678"/>
    <cellStyle name="Normale 7 2 2 2" xfId="8939"/>
    <cellStyle name="Normale 7 2 2 3" xfId="22120"/>
    <cellStyle name="Normale 7 2 3" xfId="8676"/>
    <cellStyle name="Normale 7 2 4" xfId="22119"/>
    <cellStyle name="Normale 7 3" xfId="527"/>
    <cellStyle name="Normale 7 3 2" xfId="1679"/>
    <cellStyle name="Normale 7 3 2 2" xfId="8940"/>
    <cellStyle name="Normale 7 3 2 3" xfId="22122"/>
    <cellStyle name="Normale 7 3 3" xfId="8677"/>
    <cellStyle name="Normale 7 3 4" xfId="22121"/>
    <cellStyle name="Normale 7 4" xfId="1677"/>
    <cellStyle name="Normale 7 4 2" xfId="8938"/>
    <cellStyle name="Normale 7 4 3" xfId="22123"/>
    <cellStyle name="Normale 7 5" xfId="8675"/>
    <cellStyle name="Normale 7 6" xfId="22118"/>
    <cellStyle name="Normale 7_EDEN industria 2008 rev" xfId="528"/>
    <cellStyle name="Normale 8" xfId="529"/>
    <cellStyle name="Normale 8 2" xfId="530"/>
    <cellStyle name="Normale 8 2 2" xfId="1681"/>
    <cellStyle name="Normale 8 2 2 2" xfId="8942"/>
    <cellStyle name="Normale 8 2 2 3" xfId="22126"/>
    <cellStyle name="Normale 8 2 3" xfId="8679"/>
    <cellStyle name="Normale 8 2 4" xfId="22125"/>
    <cellStyle name="Normale 8 3" xfId="531"/>
    <cellStyle name="Normale 8 3 2" xfId="1682"/>
    <cellStyle name="Normale 8 3 2 2" xfId="8943"/>
    <cellStyle name="Normale 8 3 2 3" xfId="22128"/>
    <cellStyle name="Normale 8 3 3" xfId="8680"/>
    <cellStyle name="Normale 8 3 4" xfId="22127"/>
    <cellStyle name="Normale 8 4" xfId="1680"/>
    <cellStyle name="Normale 8 4 2" xfId="8941"/>
    <cellStyle name="Normale 8 4 3" xfId="22129"/>
    <cellStyle name="Normale 8 5" xfId="8678"/>
    <cellStyle name="Normale 8 6" xfId="22124"/>
    <cellStyle name="Normale 8_EDEN industria 2008 rev" xfId="532"/>
    <cellStyle name="Normale 9" xfId="533"/>
    <cellStyle name="Normale 9 2" xfId="534"/>
    <cellStyle name="Normale 9 2 2" xfId="1684"/>
    <cellStyle name="Normale 9 2 2 2" xfId="8945"/>
    <cellStyle name="Normale 9 2 2 3" xfId="22132"/>
    <cellStyle name="Normale 9 2 3" xfId="8682"/>
    <cellStyle name="Normale 9 2 4" xfId="22131"/>
    <cellStyle name="Normale 9 3" xfId="535"/>
    <cellStyle name="Normale 9 3 2" xfId="1685"/>
    <cellStyle name="Normale 9 3 2 2" xfId="8946"/>
    <cellStyle name="Normale 9 3 2 3" xfId="22134"/>
    <cellStyle name="Normale 9 3 3" xfId="8683"/>
    <cellStyle name="Normale 9 3 4" xfId="22133"/>
    <cellStyle name="Normale 9 4" xfId="1683"/>
    <cellStyle name="Normale 9 4 2" xfId="8944"/>
    <cellStyle name="Normale 9 4 3" xfId="22135"/>
    <cellStyle name="Normale 9 5" xfId="8681"/>
    <cellStyle name="Normale 9 6" xfId="22130"/>
    <cellStyle name="Normale 9_EDEN industria 2008 rev" xfId="536"/>
    <cellStyle name="Normale_B2020" xfId="537"/>
    <cellStyle name="Nota" xfId="538"/>
    <cellStyle name="Nota 10" xfId="4338"/>
    <cellStyle name="Nota 10 2" xfId="22137"/>
    <cellStyle name="Nota 11" xfId="22136"/>
    <cellStyle name="Nota 2" xfId="539"/>
    <cellStyle name="Nota 2 2" xfId="1687"/>
    <cellStyle name="Nota 2 2 2" xfId="8947"/>
    <cellStyle name="Nota 2 2 2 2" xfId="14469"/>
    <cellStyle name="Nota 2 2 3" xfId="13142"/>
    <cellStyle name="Nota 2 2 4" xfId="22139"/>
    <cellStyle name="Nota 2 3" xfId="4339"/>
    <cellStyle name="Nota 2 3 2" xfId="14057"/>
    <cellStyle name="Nota 2 3 3" xfId="22140"/>
    <cellStyle name="Nota 2 4" xfId="4340"/>
    <cellStyle name="Nota 2 4 2" xfId="22141"/>
    <cellStyle name="Nota 2 5" xfId="4341"/>
    <cellStyle name="Nota 2 5 2" xfId="22142"/>
    <cellStyle name="Nota 2 6" xfId="4342"/>
    <cellStyle name="Nota 2 6 2" xfId="22143"/>
    <cellStyle name="Nota 2 7" xfId="22138"/>
    <cellStyle name="Nota 3" xfId="540"/>
    <cellStyle name="Nota 3 2" xfId="1689"/>
    <cellStyle name="Nota 3 2 2" xfId="3789"/>
    <cellStyle name="Nota 3 2 2 2" xfId="6438"/>
    <cellStyle name="Nota 3 2 2 2 2" xfId="13276"/>
    <cellStyle name="Nota 3 2 2 2 3" xfId="22147"/>
    <cellStyle name="Nota 3 2 2 3" xfId="13144"/>
    <cellStyle name="Nota 3 2 2 4" xfId="22146"/>
    <cellStyle name="Nota 3 2 3" xfId="2958"/>
    <cellStyle name="Nota 3 2 3 2" xfId="9501"/>
    <cellStyle name="Nota 3 2 3 2 2" xfId="22149"/>
    <cellStyle name="Nota 3 2 3 3" xfId="13277"/>
    <cellStyle name="Nota 3 2 3 4" xfId="22148"/>
    <cellStyle name="Nota 3 2 3 5" xfId="44426"/>
    <cellStyle name="Nota 3 2 4" xfId="4343"/>
    <cellStyle name="Nota 3 2 4 2" xfId="13581"/>
    <cellStyle name="Nota 3 2 4 3" xfId="16674"/>
    <cellStyle name="Nota 3 2 4 4" xfId="22150"/>
    <cellStyle name="Nota 3 2 4 5" xfId="12899"/>
    <cellStyle name="Nota 3 2 5" xfId="4344"/>
    <cellStyle name="Nota 3 2 5 2" xfId="13999"/>
    <cellStyle name="Nota 3 2 5 3" xfId="22151"/>
    <cellStyle name="Nota 3 2 5 4" xfId="12893"/>
    <cellStyle name="Nota 3 2 6" xfId="4345"/>
    <cellStyle name="Nota 3 2 6 2" xfId="22152"/>
    <cellStyle name="Nota 3 2 7" xfId="22145"/>
    <cellStyle name="Nota 3 3" xfId="1688"/>
    <cellStyle name="Nota 3 3 2" xfId="4346"/>
    <cellStyle name="Nota 3 3 2 2" xfId="13728"/>
    <cellStyle name="Nota 3 3 2 3" xfId="22154"/>
    <cellStyle name="Nota 3 3 3" xfId="13143"/>
    <cellStyle name="Nota 3 3 4" xfId="22153"/>
    <cellStyle name="Nota 3 4" xfId="2449"/>
    <cellStyle name="Nota 3 4 2" xfId="9161"/>
    <cellStyle name="Nota 3 4 2 2" xfId="14470"/>
    <cellStyle name="Nota 3 4 3" xfId="13145"/>
    <cellStyle name="Nota 3 4 4" xfId="22155"/>
    <cellStyle name="Nota 3 5" xfId="4347"/>
    <cellStyle name="Nota 3 5 2" xfId="13573"/>
    <cellStyle name="Nota 3 5 3" xfId="22156"/>
    <cellStyle name="Nota 3 6" xfId="4348"/>
    <cellStyle name="Nota 3 6 2" xfId="22157"/>
    <cellStyle name="Nota 3 7" xfId="4349"/>
    <cellStyle name="Nota 3 7 2" xfId="22158"/>
    <cellStyle name="Nota 3 8" xfId="22144"/>
    <cellStyle name="Nota 4" xfId="1690"/>
    <cellStyle name="Nota 4 2" xfId="4350"/>
    <cellStyle name="Nota 4 2 2" xfId="4351"/>
    <cellStyle name="Nota 4 2 2 2" xfId="22161"/>
    <cellStyle name="Nota 4 2 3" xfId="13278"/>
    <cellStyle name="Nota 4 2 4" xfId="16671"/>
    <cellStyle name="Nota 4 2 5" xfId="22160"/>
    <cellStyle name="Nota 4 2 6" xfId="12438"/>
    <cellStyle name="Nota 4 3" xfId="4352"/>
    <cellStyle name="Nota 4 3 2" xfId="13279"/>
    <cellStyle name="Nota 4 3 3" xfId="22162"/>
    <cellStyle name="Nota 4 4" xfId="4353"/>
    <cellStyle name="Nota 4 4 2" xfId="22163"/>
    <cellStyle name="Nota 4 5" xfId="4354"/>
    <cellStyle name="Nota 4 5 2" xfId="22164"/>
    <cellStyle name="Nota 4 6" xfId="4355"/>
    <cellStyle name="Nota 4 6 2" xfId="22165"/>
    <cellStyle name="Nota 4 7" xfId="22159"/>
    <cellStyle name="Nota 5" xfId="1691"/>
    <cellStyle name="Nota 5 2" xfId="4356"/>
    <cellStyle name="Nota 5 2 2" xfId="13280"/>
    <cellStyle name="Nota 5 2 3" xfId="22167"/>
    <cellStyle name="Nota 5 3" xfId="4357"/>
    <cellStyle name="Nota 5 3 2" xfId="22168"/>
    <cellStyle name="Nota 5 4" xfId="4358"/>
    <cellStyle name="Nota 5 4 2" xfId="22169"/>
    <cellStyle name="Nota 5 5" xfId="4359"/>
    <cellStyle name="Nota 5 5 2" xfId="22170"/>
    <cellStyle name="Nota 5 6" xfId="4360"/>
    <cellStyle name="Nota 5 6 2" xfId="22171"/>
    <cellStyle name="Nota 5 7" xfId="22166"/>
    <cellStyle name="Nota 6" xfId="1686"/>
    <cellStyle name="Nota 6 2" xfId="4991"/>
    <cellStyle name="Nota 6 2 2" xfId="14167"/>
    <cellStyle name="Nota 6 3" xfId="13141"/>
    <cellStyle name="Nota 6 4" xfId="22172"/>
    <cellStyle name="Nota 7" xfId="4361"/>
    <cellStyle name="Nota 7 2" xfId="12946"/>
    <cellStyle name="Nota 7 3" xfId="22173"/>
    <cellStyle name="Nota 8" xfId="4362"/>
    <cellStyle name="Nota 8 2" xfId="22174"/>
    <cellStyle name="Nota 9" xfId="4363"/>
    <cellStyle name="Nota 9 2" xfId="22175"/>
    <cellStyle name="Note 2" xfId="6439"/>
    <cellStyle name="Note 2 2" xfId="6440"/>
    <cellStyle name="Note 2 2 2" xfId="6441"/>
    <cellStyle name="Note 2 2 2 2" xfId="22178"/>
    <cellStyle name="Note 2 2 2 3" xfId="13283"/>
    <cellStyle name="Note 2 2 3" xfId="22179"/>
    <cellStyle name="Note 2 2 4" xfId="22177"/>
    <cellStyle name="Note 2 2 5" xfId="44428"/>
    <cellStyle name="Note 2 2 6" xfId="13282"/>
    <cellStyle name="Note 2 3" xfId="6442"/>
    <cellStyle name="Note 2 3 2" xfId="22180"/>
    <cellStyle name="Note 2 3 3" xfId="13284"/>
    <cellStyle name="Note 2 4" xfId="22181"/>
    <cellStyle name="Note 2 5" xfId="22176"/>
    <cellStyle name="Note 2 6" xfId="44427"/>
    <cellStyle name="Note 2 7" xfId="13281"/>
    <cellStyle name="Note 3" xfId="22182"/>
    <cellStyle name="Note 3 2" xfId="44429"/>
    <cellStyle name="Note 4" xfId="22183"/>
    <cellStyle name="Note 4 2" xfId="44430"/>
    <cellStyle name="Nuovo" xfId="541"/>
    <cellStyle name="Nuovo 10" xfId="542"/>
    <cellStyle name="Nuovo 10 2" xfId="543"/>
    <cellStyle name="Nuovo 10 2 2" xfId="1694"/>
    <cellStyle name="Nuovo 10 2 2 2" xfId="8948"/>
    <cellStyle name="Nuovo 10 2 2 3" xfId="22187"/>
    <cellStyle name="Nuovo 10 2 3" xfId="8684"/>
    <cellStyle name="Nuovo 10 2 4" xfId="22186"/>
    <cellStyle name="Nuovo 10 3" xfId="544"/>
    <cellStyle name="Nuovo 10 3 2" xfId="1696"/>
    <cellStyle name="Nuovo 10 3 2 2" xfId="3790"/>
    <cellStyle name="Nuovo 10 3 2 2 2" xfId="22190"/>
    <cellStyle name="Nuovo 10 3 2 3" xfId="2959"/>
    <cellStyle name="Nuovo 10 3 2 3 2" xfId="9502"/>
    <cellStyle name="Nuovo 10 3 2 4" xfId="22189"/>
    <cellStyle name="Nuovo 10 3 3" xfId="1695"/>
    <cellStyle name="Nuovo 10 3 3 2" xfId="4364"/>
    <cellStyle name="Nuovo 10 3 3 2 2" xfId="22192"/>
    <cellStyle name="Nuovo 10 3 3 3" xfId="22191"/>
    <cellStyle name="Nuovo 10 3 4" xfId="2450"/>
    <cellStyle name="Nuovo 10 3 4 2" xfId="9162"/>
    <cellStyle name="Nuovo 10 3 4 3" xfId="22193"/>
    <cellStyle name="Nuovo 10 3 5" xfId="7717"/>
    <cellStyle name="Nuovo 10 3 6" xfId="22188"/>
    <cellStyle name="Nuovo 10 4" xfId="1697"/>
    <cellStyle name="Nuovo 10 4 2" xfId="4365"/>
    <cellStyle name="Nuovo 10 4 2 2" xfId="4366"/>
    <cellStyle name="Nuovo 10 4 2 2 2" xfId="22196"/>
    <cellStyle name="Nuovo 10 4 2 3" xfId="13285"/>
    <cellStyle name="Nuovo 10 4 2 4" xfId="22195"/>
    <cellStyle name="Nuovo 10 4 2 5" xfId="12437"/>
    <cellStyle name="Nuovo 10 4 3" xfId="4367"/>
    <cellStyle name="Nuovo 10 4 3 2" xfId="22197"/>
    <cellStyle name="Nuovo 10 4 4" xfId="22194"/>
    <cellStyle name="Nuovo 10 5" xfId="1698"/>
    <cellStyle name="Nuovo 10 5 2" xfId="22198"/>
    <cellStyle name="Nuovo 10 6" xfId="1693"/>
    <cellStyle name="Nuovo 10 6 2" xfId="4993"/>
    <cellStyle name="Nuovo 10 7" xfId="22185"/>
    <cellStyle name="Nuovo 11" xfId="545"/>
    <cellStyle name="Nuovo 11 2" xfId="546"/>
    <cellStyle name="Nuovo 11 2 2" xfId="1700"/>
    <cellStyle name="Nuovo 11 2 2 2" xfId="8949"/>
    <cellStyle name="Nuovo 11 2 2 3" xfId="22201"/>
    <cellStyle name="Nuovo 11 2 3" xfId="8685"/>
    <cellStyle name="Nuovo 11 2 4" xfId="22200"/>
    <cellStyle name="Nuovo 11 3" xfId="547"/>
    <cellStyle name="Nuovo 11 3 2" xfId="1702"/>
    <cellStyle name="Nuovo 11 3 2 2" xfId="3791"/>
    <cellStyle name="Nuovo 11 3 2 2 2" xfId="22204"/>
    <cellStyle name="Nuovo 11 3 2 3" xfId="2960"/>
    <cellStyle name="Nuovo 11 3 2 3 2" xfId="9503"/>
    <cellStyle name="Nuovo 11 3 2 4" xfId="22203"/>
    <cellStyle name="Nuovo 11 3 3" xfId="1701"/>
    <cellStyle name="Nuovo 11 3 3 2" xfId="4368"/>
    <cellStyle name="Nuovo 11 3 3 2 2" xfId="22206"/>
    <cellStyle name="Nuovo 11 3 3 3" xfId="22205"/>
    <cellStyle name="Nuovo 11 3 4" xfId="2451"/>
    <cellStyle name="Nuovo 11 3 4 2" xfId="9163"/>
    <cellStyle name="Nuovo 11 3 4 3" xfId="22207"/>
    <cellStyle name="Nuovo 11 3 5" xfId="6953"/>
    <cellStyle name="Nuovo 11 3 6" xfId="22202"/>
    <cellStyle name="Nuovo 11 4" xfId="1703"/>
    <cellStyle name="Nuovo 11 4 2" xfId="4369"/>
    <cellStyle name="Nuovo 11 4 2 2" xfId="4370"/>
    <cellStyle name="Nuovo 11 4 2 2 2" xfId="22210"/>
    <cellStyle name="Nuovo 11 4 2 3" xfId="13286"/>
    <cellStyle name="Nuovo 11 4 2 4" xfId="22209"/>
    <cellStyle name="Nuovo 11 4 2 5" xfId="12436"/>
    <cellStyle name="Nuovo 11 4 3" xfId="4371"/>
    <cellStyle name="Nuovo 11 4 3 2" xfId="22211"/>
    <cellStyle name="Nuovo 11 4 4" xfId="22208"/>
    <cellStyle name="Nuovo 11 5" xfId="1704"/>
    <cellStyle name="Nuovo 11 5 2" xfId="22212"/>
    <cellStyle name="Nuovo 11 6" xfId="1699"/>
    <cellStyle name="Nuovo 11 6 2" xfId="4994"/>
    <cellStyle name="Nuovo 11 7" xfId="22199"/>
    <cellStyle name="Nuovo 12" xfId="548"/>
    <cellStyle name="Nuovo 12 2" xfId="549"/>
    <cellStyle name="Nuovo 12 2 2" xfId="1706"/>
    <cellStyle name="Nuovo 12 2 2 2" xfId="8950"/>
    <cellStyle name="Nuovo 12 2 2 3" xfId="22215"/>
    <cellStyle name="Nuovo 12 2 3" xfId="8686"/>
    <cellStyle name="Nuovo 12 2 4" xfId="22214"/>
    <cellStyle name="Nuovo 12 3" xfId="550"/>
    <cellStyle name="Nuovo 12 3 2" xfId="1708"/>
    <cellStyle name="Nuovo 12 3 2 2" xfId="3792"/>
    <cellStyle name="Nuovo 12 3 2 2 2" xfId="22218"/>
    <cellStyle name="Nuovo 12 3 2 3" xfId="2961"/>
    <cellStyle name="Nuovo 12 3 2 3 2" xfId="9504"/>
    <cellStyle name="Nuovo 12 3 2 4" xfId="22217"/>
    <cellStyle name="Nuovo 12 3 3" xfId="1707"/>
    <cellStyle name="Nuovo 12 3 3 2" xfId="4372"/>
    <cellStyle name="Nuovo 12 3 3 2 2" xfId="22220"/>
    <cellStyle name="Nuovo 12 3 3 3" xfId="22219"/>
    <cellStyle name="Nuovo 12 3 4" xfId="2452"/>
    <cellStyle name="Nuovo 12 3 4 2" xfId="9164"/>
    <cellStyle name="Nuovo 12 3 4 3" xfId="22221"/>
    <cellStyle name="Nuovo 12 3 5" xfId="6640"/>
    <cellStyle name="Nuovo 12 3 6" xfId="22216"/>
    <cellStyle name="Nuovo 12 4" xfId="1709"/>
    <cellStyle name="Nuovo 12 4 2" xfId="4373"/>
    <cellStyle name="Nuovo 12 4 2 2" xfId="4374"/>
    <cellStyle name="Nuovo 12 4 2 2 2" xfId="22224"/>
    <cellStyle name="Nuovo 12 4 2 3" xfId="13287"/>
    <cellStyle name="Nuovo 12 4 2 4" xfId="22223"/>
    <cellStyle name="Nuovo 12 4 2 5" xfId="12435"/>
    <cellStyle name="Nuovo 12 4 3" xfId="4375"/>
    <cellStyle name="Nuovo 12 4 3 2" xfId="22225"/>
    <cellStyle name="Nuovo 12 4 4" xfId="22222"/>
    <cellStyle name="Nuovo 12 5" xfId="1710"/>
    <cellStyle name="Nuovo 12 5 2" xfId="22226"/>
    <cellStyle name="Nuovo 12 6" xfId="1705"/>
    <cellStyle name="Nuovo 12 6 2" xfId="4995"/>
    <cellStyle name="Nuovo 12 7" xfId="22213"/>
    <cellStyle name="Nuovo 13" xfId="551"/>
    <cellStyle name="Nuovo 13 2" xfId="552"/>
    <cellStyle name="Nuovo 13 2 2" xfId="1712"/>
    <cellStyle name="Nuovo 13 2 2 2" xfId="8951"/>
    <cellStyle name="Nuovo 13 2 2 3" xfId="22229"/>
    <cellStyle name="Nuovo 13 2 3" xfId="8687"/>
    <cellStyle name="Nuovo 13 2 4" xfId="22228"/>
    <cellStyle name="Nuovo 13 3" xfId="553"/>
    <cellStyle name="Nuovo 13 3 2" xfId="1714"/>
    <cellStyle name="Nuovo 13 3 2 2" xfId="3793"/>
    <cellStyle name="Nuovo 13 3 2 2 2" xfId="22232"/>
    <cellStyle name="Nuovo 13 3 2 3" xfId="2962"/>
    <cellStyle name="Nuovo 13 3 2 3 2" xfId="9505"/>
    <cellStyle name="Nuovo 13 3 2 4" xfId="22231"/>
    <cellStyle name="Nuovo 13 3 3" xfId="1713"/>
    <cellStyle name="Nuovo 13 3 3 2" xfId="4376"/>
    <cellStyle name="Nuovo 13 3 3 2 2" xfId="22234"/>
    <cellStyle name="Nuovo 13 3 3 3" xfId="22233"/>
    <cellStyle name="Nuovo 13 3 4" xfId="2453"/>
    <cellStyle name="Nuovo 13 3 4 2" xfId="9165"/>
    <cellStyle name="Nuovo 13 3 4 3" xfId="22235"/>
    <cellStyle name="Nuovo 13 3 5" xfId="7683"/>
    <cellStyle name="Nuovo 13 3 6" xfId="22230"/>
    <cellStyle name="Nuovo 13 4" xfId="1715"/>
    <cellStyle name="Nuovo 13 4 2" xfId="4377"/>
    <cellStyle name="Nuovo 13 4 2 2" xfId="4378"/>
    <cellStyle name="Nuovo 13 4 2 2 2" xfId="22238"/>
    <cellStyle name="Nuovo 13 4 2 3" xfId="13288"/>
    <cellStyle name="Nuovo 13 4 2 4" xfId="22237"/>
    <cellStyle name="Nuovo 13 4 2 5" xfId="12434"/>
    <cellStyle name="Nuovo 13 4 3" xfId="4379"/>
    <cellStyle name="Nuovo 13 4 3 2" xfId="22239"/>
    <cellStyle name="Nuovo 13 4 4" xfId="22236"/>
    <cellStyle name="Nuovo 13 5" xfId="1716"/>
    <cellStyle name="Nuovo 13 5 2" xfId="22240"/>
    <cellStyle name="Nuovo 13 6" xfId="1711"/>
    <cellStyle name="Nuovo 13 6 2" xfId="4996"/>
    <cellStyle name="Nuovo 13 7" xfId="22227"/>
    <cellStyle name="Nuovo 14" xfId="554"/>
    <cellStyle name="Nuovo 14 2" xfId="555"/>
    <cellStyle name="Nuovo 14 2 2" xfId="1718"/>
    <cellStyle name="Nuovo 14 2 2 2" xfId="8952"/>
    <cellStyle name="Nuovo 14 2 2 3" xfId="22243"/>
    <cellStyle name="Nuovo 14 2 3" xfId="8688"/>
    <cellStyle name="Nuovo 14 2 4" xfId="22242"/>
    <cellStyle name="Nuovo 14 3" xfId="556"/>
    <cellStyle name="Nuovo 14 3 2" xfId="1720"/>
    <cellStyle name="Nuovo 14 3 2 2" xfId="3794"/>
    <cellStyle name="Nuovo 14 3 2 2 2" xfId="22246"/>
    <cellStyle name="Nuovo 14 3 2 3" xfId="2963"/>
    <cellStyle name="Nuovo 14 3 2 3 2" xfId="9506"/>
    <cellStyle name="Nuovo 14 3 2 4" xfId="22245"/>
    <cellStyle name="Nuovo 14 3 3" xfId="1719"/>
    <cellStyle name="Nuovo 14 3 3 2" xfId="4380"/>
    <cellStyle name="Nuovo 14 3 3 2 2" xfId="22248"/>
    <cellStyle name="Nuovo 14 3 3 3" xfId="22247"/>
    <cellStyle name="Nuovo 14 3 4" xfId="2454"/>
    <cellStyle name="Nuovo 14 3 4 2" xfId="9166"/>
    <cellStyle name="Nuovo 14 3 4 3" xfId="22249"/>
    <cellStyle name="Nuovo 14 3 5" xfId="7593"/>
    <cellStyle name="Nuovo 14 3 6" xfId="22244"/>
    <cellStyle name="Nuovo 14 4" xfId="1721"/>
    <cellStyle name="Nuovo 14 4 2" xfId="4381"/>
    <cellStyle name="Nuovo 14 4 2 2" xfId="4382"/>
    <cellStyle name="Nuovo 14 4 2 2 2" xfId="22252"/>
    <cellStyle name="Nuovo 14 4 2 3" xfId="13289"/>
    <cellStyle name="Nuovo 14 4 2 4" xfId="22251"/>
    <cellStyle name="Nuovo 14 4 2 5" xfId="12433"/>
    <cellStyle name="Nuovo 14 4 3" xfId="4383"/>
    <cellStyle name="Nuovo 14 4 3 2" xfId="22253"/>
    <cellStyle name="Nuovo 14 4 4" xfId="22250"/>
    <cellStyle name="Nuovo 14 5" xfId="1722"/>
    <cellStyle name="Nuovo 14 5 2" xfId="22254"/>
    <cellStyle name="Nuovo 14 6" xfId="1717"/>
    <cellStyle name="Nuovo 14 6 2" xfId="4997"/>
    <cellStyle name="Nuovo 14 7" xfId="22241"/>
    <cellStyle name="Nuovo 15" xfId="557"/>
    <cellStyle name="Nuovo 15 2" xfId="558"/>
    <cellStyle name="Nuovo 15 2 2" xfId="1724"/>
    <cellStyle name="Nuovo 15 2 2 2" xfId="8953"/>
    <cellStyle name="Nuovo 15 2 2 3" xfId="22257"/>
    <cellStyle name="Nuovo 15 2 3" xfId="8689"/>
    <cellStyle name="Nuovo 15 2 4" xfId="22256"/>
    <cellStyle name="Nuovo 15 3" xfId="559"/>
    <cellStyle name="Nuovo 15 3 2" xfId="1726"/>
    <cellStyle name="Nuovo 15 3 2 2" xfId="3795"/>
    <cellStyle name="Nuovo 15 3 2 2 2" xfId="22260"/>
    <cellStyle name="Nuovo 15 3 2 3" xfId="2964"/>
    <cellStyle name="Nuovo 15 3 2 3 2" xfId="9507"/>
    <cellStyle name="Nuovo 15 3 2 4" xfId="22259"/>
    <cellStyle name="Nuovo 15 3 3" xfId="1725"/>
    <cellStyle name="Nuovo 15 3 3 2" xfId="4384"/>
    <cellStyle name="Nuovo 15 3 3 2 2" xfId="22262"/>
    <cellStyle name="Nuovo 15 3 3 3" xfId="22261"/>
    <cellStyle name="Nuovo 15 3 4" xfId="2455"/>
    <cellStyle name="Nuovo 15 3 4 2" xfId="9167"/>
    <cellStyle name="Nuovo 15 3 4 3" xfId="22263"/>
    <cellStyle name="Nuovo 15 3 5" xfId="6952"/>
    <cellStyle name="Nuovo 15 3 6" xfId="22258"/>
    <cellStyle name="Nuovo 15 4" xfId="1727"/>
    <cellStyle name="Nuovo 15 4 2" xfId="4385"/>
    <cellStyle name="Nuovo 15 4 2 2" xfId="4386"/>
    <cellStyle name="Nuovo 15 4 2 2 2" xfId="22266"/>
    <cellStyle name="Nuovo 15 4 2 3" xfId="13290"/>
    <cellStyle name="Nuovo 15 4 2 4" xfId="22265"/>
    <cellStyle name="Nuovo 15 4 2 5" xfId="12432"/>
    <cellStyle name="Nuovo 15 4 3" xfId="4387"/>
    <cellStyle name="Nuovo 15 4 3 2" xfId="22267"/>
    <cellStyle name="Nuovo 15 4 4" xfId="22264"/>
    <cellStyle name="Nuovo 15 5" xfId="1728"/>
    <cellStyle name="Nuovo 15 5 2" xfId="22268"/>
    <cellStyle name="Nuovo 15 6" xfId="1723"/>
    <cellStyle name="Nuovo 15 6 2" xfId="4998"/>
    <cellStyle name="Nuovo 15 7" xfId="22255"/>
    <cellStyle name="Nuovo 16" xfId="560"/>
    <cellStyle name="Nuovo 16 2" xfId="561"/>
    <cellStyle name="Nuovo 16 2 2" xfId="1730"/>
    <cellStyle name="Nuovo 16 2 2 2" xfId="8954"/>
    <cellStyle name="Nuovo 16 2 2 3" xfId="22271"/>
    <cellStyle name="Nuovo 16 2 3" xfId="8690"/>
    <cellStyle name="Nuovo 16 2 4" xfId="22270"/>
    <cellStyle name="Nuovo 16 3" xfId="562"/>
    <cellStyle name="Nuovo 16 3 2" xfId="1732"/>
    <cellStyle name="Nuovo 16 3 2 2" xfId="3796"/>
    <cellStyle name="Nuovo 16 3 2 2 2" xfId="22274"/>
    <cellStyle name="Nuovo 16 3 2 3" xfId="2965"/>
    <cellStyle name="Nuovo 16 3 2 3 2" xfId="9508"/>
    <cellStyle name="Nuovo 16 3 2 4" xfId="22273"/>
    <cellStyle name="Nuovo 16 3 3" xfId="1731"/>
    <cellStyle name="Nuovo 16 3 3 2" xfId="4388"/>
    <cellStyle name="Nuovo 16 3 3 2 2" xfId="22276"/>
    <cellStyle name="Nuovo 16 3 3 3" xfId="22275"/>
    <cellStyle name="Nuovo 16 3 4" xfId="2456"/>
    <cellStyle name="Nuovo 16 3 4 2" xfId="9168"/>
    <cellStyle name="Nuovo 16 3 4 3" xfId="22277"/>
    <cellStyle name="Nuovo 16 3 5" xfId="6550"/>
    <cellStyle name="Nuovo 16 3 6" xfId="22272"/>
    <cellStyle name="Nuovo 16 4" xfId="1733"/>
    <cellStyle name="Nuovo 16 4 2" xfId="4389"/>
    <cellStyle name="Nuovo 16 4 2 2" xfId="4390"/>
    <cellStyle name="Nuovo 16 4 2 2 2" xfId="22280"/>
    <cellStyle name="Nuovo 16 4 2 3" xfId="13291"/>
    <cellStyle name="Nuovo 16 4 2 4" xfId="22279"/>
    <cellStyle name="Nuovo 16 4 2 5" xfId="12429"/>
    <cellStyle name="Nuovo 16 4 3" xfId="4391"/>
    <cellStyle name="Nuovo 16 4 3 2" xfId="22281"/>
    <cellStyle name="Nuovo 16 4 4" xfId="22278"/>
    <cellStyle name="Nuovo 16 5" xfId="1734"/>
    <cellStyle name="Nuovo 16 5 2" xfId="22282"/>
    <cellStyle name="Nuovo 16 6" xfId="1729"/>
    <cellStyle name="Nuovo 16 6 2" xfId="4999"/>
    <cellStyle name="Nuovo 16 7" xfId="22269"/>
    <cellStyle name="Nuovo 17" xfId="563"/>
    <cellStyle name="Nuovo 17 2" xfId="564"/>
    <cellStyle name="Nuovo 17 2 2" xfId="1736"/>
    <cellStyle name="Nuovo 17 2 2 2" xfId="8955"/>
    <cellStyle name="Nuovo 17 2 2 3" xfId="22285"/>
    <cellStyle name="Nuovo 17 2 3" xfId="8691"/>
    <cellStyle name="Nuovo 17 2 4" xfId="22284"/>
    <cellStyle name="Nuovo 17 3" xfId="565"/>
    <cellStyle name="Nuovo 17 3 2" xfId="1738"/>
    <cellStyle name="Nuovo 17 3 2 2" xfId="3797"/>
    <cellStyle name="Nuovo 17 3 2 2 2" xfId="22288"/>
    <cellStyle name="Nuovo 17 3 2 3" xfId="2966"/>
    <cellStyle name="Nuovo 17 3 2 3 2" xfId="9509"/>
    <cellStyle name="Nuovo 17 3 2 4" xfId="22287"/>
    <cellStyle name="Nuovo 17 3 3" xfId="1737"/>
    <cellStyle name="Nuovo 17 3 3 2" xfId="4392"/>
    <cellStyle name="Nuovo 17 3 3 2 2" xfId="22290"/>
    <cellStyle name="Nuovo 17 3 3 3" xfId="22289"/>
    <cellStyle name="Nuovo 17 3 4" xfId="2457"/>
    <cellStyle name="Nuovo 17 3 4 2" xfId="9169"/>
    <cellStyle name="Nuovo 17 3 4 3" xfId="22291"/>
    <cellStyle name="Nuovo 17 3 5" xfId="7684"/>
    <cellStyle name="Nuovo 17 3 6" xfId="22286"/>
    <cellStyle name="Nuovo 17 4" xfId="1739"/>
    <cellStyle name="Nuovo 17 4 2" xfId="4393"/>
    <cellStyle name="Nuovo 17 4 2 2" xfId="4394"/>
    <cellStyle name="Nuovo 17 4 2 2 2" xfId="22294"/>
    <cellStyle name="Nuovo 17 4 2 3" xfId="13292"/>
    <cellStyle name="Nuovo 17 4 2 4" xfId="22293"/>
    <cellStyle name="Nuovo 17 4 2 5" xfId="12428"/>
    <cellStyle name="Nuovo 17 4 3" xfId="4395"/>
    <cellStyle name="Nuovo 17 4 3 2" xfId="22295"/>
    <cellStyle name="Nuovo 17 4 4" xfId="22292"/>
    <cellStyle name="Nuovo 17 5" xfId="1740"/>
    <cellStyle name="Nuovo 17 5 2" xfId="22296"/>
    <cellStyle name="Nuovo 17 6" xfId="1735"/>
    <cellStyle name="Nuovo 17 6 2" xfId="5000"/>
    <cellStyle name="Nuovo 17 7" xfId="22283"/>
    <cellStyle name="Nuovo 18" xfId="566"/>
    <cellStyle name="Nuovo 18 2" xfId="567"/>
    <cellStyle name="Nuovo 18 2 2" xfId="1742"/>
    <cellStyle name="Nuovo 18 2 2 2" xfId="8956"/>
    <cellStyle name="Nuovo 18 2 2 3" xfId="22299"/>
    <cellStyle name="Nuovo 18 2 3" xfId="8692"/>
    <cellStyle name="Nuovo 18 2 4" xfId="22298"/>
    <cellStyle name="Nuovo 18 3" xfId="568"/>
    <cellStyle name="Nuovo 18 3 2" xfId="1744"/>
    <cellStyle name="Nuovo 18 3 2 2" xfId="3798"/>
    <cellStyle name="Nuovo 18 3 2 2 2" xfId="22302"/>
    <cellStyle name="Nuovo 18 3 2 3" xfId="2967"/>
    <cellStyle name="Nuovo 18 3 2 3 2" xfId="9510"/>
    <cellStyle name="Nuovo 18 3 2 4" xfId="22301"/>
    <cellStyle name="Nuovo 18 3 3" xfId="1743"/>
    <cellStyle name="Nuovo 18 3 3 2" xfId="4396"/>
    <cellStyle name="Nuovo 18 3 3 2 2" xfId="22304"/>
    <cellStyle name="Nuovo 18 3 3 3" xfId="22303"/>
    <cellStyle name="Nuovo 18 3 4" xfId="2458"/>
    <cellStyle name="Nuovo 18 3 4 2" xfId="9170"/>
    <cellStyle name="Nuovo 18 3 4 3" xfId="22305"/>
    <cellStyle name="Nuovo 18 3 5" xfId="7719"/>
    <cellStyle name="Nuovo 18 3 6" xfId="22300"/>
    <cellStyle name="Nuovo 18 4" xfId="1745"/>
    <cellStyle name="Nuovo 18 4 2" xfId="4397"/>
    <cellStyle name="Nuovo 18 4 2 2" xfId="4398"/>
    <cellStyle name="Nuovo 18 4 2 2 2" xfId="22308"/>
    <cellStyle name="Nuovo 18 4 2 3" xfId="13293"/>
    <cellStyle name="Nuovo 18 4 2 4" xfId="22307"/>
    <cellStyle name="Nuovo 18 4 2 5" xfId="12427"/>
    <cellStyle name="Nuovo 18 4 3" xfId="4399"/>
    <cellStyle name="Nuovo 18 4 3 2" xfId="22309"/>
    <cellStyle name="Nuovo 18 4 4" xfId="22306"/>
    <cellStyle name="Nuovo 18 5" xfId="1746"/>
    <cellStyle name="Nuovo 18 5 2" xfId="22310"/>
    <cellStyle name="Nuovo 18 6" xfId="1741"/>
    <cellStyle name="Nuovo 18 6 2" xfId="5001"/>
    <cellStyle name="Nuovo 18 7" xfId="22297"/>
    <cellStyle name="Nuovo 19" xfId="569"/>
    <cellStyle name="Nuovo 19 2" xfId="570"/>
    <cellStyle name="Nuovo 19 2 2" xfId="1748"/>
    <cellStyle name="Nuovo 19 2 2 2" xfId="8957"/>
    <cellStyle name="Nuovo 19 2 2 3" xfId="22313"/>
    <cellStyle name="Nuovo 19 2 3" xfId="8693"/>
    <cellStyle name="Nuovo 19 2 4" xfId="22312"/>
    <cellStyle name="Nuovo 19 3" xfId="571"/>
    <cellStyle name="Nuovo 19 3 2" xfId="1750"/>
    <cellStyle name="Nuovo 19 3 2 2" xfId="3799"/>
    <cellStyle name="Nuovo 19 3 2 2 2" xfId="22316"/>
    <cellStyle name="Nuovo 19 3 2 3" xfId="2968"/>
    <cellStyle name="Nuovo 19 3 2 3 2" xfId="9511"/>
    <cellStyle name="Nuovo 19 3 2 4" xfId="22315"/>
    <cellStyle name="Nuovo 19 3 3" xfId="1749"/>
    <cellStyle name="Nuovo 19 3 3 2" xfId="4400"/>
    <cellStyle name="Nuovo 19 3 3 2 2" xfId="22318"/>
    <cellStyle name="Nuovo 19 3 3 3" xfId="22317"/>
    <cellStyle name="Nuovo 19 3 4" xfId="2459"/>
    <cellStyle name="Nuovo 19 3 4 2" xfId="9171"/>
    <cellStyle name="Nuovo 19 3 4 3" xfId="22319"/>
    <cellStyle name="Nuovo 19 3 5" xfId="7682"/>
    <cellStyle name="Nuovo 19 3 6" xfId="22314"/>
    <cellStyle name="Nuovo 19 4" xfId="1751"/>
    <cellStyle name="Nuovo 19 4 2" xfId="4401"/>
    <cellStyle name="Nuovo 19 4 2 2" xfId="4402"/>
    <cellStyle name="Nuovo 19 4 2 2 2" xfId="22322"/>
    <cellStyle name="Nuovo 19 4 2 3" xfId="13294"/>
    <cellStyle name="Nuovo 19 4 2 4" xfId="22321"/>
    <cellStyle name="Nuovo 19 4 2 5" xfId="12426"/>
    <cellStyle name="Nuovo 19 4 3" xfId="4403"/>
    <cellStyle name="Nuovo 19 4 3 2" xfId="22323"/>
    <cellStyle name="Nuovo 19 4 4" xfId="22320"/>
    <cellStyle name="Nuovo 19 5" xfId="1752"/>
    <cellStyle name="Nuovo 19 5 2" xfId="22324"/>
    <cellStyle name="Nuovo 19 6" xfId="1747"/>
    <cellStyle name="Nuovo 19 6 2" xfId="5002"/>
    <cellStyle name="Nuovo 19 7" xfId="22311"/>
    <cellStyle name="Nuovo 2" xfId="572"/>
    <cellStyle name="Nuovo 2 2" xfId="573"/>
    <cellStyle name="Nuovo 2 2 2" xfId="1754"/>
    <cellStyle name="Nuovo 2 2 2 2" xfId="8958"/>
    <cellStyle name="Nuovo 2 2 2 3" xfId="22327"/>
    <cellStyle name="Nuovo 2 2 3" xfId="8694"/>
    <cellStyle name="Nuovo 2 2 4" xfId="22326"/>
    <cellStyle name="Nuovo 2 3" xfId="574"/>
    <cellStyle name="Nuovo 2 3 2" xfId="1756"/>
    <cellStyle name="Nuovo 2 3 2 2" xfId="3800"/>
    <cellStyle name="Nuovo 2 3 2 2 2" xfId="22330"/>
    <cellStyle name="Nuovo 2 3 2 3" xfId="2969"/>
    <cellStyle name="Nuovo 2 3 2 3 2" xfId="9512"/>
    <cellStyle name="Nuovo 2 3 2 4" xfId="22329"/>
    <cellStyle name="Nuovo 2 3 3" xfId="1755"/>
    <cellStyle name="Nuovo 2 3 3 2" xfId="4404"/>
    <cellStyle name="Nuovo 2 3 3 2 2" xfId="22332"/>
    <cellStyle name="Nuovo 2 3 3 3" xfId="22331"/>
    <cellStyle name="Nuovo 2 3 4" xfId="2460"/>
    <cellStyle name="Nuovo 2 3 4 2" xfId="9172"/>
    <cellStyle name="Nuovo 2 3 4 3" xfId="22333"/>
    <cellStyle name="Nuovo 2 3 5" xfId="7133"/>
    <cellStyle name="Nuovo 2 3 6" xfId="22328"/>
    <cellStyle name="Nuovo 2 4" xfId="1757"/>
    <cellStyle name="Nuovo 2 4 2" xfId="4405"/>
    <cellStyle name="Nuovo 2 4 2 2" xfId="4406"/>
    <cellStyle name="Nuovo 2 4 2 2 2" xfId="22336"/>
    <cellStyle name="Nuovo 2 4 2 3" xfId="13295"/>
    <cellStyle name="Nuovo 2 4 2 4" xfId="22335"/>
    <cellStyle name="Nuovo 2 4 2 5" xfId="12425"/>
    <cellStyle name="Nuovo 2 4 3" xfId="4407"/>
    <cellStyle name="Nuovo 2 4 3 2" xfId="22337"/>
    <cellStyle name="Nuovo 2 4 4" xfId="22334"/>
    <cellStyle name="Nuovo 2 5" xfId="1758"/>
    <cellStyle name="Nuovo 2 5 2" xfId="22338"/>
    <cellStyle name="Nuovo 2 6" xfId="1753"/>
    <cellStyle name="Nuovo 2 6 2" xfId="5003"/>
    <cellStyle name="Nuovo 2 7" xfId="22325"/>
    <cellStyle name="Nuovo 20" xfId="575"/>
    <cellStyle name="Nuovo 20 2" xfId="576"/>
    <cellStyle name="Nuovo 20 2 2" xfId="1760"/>
    <cellStyle name="Nuovo 20 2 2 2" xfId="8959"/>
    <cellStyle name="Nuovo 20 2 2 3" xfId="22341"/>
    <cellStyle name="Nuovo 20 2 3" xfId="8695"/>
    <cellStyle name="Nuovo 20 2 4" xfId="22340"/>
    <cellStyle name="Nuovo 20 3" xfId="577"/>
    <cellStyle name="Nuovo 20 3 2" xfId="1762"/>
    <cellStyle name="Nuovo 20 3 2 2" xfId="3801"/>
    <cellStyle name="Nuovo 20 3 2 2 2" xfId="22344"/>
    <cellStyle name="Nuovo 20 3 2 3" xfId="2970"/>
    <cellStyle name="Nuovo 20 3 2 3 2" xfId="9513"/>
    <cellStyle name="Nuovo 20 3 2 4" xfId="22343"/>
    <cellStyle name="Nuovo 20 3 3" xfId="1761"/>
    <cellStyle name="Nuovo 20 3 3 2" xfId="4408"/>
    <cellStyle name="Nuovo 20 3 3 2 2" xfId="22346"/>
    <cellStyle name="Nuovo 20 3 3 3" xfId="22345"/>
    <cellStyle name="Nuovo 20 3 4" xfId="2461"/>
    <cellStyle name="Nuovo 20 3 4 2" xfId="9173"/>
    <cellStyle name="Nuovo 20 3 4 3" xfId="22347"/>
    <cellStyle name="Nuovo 20 3 5" xfId="6594"/>
    <cellStyle name="Nuovo 20 3 6" xfId="22342"/>
    <cellStyle name="Nuovo 20 4" xfId="1763"/>
    <cellStyle name="Nuovo 20 4 2" xfId="4409"/>
    <cellStyle name="Nuovo 20 4 2 2" xfId="4410"/>
    <cellStyle name="Nuovo 20 4 2 2 2" xfId="22350"/>
    <cellStyle name="Nuovo 20 4 2 3" xfId="13296"/>
    <cellStyle name="Nuovo 20 4 2 4" xfId="22349"/>
    <cellStyle name="Nuovo 20 4 2 5" xfId="12424"/>
    <cellStyle name="Nuovo 20 4 3" xfId="4411"/>
    <cellStyle name="Nuovo 20 4 3 2" xfId="22351"/>
    <cellStyle name="Nuovo 20 4 4" xfId="22348"/>
    <cellStyle name="Nuovo 20 5" xfId="1764"/>
    <cellStyle name="Nuovo 20 5 2" xfId="22352"/>
    <cellStyle name="Nuovo 20 6" xfId="1759"/>
    <cellStyle name="Nuovo 20 6 2" xfId="5004"/>
    <cellStyle name="Nuovo 20 7" xfId="22339"/>
    <cellStyle name="Nuovo 21" xfId="578"/>
    <cellStyle name="Nuovo 21 2" xfId="579"/>
    <cellStyle name="Nuovo 21 2 2" xfId="1766"/>
    <cellStyle name="Nuovo 21 2 2 2" xfId="8960"/>
    <cellStyle name="Nuovo 21 2 2 3" xfId="22355"/>
    <cellStyle name="Nuovo 21 2 3" xfId="8696"/>
    <cellStyle name="Nuovo 21 2 4" xfId="22354"/>
    <cellStyle name="Nuovo 21 3" xfId="580"/>
    <cellStyle name="Nuovo 21 3 2" xfId="1768"/>
    <cellStyle name="Nuovo 21 3 2 2" xfId="3802"/>
    <cellStyle name="Nuovo 21 3 2 2 2" xfId="22358"/>
    <cellStyle name="Nuovo 21 3 2 3" xfId="2971"/>
    <cellStyle name="Nuovo 21 3 2 3 2" xfId="9514"/>
    <cellStyle name="Nuovo 21 3 2 4" xfId="22357"/>
    <cellStyle name="Nuovo 21 3 3" xfId="1767"/>
    <cellStyle name="Nuovo 21 3 3 2" xfId="4412"/>
    <cellStyle name="Nuovo 21 3 3 2 2" xfId="22360"/>
    <cellStyle name="Nuovo 21 3 3 3" xfId="22359"/>
    <cellStyle name="Nuovo 21 3 4" xfId="2462"/>
    <cellStyle name="Nuovo 21 3 4 2" xfId="9174"/>
    <cellStyle name="Nuovo 21 3 4 3" xfId="22361"/>
    <cellStyle name="Nuovo 21 3 5" xfId="6639"/>
    <cellStyle name="Nuovo 21 3 6" xfId="22356"/>
    <cellStyle name="Nuovo 21 4" xfId="1769"/>
    <cellStyle name="Nuovo 21 4 2" xfId="4413"/>
    <cellStyle name="Nuovo 21 4 2 2" xfId="4414"/>
    <cellStyle name="Nuovo 21 4 2 2 2" xfId="22364"/>
    <cellStyle name="Nuovo 21 4 2 3" xfId="13297"/>
    <cellStyle name="Nuovo 21 4 2 4" xfId="22363"/>
    <cellStyle name="Nuovo 21 4 2 5" xfId="12423"/>
    <cellStyle name="Nuovo 21 4 3" xfId="4415"/>
    <cellStyle name="Nuovo 21 4 3 2" xfId="22365"/>
    <cellStyle name="Nuovo 21 4 4" xfId="22362"/>
    <cellStyle name="Nuovo 21 5" xfId="1770"/>
    <cellStyle name="Nuovo 21 5 2" xfId="22366"/>
    <cellStyle name="Nuovo 21 6" xfId="1765"/>
    <cellStyle name="Nuovo 21 6 2" xfId="5005"/>
    <cellStyle name="Nuovo 21 7" xfId="22353"/>
    <cellStyle name="Nuovo 22" xfId="581"/>
    <cellStyle name="Nuovo 22 2" xfId="582"/>
    <cellStyle name="Nuovo 22 2 2" xfId="1772"/>
    <cellStyle name="Nuovo 22 2 2 2" xfId="8961"/>
    <cellStyle name="Nuovo 22 2 2 3" xfId="22369"/>
    <cellStyle name="Nuovo 22 2 3" xfId="8697"/>
    <cellStyle name="Nuovo 22 2 4" xfId="22368"/>
    <cellStyle name="Nuovo 22 3" xfId="583"/>
    <cellStyle name="Nuovo 22 3 2" xfId="1774"/>
    <cellStyle name="Nuovo 22 3 2 2" xfId="3803"/>
    <cellStyle name="Nuovo 22 3 2 2 2" xfId="22372"/>
    <cellStyle name="Nuovo 22 3 2 3" xfId="2972"/>
    <cellStyle name="Nuovo 22 3 2 3 2" xfId="9515"/>
    <cellStyle name="Nuovo 22 3 2 4" xfId="22371"/>
    <cellStyle name="Nuovo 22 3 3" xfId="1773"/>
    <cellStyle name="Nuovo 22 3 3 2" xfId="4416"/>
    <cellStyle name="Nuovo 22 3 3 2 2" xfId="22374"/>
    <cellStyle name="Nuovo 22 3 3 3" xfId="22373"/>
    <cellStyle name="Nuovo 22 3 4" xfId="2463"/>
    <cellStyle name="Nuovo 22 3 4 2" xfId="9175"/>
    <cellStyle name="Nuovo 22 3 4 3" xfId="22375"/>
    <cellStyle name="Nuovo 22 3 5" xfId="7870"/>
    <cellStyle name="Nuovo 22 3 6" xfId="22370"/>
    <cellStyle name="Nuovo 22 4" xfId="1775"/>
    <cellStyle name="Nuovo 22 4 2" xfId="4417"/>
    <cellStyle name="Nuovo 22 4 2 2" xfId="4418"/>
    <cellStyle name="Nuovo 22 4 2 2 2" xfId="22378"/>
    <cellStyle name="Nuovo 22 4 2 3" xfId="13298"/>
    <cellStyle name="Nuovo 22 4 2 4" xfId="22377"/>
    <cellStyle name="Nuovo 22 4 2 5" xfId="12422"/>
    <cellStyle name="Nuovo 22 4 3" xfId="4419"/>
    <cellStyle name="Nuovo 22 4 3 2" xfId="22379"/>
    <cellStyle name="Nuovo 22 4 4" xfId="22376"/>
    <cellStyle name="Nuovo 22 5" xfId="1776"/>
    <cellStyle name="Nuovo 22 5 2" xfId="22380"/>
    <cellStyle name="Nuovo 22 6" xfId="1771"/>
    <cellStyle name="Nuovo 22 6 2" xfId="5006"/>
    <cellStyle name="Nuovo 22 7" xfId="22367"/>
    <cellStyle name="Nuovo 23" xfId="584"/>
    <cellStyle name="Nuovo 23 2" xfId="585"/>
    <cellStyle name="Nuovo 23 2 2" xfId="1778"/>
    <cellStyle name="Nuovo 23 2 2 2" xfId="8962"/>
    <cellStyle name="Nuovo 23 2 2 3" xfId="22383"/>
    <cellStyle name="Nuovo 23 2 3" xfId="8698"/>
    <cellStyle name="Nuovo 23 2 4" xfId="22382"/>
    <cellStyle name="Nuovo 23 3" xfId="586"/>
    <cellStyle name="Nuovo 23 3 2" xfId="1780"/>
    <cellStyle name="Nuovo 23 3 2 2" xfId="3804"/>
    <cellStyle name="Nuovo 23 3 2 2 2" xfId="22386"/>
    <cellStyle name="Nuovo 23 3 2 3" xfId="2973"/>
    <cellStyle name="Nuovo 23 3 2 3 2" xfId="9516"/>
    <cellStyle name="Nuovo 23 3 2 4" xfId="22385"/>
    <cellStyle name="Nuovo 23 3 3" xfId="1779"/>
    <cellStyle name="Nuovo 23 3 3 2" xfId="4420"/>
    <cellStyle name="Nuovo 23 3 3 2 2" xfId="22388"/>
    <cellStyle name="Nuovo 23 3 3 3" xfId="22387"/>
    <cellStyle name="Nuovo 23 3 4" xfId="2464"/>
    <cellStyle name="Nuovo 23 3 4 2" xfId="9176"/>
    <cellStyle name="Nuovo 23 3 4 3" xfId="22389"/>
    <cellStyle name="Nuovo 23 3 5" xfId="7686"/>
    <cellStyle name="Nuovo 23 3 6" xfId="22384"/>
    <cellStyle name="Nuovo 23 4" xfId="1781"/>
    <cellStyle name="Nuovo 23 4 2" xfId="4421"/>
    <cellStyle name="Nuovo 23 4 2 2" xfId="4422"/>
    <cellStyle name="Nuovo 23 4 2 2 2" xfId="22392"/>
    <cellStyle name="Nuovo 23 4 2 3" xfId="13299"/>
    <cellStyle name="Nuovo 23 4 2 4" xfId="22391"/>
    <cellStyle name="Nuovo 23 4 2 5" xfId="12910"/>
    <cellStyle name="Nuovo 23 4 3" xfId="4423"/>
    <cellStyle name="Nuovo 23 4 3 2" xfId="22393"/>
    <cellStyle name="Nuovo 23 4 4" xfId="22390"/>
    <cellStyle name="Nuovo 23 5" xfId="1782"/>
    <cellStyle name="Nuovo 23 5 2" xfId="22394"/>
    <cellStyle name="Nuovo 23 6" xfId="1777"/>
    <cellStyle name="Nuovo 23 6 2" xfId="5007"/>
    <cellStyle name="Nuovo 23 7" xfId="22381"/>
    <cellStyle name="Nuovo 24" xfId="587"/>
    <cellStyle name="Nuovo 24 2" xfId="588"/>
    <cellStyle name="Nuovo 24 2 2" xfId="1784"/>
    <cellStyle name="Nuovo 24 2 2 2" xfId="8963"/>
    <cellStyle name="Nuovo 24 2 2 3" xfId="22397"/>
    <cellStyle name="Nuovo 24 2 3" xfId="8699"/>
    <cellStyle name="Nuovo 24 2 4" xfId="22396"/>
    <cellStyle name="Nuovo 24 3" xfId="589"/>
    <cellStyle name="Nuovo 24 3 2" xfId="1786"/>
    <cellStyle name="Nuovo 24 3 2 2" xfId="3805"/>
    <cellStyle name="Nuovo 24 3 2 2 2" xfId="22400"/>
    <cellStyle name="Nuovo 24 3 2 3" xfId="2974"/>
    <cellStyle name="Nuovo 24 3 2 3 2" xfId="9517"/>
    <cellStyle name="Nuovo 24 3 2 4" xfId="22399"/>
    <cellStyle name="Nuovo 24 3 3" xfId="1785"/>
    <cellStyle name="Nuovo 24 3 3 2" xfId="4424"/>
    <cellStyle name="Nuovo 24 3 3 2 2" xfId="22402"/>
    <cellStyle name="Nuovo 24 3 3 3" xfId="22401"/>
    <cellStyle name="Nuovo 24 3 4" xfId="2465"/>
    <cellStyle name="Nuovo 24 3 4 2" xfId="9177"/>
    <cellStyle name="Nuovo 24 3 4 3" xfId="22403"/>
    <cellStyle name="Nuovo 24 3 5" xfId="6553"/>
    <cellStyle name="Nuovo 24 3 6" xfId="22398"/>
    <cellStyle name="Nuovo 24 4" xfId="1787"/>
    <cellStyle name="Nuovo 24 4 2" xfId="4425"/>
    <cellStyle name="Nuovo 24 4 2 2" xfId="4426"/>
    <cellStyle name="Nuovo 24 4 2 2 2" xfId="22406"/>
    <cellStyle name="Nuovo 24 4 2 3" xfId="13300"/>
    <cellStyle name="Nuovo 24 4 2 4" xfId="22405"/>
    <cellStyle name="Nuovo 24 4 2 5" xfId="12912"/>
    <cellStyle name="Nuovo 24 4 3" xfId="4427"/>
    <cellStyle name="Nuovo 24 4 3 2" xfId="22407"/>
    <cellStyle name="Nuovo 24 4 4" xfId="22404"/>
    <cellStyle name="Nuovo 24 5" xfId="1788"/>
    <cellStyle name="Nuovo 24 5 2" xfId="22408"/>
    <cellStyle name="Nuovo 24 6" xfId="1783"/>
    <cellStyle name="Nuovo 24 6 2" xfId="5008"/>
    <cellStyle name="Nuovo 24 7" xfId="22395"/>
    <cellStyle name="Nuovo 25" xfId="590"/>
    <cellStyle name="Nuovo 25 2" xfId="591"/>
    <cellStyle name="Nuovo 25 2 2" xfId="1790"/>
    <cellStyle name="Nuovo 25 2 2 2" xfId="8964"/>
    <cellStyle name="Nuovo 25 2 2 3" xfId="22411"/>
    <cellStyle name="Nuovo 25 2 3" xfId="8700"/>
    <cellStyle name="Nuovo 25 2 4" xfId="22410"/>
    <cellStyle name="Nuovo 25 3" xfId="592"/>
    <cellStyle name="Nuovo 25 3 2" xfId="1792"/>
    <cellStyle name="Nuovo 25 3 2 2" xfId="3806"/>
    <cellStyle name="Nuovo 25 3 2 2 2" xfId="22414"/>
    <cellStyle name="Nuovo 25 3 2 3" xfId="2975"/>
    <cellStyle name="Nuovo 25 3 2 3 2" xfId="9518"/>
    <cellStyle name="Nuovo 25 3 2 4" xfId="22413"/>
    <cellStyle name="Nuovo 25 3 3" xfId="1791"/>
    <cellStyle name="Nuovo 25 3 3 2" xfId="4428"/>
    <cellStyle name="Nuovo 25 3 3 2 2" xfId="22416"/>
    <cellStyle name="Nuovo 25 3 3 3" xfId="22415"/>
    <cellStyle name="Nuovo 25 3 4" xfId="2466"/>
    <cellStyle name="Nuovo 25 3 4 2" xfId="9178"/>
    <cellStyle name="Nuovo 25 3 4 3" xfId="22417"/>
    <cellStyle name="Nuovo 25 3 5" xfId="6638"/>
    <cellStyle name="Nuovo 25 3 6" xfId="22412"/>
    <cellStyle name="Nuovo 25 4" xfId="1793"/>
    <cellStyle name="Nuovo 25 4 2" xfId="4429"/>
    <cellStyle name="Nuovo 25 4 2 2" xfId="4430"/>
    <cellStyle name="Nuovo 25 4 2 2 2" xfId="22420"/>
    <cellStyle name="Nuovo 25 4 2 3" xfId="13301"/>
    <cellStyle name="Nuovo 25 4 2 4" xfId="22419"/>
    <cellStyle name="Nuovo 25 4 2 5" xfId="12913"/>
    <cellStyle name="Nuovo 25 4 3" xfId="4431"/>
    <cellStyle name="Nuovo 25 4 3 2" xfId="22421"/>
    <cellStyle name="Nuovo 25 4 4" xfId="22418"/>
    <cellStyle name="Nuovo 25 5" xfId="1794"/>
    <cellStyle name="Nuovo 25 5 2" xfId="22422"/>
    <cellStyle name="Nuovo 25 6" xfId="1789"/>
    <cellStyle name="Nuovo 25 6 2" xfId="5009"/>
    <cellStyle name="Nuovo 25 7" xfId="22409"/>
    <cellStyle name="Nuovo 26" xfId="593"/>
    <cellStyle name="Nuovo 26 2" xfId="594"/>
    <cellStyle name="Nuovo 26 2 2" xfId="1796"/>
    <cellStyle name="Nuovo 26 2 2 2" xfId="8965"/>
    <cellStyle name="Nuovo 26 2 2 3" xfId="22425"/>
    <cellStyle name="Nuovo 26 2 3" xfId="8701"/>
    <cellStyle name="Nuovo 26 2 4" xfId="22424"/>
    <cellStyle name="Nuovo 26 3" xfId="595"/>
    <cellStyle name="Nuovo 26 3 2" xfId="1798"/>
    <cellStyle name="Nuovo 26 3 2 2" xfId="3807"/>
    <cellStyle name="Nuovo 26 3 2 2 2" xfId="22428"/>
    <cellStyle name="Nuovo 26 3 2 3" xfId="2976"/>
    <cellStyle name="Nuovo 26 3 2 3 2" xfId="9519"/>
    <cellStyle name="Nuovo 26 3 2 3 3" xfId="22429"/>
    <cellStyle name="Nuovo 26 3 2 4" xfId="22427"/>
    <cellStyle name="Nuovo 26 3 3" xfId="1797"/>
    <cellStyle name="Nuovo 26 3 3 2" xfId="4432"/>
    <cellStyle name="Nuovo 26 3 3 2 2" xfId="22431"/>
    <cellStyle name="Nuovo 26 3 3 3" xfId="22432"/>
    <cellStyle name="Nuovo 26 3 3 3 2" xfId="44431"/>
    <cellStyle name="Nuovo 26 3 3 4" xfId="22430"/>
    <cellStyle name="Nuovo 26 3 4" xfId="2467"/>
    <cellStyle name="Nuovo 26 3 4 2" xfId="9179"/>
    <cellStyle name="Nuovo 26 3 4 3" xfId="22433"/>
    <cellStyle name="Nuovo 26 3 5" xfId="6951"/>
    <cellStyle name="Nuovo 26 3 6" xfId="22426"/>
    <cellStyle name="Nuovo 26 4" xfId="1799"/>
    <cellStyle name="Nuovo 26 4 2" xfId="4433"/>
    <cellStyle name="Nuovo 26 4 2 2" xfId="4434"/>
    <cellStyle name="Nuovo 26 4 2 2 2" xfId="22436"/>
    <cellStyle name="Nuovo 26 4 2 3" xfId="13302"/>
    <cellStyle name="Nuovo 26 4 2 3 2" xfId="22437"/>
    <cellStyle name="Nuovo 26 4 2 4" xfId="22435"/>
    <cellStyle name="Nuovo 26 4 2 5" xfId="12914"/>
    <cellStyle name="Nuovo 26 4 3" xfId="4435"/>
    <cellStyle name="Nuovo 26 4 3 2" xfId="22438"/>
    <cellStyle name="Nuovo 26 4 4" xfId="22439"/>
    <cellStyle name="Nuovo 26 4 4 2" xfId="44432"/>
    <cellStyle name="Nuovo 26 4 5" xfId="22440"/>
    <cellStyle name="Nuovo 26 4 6" xfId="22434"/>
    <cellStyle name="Nuovo 26 5" xfId="1800"/>
    <cellStyle name="Nuovo 26 5 2" xfId="22442"/>
    <cellStyle name="Nuovo 26 5 2 2" xfId="44433"/>
    <cellStyle name="Nuovo 26 5 3" xfId="22443"/>
    <cellStyle name="Nuovo 26 5 4" xfId="22441"/>
    <cellStyle name="Nuovo 26 6" xfId="1795"/>
    <cellStyle name="Nuovo 26 6 2" xfId="5010"/>
    <cellStyle name="Nuovo 26 7" xfId="22423"/>
    <cellStyle name="Nuovo 27" xfId="596"/>
    <cellStyle name="Nuovo 27 2" xfId="597"/>
    <cellStyle name="Nuovo 27 2 2" xfId="1802"/>
    <cellStyle name="Nuovo 27 2 2 2" xfId="8966"/>
    <cellStyle name="Nuovo 27 2 2 3" xfId="22446"/>
    <cellStyle name="Nuovo 27 2 3" xfId="8702"/>
    <cellStyle name="Nuovo 27 2 3 2" xfId="22447"/>
    <cellStyle name="Nuovo 27 2 4" xfId="22448"/>
    <cellStyle name="Nuovo 27 2 5" xfId="22445"/>
    <cellStyle name="Nuovo 27 3" xfId="598"/>
    <cellStyle name="Nuovo 27 3 2" xfId="1804"/>
    <cellStyle name="Nuovo 27 3 2 2" xfId="3808"/>
    <cellStyle name="Nuovo 27 3 2 2 2" xfId="22451"/>
    <cellStyle name="Nuovo 27 3 2 3" xfId="2977"/>
    <cellStyle name="Nuovo 27 3 2 3 2" xfId="9520"/>
    <cellStyle name="Nuovo 27 3 2 3 3" xfId="22452"/>
    <cellStyle name="Nuovo 27 3 2 4" xfId="22450"/>
    <cellStyle name="Nuovo 27 3 3" xfId="1803"/>
    <cellStyle name="Nuovo 27 3 3 2" xfId="4436"/>
    <cellStyle name="Nuovo 27 3 3 2 2" xfId="22454"/>
    <cellStyle name="Nuovo 27 3 3 3" xfId="22455"/>
    <cellStyle name="Nuovo 27 3 3 3 2" xfId="44434"/>
    <cellStyle name="Nuovo 27 3 3 4" xfId="22453"/>
    <cellStyle name="Nuovo 27 3 4" xfId="2468"/>
    <cellStyle name="Nuovo 27 3 4 2" xfId="9180"/>
    <cellStyle name="Nuovo 27 3 4 3" xfId="22456"/>
    <cellStyle name="Nuovo 27 3 5" xfId="7721"/>
    <cellStyle name="Nuovo 27 3 5 2" xfId="22457"/>
    <cellStyle name="Nuovo 27 3 6" xfId="22458"/>
    <cellStyle name="Nuovo 27 3 7" xfId="22449"/>
    <cellStyle name="Nuovo 27 4" xfId="1805"/>
    <cellStyle name="Nuovo 27 4 2" xfId="4437"/>
    <cellStyle name="Nuovo 27 4 2 2" xfId="4438"/>
    <cellStyle name="Nuovo 27 4 2 2 2" xfId="22461"/>
    <cellStyle name="Nuovo 27 4 2 3" xfId="13303"/>
    <cellStyle name="Nuovo 27 4 2 3 2" xfId="22462"/>
    <cellStyle name="Nuovo 27 4 2 4" xfId="22460"/>
    <cellStyle name="Nuovo 27 4 2 5" xfId="12915"/>
    <cellStyle name="Nuovo 27 4 3" xfId="4439"/>
    <cellStyle name="Nuovo 27 4 3 2" xfId="22463"/>
    <cellStyle name="Nuovo 27 4 4" xfId="22464"/>
    <cellStyle name="Nuovo 27 4 4 2" xfId="44435"/>
    <cellStyle name="Nuovo 27 4 5" xfId="22465"/>
    <cellStyle name="Nuovo 27 4 6" xfId="22459"/>
    <cellStyle name="Nuovo 27 5" xfId="1806"/>
    <cellStyle name="Nuovo 27 5 2" xfId="22467"/>
    <cellStyle name="Nuovo 27 5 2 2" xfId="44436"/>
    <cellStyle name="Nuovo 27 5 3" xfId="22468"/>
    <cellStyle name="Nuovo 27 5 4" xfId="22466"/>
    <cellStyle name="Nuovo 27 6" xfId="1801"/>
    <cellStyle name="Nuovo 27 6 2" xfId="5011"/>
    <cellStyle name="Nuovo 27 6 3" xfId="22469"/>
    <cellStyle name="Nuovo 27 7" xfId="22444"/>
    <cellStyle name="Nuovo 28" xfId="599"/>
    <cellStyle name="Nuovo 28 2" xfId="600"/>
    <cellStyle name="Nuovo 28 2 2" xfId="1808"/>
    <cellStyle name="Nuovo 28 2 2 2" xfId="8967"/>
    <cellStyle name="Nuovo 28 2 2 3" xfId="22472"/>
    <cellStyle name="Nuovo 28 2 3" xfId="8703"/>
    <cellStyle name="Nuovo 28 2 3 2" xfId="22473"/>
    <cellStyle name="Nuovo 28 2 4" xfId="22474"/>
    <cellStyle name="Nuovo 28 2 5" xfId="22471"/>
    <cellStyle name="Nuovo 28 3" xfId="601"/>
    <cellStyle name="Nuovo 28 3 2" xfId="1810"/>
    <cellStyle name="Nuovo 28 3 2 2" xfId="3809"/>
    <cellStyle name="Nuovo 28 3 2 2 2" xfId="22477"/>
    <cellStyle name="Nuovo 28 3 2 3" xfId="2978"/>
    <cellStyle name="Nuovo 28 3 2 3 2" xfId="9521"/>
    <cellStyle name="Nuovo 28 3 2 3 3" xfId="22478"/>
    <cellStyle name="Nuovo 28 3 2 4" xfId="22476"/>
    <cellStyle name="Nuovo 28 3 3" xfId="1809"/>
    <cellStyle name="Nuovo 28 3 3 2" xfId="4440"/>
    <cellStyle name="Nuovo 28 3 3 2 2" xfId="22480"/>
    <cellStyle name="Nuovo 28 3 3 3" xfId="22481"/>
    <cellStyle name="Nuovo 28 3 3 3 2" xfId="44437"/>
    <cellStyle name="Nuovo 28 3 3 4" xfId="22479"/>
    <cellStyle name="Nuovo 28 3 4" xfId="2469"/>
    <cellStyle name="Nuovo 28 3 4 2" xfId="9181"/>
    <cellStyle name="Nuovo 28 3 4 3" xfId="22482"/>
    <cellStyle name="Nuovo 28 3 5" xfId="7720"/>
    <cellStyle name="Nuovo 28 3 5 2" xfId="22483"/>
    <cellStyle name="Nuovo 28 3 6" xfId="22484"/>
    <cellStyle name="Nuovo 28 3 7" xfId="22475"/>
    <cellStyle name="Nuovo 28 4" xfId="1811"/>
    <cellStyle name="Nuovo 28 4 2" xfId="4441"/>
    <cellStyle name="Nuovo 28 4 2 2" xfId="4442"/>
    <cellStyle name="Nuovo 28 4 2 2 2" xfId="22487"/>
    <cellStyle name="Nuovo 28 4 2 3" xfId="13304"/>
    <cellStyle name="Nuovo 28 4 2 3 2" xfId="22488"/>
    <cellStyle name="Nuovo 28 4 2 4" xfId="22486"/>
    <cellStyle name="Nuovo 28 4 2 5" xfId="12916"/>
    <cellStyle name="Nuovo 28 4 3" xfId="4443"/>
    <cellStyle name="Nuovo 28 4 3 2" xfId="22489"/>
    <cellStyle name="Nuovo 28 4 4" xfId="22490"/>
    <cellStyle name="Nuovo 28 4 4 2" xfId="44438"/>
    <cellStyle name="Nuovo 28 4 5" xfId="22491"/>
    <cellStyle name="Nuovo 28 4 6" xfId="22485"/>
    <cellStyle name="Nuovo 28 5" xfId="1812"/>
    <cellStyle name="Nuovo 28 5 2" xfId="22493"/>
    <cellStyle name="Nuovo 28 5 2 2" xfId="44439"/>
    <cellStyle name="Nuovo 28 5 3" xfId="22494"/>
    <cellStyle name="Nuovo 28 5 4" xfId="22492"/>
    <cellStyle name="Nuovo 28 6" xfId="1807"/>
    <cellStyle name="Nuovo 28 6 2" xfId="5012"/>
    <cellStyle name="Nuovo 28 6 3" xfId="22495"/>
    <cellStyle name="Nuovo 28 7" xfId="22470"/>
    <cellStyle name="Nuovo 29" xfId="602"/>
    <cellStyle name="Nuovo 29 2" xfId="603"/>
    <cellStyle name="Nuovo 29 2 2" xfId="1814"/>
    <cellStyle name="Nuovo 29 2 2 2" xfId="8968"/>
    <cellStyle name="Nuovo 29 2 2 3" xfId="22498"/>
    <cellStyle name="Nuovo 29 2 3" xfId="8704"/>
    <cellStyle name="Nuovo 29 2 3 2" xfId="22499"/>
    <cellStyle name="Nuovo 29 2 4" xfId="22500"/>
    <cellStyle name="Nuovo 29 2 5" xfId="22497"/>
    <cellStyle name="Nuovo 29 3" xfId="604"/>
    <cellStyle name="Nuovo 29 3 2" xfId="1816"/>
    <cellStyle name="Nuovo 29 3 2 2" xfId="3810"/>
    <cellStyle name="Nuovo 29 3 2 2 2" xfId="22503"/>
    <cellStyle name="Nuovo 29 3 2 3" xfId="2979"/>
    <cellStyle name="Nuovo 29 3 2 3 2" xfId="9522"/>
    <cellStyle name="Nuovo 29 3 2 3 3" xfId="22504"/>
    <cellStyle name="Nuovo 29 3 2 4" xfId="22502"/>
    <cellStyle name="Nuovo 29 3 3" xfId="1815"/>
    <cellStyle name="Nuovo 29 3 3 2" xfId="4444"/>
    <cellStyle name="Nuovo 29 3 3 2 2" xfId="22506"/>
    <cellStyle name="Nuovo 29 3 3 3" xfId="22507"/>
    <cellStyle name="Nuovo 29 3 3 3 2" xfId="44440"/>
    <cellStyle name="Nuovo 29 3 3 4" xfId="22505"/>
    <cellStyle name="Nuovo 29 3 4" xfId="2470"/>
    <cellStyle name="Nuovo 29 3 4 2" xfId="9182"/>
    <cellStyle name="Nuovo 29 3 4 3" xfId="22508"/>
    <cellStyle name="Nuovo 29 3 5" xfId="6950"/>
    <cellStyle name="Nuovo 29 3 5 2" xfId="22509"/>
    <cellStyle name="Nuovo 29 3 6" xfId="22510"/>
    <cellStyle name="Nuovo 29 3 7" xfId="22501"/>
    <cellStyle name="Nuovo 29 4" xfId="1817"/>
    <cellStyle name="Nuovo 29 4 2" xfId="4445"/>
    <cellStyle name="Nuovo 29 4 2 2" xfId="4446"/>
    <cellStyle name="Nuovo 29 4 2 2 2" xfId="22513"/>
    <cellStyle name="Nuovo 29 4 2 3" xfId="13305"/>
    <cellStyle name="Nuovo 29 4 2 3 2" xfId="22514"/>
    <cellStyle name="Nuovo 29 4 2 4" xfId="22512"/>
    <cellStyle name="Nuovo 29 4 2 5" xfId="12917"/>
    <cellStyle name="Nuovo 29 4 3" xfId="4447"/>
    <cellStyle name="Nuovo 29 4 3 2" xfId="22515"/>
    <cellStyle name="Nuovo 29 4 4" xfId="22516"/>
    <cellStyle name="Nuovo 29 4 4 2" xfId="44441"/>
    <cellStyle name="Nuovo 29 4 5" xfId="22517"/>
    <cellStyle name="Nuovo 29 4 6" xfId="22511"/>
    <cellStyle name="Nuovo 29 5" xfId="1818"/>
    <cellStyle name="Nuovo 29 5 2" xfId="22519"/>
    <cellStyle name="Nuovo 29 5 2 2" xfId="44442"/>
    <cellStyle name="Nuovo 29 5 3" xfId="22520"/>
    <cellStyle name="Nuovo 29 5 4" xfId="22518"/>
    <cellStyle name="Nuovo 29 6" xfId="1813"/>
    <cellStyle name="Nuovo 29 6 2" xfId="5013"/>
    <cellStyle name="Nuovo 29 6 3" xfId="22521"/>
    <cellStyle name="Nuovo 29 7" xfId="22496"/>
    <cellStyle name="Nuovo 3" xfId="605"/>
    <cellStyle name="Nuovo 3 2" xfId="606"/>
    <cellStyle name="Nuovo 3 2 2" xfId="1820"/>
    <cellStyle name="Nuovo 3 2 2 2" xfId="8969"/>
    <cellStyle name="Nuovo 3 2 2 3" xfId="22524"/>
    <cellStyle name="Nuovo 3 2 3" xfId="8705"/>
    <cellStyle name="Nuovo 3 2 3 2" xfId="22525"/>
    <cellStyle name="Nuovo 3 2 4" xfId="22526"/>
    <cellStyle name="Nuovo 3 2 5" xfId="22523"/>
    <cellStyle name="Nuovo 3 3" xfId="607"/>
    <cellStyle name="Nuovo 3 3 2" xfId="1822"/>
    <cellStyle name="Nuovo 3 3 2 2" xfId="3811"/>
    <cellStyle name="Nuovo 3 3 2 2 2" xfId="22529"/>
    <cellStyle name="Nuovo 3 3 2 3" xfId="2980"/>
    <cellStyle name="Nuovo 3 3 2 3 2" xfId="9523"/>
    <cellStyle name="Nuovo 3 3 2 3 3" xfId="22530"/>
    <cellStyle name="Nuovo 3 3 2 4" xfId="22528"/>
    <cellStyle name="Nuovo 3 3 3" xfId="1821"/>
    <cellStyle name="Nuovo 3 3 3 2" xfId="4448"/>
    <cellStyle name="Nuovo 3 3 3 2 2" xfId="22532"/>
    <cellStyle name="Nuovo 3 3 3 3" xfId="22533"/>
    <cellStyle name="Nuovo 3 3 3 3 2" xfId="44443"/>
    <cellStyle name="Nuovo 3 3 3 4" xfId="22531"/>
    <cellStyle name="Nuovo 3 3 4" xfId="2471"/>
    <cellStyle name="Nuovo 3 3 4 2" xfId="9183"/>
    <cellStyle name="Nuovo 3 3 4 3" xfId="22534"/>
    <cellStyle name="Nuovo 3 3 5" xfId="6577"/>
    <cellStyle name="Nuovo 3 3 5 2" xfId="22535"/>
    <cellStyle name="Nuovo 3 3 6" xfId="22536"/>
    <cellStyle name="Nuovo 3 3 7" xfId="22527"/>
    <cellStyle name="Nuovo 3 4" xfId="1823"/>
    <cellStyle name="Nuovo 3 4 2" xfId="4449"/>
    <cellStyle name="Nuovo 3 4 2 2" xfId="4450"/>
    <cellStyle name="Nuovo 3 4 2 2 2" xfId="22539"/>
    <cellStyle name="Nuovo 3 4 2 3" xfId="13306"/>
    <cellStyle name="Nuovo 3 4 2 3 2" xfId="22540"/>
    <cellStyle name="Nuovo 3 4 2 4" xfId="22538"/>
    <cellStyle name="Nuovo 3 4 2 5" xfId="12918"/>
    <cellStyle name="Nuovo 3 4 3" xfId="4451"/>
    <cellStyle name="Nuovo 3 4 3 2" xfId="22541"/>
    <cellStyle name="Nuovo 3 4 4" xfId="22542"/>
    <cellStyle name="Nuovo 3 4 4 2" xfId="44444"/>
    <cellStyle name="Nuovo 3 4 5" xfId="22543"/>
    <cellStyle name="Nuovo 3 4 6" xfId="22537"/>
    <cellStyle name="Nuovo 3 5" xfId="1824"/>
    <cellStyle name="Nuovo 3 5 2" xfId="22545"/>
    <cellStyle name="Nuovo 3 5 2 2" xfId="44445"/>
    <cellStyle name="Nuovo 3 5 3" xfId="22546"/>
    <cellStyle name="Nuovo 3 5 4" xfId="22544"/>
    <cellStyle name="Nuovo 3 6" xfId="1819"/>
    <cellStyle name="Nuovo 3 6 2" xfId="5014"/>
    <cellStyle name="Nuovo 3 6 3" xfId="22547"/>
    <cellStyle name="Nuovo 3 7" xfId="22522"/>
    <cellStyle name="Nuovo 30" xfId="608"/>
    <cellStyle name="Nuovo 30 2" xfId="609"/>
    <cellStyle name="Nuovo 30 2 2" xfId="1826"/>
    <cellStyle name="Nuovo 30 2 2 2" xfId="8970"/>
    <cellStyle name="Nuovo 30 2 2 3" xfId="22550"/>
    <cellStyle name="Nuovo 30 2 3" xfId="8706"/>
    <cellStyle name="Nuovo 30 2 3 2" xfId="22551"/>
    <cellStyle name="Nuovo 30 2 4" xfId="22552"/>
    <cellStyle name="Nuovo 30 2 5" xfId="22549"/>
    <cellStyle name="Nuovo 30 3" xfId="610"/>
    <cellStyle name="Nuovo 30 3 2" xfId="1828"/>
    <cellStyle name="Nuovo 30 3 2 2" xfId="3812"/>
    <cellStyle name="Nuovo 30 3 2 2 2" xfId="22555"/>
    <cellStyle name="Nuovo 30 3 2 3" xfId="2981"/>
    <cellStyle name="Nuovo 30 3 2 3 2" xfId="9524"/>
    <cellStyle name="Nuovo 30 3 2 3 3" xfId="22556"/>
    <cellStyle name="Nuovo 30 3 2 4" xfId="22554"/>
    <cellStyle name="Nuovo 30 3 3" xfId="1827"/>
    <cellStyle name="Nuovo 30 3 3 2" xfId="4452"/>
    <cellStyle name="Nuovo 30 3 3 2 2" xfId="22558"/>
    <cellStyle name="Nuovo 30 3 3 3" xfId="22559"/>
    <cellStyle name="Nuovo 30 3 3 3 2" xfId="44446"/>
    <cellStyle name="Nuovo 30 3 3 4" xfId="22557"/>
    <cellStyle name="Nuovo 30 3 4" xfId="2472"/>
    <cellStyle name="Nuovo 30 3 4 2" xfId="9184"/>
    <cellStyle name="Nuovo 30 3 4 3" xfId="22560"/>
    <cellStyle name="Nuovo 30 3 5" xfId="7687"/>
    <cellStyle name="Nuovo 30 3 5 2" xfId="22561"/>
    <cellStyle name="Nuovo 30 3 6" xfId="22562"/>
    <cellStyle name="Nuovo 30 3 7" xfId="22553"/>
    <cellStyle name="Nuovo 30 4" xfId="1829"/>
    <cellStyle name="Nuovo 30 4 2" xfId="4453"/>
    <cellStyle name="Nuovo 30 4 2 2" xfId="4454"/>
    <cellStyle name="Nuovo 30 4 2 2 2" xfId="22565"/>
    <cellStyle name="Nuovo 30 4 2 3" xfId="13307"/>
    <cellStyle name="Nuovo 30 4 2 3 2" xfId="22566"/>
    <cellStyle name="Nuovo 30 4 2 4" xfId="22564"/>
    <cellStyle name="Nuovo 30 4 2 5" xfId="12919"/>
    <cellStyle name="Nuovo 30 4 3" xfId="4455"/>
    <cellStyle name="Nuovo 30 4 3 2" xfId="22567"/>
    <cellStyle name="Nuovo 30 4 4" xfId="22568"/>
    <cellStyle name="Nuovo 30 4 4 2" xfId="44447"/>
    <cellStyle name="Nuovo 30 4 5" xfId="22569"/>
    <cellStyle name="Nuovo 30 4 6" xfId="22563"/>
    <cellStyle name="Nuovo 30 5" xfId="1830"/>
    <cellStyle name="Nuovo 30 5 2" xfId="22571"/>
    <cellStyle name="Nuovo 30 5 2 2" xfId="44448"/>
    <cellStyle name="Nuovo 30 5 3" xfId="22572"/>
    <cellStyle name="Nuovo 30 5 4" xfId="22570"/>
    <cellStyle name="Nuovo 30 6" xfId="1825"/>
    <cellStyle name="Nuovo 30 6 2" xfId="5015"/>
    <cellStyle name="Nuovo 30 6 3" xfId="22573"/>
    <cellStyle name="Nuovo 30 7" xfId="22548"/>
    <cellStyle name="Nuovo 31" xfId="611"/>
    <cellStyle name="Nuovo 31 2" xfId="612"/>
    <cellStyle name="Nuovo 31 2 2" xfId="1832"/>
    <cellStyle name="Nuovo 31 2 2 2" xfId="8971"/>
    <cellStyle name="Nuovo 31 2 2 3" xfId="22576"/>
    <cellStyle name="Nuovo 31 2 3" xfId="8707"/>
    <cellStyle name="Nuovo 31 2 3 2" xfId="22577"/>
    <cellStyle name="Nuovo 31 2 4" xfId="22578"/>
    <cellStyle name="Nuovo 31 2 5" xfId="22575"/>
    <cellStyle name="Nuovo 31 3" xfId="613"/>
    <cellStyle name="Nuovo 31 3 2" xfId="1834"/>
    <cellStyle name="Nuovo 31 3 2 2" xfId="3813"/>
    <cellStyle name="Nuovo 31 3 2 2 2" xfId="22581"/>
    <cellStyle name="Nuovo 31 3 2 3" xfId="2982"/>
    <cellStyle name="Nuovo 31 3 2 3 2" xfId="9525"/>
    <cellStyle name="Nuovo 31 3 2 3 3" xfId="22582"/>
    <cellStyle name="Nuovo 31 3 2 4" xfId="22580"/>
    <cellStyle name="Nuovo 31 3 3" xfId="1833"/>
    <cellStyle name="Nuovo 31 3 3 2" xfId="4456"/>
    <cellStyle name="Nuovo 31 3 3 2 2" xfId="22584"/>
    <cellStyle name="Nuovo 31 3 3 3" xfId="22585"/>
    <cellStyle name="Nuovo 31 3 3 3 2" xfId="44449"/>
    <cellStyle name="Nuovo 31 3 3 4" xfId="22583"/>
    <cellStyle name="Nuovo 31 3 4" xfId="2473"/>
    <cellStyle name="Nuovo 31 3 4 2" xfId="9185"/>
    <cellStyle name="Nuovo 31 3 4 3" xfId="22586"/>
    <cellStyle name="Nuovo 31 3 5" xfId="6518"/>
    <cellStyle name="Nuovo 31 3 5 2" xfId="22587"/>
    <cellStyle name="Nuovo 31 3 6" xfId="22588"/>
    <cellStyle name="Nuovo 31 3 7" xfId="22579"/>
    <cellStyle name="Nuovo 31 4" xfId="1835"/>
    <cellStyle name="Nuovo 31 4 2" xfId="4457"/>
    <cellStyle name="Nuovo 31 4 2 2" xfId="4458"/>
    <cellStyle name="Nuovo 31 4 2 2 2" xfId="22591"/>
    <cellStyle name="Nuovo 31 4 2 3" xfId="13308"/>
    <cellStyle name="Nuovo 31 4 2 3 2" xfId="22592"/>
    <cellStyle name="Nuovo 31 4 2 4" xfId="22590"/>
    <cellStyle name="Nuovo 31 4 2 5" xfId="12920"/>
    <cellStyle name="Nuovo 31 4 3" xfId="4459"/>
    <cellStyle name="Nuovo 31 4 3 2" xfId="22593"/>
    <cellStyle name="Nuovo 31 4 4" xfId="22594"/>
    <cellStyle name="Nuovo 31 4 4 2" xfId="44450"/>
    <cellStyle name="Nuovo 31 4 5" xfId="22595"/>
    <cellStyle name="Nuovo 31 4 6" xfId="22589"/>
    <cellStyle name="Nuovo 31 5" xfId="1836"/>
    <cellStyle name="Nuovo 31 5 2" xfId="22597"/>
    <cellStyle name="Nuovo 31 5 2 2" xfId="44451"/>
    <cellStyle name="Nuovo 31 5 3" xfId="22598"/>
    <cellStyle name="Nuovo 31 5 4" xfId="22596"/>
    <cellStyle name="Nuovo 31 6" xfId="1831"/>
    <cellStyle name="Nuovo 31 6 2" xfId="5016"/>
    <cellStyle name="Nuovo 31 6 3" xfId="22599"/>
    <cellStyle name="Nuovo 31 7" xfId="22574"/>
    <cellStyle name="Nuovo 32" xfId="614"/>
    <cellStyle name="Nuovo 32 2" xfId="615"/>
    <cellStyle name="Nuovo 32 2 2" xfId="1838"/>
    <cellStyle name="Nuovo 32 2 2 2" xfId="8972"/>
    <cellStyle name="Nuovo 32 2 2 3" xfId="22602"/>
    <cellStyle name="Nuovo 32 2 3" xfId="8708"/>
    <cellStyle name="Nuovo 32 2 3 2" xfId="22603"/>
    <cellStyle name="Nuovo 32 2 4" xfId="22604"/>
    <cellStyle name="Nuovo 32 2 5" xfId="22601"/>
    <cellStyle name="Nuovo 32 3" xfId="616"/>
    <cellStyle name="Nuovo 32 3 2" xfId="1840"/>
    <cellStyle name="Nuovo 32 3 2 2" xfId="3814"/>
    <cellStyle name="Nuovo 32 3 2 2 2" xfId="22607"/>
    <cellStyle name="Nuovo 32 3 2 3" xfId="2983"/>
    <cellStyle name="Nuovo 32 3 2 3 2" xfId="9526"/>
    <cellStyle name="Nuovo 32 3 2 3 3" xfId="22608"/>
    <cellStyle name="Nuovo 32 3 2 4" xfId="22606"/>
    <cellStyle name="Nuovo 32 3 3" xfId="1839"/>
    <cellStyle name="Nuovo 32 3 3 2" xfId="4460"/>
    <cellStyle name="Nuovo 32 3 3 2 2" xfId="22610"/>
    <cellStyle name="Nuovo 32 3 3 3" xfId="22611"/>
    <cellStyle name="Nuovo 32 3 3 3 2" xfId="44452"/>
    <cellStyle name="Nuovo 32 3 3 4" xfId="22609"/>
    <cellStyle name="Nuovo 32 3 4" xfId="2474"/>
    <cellStyle name="Nuovo 32 3 4 2" xfId="9186"/>
    <cellStyle name="Nuovo 32 3 4 3" xfId="22612"/>
    <cellStyle name="Nuovo 32 3 5" xfId="7685"/>
    <cellStyle name="Nuovo 32 3 5 2" xfId="22613"/>
    <cellStyle name="Nuovo 32 3 6" xfId="22614"/>
    <cellStyle name="Nuovo 32 3 7" xfId="22605"/>
    <cellStyle name="Nuovo 32 4" xfId="1841"/>
    <cellStyle name="Nuovo 32 4 2" xfId="4461"/>
    <cellStyle name="Nuovo 32 4 2 2" xfId="4462"/>
    <cellStyle name="Nuovo 32 4 2 2 2" xfId="22617"/>
    <cellStyle name="Nuovo 32 4 2 3" xfId="13309"/>
    <cellStyle name="Nuovo 32 4 2 3 2" xfId="22618"/>
    <cellStyle name="Nuovo 32 4 2 4" xfId="22616"/>
    <cellStyle name="Nuovo 32 4 2 5" xfId="12921"/>
    <cellStyle name="Nuovo 32 4 3" xfId="4463"/>
    <cellStyle name="Nuovo 32 4 3 2" xfId="22619"/>
    <cellStyle name="Nuovo 32 4 4" xfId="22620"/>
    <cellStyle name="Nuovo 32 4 4 2" xfId="44453"/>
    <cellStyle name="Nuovo 32 4 5" xfId="22621"/>
    <cellStyle name="Nuovo 32 4 6" xfId="22615"/>
    <cellStyle name="Nuovo 32 5" xfId="1842"/>
    <cellStyle name="Nuovo 32 5 2" xfId="22623"/>
    <cellStyle name="Nuovo 32 5 2 2" xfId="44454"/>
    <cellStyle name="Nuovo 32 5 3" xfId="22624"/>
    <cellStyle name="Nuovo 32 5 4" xfId="22622"/>
    <cellStyle name="Nuovo 32 6" xfId="1837"/>
    <cellStyle name="Nuovo 32 6 2" xfId="5017"/>
    <cellStyle name="Nuovo 32 6 3" xfId="22625"/>
    <cellStyle name="Nuovo 32 7" xfId="22600"/>
    <cellStyle name="Nuovo 33" xfId="617"/>
    <cellStyle name="Nuovo 33 2" xfId="618"/>
    <cellStyle name="Nuovo 33 2 2" xfId="1844"/>
    <cellStyle name="Nuovo 33 2 2 2" xfId="8973"/>
    <cellStyle name="Nuovo 33 2 2 3" xfId="22628"/>
    <cellStyle name="Nuovo 33 2 3" xfId="8709"/>
    <cellStyle name="Nuovo 33 2 3 2" xfId="22629"/>
    <cellStyle name="Nuovo 33 2 4" xfId="22630"/>
    <cellStyle name="Nuovo 33 2 5" xfId="22627"/>
    <cellStyle name="Nuovo 33 3" xfId="619"/>
    <cellStyle name="Nuovo 33 3 2" xfId="1846"/>
    <cellStyle name="Nuovo 33 3 2 2" xfId="3815"/>
    <cellStyle name="Nuovo 33 3 2 2 2" xfId="22633"/>
    <cellStyle name="Nuovo 33 3 2 3" xfId="2984"/>
    <cellStyle name="Nuovo 33 3 2 3 2" xfId="9527"/>
    <cellStyle name="Nuovo 33 3 2 3 3" xfId="22634"/>
    <cellStyle name="Nuovo 33 3 2 4" xfId="22632"/>
    <cellStyle name="Nuovo 33 3 3" xfId="1845"/>
    <cellStyle name="Nuovo 33 3 3 2" xfId="4464"/>
    <cellStyle name="Nuovo 33 3 3 2 2" xfId="22636"/>
    <cellStyle name="Nuovo 33 3 3 3" xfId="22637"/>
    <cellStyle name="Nuovo 33 3 3 3 2" xfId="44455"/>
    <cellStyle name="Nuovo 33 3 3 4" xfId="22635"/>
    <cellStyle name="Nuovo 33 3 4" xfId="2475"/>
    <cellStyle name="Nuovo 33 3 4 2" xfId="9187"/>
    <cellStyle name="Nuovo 33 3 4 3" xfId="22638"/>
    <cellStyle name="Nuovo 33 3 5" xfId="7723"/>
    <cellStyle name="Nuovo 33 3 5 2" xfId="22639"/>
    <cellStyle name="Nuovo 33 3 6" xfId="22640"/>
    <cellStyle name="Nuovo 33 3 7" xfId="22631"/>
    <cellStyle name="Nuovo 33 4" xfId="1847"/>
    <cellStyle name="Nuovo 33 4 2" xfId="4465"/>
    <cellStyle name="Nuovo 33 4 2 2" xfId="4466"/>
    <cellStyle name="Nuovo 33 4 2 2 2" xfId="22643"/>
    <cellStyle name="Nuovo 33 4 2 3" xfId="13310"/>
    <cellStyle name="Nuovo 33 4 2 3 2" xfId="22644"/>
    <cellStyle name="Nuovo 33 4 2 4" xfId="22642"/>
    <cellStyle name="Nuovo 33 4 2 5" xfId="12922"/>
    <cellStyle name="Nuovo 33 4 3" xfId="4467"/>
    <cellStyle name="Nuovo 33 4 3 2" xfId="22645"/>
    <cellStyle name="Nuovo 33 4 4" xfId="22646"/>
    <cellStyle name="Nuovo 33 4 4 2" xfId="44456"/>
    <cellStyle name="Nuovo 33 4 5" xfId="22647"/>
    <cellStyle name="Nuovo 33 4 6" xfId="22641"/>
    <cellStyle name="Nuovo 33 5" xfId="1848"/>
    <cellStyle name="Nuovo 33 5 2" xfId="22649"/>
    <cellStyle name="Nuovo 33 5 2 2" xfId="44457"/>
    <cellStyle name="Nuovo 33 5 3" xfId="22650"/>
    <cellStyle name="Nuovo 33 5 4" xfId="22648"/>
    <cellStyle name="Nuovo 33 6" xfId="1843"/>
    <cellStyle name="Nuovo 33 6 2" xfId="5018"/>
    <cellStyle name="Nuovo 33 6 3" xfId="22651"/>
    <cellStyle name="Nuovo 33 7" xfId="22626"/>
    <cellStyle name="Nuovo 34" xfId="620"/>
    <cellStyle name="Nuovo 34 2" xfId="621"/>
    <cellStyle name="Nuovo 34 2 2" xfId="1850"/>
    <cellStyle name="Nuovo 34 2 2 2" xfId="8974"/>
    <cellStyle name="Nuovo 34 2 2 3" xfId="22654"/>
    <cellStyle name="Nuovo 34 2 3" xfId="8710"/>
    <cellStyle name="Nuovo 34 2 3 2" xfId="22655"/>
    <cellStyle name="Nuovo 34 2 4" xfId="22656"/>
    <cellStyle name="Nuovo 34 2 5" xfId="22653"/>
    <cellStyle name="Nuovo 34 3" xfId="622"/>
    <cellStyle name="Nuovo 34 3 2" xfId="1852"/>
    <cellStyle name="Nuovo 34 3 2 2" xfId="3816"/>
    <cellStyle name="Nuovo 34 3 2 2 2" xfId="22659"/>
    <cellStyle name="Nuovo 34 3 2 3" xfId="2985"/>
    <cellStyle name="Nuovo 34 3 2 3 2" xfId="9528"/>
    <cellStyle name="Nuovo 34 3 2 3 3" xfId="22660"/>
    <cellStyle name="Nuovo 34 3 2 4" xfId="22658"/>
    <cellStyle name="Nuovo 34 3 3" xfId="1851"/>
    <cellStyle name="Nuovo 34 3 3 2" xfId="4468"/>
    <cellStyle name="Nuovo 34 3 3 2 2" xfId="22662"/>
    <cellStyle name="Nuovo 34 3 3 3" xfId="22663"/>
    <cellStyle name="Nuovo 34 3 3 3 2" xfId="44458"/>
    <cellStyle name="Nuovo 34 3 3 4" xfId="22661"/>
    <cellStyle name="Nuovo 34 3 4" xfId="2476"/>
    <cellStyle name="Nuovo 34 3 4 2" xfId="9188"/>
    <cellStyle name="Nuovo 34 3 4 3" xfId="22664"/>
    <cellStyle name="Nuovo 34 3 5" xfId="6949"/>
    <cellStyle name="Nuovo 34 3 5 2" xfId="22665"/>
    <cellStyle name="Nuovo 34 3 6" xfId="22666"/>
    <cellStyle name="Nuovo 34 3 7" xfId="22657"/>
    <cellStyle name="Nuovo 34 4" xfId="1853"/>
    <cellStyle name="Nuovo 34 4 2" xfId="4469"/>
    <cellStyle name="Nuovo 34 4 2 2" xfId="4470"/>
    <cellStyle name="Nuovo 34 4 2 2 2" xfId="22669"/>
    <cellStyle name="Nuovo 34 4 2 3" xfId="13311"/>
    <cellStyle name="Nuovo 34 4 2 3 2" xfId="22670"/>
    <cellStyle name="Nuovo 34 4 2 4" xfId="22668"/>
    <cellStyle name="Nuovo 34 4 2 5" xfId="12923"/>
    <cellStyle name="Nuovo 34 4 3" xfId="4471"/>
    <cellStyle name="Nuovo 34 4 3 2" xfId="22671"/>
    <cellStyle name="Nuovo 34 4 4" xfId="22672"/>
    <cellStyle name="Nuovo 34 4 4 2" xfId="44459"/>
    <cellStyle name="Nuovo 34 4 5" xfId="22673"/>
    <cellStyle name="Nuovo 34 4 6" xfId="22667"/>
    <cellStyle name="Nuovo 34 5" xfId="1854"/>
    <cellStyle name="Nuovo 34 5 2" xfId="22675"/>
    <cellStyle name="Nuovo 34 5 2 2" xfId="44460"/>
    <cellStyle name="Nuovo 34 5 3" xfId="22676"/>
    <cellStyle name="Nuovo 34 5 4" xfId="22674"/>
    <cellStyle name="Nuovo 34 6" xfId="1849"/>
    <cellStyle name="Nuovo 34 6 2" xfId="5019"/>
    <cellStyle name="Nuovo 34 6 3" xfId="22677"/>
    <cellStyle name="Nuovo 34 7" xfId="22652"/>
    <cellStyle name="Nuovo 35" xfId="623"/>
    <cellStyle name="Nuovo 35 2" xfId="624"/>
    <cellStyle name="Nuovo 35 2 2" xfId="1856"/>
    <cellStyle name="Nuovo 35 2 2 2" xfId="8975"/>
    <cellStyle name="Nuovo 35 2 2 3" xfId="22680"/>
    <cellStyle name="Nuovo 35 2 3" xfId="8711"/>
    <cellStyle name="Nuovo 35 2 3 2" xfId="22681"/>
    <cellStyle name="Nuovo 35 2 4" xfId="22682"/>
    <cellStyle name="Nuovo 35 2 5" xfId="22679"/>
    <cellStyle name="Nuovo 35 3" xfId="625"/>
    <cellStyle name="Nuovo 35 3 2" xfId="1858"/>
    <cellStyle name="Nuovo 35 3 2 2" xfId="3817"/>
    <cellStyle name="Nuovo 35 3 2 2 2" xfId="22685"/>
    <cellStyle name="Nuovo 35 3 2 3" xfId="2986"/>
    <cellStyle name="Nuovo 35 3 2 3 2" xfId="9529"/>
    <cellStyle name="Nuovo 35 3 2 3 3" xfId="22686"/>
    <cellStyle name="Nuovo 35 3 2 4" xfId="22684"/>
    <cellStyle name="Nuovo 35 3 3" xfId="1857"/>
    <cellStyle name="Nuovo 35 3 3 2" xfId="4472"/>
    <cellStyle name="Nuovo 35 3 3 2 2" xfId="22688"/>
    <cellStyle name="Nuovo 35 3 3 3" xfId="22689"/>
    <cellStyle name="Nuovo 35 3 3 3 2" xfId="44461"/>
    <cellStyle name="Nuovo 35 3 3 4" xfId="22687"/>
    <cellStyle name="Nuovo 35 3 4" xfId="2477"/>
    <cellStyle name="Nuovo 35 3 4 2" xfId="9189"/>
    <cellStyle name="Nuovo 35 3 4 3" xfId="22690"/>
    <cellStyle name="Nuovo 35 3 5" xfId="7722"/>
    <cellStyle name="Nuovo 35 3 5 2" xfId="22691"/>
    <cellStyle name="Nuovo 35 3 6" xfId="22692"/>
    <cellStyle name="Nuovo 35 3 7" xfId="22683"/>
    <cellStyle name="Nuovo 35 4" xfId="1859"/>
    <cellStyle name="Nuovo 35 4 2" xfId="4473"/>
    <cellStyle name="Nuovo 35 4 2 2" xfId="4474"/>
    <cellStyle name="Nuovo 35 4 2 2 2" xfId="22695"/>
    <cellStyle name="Nuovo 35 4 2 3" xfId="13312"/>
    <cellStyle name="Nuovo 35 4 2 3 2" xfId="22696"/>
    <cellStyle name="Nuovo 35 4 2 4" xfId="22694"/>
    <cellStyle name="Nuovo 35 4 2 5" xfId="12924"/>
    <cellStyle name="Nuovo 35 4 3" xfId="4475"/>
    <cellStyle name="Nuovo 35 4 3 2" xfId="22697"/>
    <cellStyle name="Nuovo 35 4 4" xfId="22698"/>
    <cellStyle name="Nuovo 35 4 4 2" xfId="44462"/>
    <cellStyle name="Nuovo 35 4 5" xfId="22699"/>
    <cellStyle name="Nuovo 35 4 6" xfId="22693"/>
    <cellStyle name="Nuovo 35 5" xfId="1860"/>
    <cellStyle name="Nuovo 35 5 2" xfId="22701"/>
    <cellStyle name="Nuovo 35 5 2 2" xfId="44463"/>
    <cellStyle name="Nuovo 35 5 3" xfId="22702"/>
    <cellStyle name="Nuovo 35 5 4" xfId="22700"/>
    <cellStyle name="Nuovo 35 6" xfId="1855"/>
    <cellStyle name="Nuovo 35 6 2" xfId="5020"/>
    <cellStyle name="Nuovo 35 6 3" xfId="22703"/>
    <cellStyle name="Nuovo 35 7" xfId="22678"/>
    <cellStyle name="Nuovo 36" xfId="626"/>
    <cellStyle name="Nuovo 36 2" xfId="627"/>
    <cellStyle name="Nuovo 36 2 2" xfId="1862"/>
    <cellStyle name="Nuovo 36 2 2 2" xfId="8976"/>
    <cellStyle name="Nuovo 36 2 2 3" xfId="22706"/>
    <cellStyle name="Nuovo 36 2 3" xfId="8712"/>
    <cellStyle name="Nuovo 36 2 3 2" xfId="22707"/>
    <cellStyle name="Nuovo 36 2 4" xfId="22708"/>
    <cellStyle name="Nuovo 36 2 5" xfId="22705"/>
    <cellStyle name="Nuovo 36 3" xfId="628"/>
    <cellStyle name="Nuovo 36 3 2" xfId="1864"/>
    <cellStyle name="Nuovo 36 3 2 2" xfId="3818"/>
    <cellStyle name="Nuovo 36 3 2 2 2" xfId="22711"/>
    <cellStyle name="Nuovo 36 3 2 3" xfId="2987"/>
    <cellStyle name="Nuovo 36 3 2 3 2" xfId="9530"/>
    <cellStyle name="Nuovo 36 3 2 3 3" xfId="22712"/>
    <cellStyle name="Nuovo 36 3 2 4" xfId="22710"/>
    <cellStyle name="Nuovo 36 3 3" xfId="1863"/>
    <cellStyle name="Nuovo 36 3 3 2" xfId="4476"/>
    <cellStyle name="Nuovo 36 3 3 2 2" xfId="22714"/>
    <cellStyle name="Nuovo 36 3 3 3" xfId="22715"/>
    <cellStyle name="Nuovo 36 3 3 3 2" xfId="44464"/>
    <cellStyle name="Nuovo 36 3 3 4" xfId="22713"/>
    <cellStyle name="Nuovo 36 3 4" xfId="2478"/>
    <cellStyle name="Nuovo 36 3 4 2" xfId="9190"/>
    <cellStyle name="Nuovo 36 3 4 3" xfId="22716"/>
    <cellStyle name="Nuovo 36 3 5" xfId="6585"/>
    <cellStyle name="Nuovo 36 3 5 2" xfId="22717"/>
    <cellStyle name="Nuovo 36 3 6" xfId="22718"/>
    <cellStyle name="Nuovo 36 3 7" xfId="22709"/>
    <cellStyle name="Nuovo 36 4" xfId="1865"/>
    <cellStyle name="Nuovo 36 4 2" xfId="4477"/>
    <cellStyle name="Nuovo 36 4 2 2" xfId="4478"/>
    <cellStyle name="Nuovo 36 4 2 2 2" xfId="22721"/>
    <cellStyle name="Nuovo 36 4 2 3" xfId="13313"/>
    <cellStyle name="Nuovo 36 4 2 3 2" xfId="22722"/>
    <cellStyle name="Nuovo 36 4 2 4" xfId="22720"/>
    <cellStyle name="Nuovo 36 4 2 5" xfId="12925"/>
    <cellStyle name="Nuovo 36 4 3" xfId="4479"/>
    <cellStyle name="Nuovo 36 4 3 2" xfId="22723"/>
    <cellStyle name="Nuovo 36 4 4" xfId="22724"/>
    <cellStyle name="Nuovo 36 4 4 2" xfId="44465"/>
    <cellStyle name="Nuovo 36 4 5" xfId="22725"/>
    <cellStyle name="Nuovo 36 4 6" xfId="22719"/>
    <cellStyle name="Nuovo 36 5" xfId="1866"/>
    <cellStyle name="Nuovo 36 5 2" xfId="22727"/>
    <cellStyle name="Nuovo 36 5 2 2" xfId="44466"/>
    <cellStyle name="Nuovo 36 5 3" xfId="22728"/>
    <cellStyle name="Nuovo 36 5 4" xfId="22726"/>
    <cellStyle name="Nuovo 36 6" xfId="1861"/>
    <cellStyle name="Nuovo 36 6 2" xfId="5021"/>
    <cellStyle name="Nuovo 36 6 3" xfId="22729"/>
    <cellStyle name="Nuovo 36 7" xfId="22704"/>
    <cellStyle name="Nuovo 37" xfId="629"/>
    <cellStyle name="Nuovo 37 2" xfId="630"/>
    <cellStyle name="Nuovo 37 2 2" xfId="1868"/>
    <cellStyle name="Nuovo 37 2 2 2" xfId="8977"/>
    <cellStyle name="Nuovo 37 2 2 3" xfId="22732"/>
    <cellStyle name="Nuovo 37 2 3" xfId="8713"/>
    <cellStyle name="Nuovo 37 2 3 2" xfId="22733"/>
    <cellStyle name="Nuovo 37 2 4" xfId="22734"/>
    <cellStyle name="Nuovo 37 2 5" xfId="22731"/>
    <cellStyle name="Nuovo 37 3" xfId="631"/>
    <cellStyle name="Nuovo 37 3 2" xfId="1870"/>
    <cellStyle name="Nuovo 37 3 2 2" xfId="3819"/>
    <cellStyle name="Nuovo 37 3 2 2 2" xfId="22737"/>
    <cellStyle name="Nuovo 37 3 2 3" xfId="2988"/>
    <cellStyle name="Nuovo 37 3 2 3 2" xfId="9531"/>
    <cellStyle name="Nuovo 37 3 2 3 3" xfId="22738"/>
    <cellStyle name="Nuovo 37 3 2 4" xfId="22736"/>
    <cellStyle name="Nuovo 37 3 3" xfId="1869"/>
    <cellStyle name="Nuovo 37 3 3 2" xfId="4480"/>
    <cellStyle name="Nuovo 37 3 3 2 2" xfId="22740"/>
    <cellStyle name="Nuovo 37 3 3 3" xfId="22741"/>
    <cellStyle name="Nuovo 37 3 3 3 2" xfId="44467"/>
    <cellStyle name="Nuovo 37 3 3 4" xfId="22739"/>
    <cellStyle name="Nuovo 37 3 4" xfId="2479"/>
    <cellStyle name="Nuovo 37 3 4 2" xfId="9191"/>
    <cellStyle name="Nuovo 37 3 4 3" xfId="22742"/>
    <cellStyle name="Nuovo 37 3 5" xfId="6637"/>
    <cellStyle name="Nuovo 37 3 5 2" xfId="22743"/>
    <cellStyle name="Nuovo 37 3 6" xfId="22744"/>
    <cellStyle name="Nuovo 37 3 7" xfId="22735"/>
    <cellStyle name="Nuovo 37 4" xfId="1871"/>
    <cellStyle name="Nuovo 37 4 2" xfId="4481"/>
    <cellStyle name="Nuovo 37 4 2 2" xfId="4482"/>
    <cellStyle name="Nuovo 37 4 2 2 2" xfId="22747"/>
    <cellStyle name="Nuovo 37 4 2 3" xfId="13314"/>
    <cellStyle name="Nuovo 37 4 2 3 2" xfId="22748"/>
    <cellStyle name="Nuovo 37 4 2 4" xfId="22746"/>
    <cellStyle name="Nuovo 37 4 2 5" xfId="12926"/>
    <cellStyle name="Nuovo 37 4 3" xfId="4483"/>
    <cellStyle name="Nuovo 37 4 3 2" xfId="22749"/>
    <cellStyle name="Nuovo 37 4 4" xfId="22750"/>
    <cellStyle name="Nuovo 37 4 4 2" xfId="44468"/>
    <cellStyle name="Nuovo 37 4 5" xfId="22751"/>
    <cellStyle name="Nuovo 37 4 6" xfId="22745"/>
    <cellStyle name="Nuovo 37 5" xfId="1872"/>
    <cellStyle name="Nuovo 37 5 2" xfId="22753"/>
    <cellStyle name="Nuovo 37 5 2 2" xfId="44469"/>
    <cellStyle name="Nuovo 37 5 3" xfId="22754"/>
    <cellStyle name="Nuovo 37 5 4" xfId="22752"/>
    <cellStyle name="Nuovo 37 6" xfId="1867"/>
    <cellStyle name="Nuovo 37 6 2" xfId="5022"/>
    <cellStyle name="Nuovo 37 6 3" xfId="22755"/>
    <cellStyle name="Nuovo 37 7" xfId="22730"/>
    <cellStyle name="Nuovo 38" xfId="632"/>
    <cellStyle name="Nuovo 38 2" xfId="633"/>
    <cellStyle name="Nuovo 38 2 2" xfId="1874"/>
    <cellStyle name="Nuovo 38 2 2 2" xfId="8978"/>
    <cellStyle name="Nuovo 38 2 2 3" xfId="22758"/>
    <cellStyle name="Nuovo 38 2 3" xfId="8714"/>
    <cellStyle name="Nuovo 38 2 3 2" xfId="22759"/>
    <cellStyle name="Nuovo 38 2 4" xfId="22760"/>
    <cellStyle name="Nuovo 38 2 5" xfId="22757"/>
    <cellStyle name="Nuovo 38 3" xfId="634"/>
    <cellStyle name="Nuovo 38 3 2" xfId="1876"/>
    <cellStyle name="Nuovo 38 3 2 2" xfId="3820"/>
    <cellStyle name="Nuovo 38 3 2 2 2" xfId="22763"/>
    <cellStyle name="Nuovo 38 3 2 3" xfId="2989"/>
    <cellStyle name="Nuovo 38 3 2 3 2" xfId="9532"/>
    <cellStyle name="Nuovo 38 3 2 3 3" xfId="22764"/>
    <cellStyle name="Nuovo 38 3 2 4" xfId="22762"/>
    <cellStyle name="Nuovo 38 3 3" xfId="1875"/>
    <cellStyle name="Nuovo 38 3 3 2" xfId="4484"/>
    <cellStyle name="Nuovo 38 3 3 2 2" xfId="22766"/>
    <cellStyle name="Nuovo 38 3 3 3" xfId="22767"/>
    <cellStyle name="Nuovo 38 3 3 3 2" xfId="44470"/>
    <cellStyle name="Nuovo 38 3 3 4" xfId="22765"/>
    <cellStyle name="Nuovo 38 3 4" xfId="2480"/>
    <cellStyle name="Nuovo 38 3 4 2" xfId="9192"/>
    <cellStyle name="Nuovo 38 3 4 3" xfId="22768"/>
    <cellStyle name="Nuovo 38 3 5" xfId="7594"/>
    <cellStyle name="Nuovo 38 3 5 2" xfId="22769"/>
    <cellStyle name="Nuovo 38 3 6" xfId="22770"/>
    <cellStyle name="Nuovo 38 3 7" xfId="22761"/>
    <cellStyle name="Nuovo 38 4" xfId="1877"/>
    <cellStyle name="Nuovo 38 4 2" xfId="4485"/>
    <cellStyle name="Nuovo 38 4 2 2" xfId="4486"/>
    <cellStyle name="Nuovo 38 4 2 2 2" xfId="22773"/>
    <cellStyle name="Nuovo 38 4 2 3" xfId="13315"/>
    <cellStyle name="Nuovo 38 4 2 3 2" xfId="22774"/>
    <cellStyle name="Nuovo 38 4 2 4" xfId="22772"/>
    <cellStyle name="Nuovo 38 4 2 5" xfId="12927"/>
    <cellStyle name="Nuovo 38 4 3" xfId="4487"/>
    <cellStyle name="Nuovo 38 4 3 2" xfId="22775"/>
    <cellStyle name="Nuovo 38 4 4" xfId="22776"/>
    <cellStyle name="Nuovo 38 4 4 2" xfId="44471"/>
    <cellStyle name="Nuovo 38 4 5" xfId="22777"/>
    <cellStyle name="Nuovo 38 4 6" xfId="22771"/>
    <cellStyle name="Nuovo 38 5" xfId="1878"/>
    <cellStyle name="Nuovo 38 5 2" xfId="22779"/>
    <cellStyle name="Nuovo 38 5 2 2" xfId="44472"/>
    <cellStyle name="Nuovo 38 5 3" xfId="22780"/>
    <cellStyle name="Nuovo 38 5 4" xfId="22778"/>
    <cellStyle name="Nuovo 38 6" xfId="1873"/>
    <cellStyle name="Nuovo 38 6 2" xfId="5023"/>
    <cellStyle name="Nuovo 38 6 3" xfId="22781"/>
    <cellStyle name="Nuovo 38 7" xfId="22756"/>
    <cellStyle name="Nuovo 39" xfId="635"/>
    <cellStyle name="Nuovo 39 2" xfId="636"/>
    <cellStyle name="Nuovo 39 2 2" xfId="1880"/>
    <cellStyle name="Nuovo 39 2 2 2" xfId="8979"/>
    <cellStyle name="Nuovo 39 2 2 3" xfId="22784"/>
    <cellStyle name="Nuovo 39 2 3" xfId="8715"/>
    <cellStyle name="Nuovo 39 2 3 2" xfId="22785"/>
    <cellStyle name="Nuovo 39 2 4" xfId="22786"/>
    <cellStyle name="Nuovo 39 2 5" xfId="22783"/>
    <cellStyle name="Nuovo 39 3" xfId="637"/>
    <cellStyle name="Nuovo 39 3 2" xfId="1882"/>
    <cellStyle name="Nuovo 39 3 2 2" xfId="3821"/>
    <cellStyle name="Nuovo 39 3 2 2 2" xfId="22789"/>
    <cellStyle name="Nuovo 39 3 2 3" xfId="2990"/>
    <cellStyle name="Nuovo 39 3 2 3 2" xfId="9533"/>
    <cellStyle name="Nuovo 39 3 2 3 3" xfId="22790"/>
    <cellStyle name="Nuovo 39 3 2 4" xfId="22788"/>
    <cellStyle name="Nuovo 39 3 3" xfId="1881"/>
    <cellStyle name="Nuovo 39 3 3 2" xfId="4488"/>
    <cellStyle name="Nuovo 39 3 3 2 2" xfId="22792"/>
    <cellStyle name="Nuovo 39 3 3 3" xfId="22793"/>
    <cellStyle name="Nuovo 39 3 3 3 2" xfId="44473"/>
    <cellStyle name="Nuovo 39 3 3 4" xfId="22791"/>
    <cellStyle name="Nuovo 39 3 4" xfId="2481"/>
    <cellStyle name="Nuovo 39 3 4 2" xfId="9193"/>
    <cellStyle name="Nuovo 39 3 4 3" xfId="22794"/>
    <cellStyle name="Nuovo 39 3 5" xfId="6943"/>
    <cellStyle name="Nuovo 39 3 5 2" xfId="22795"/>
    <cellStyle name="Nuovo 39 3 6" xfId="22796"/>
    <cellStyle name="Nuovo 39 3 7" xfId="22787"/>
    <cellStyle name="Nuovo 39 4" xfId="1883"/>
    <cellStyle name="Nuovo 39 4 2" xfId="4489"/>
    <cellStyle name="Nuovo 39 4 2 2" xfId="4490"/>
    <cellStyle name="Nuovo 39 4 2 2 2" xfId="22799"/>
    <cellStyle name="Nuovo 39 4 2 3" xfId="13316"/>
    <cellStyle name="Nuovo 39 4 2 3 2" xfId="22800"/>
    <cellStyle name="Nuovo 39 4 2 4" xfId="22798"/>
    <cellStyle name="Nuovo 39 4 2 5" xfId="12928"/>
    <cellStyle name="Nuovo 39 4 3" xfId="4491"/>
    <cellStyle name="Nuovo 39 4 3 2" xfId="22801"/>
    <cellStyle name="Nuovo 39 4 4" xfId="22802"/>
    <cellStyle name="Nuovo 39 4 4 2" xfId="44474"/>
    <cellStyle name="Nuovo 39 4 5" xfId="22803"/>
    <cellStyle name="Nuovo 39 4 6" xfId="22797"/>
    <cellStyle name="Nuovo 39 5" xfId="1884"/>
    <cellStyle name="Nuovo 39 5 2" xfId="22805"/>
    <cellStyle name="Nuovo 39 5 2 2" xfId="44475"/>
    <cellStyle name="Nuovo 39 5 3" xfId="22806"/>
    <cellStyle name="Nuovo 39 5 4" xfId="22804"/>
    <cellStyle name="Nuovo 39 6" xfId="1879"/>
    <cellStyle name="Nuovo 39 6 2" xfId="5024"/>
    <cellStyle name="Nuovo 39 6 3" xfId="22807"/>
    <cellStyle name="Nuovo 39 7" xfId="22782"/>
    <cellStyle name="Nuovo 4" xfId="638"/>
    <cellStyle name="Nuovo 4 2" xfId="639"/>
    <cellStyle name="Nuovo 4 2 2" xfId="1886"/>
    <cellStyle name="Nuovo 4 2 2 2" xfId="8980"/>
    <cellStyle name="Nuovo 4 2 2 3" xfId="22810"/>
    <cellStyle name="Nuovo 4 2 3" xfId="8716"/>
    <cellStyle name="Nuovo 4 2 3 2" xfId="22811"/>
    <cellStyle name="Nuovo 4 2 4" xfId="22812"/>
    <cellStyle name="Nuovo 4 2 5" xfId="22809"/>
    <cellStyle name="Nuovo 4 3" xfId="640"/>
    <cellStyle name="Nuovo 4 3 2" xfId="1888"/>
    <cellStyle name="Nuovo 4 3 2 2" xfId="3822"/>
    <cellStyle name="Nuovo 4 3 2 2 2" xfId="22815"/>
    <cellStyle name="Nuovo 4 3 2 3" xfId="2991"/>
    <cellStyle name="Nuovo 4 3 2 3 2" xfId="9534"/>
    <cellStyle name="Nuovo 4 3 2 3 3" xfId="22816"/>
    <cellStyle name="Nuovo 4 3 2 4" xfId="22814"/>
    <cellStyle name="Nuovo 4 3 3" xfId="1887"/>
    <cellStyle name="Nuovo 4 3 3 2" xfId="4492"/>
    <cellStyle name="Nuovo 4 3 3 2 2" xfId="22818"/>
    <cellStyle name="Nuovo 4 3 3 3" xfId="22819"/>
    <cellStyle name="Nuovo 4 3 3 3 2" xfId="44476"/>
    <cellStyle name="Nuovo 4 3 3 4" xfId="22817"/>
    <cellStyle name="Nuovo 4 3 4" xfId="2482"/>
    <cellStyle name="Nuovo 4 3 4 2" xfId="9194"/>
    <cellStyle name="Nuovo 4 3 4 3" xfId="22820"/>
    <cellStyle name="Nuovo 4 3 5" xfId="6551"/>
    <cellStyle name="Nuovo 4 3 5 2" xfId="22821"/>
    <cellStyle name="Nuovo 4 3 6" xfId="22822"/>
    <cellStyle name="Nuovo 4 3 7" xfId="22813"/>
    <cellStyle name="Nuovo 4 4" xfId="1889"/>
    <cellStyle name="Nuovo 4 4 2" xfId="4493"/>
    <cellStyle name="Nuovo 4 4 2 2" xfId="4494"/>
    <cellStyle name="Nuovo 4 4 2 2 2" xfId="22825"/>
    <cellStyle name="Nuovo 4 4 2 3" xfId="13317"/>
    <cellStyle name="Nuovo 4 4 2 3 2" xfId="22826"/>
    <cellStyle name="Nuovo 4 4 2 4" xfId="22824"/>
    <cellStyle name="Nuovo 4 4 2 5" xfId="12929"/>
    <cellStyle name="Nuovo 4 4 3" xfId="4495"/>
    <cellStyle name="Nuovo 4 4 3 2" xfId="22827"/>
    <cellStyle name="Nuovo 4 4 4" xfId="22828"/>
    <cellStyle name="Nuovo 4 4 4 2" xfId="44477"/>
    <cellStyle name="Nuovo 4 4 5" xfId="22829"/>
    <cellStyle name="Nuovo 4 4 6" xfId="22823"/>
    <cellStyle name="Nuovo 4 5" xfId="1890"/>
    <cellStyle name="Nuovo 4 5 2" xfId="22831"/>
    <cellStyle name="Nuovo 4 5 2 2" xfId="44478"/>
    <cellStyle name="Nuovo 4 5 3" xfId="22832"/>
    <cellStyle name="Nuovo 4 5 4" xfId="22830"/>
    <cellStyle name="Nuovo 4 6" xfId="1885"/>
    <cellStyle name="Nuovo 4 6 2" xfId="5025"/>
    <cellStyle name="Nuovo 4 6 3" xfId="22833"/>
    <cellStyle name="Nuovo 4 7" xfId="22808"/>
    <cellStyle name="Nuovo 40" xfId="641"/>
    <cellStyle name="Nuovo 40 2" xfId="642"/>
    <cellStyle name="Nuovo 40 2 2" xfId="1892"/>
    <cellStyle name="Nuovo 40 2 2 2" xfId="8981"/>
    <cellStyle name="Nuovo 40 2 2 3" xfId="22836"/>
    <cellStyle name="Nuovo 40 2 3" xfId="8717"/>
    <cellStyle name="Nuovo 40 2 3 2" xfId="22837"/>
    <cellStyle name="Nuovo 40 2 4" xfId="22838"/>
    <cellStyle name="Nuovo 40 2 5" xfId="22835"/>
    <cellStyle name="Nuovo 40 3" xfId="643"/>
    <cellStyle name="Nuovo 40 3 2" xfId="1894"/>
    <cellStyle name="Nuovo 40 3 2 2" xfId="3823"/>
    <cellStyle name="Nuovo 40 3 2 2 2" xfId="22841"/>
    <cellStyle name="Nuovo 40 3 2 3" xfId="2992"/>
    <cellStyle name="Nuovo 40 3 2 3 2" xfId="9535"/>
    <cellStyle name="Nuovo 40 3 2 3 3" xfId="22842"/>
    <cellStyle name="Nuovo 40 3 2 4" xfId="22840"/>
    <cellStyle name="Nuovo 40 3 3" xfId="1893"/>
    <cellStyle name="Nuovo 40 3 3 2" xfId="4496"/>
    <cellStyle name="Nuovo 40 3 3 2 2" xfId="22844"/>
    <cellStyle name="Nuovo 40 3 3 3" xfId="22845"/>
    <cellStyle name="Nuovo 40 3 3 3 2" xfId="44479"/>
    <cellStyle name="Nuovo 40 3 3 4" xfId="22843"/>
    <cellStyle name="Nuovo 40 3 4" xfId="2483"/>
    <cellStyle name="Nuovo 40 3 4 2" xfId="9195"/>
    <cellStyle name="Nuovo 40 3 4 3" xfId="22846"/>
    <cellStyle name="Nuovo 40 3 5" xfId="6932"/>
    <cellStyle name="Nuovo 40 3 5 2" xfId="22847"/>
    <cellStyle name="Nuovo 40 3 6" xfId="22848"/>
    <cellStyle name="Nuovo 40 3 7" xfId="22839"/>
    <cellStyle name="Nuovo 40 4" xfId="1895"/>
    <cellStyle name="Nuovo 40 4 2" xfId="4497"/>
    <cellStyle name="Nuovo 40 4 2 2" xfId="4498"/>
    <cellStyle name="Nuovo 40 4 2 2 2" xfId="22851"/>
    <cellStyle name="Nuovo 40 4 2 3" xfId="13318"/>
    <cellStyle name="Nuovo 40 4 2 3 2" xfId="22852"/>
    <cellStyle name="Nuovo 40 4 2 4" xfId="22850"/>
    <cellStyle name="Nuovo 40 4 2 5" xfId="12930"/>
    <cellStyle name="Nuovo 40 4 3" xfId="4499"/>
    <cellStyle name="Nuovo 40 4 3 2" xfId="22853"/>
    <cellStyle name="Nuovo 40 4 4" xfId="22854"/>
    <cellStyle name="Nuovo 40 4 4 2" xfId="44480"/>
    <cellStyle name="Nuovo 40 4 5" xfId="22855"/>
    <cellStyle name="Nuovo 40 4 6" xfId="22849"/>
    <cellStyle name="Nuovo 40 5" xfId="1896"/>
    <cellStyle name="Nuovo 40 5 2" xfId="22857"/>
    <cellStyle name="Nuovo 40 5 2 2" xfId="44481"/>
    <cellStyle name="Nuovo 40 5 3" xfId="22858"/>
    <cellStyle name="Nuovo 40 5 4" xfId="22856"/>
    <cellStyle name="Nuovo 40 6" xfId="1891"/>
    <cellStyle name="Nuovo 40 6 2" xfId="5026"/>
    <cellStyle name="Nuovo 40 6 3" xfId="22859"/>
    <cellStyle name="Nuovo 40 7" xfId="22834"/>
    <cellStyle name="Nuovo 41" xfId="644"/>
    <cellStyle name="Nuovo 41 2" xfId="645"/>
    <cellStyle name="Nuovo 41 2 2" xfId="1898"/>
    <cellStyle name="Nuovo 41 2 2 2" xfId="8982"/>
    <cellStyle name="Nuovo 41 2 2 3" xfId="22862"/>
    <cellStyle name="Nuovo 41 2 3" xfId="8718"/>
    <cellStyle name="Nuovo 41 2 3 2" xfId="22863"/>
    <cellStyle name="Nuovo 41 2 4" xfId="22864"/>
    <cellStyle name="Nuovo 41 2 5" xfId="22861"/>
    <cellStyle name="Nuovo 41 3" xfId="646"/>
    <cellStyle name="Nuovo 41 3 2" xfId="1900"/>
    <cellStyle name="Nuovo 41 3 2 2" xfId="3824"/>
    <cellStyle name="Nuovo 41 3 2 2 2" xfId="22867"/>
    <cellStyle name="Nuovo 41 3 2 3" xfId="2993"/>
    <cellStyle name="Nuovo 41 3 2 3 2" xfId="9536"/>
    <cellStyle name="Nuovo 41 3 2 3 3" xfId="22868"/>
    <cellStyle name="Nuovo 41 3 2 4" xfId="22866"/>
    <cellStyle name="Nuovo 41 3 3" xfId="1899"/>
    <cellStyle name="Nuovo 41 3 3 2" xfId="4500"/>
    <cellStyle name="Nuovo 41 3 3 2 2" xfId="22870"/>
    <cellStyle name="Nuovo 41 3 3 3" xfId="22871"/>
    <cellStyle name="Nuovo 41 3 3 3 2" xfId="44482"/>
    <cellStyle name="Nuovo 41 3 3 4" xfId="22869"/>
    <cellStyle name="Nuovo 41 3 4" xfId="2484"/>
    <cellStyle name="Nuovo 41 3 4 2" xfId="9196"/>
    <cellStyle name="Nuovo 41 3 4 3" xfId="22872"/>
    <cellStyle name="Nuovo 41 3 5" xfId="7688"/>
    <cellStyle name="Nuovo 41 3 5 2" xfId="22873"/>
    <cellStyle name="Nuovo 41 3 6" xfId="22874"/>
    <cellStyle name="Nuovo 41 3 7" xfId="22865"/>
    <cellStyle name="Nuovo 41 4" xfId="1901"/>
    <cellStyle name="Nuovo 41 4 2" xfId="4501"/>
    <cellStyle name="Nuovo 41 4 2 2" xfId="4502"/>
    <cellStyle name="Nuovo 41 4 2 2 2" xfId="22877"/>
    <cellStyle name="Nuovo 41 4 2 3" xfId="13319"/>
    <cellStyle name="Nuovo 41 4 2 3 2" xfId="22878"/>
    <cellStyle name="Nuovo 41 4 2 4" xfId="22876"/>
    <cellStyle name="Nuovo 41 4 2 5" xfId="12931"/>
    <cellStyle name="Nuovo 41 4 3" xfId="4503"/>
    <cellStyle name="Nuovo 41 4 3 2" xfId="22879"/>
    <cellStyle name="Nuovo 41 4 4" xfId="22880"/>
    <cellStyle name="Nuovo 41 4 4 2" xfId="44483"/>
    <cellStyle name="Nuovo 41 4 5" xfId="22881"/>
    <cellStyle name="Nuovo 41 4 6" xfId="22875"/>
    <cellStyle name="Nuovo 41 5" xfId="1902"/>
    <cellStyle name="Nuovo 41 5 2" xfId="22883"/>
    <cellStyle name="Nuovo 41 5 2 2" xfId="44484"/>
    <cellStyle name="Nuovo 41 5 3" xfId="22884"/>
    <cellStyle name="Nuovo 41 5 4" xfId="22882"/>
    <cellStyle name="Nuovo 41 6" xfId="1897"/>
    <cellStyle name="Nuovo 41 6 2" xfId="5027"/>
    <cellStyle name="Nuovo 41 6 3" xfId="22885"/>
    <cellStyle name="Nuovo 41 7" xfId="22860"/>
    <cellStyle name="Nuovo 42" xfId="647"/>
    <cellStyle name="Nuovo 42 2" xfId="648"/>
    <cellStyle name="Nuovo 42 2 2" xfId="1904"/>
    <cellStyle name="Nuovo 42 2 2 2" xfId="8983"/>
    <cellStyle name="Nuovo 42 2 2 3" xfId="22888"/>
    <cellStyle name="Nuovo 42 2 3" xfId="8719"/>
    <cellStyle name="Nuovo 42 2 3 2" xfId="22889"/>
    <cellStyle name="Nuovo 42 2 4" xfId="22890"/>
    <cellStyle name="Nuovo 42 2 5" xfId="22887"/>
    <cellStyle name="Nuovo 42 3" xfId="649"/>
    <cellStyle name="Nuovo 42 3 2" xfId="1906"/>
    <cellStyle name="Nuovo 42 3 2 2" xfId="3825"/>
    <cellStyle name="Nuovo 42 3 2 2 2" xfId="22893"/>
    <cellStyle name="Nuovo 42 3 2 3" xfId="2994"/>
    <cellStyle name="Nuovo 42 3 2 3 2" xfId="9537"/>
    <cellStyle name="Nuovo 42 3 2 3 3" xfId="22894"/>
    <cellStyle name="Nuovo 42 3 2 4" xfId="22892"/>
    <cellStyle name="Nuovo 42 3 3" xfId="1905"/>
    <cellStyle name="Nuovo 42 3 3 2" xfId="4504"/>
    <cellStyle name="Nuovo 42 3 3 2 2" xfId="22896"/>
    <cellStyle name="Nuovo 42 3 3 3" xfId="22897"/>
    <cellStyle name="Nuovo 42 3 3 3 2" xfId="44485"/>
    <cellStyle name="Nuovo 42 3 3 4" xfId="22895"/>
    <cellStyle name="Nuovo 42 3 4" xfId="2485"/>
    <cellStyle name="Nuovo 42 3 4 2" xfId="9197"/>
    <cellStyle name="Nuovo 42 3 4 3" xfId="22898"/>
    <cellStyle name="Nuovo 42 3 5" xfId="7724"/>
    <cellStyle name="Nuovo 42 3 5 2" xfId="22899"/>
    <cellStyle name="Nuovo 42 3 6" xfId="22900"/>
    <cellStyle name="Nuovo 42 3 7" xfId="22891"/>
    <cellStyle name="Nuovo 42 4" xfId="1907"/>
    <cellStyle name="Nuovo 42 4 2" xfId="4505"/>
    <cellStyle name="Nuovo 42 4 2 2" xfId="4506"/>
    <cellStyle name="Nuovo 42 4 2 2 2" xfId="22903"/>
    <cellStyle name="Nuovo 42 4 2 3" xfId="13320"/>
    <cellStyle name="Nuovo 42 4 2 3 2" xfId="22904"/>
    <cellStyle name="Nuovo 42 4 2 4" xfId="22902"/>
    <cellStyle name="Nuovo 42 4 2 5" xfId="12932"/>
    <cellStyle name="Nuovo 42 4 3" xfId="4507"/>
    <cellStyle name="Nuovo 42 4 3 2" xfId="22905"/>
    <cellStyle name="Nuovo 42 4 4" xfId="22906"/>
    <cellStyle name="Nuovo 42 4 4 2" xfId="44486"/>
    <cellStyle name="Nuovo 42 4 5" xfId="22907"/>
    <cellStyle name="Nuovo 42 4 6" xfId="22901"/>
    <cellStyle name="Nuovo 42 5" xfId="1908"/>
    <cellStyle name="Nuovo 42 5 2" xfId="22909"/>
    <cellStyle name="Nuovo 42 5 2 2" xfId="44487"/>
    <cellStyle name="Nuovo 42 5 3" xfId="22910"/>
    <cellStyle name="Nuovo 42 5 4" xfId="22908"/>
    <cellStyle name="Nuovo 42 6" xfId="1903"/>
    <cellStyle name="Nuovo 42 6 2" xfId="5028"/>
    <cellStyle name="Nuovo 42 6 3" xfId="22911"/>
    <cellStyle name="Nuovo 42 7" xfId="22886"/>
    <cellStyle name="Nuovo 43" xfId="650"/>
    <cellStyle name="Nuovo 43 2" xfId="651"/>
    <cellStyle name="Nuovo 43 2 2" xfId="1910"/>
    <cellStyle name="Nuovo 43 2 2 2" xfId="8984"/>
    <cellStyle name="Nuovo 43 2 2 3" xfId="22914"/>
    <cellStyle name="Nuovo 43 2 3" xfId="8720"/>
    <cellStyle name="Nuovo 43 2 3 2" xfId="22915"/>
    <cellStyle name="Nuovo 43 2 4" xfId="22916"/>
    <cellStyle name="Nuovo 43 2 5" xfId="22913"/>
    <cellStyle name="Nuovo 43 3" xfId="652"/>
    <cellStyle name="Nuovo 43 3 2" xfId="1912"/>
    <cellStyle name="Nuovo 43 3 2 2" xfId="3826"/>
    <cellStyle name="Nuovo 43 3 2 2 2" xfId="22919"/>
    <cellStyle name="Nuovo 43 3 2 3" xfId="2995"/>
    <cellStyle name="Nuovo 43 3 2 3 2" xfId="9538"/>
    <cellStyle name="Nuovo 43 3 2 3 3" xfId="22920"/>
    <cellStyle name="Nuovo 43 3 2 4" xfId="22918"/>
    <cellStyle name="Nuovo 43 3 3" xfId="1911"/>
    <cellStyle name="Nuovo 43 3 3 2" xfId="4508"/>
    <cellStyle name="Nuovo 43 3 3 2 2" xfId="22922"/>
    <cellStyle name="Nuovo 43 3 3 3" xfId="22923"/>
    <cellStyle name="Nuovo 43 3 3 3 2" xfId="44488"/>
    <cellStyle name="Nuovo 43 3 3 4" xfId="22921"/>
    <cellStyle name="Nuovo 43 3 4" xfId="2486"/>
    <cellStyle name="Nuovo 43 3 4 2" xfId="9198"/>
    <cellStyle name="Nuovo 43 3 4 3" xfId="22924"/>
    <cellStyle name="Nuovo 43 3 5" xfId="6527"/>
    <cellStyle name="Nuovo 43 3 5 2" xfId="22925"/>
    <cellStyle name="Nuovo 43 3 6" xfId="22926"/>
    <cellStyle name="Nuovo 43 3 7" xfId="22917"/>
    <cellStyle name="Nuovo 43 4" xfId="1913"/>
    <cellStyle name="Nuovo 43 4 2" xfId="4509"/>
    <cellStyle name="Nuovo 43 4 2 2" xfId="4510"/>
    <cellStyle name="Nuovo 43 4 2 2 2" xfId="22929"/>
    <cellStyle name="Nuovo 43 4 2 3" xfId="13321"/>
    <cellStyle name="Nuovo 43 4 2 3 2" xfId="22930"/>
    <cellStyle name="Nuovo 43 4 2 4" xfId="22928"/>
    <cellStyle name="Nuovo 43 4 2 5" xfId="12933"/>
    <cellStyle name="Nuovo 43 4 3" xfId="4511"/>
    <cellStyle name="Nuovo 43 4 3 2" xfId="22931"/>
    <cellStyle name="Nuovo 43 4 4" xfId="22932"/>
    <cellStyle name="Nuovo 43 4 4 2" xfId="44489"/>
    <cellStyle name="Nuovo 43 4 5" xfId="22933"/>
    <cellStyle name="Nuovo 43 4 6" xfId="22927"/>
    <cellStyle name="Nuovo 43 5" xfId="1914"/>
    <cellStyle name="Nuovo 43 5 2" xfId="22935"/>
    <cellStyle name="Nuovo 43 5 2 2" xfId="44490"/>
    <cellStyle name="Nuovo 43 5 3" xfId="22936"/>
    <cellStyle name="Nuovo 43 5 4" xfId="22934"/>
    <cellStyle name="Nuovo 43 6" xfId="1909"/>
    <cellStyle name="Nuovo 43 6 2" xfId="5029"/>
    <cellStyle name="Nuovo 43 6 3" xfId="22937"/>
    <cellStyle name="Nuovo 43 7" xfId="22912"/>
    <cellStyle name="Nuovo 44" xfId="653"/>
    <cellStyle name="Nuovo 44 2" xfId="654"/>
    <cellStyle name="Nuovo 44 2 2" xfId="1916"/>
    <cellStyle name="Nuovo 44 2 2 2" xfId="8985"/>
    <cellStyle name="Nuovo 44 2 2 3" xfId="22940"/>
    <cellStyle name="Nuovo 44 2 3" xfId="8721"/>
    <cellStyle name="Nuovo 44 2 3 2" xfId="22941"/>
    <cellStyle name="Nuovo 44 2 4" xfId="22942"/>
    <cellStyle name="Nuovo 44 2 5" xfId="22939"/>
    <cellStyle name="Nuovo 44 3" xfId="655"/>
    <cellStyle name="Nuovo 44 3 2" xfId="1918"/>
    <cellStyle name="Nuovo 44 3 2 2" xfId="3827"/>
    <cellStyle name="Nuovo 44 3 2 2 2" xfId="22945"/>
    <cellStyle name="Nuovo 44 3 2 3" xfId="2996"/>
    <cellStyle name="Nuovo 44 3 2 3 2" xfId="9539"/>
    <cellStyle name="Nuovo 44 3 2 3 3" xfId="22946"/>
    <cellStyle name="Nuovo 44 3 2 4" xfId="22944"/>
    <cellStyle name="Nuovo 44 3 3" xfId="1917"/>
    <cellStyle name="Nuovo 44 3 3 2" xfId="4512"/>
    <cellStyle name="Nuovo 44 3 3 2 2" xfId="22948"/>
    <cellStyle name="Nuovo 44 3 3 3" xfId="22949"/>
    <cellStyle name="Nuovo 44 3 3 3 2" xfId="44491"/>
    <cellStyle name="Nuovo 44 3 3 4" xfId="22947"/>
    <cellStyle name="Nuovo 44 3 4" xfId="2487"/>
    <cellStyle name="Nuovo 44 3 4 2" xfId="9199"/>
    <cellStyle name="Nuovo 44 3 4 3" xfId="22950"/>
    <cellStyle name="Nuovo 44 3 5" xfId="6636"/>
    <cellStyle name="Nuovo 44 3 5 2" xfId="22951"/>
    <cellStyle name="Nuovo 44 3 6" xfId="22952"/>
    <cellStyle name="Nuovo 44 3 7" xfId="22943"/>
    <cellStyle name="Nuovo 44 4" xfId="1919"/>
    <cellStyle name="Nuovo 44 4 2" xfId="4513"/>
    <cellStyle name="Nuovo 44 4 2 2" xfId="4514"/>
    <cellStyle name="Nuovo 44 4 2 2 2" xfId="22955"/>
    <cellStyle name="Nuovo 44 4 2 3" xfId="13322"/>
    <cellStyle name="Nuovo 44 4 2 3 2" xfId="22956"/>
    <cellStyle name="Nuovo 44 4 2 4" xfId="22954"/>
    <cellStyle name="Nuovo 44 4 2 5" xfId="12934"/>
    <cellStyle name="Nuovo 44 4 3" xfId="4515"/>
    <cellStyle name="Nuovo 44 4 3 2" xfId="22957"/>
    <cellStyle name="Nuovo 44 4 4" xfId="22958"/>
    <cellStyle name="Nuovo 44 4 4 2" xfId="44492"/>
    <cellStyle name="Nuovo 44 4 5" xfId="22959"/>
    <cellStyle name="Nuovo 44 4 6" xfId="22953"/>
    <cellStyle name="Nuovo 44 5" xfId="1920"/>
    <cellStyle name="Nuovo 44 5 2" xfId="22961"/>
    <cellStyle name="Nuovo 44 5 2 2" xfId="44493"/>
    <cellStyle name="Nuovo 44 5 3" xfId="22962"/>
    <cellStyle name="Nuovo 44 5 4" xfId="22960"/>
    <cellStyle name="Nuovo 44 6" xfId="1915"/>
    <cellStyle name="Nuovo 44 6 2" xfId="5030"/>
    <cellStyle name="Nuovo 44 6 3" xfId="22963"/>
    <cellStyle name="Nuovo 44 7" xfId="22938"/>
    <cellStyle name="Nuovo 45" xfId="656"/>
    <cellStyle name="Nuovo 45 2" xfId="1921"/>
    <cellStyle name="Nuovo 45 2 2" xfId="8986"/>
    <cellStyle name="Nuovo 45 2 3" xfId="22965"/>
    <cellStyle name="Nuovo 45 3" xfId="8722"/>
    <cellStyle name="Nuovo 45 3 2" xfId="22966"/>
    <cellStyle name="Nuovo 45 4" xfId="22967"/>
    <cellStyle name="Nuovo 45 5" xfId="22964"/>
    <cellStyle name="Nuovo 46" xfId="657"/>
    <cellStyle name="Nuovo 46 2" xfId="1923"/>
    <cellStyle name="Nuovo 46 2 2" xfId="3828"/>
    <cellStyle name="Nuovo 46 2 2 2" xfId="22970"/>
    <cellStyle name="Nuovo 46 2 3" xfId="2997"/>
    <cellStyle name="Nuovo 46 2 3 2" xfId="9540"/>
    <cellStyle name="Nuovo 46 2 3 3" xfId="22971"/>
    <cellStyle name="Nuovo 46 2 4" xfId="22969"/>
    <cellStyle name="Nuovo 46 3" xfId="1922"/>
    <cellStyle name="Nuovo 46 3 2" xfId="4516"/>
    <cellStyle name="Nuovo 46 3 2 2" xfId="22973"/>
    <cellStyle name="Nuovo 46 3 3" xfId="22974"/>
    <cellStyle name="Nuovo 46 3 3 2" xfId="44494"/>
    <cellStyle name="Nuovo 46 3 4" xfId="22972"/>
    <cellStyle name="Nuovo 46 4" xfId="2488"/>
    <cellStyle name="Nuovo 46 4 2" xfId="9200"/>
    <cellStyle name="Nuovo 46 4 3" xfId="22975"/>
    <cellStyle name="Nuovo 46 5" xfId="6857"/>
    <cellStyle name="Nuovo 46 5 2" xfId="22976"/>
    <cellStyle name="Nuovo 46 6" xfId="22977"/>
    <cellStyle name="Nuovo 46 7" xfId="22968"/>
    <cellStyle name="Nuovo 47" xfId="1924"/>
    <cellStyle name="Nuovo 47 2" xfId="4517"/>
    <cellStyle name="Nuovo 47 2 2" xfId="4518"/>
    <cellStyle name="Nuovo 47 2 2 2" xfId="22980"/>
    <cellStyle name="Nuovo 47 2 3" xfId="13323"/>
    <cellStyle name="Nuovo 47 2 3 2" xfId="22981"/>
    <cellStyle name="Nuovo 47 2 4" xfId="22979"/>
    <cellStyle name="Nuovo 47 2 5" xfId="12935"/>
    <cellStyle name="Nuovo 47 3" xfId="4519"/>
    <cellStyle name="Nuovo 47 3 2" xfId="22982"/>
    <cellStyle name="Nuovo 47 4" xfId="22983"/>
    <cellStyle name="Nuovo 47 4 2" xfId="44495"/>
    <cellStyle name="Nuovo 47 5" xfId="22984"/>
    <cellStyle name="Nuovo 47 6" xfId="22978"/>
    <cellStyle name="Nuovo 48" xfId="1925"/>
    <cellStyle name="Nuovo 48 2" xfId="22986"/>
    <cellStyle name="Nuovo 48 2 2" xfId="44496"/>
    <cellStyle name="Nuovo 48 3" xfId="22987"/>
    <cellStyle name="Nuovo 48 4" xfId="22985"/>
    <cellStyle name="Nuovo 49" xfId="1692"/>
    <cellStyle name="Nuovo 49 2" xfId="4992"/>
    <cellStyle name="Nuovo 5" xfId="658"/>
    <cellStyle name="Nuovo 5 2" xfId="659"/>
    <cellStyle name="Nuovo 5 2 2" xfId="1927"/>
    <cellStyle name="Nuovo 5 2 2 2" xfId="8987"/>
    <cellStyle name="Nuovo 5 2 2 3" xfId="22990"/>
    <cellStyle name="Nuovo 5 2 3" xfId="8723"/>
    <cellStyle name="Nuovo 5 2 3 2" xfId="22991"/>
    <cellStyle name="Nuovo 5 2 4" xfId="22992"/>
    <cellStyle name="Nuovo 5 2 5" xfId="22989"/>
    <cellStyle name="Nuovo 5 3" xfId="660"/>
    <cellStyle name="Nuovo 5 3 2" xfId="1929"/>
    <cellStyle name="Nuovo 5 3 2 2" xfId="3829"/>
    <cellStyle name="Nuovo 5 3 2 2 2" xfId="22995"/>
    <cellStyle name="Nuovo 5 3 2 3" xfId="2998"/>
    <cellStyle name="Nuovo 5 3 2 3 2" xfId="9541"/>
    <cellStyle name="Nuovo 5 3 2 3 3" xfId="22996"/>
    <cellStyle name="Nuovo 5 3 2 4" xfId="22994"/>
    <cellStyle name="Nuovo 5 3 3" xfId="1928"/>
    <cellStyle name="Nuovo 5 3 3 2" xfId="4520"/>
    <cellStyle name="Nuovo 5 3 3 2 2" xfId="22998"/>
    <cellStyle name="Nuovo 5 3 3 3" xfId="22999"/>
    <cellStyle name="Nuovo 5 3 3 3 2" xfId="44497"/>
    <cellStyle name="Nuovo 5 3 3 4" xfId="22997"/>
    <cellStyle name="Nuovo 5 3 4" xfId="2489"/>
    <cellStyle name="Nuovo 5 3 4 2" xfId="9201"/>
    <cellStyle name="Nuovo 5 3 4 3" xfId="23000"/>
    <cellStyle name="Nuovo 5 3 5" xfId="6635"/>
    <cellStyle name="Nuovo 5 3 5 2" xfId="23001"/>
    <cellStyle name="Nuovo 5 3 6" xfId="23002"/>
    <cellStyle name="Nuovo 5 3 7" xfId="22993"/>
    <cellStyle name="Nuovo 5 4" xfId="1930"/>
    <cellStyle name="Nuovo 5 4 2" xfId="4521"/>
    <cellStyle name="Nuovo 5 4 2 2" xfId="4522"/>
    <cellStyle name="Nuovo 5 4 2 2 2" xfId="23005"/>
    <cellStyle name="Nuovo 5 4 2 3" xfId="13324"/>
    <cellStyle name="Nuovo 5 4 2 3 2" xfId="23006"/>
    <cellStyle name="Nuovo 5 4 2 4" xfId="23004"/>
    <cellStyle name="Nuovo 5 4 2 5" xfId="12936"/>
    <cellStyle name="Nuovo 5 4 3" xfId="4523"/>
    <cellStyle name="Nuovo 5 4 3 2" xfId="23007"/>
    <cellStyle name="Nuovo 5 4 4" xfId="23008"/>
    <cellStyle name="Nuovo 5 4 4 2" xfId="44498"/>
    <cellStyle name="Nuovo 5 4 5" xfId="23009"/>
    <cellStyle name="Nuovo 5 4 6" xfId="23003"/>
    <cellStyle name="Nuovo 5 5" xfId="1931"/>
    <cellStyle name="Nuovo 5 5 2" xfId="23011"/>
    <cellStyle name="Nuovo 5 5 2 2" xfId="44499"/>
    <cellStyle name="Nuovo 5 5 3" xfId="23012"/>
    <cellStyle name="Nuovo 5 5 4" xfId="23010"/>
    <cellStyle name="Nuovo 5 6" xfId="1926"/>
    <cellStyle name="Nuovo 5 6 2" xfId="5031"/>
    <cellStyle name="Nuovo 5 6 3" xfId="23013"/>
    <cellStyle name="Nuovo 5 7" xfId="22988"/>
    <cellStyle name="Nuovo 50" xfId="22184"/>
    <cellStyle name="Nuovo 6" xfId="661"/>
    <cellStyle name="Nuovo 6 2" xfId="662"/>
    <cellStyle name="Nuovo 6 2 2" xfId="1933"/>
    <cellStyle name="Nuovo 6 2 2 2" xfId="8988"/>
    <cellStyle name="Nuovo 6 2 2 3" xfId="23016"/>
    <cellStyle name="Nuovo 6 2 3" xfId="8724"/>
    <cellStyle name="Nuovo 6 2 3 2" xfId="23017"/>
    <cellStyle name="Nuovo 6 2 4" xfId="23018"/>
    <cellStyle name="Nuovo 6 2 5" xfId="23015"/>
    <cellStyle name="Nuovo 6 3" xfId="663"/>
    <cellStyle name="Nuovo 6 3 2" xfId="1935"/>
    <cellStyle name="Nuovo 6 3 2 2" xfId="3830"/>
    <cellStyle name="Nuovo 6 3 2 2 2" xfId="23021"/>
    <cellStyle name="Nuovo 6 3 2 3" xfId="2999"/>
    <cellStyle name="Nuovo 6 3 2 3 2" xfId="9542"/>
    <cellStyle name="Nuovo 6 3 2 3 3" xfId="23022"/>
    <cellStyle name="Nuovo 6 3 2 4" xfId="23020"/>
    <cellStyle name="Nuovo 6 3 3" xfId="1934"/>
    <cellStyle name="Nuovo 6 3 3 2" xfId="4524"/>
    <cellStyle name="Nuovo 6 3 3 2 2" xfId="23024"/>
    <cellStyle name="Nuovo 6 3 3 3" xfId="23025"/>
    <cellStyle name="Nuovo 6 3 3 3 2" xfId="44500"/>
    <cellStyle name="Nuovo 6 3 3 4" xfId="23023"/>
    <cellStyle name="Nuovo 6 3 4" xfId="2490"/>
    <cellStyle name="Nuovo 6 3 4 2" xfId="9202"/>
    <cellStyle name="Nuovo 6 3 4 3" xfId="23026"/>
    <cellStyle name="Nuovo 6 3 5" xfId="7871"/>
    <cellStyle name="Nuovo 6 3 5 2" xfId="23027"/>
    <cellStyle name="Nuovo 6 3 6" xfId="23028"/>
    <cellStyle name="Nuovo 6 3 7" xfId="23019"/>
    <cellStyle name="Nuovo 6 4" xfId="1936"/>
    <cellStyle name="Nuovo 6 4 2" xfId="4525"/>
    <cellStyle name="Nuovo 6 4 2 2" xfId="4526"/>
    <cellStyle name="Nuovo 6 4 2 2 2" xfId="23031"/>
    <cellStyle name="Nuovo 6 4 2 3" xfId="13325"/>
    <cellStyle name="Nuovo 6 4 2 3 2" xfId="23032"/>
    <cellStyle name="Nuovo 6 4 2 4" xfId="23030"/>
    <cellStyle name="Nuovo 6 4 2 5" xfId="12937"/>
    <cellStyle name="Nuovo 6 4 3" xfId="4527"/>
    <cellStyle name="Nuovo 6 4 3 2" xfId="23033"/>
    <cellStyle name="Nuovo 6 4 4" xfId="23034"/>
    <cellStyle name="Nuovo 6 4 4 2" xfId="44501"/>
    <cellStyle name="Nuovo 6 4 5" xfId="23035"/>
    <cellStyle name="Nuovo 6 4 6" xfId="23029"/>
    <cellStyle name="Nuovo 6 5" xfId="1937"/>
    <cellStyle name="Nuovo 6 5 2" xfId="23037"/>
    <cellStyle name="Nuovo 6 5 2 2" xfId="44502"/>
    <cellStyle name="Nuovo 6 5 3" xfId="23038"/>
    <cellStyle name="Nuovo 6 5 4" xfId="23036"/>
    <cellStyle name="Nuovo 6 6" xfId="1932"/>
    <cellStyle name="Nuovo 6 6 2" xfId="5032"/>
    <cellStyle name="Nuovo 6 6 3" xfId="23039"/>
    <cellStyle name="Nuovo 6 7" xfId="23014"/>
    <cellStyle name="Nuovo 7" xfId="664"/>
    <cellStyle name="Nuovo 7 2" xfId="665"/>
    <cellStyle name="Nuovo 7 2 2" xfId="1939"/>
    <cellStyle name="Nuovo 7 2 2 2" xfId="8989"/>
    <cellStyle name="Nuovo 7 2 2 3" xfId="23042"/>
    <cellStyle name="Nuovo 7 2 3" xfId="8725"/>
    <cellStyle name="Nuovo 7 2 3 2" xfId="23043"/>
    <cellStyle name="Nuovo 7 2 4" xfId="23044"/>
    <cellStyle name="Nuovo 7 2 5" xfId="23041"/>
    <cellStyle name="Nuovo 7 3" xfId="666"/>
    <cellStyle name="Nuovo 7 3 2" xfId="1941"/>
    <cellStyle name="Nuovo 7 3 2 2" xfId="3831"/>
    <cellStyle name="Nuovo 7 3 2 2 2" xfId="23047"/>
    <cellStyle name="Nuovo 7 3 2 3" xfId="3000"/>
    <cellStyle name="Nuovo 7 3 2 3 2" xfId="9543"/>
    <cellStyle name="Nuovo 7 3 2 3 3" xfId="23048"/>
    <cellStyle name="Nuovo 7 3 2 4" xfId="23046"/>
    <cellStyle name="Nuovo 7 3 3" xfId="1940"/>
    <cellStyle name="Nuovo 7 3 3 2" xfId="4528"/>
    <cellStyle name="Nuovo 7 3 3 2 2" xfId="23050"/>
    <cellStyle name="Nuovo 7 3 3 3" xfId="23051"/>
    <cellStyle name="Nuovo 7 3 3 3 2" xfId="44503"/>
    <cellStyle name="Nuovo 7 3 3 4" xfId="23049"/>
    <cellStyle name="Nuovo 7 3 4" xfId="2491"/>
    <cellStyle name="Nuovo 7 3 4 2" xfId="9203"/>
    <cellStyle name="Nuovo 7 3 4 3" xfId="23052"/>
    <cellStyle name="Nuovo 7 3 5" xfId="7857"/>
    <cellStyle name="Nuovo 7 3 5 2" xfId="23053"/>
    <cellStyle name="Nuovo 7 3 6" xfId="23054"/>
    <cellStyle name="Nuovo 7 3 7" xfId="23045"/>
    <cellStyle name="Nuovo 7 4" xfId="1942"/>
    <cellStyle name="Nuovo 7 4 2" xfId="4529"/>
    <cellStyle name="Nuovo 7 4 2 2" xfId="4530"/>
    <cellStyle name="Nuovo 7 4 2 2 2" xfId="23057"/>
    <cellStyle name="Nuovo 7 4 2 3" xfId="13326"/>
    <cellStyle name="Nuovo 7 4 2 3 2" xfId="23058"/>
    <cellStyle name="Nuovo 7 4 2 4" xfId="23056"/>
    <cellStyle name="Nuovo 7 4 2 5" xfId="12938"/>
    <cellStyle name="Nuovo 7 4 3" xfId="4531"/>
    <cellStyle name="Nuovo 7 4 3 2" xfId="23059"/>
    <cellStyle name="Nuovo 7 4 4" xfId="23060"/>
    <cellStyle name="Nuovo 7 4 4 2" xfId="44504"/>
    <cellStyle name="Nuovo 7 4 5" xfId="23061"/>
    <cellStyle name="Nuovo 7 4 6" xfId="23055"/>
    <cellStyle name="Nuovo 7 5" xfId="1943"/>
    <cellStyle name="Nuovo 7 5 2" xfId="23063"/>
    <cellStyle name="Nuovo 7 5 2 2" xfId="44505"/>
    <cellStyle name="Nuovo 7 5 3" xfId="23064"/>
    <cellStyle name="Nuovo 7 5 4" xfId="23062"/>
    <cellStyle name="Nuovo 7 6" xfId="1938"/>
    <cellStyle name="Nuovo 7 6 2" xfId="5033"/>
    <cellStyle name="Nuovo 7 6 3" xfId="23065"/>
    <cellStyle name="Nuovo 7 7" xfId="23040"/>
    <cellStyle name="Nuovo 8" xfId="667"/>
    <cellStyle name="Nuovo 8 2" xfId="668"/>
    <cellStyle name="Nuovo 8 2 2" xfId="1945"/>
    <cellStyle name="Nuovo 8 2 2 2" xfId="8990"/>
    <cellStyle name="Nuovo 8 2 2 3" xfId="23068"/>
    <cellStyle name="Nuovo 8 2 3" xfId="8726"/>
    <cellStyle name="Nuovo 8 2 3 2" xfId="23069"/>
    <cellStyle name="Nuovo 8 2 4" xfId="23070"/>
    <cellStyle name="Nuovo 8 2 5" xfId="23067"/>
    <cellStyle name="Nuovo 8 3" xfId="669"/>
    <cellStyle name="Nuovo 8 3 2" xfId="1947"/>
    <cellStyle name="Nuovo 8 3 2 2" xfId="3832"/>
    <cellStyle name="Nuovo 8 3 2 2 2" xfId="23073"/>
    <cellStyle name="Nuovo 8 3 2 3" xfId="3001"/>
    <cellStyle name="Nuovo 8 3 2 3 2" xfId="9544"/>
    <cellStyle name="Nuovo 8 3 2 3 3" xfId="23074"/>
    <cellStyle name="Nuovo 8 3 2 4" xfId="23072"/>
    <cellStyle name="Nuovo 8 3 3" xfId="1946"/>
    <cellStyle name="Nuovo 8 3 3 2" xfId="4532"/>
    <cellStyle name="Nuovo 8 3 3 2 2" xfId="23076"/>
    <cellStyle name="Nuovo 8 3 3 3" xfId="23077"/>
    <cellStyle name="Nuovo 8 3 3 3 2" xfId="44506"/>
    <cellStyle name="Nuovo 8 3 3 4" xfId="23075"/>
    <cellStyle name="Nuovo 8 3 4" xfId="2492"/>
    <cellStyle name="Nuovo 8 3 4 2" xfId="9204"/>
    <cellStyle name="Nuovo 8 3 4 3" xfId="23078"/>
    <cellStyle name="Nuovo 8 3 5" xfId="7855"/>
    <cellStyle name="Nuovo 8 3 5 2" xfId="23079"/>
    <cellStyle name="Nuovo 8 3 6" xfId="23080"/>
    <cellStyle name="Nuovo 8 3 7" xfId="23071"/>
    <cellStyle name="Nuovo 8 4" xfId="1948"/>
    <cellStyle name="Nuovo 8 4 2" xfId="4533"/>
    <cellStyle name="Nuovo 8 4 2 2" xfId="4534"/>
    <cellStyle name="Nuovo 8 4 2 2 2" xfId="23083"/>
    <cellStyle name="Nuovo 8 4 2 3" xfId="13327"/>
    <cellStyle name="Nuovo 8 4 2 3 2" xfId="23084"/>
    <cellStyle name="Nuovo 8 4 2 4" xfId="23082"/>
    <cellStyle name="Nuovo 8 4 2 5" xfId="12939"/>
    <cellStyle name="Nuovo 8 4 3" xfId="4535"/>
    <cellStyle name="Nuovo 8 4 3 2" xfId="23085"/>
    <cellStyle name="Nuovo 8 4 4" xfId="23086"/>
    <cellStyle name="Nuovo 8 4 4 2" xfId="44507"/>
    <cellStyle name="Nuovo 8 4 5" xfId="23087"/>
    <cellStyle name="Nuovo 8 4 6" xfId="23081"/>
    <cellStyle name="Nuovo 8 5" xfId="1949"/>
    <cellStyle name="Nuovo 8 5 2" xfId="23089"/>
    <cellStyle name="Nuovo 8 5 2 2" xfId="44508"/>
    <cellStyle name="Nuovo 8 5 3" xfId="23090"/>
    <cellStyle name="Nuovo 8 5 4" xfId="23088"/>
    <cellStyle name="Nuovo 8 6" xfId="1944"/>
    <cellStyle name="Nuovo 8 6 2" xfId="5034"/>
    <cellStyle name="Nuovo 8 6 3" xfId="23091"/>
    <cellStyle name="Nuovo 8 7" xfId="23066"/>
    <cellStyle name="Nuovo 9" xfId="670"/>
    <cellStyle name="Nuovo 9 2" xfId="671"/>
    <cellStyle name="Nuovo 9 2 2" xfId="1951"/>
    <cellStyle name="Nuovo 9 2 2 2" xfId="8991"/>
    <cellStyle name="Nuovo 9 2 2 3" xfId="23094"/>
    <cellStyle name="Nuovo 9 2 3" xfId="8727"/>
    <cellStyle name="Nuovo 9 2 3 2" xfId="23095"/>
    <cellStyle name="Nuovo 9 2 4" xfId="23096"/>
    <cellStyle name="Nuovo 9 2 5" xfId="23093"/>
    <cellStyle name="Nuovo 9 3" xfId="672"/>
    <cellStyle name="Nuovo 9 3 2" xfId="1953"/>
    <cellStyle name="Nuovo 9 3 2 2" xfId="3833"/>
    <cellStyle name="Nuovo 9 3 2 2 2" xfId="23099"/>
    <cellStyle name="Nuovo 9 3 2 3" xfId="3002"/>
    <cellStyle name="Nuovo 9 3 2 3 2" xfId="9545"/>
    <cellStyle name="Nuovo 9 3 2 3 3" xfId="23100"/>
    <cellStyle name="Nuovo 9 3 2 4" xfId="23098"/>
    <cellStyle name="Nuovo 9 3 3" xfId="1952"/>
    <cellStyle name="Nuovo 9 3 3 2" xfId="4536"/>
    <cellStyle name="Nuovo 9 3 3 2 2" xfId="23102"/>
    <cellStyle name="Nuovo 9 3 3 3" xfId="23103"/>
    <cellStyle name="Nuovo 9 3 3 3 2" xfId="44509"/>
    <cellStyle name="Nuovo 9 3 3 4" xfId="23101"/>
    <cellStyle name="Nuovo 9 3 4" xfId="2493"/>
    <cellStyle name="Nuovo 9 3 4 2" xfId="9205"/>
    <cellStyle name="Nuovo 9 3 4 3" xfId="23104"/>
    <cellStyle name="Nuovo 9 3 5" xfId="7132"/>
    <cellStyle name="Nuovo 9 3 5 2" xfId="23105"/>
    <cellStyle name="Nuovo 9 3 6" xfId="23106"/>
    <cellStyle name="Nuovo 9 3 7" xfId="23097"/>
    <cellStyle name="Nuovo 9 4" xfId="1954"/>
    <cellStyle name="Nuovo 9 4 2" xfId="4537"/>
    <cellStyle name="Nuovo 9 4 2 2" xfId="4538"/>
    <cellStyle name="Nuovo 9 4 2 2 2" xfId="23109"/>
    <cellStyle name="Nuovo 9 4 2 3" xfId="13328"/>
    <cellStyle name="Nuovo 9 4 2 3 2" xfId="23110"/>
    <cellStyle name="Nuovo 9 4 2 4" xfId="23108"/>
    <cellStyle name="Nuovo 9 4 2 5" xfId="12940"/>
    <cellStyle name="Nuovo 9 4 3" xfId="4539"/>
    <cellStyle name="Nuovo 9 4 3 2" xfId="23111"/>
    <cellStyle name="Nuovo 9 4 4" xfId="23112"/>
    <cellStyle name="Nuovo 9 4 4 2" xfId="44510"/>
    <cellStyle name="Nuovo 9 4 5" xfId="23113"/>
    <cellStyle name="Nuovo 9 4 6" xfId="23107"/>
    <cellStyle name="Nuovo 9 5" xfId="1955"/>
    <cellStyle name="Nuovo 9 5 2" xfId="23115"/>
    <cellStyle name="Nuovo 9 5 2 2" xfId="44511"/>
    <cellStyle name="Nuovo 9 5 3" xfId="23116"/>
    <cellStyle name="Nuovo 9 5 4" xfId="23114"/>
    <cellStyle name="Nuovo 9 6" xfId="1950"/>
    <cellStyle name="Nuovo 9 6 2" xfId="5035"/>
    <cellStyle name="Nuovo 9 6 3" xfId="23117"/>
    <cellStyle name="Nuovo 9 7" xfId="23092"/>
    <cellStyle name="Output" xfId="673" builtinId="21" customBuiltin="1"/>
    <cellStyle name="Output 2" xfId="674"/>
    <cellStyle name="Output 2 10" xfId="23118"/>
    <cellStyle name="Output 2 2" xfId="3003"/>
    <cellStyle name="Output 2 2 2" xfId="6443"/>
    <cellStyle name="Output 2 2 2 2" xfId="13329"/>
    <cellStyle name="Output 2 2 2 3" xfId="23120"/>
    <cellStyle name="Output 2 2 3" xfId="12879"/>
    <cellStyle name="Output 2 2 3 2" xfId="23121"/>
    <cellStyle name="Output 2 2 4" xfId="25692"/>
    <cellStyle name="Output 2 2 5" xfId="25693"/>
    <cellStyle name="Output 2 2 6" xfId="23119"/>
    <cellStyle name="Output 2 3" xfId="4540"/>
    <cellStyle name="Output 2 3 2" xfId="12962"/>
    <cellStyle name="Output 2 3 2 2" xfId="28092"/>
    <cellStyle name="Output 2 3 2 3" xfId="23123"/>
    <cellStyle name="Output 2 3 3" xfId="23124"/>
    <cellStyle name="Output 2 3 4" xfId="23122"/>
    <cellStyle name="Output 2 4" xfId="4541"/>
    <cellStyle name="Output 2 4 2" xfId="23126"/>
    <cellStyle name="Output 2 4 2 2" xfId="28093"/>
    <cellStyle name="Output 2 4 3" xfId="23125"/>
    <cellStyle name="Output 2 5" xfId="4542"/>
    <cellStyle name="Output 2 5 2" xfId="23128"/>
    <cellStyle name="Output 2 5 2 2" xfId="28094"/>
    <cellStyle name="Output 2 5 3" xfId="23127"/>
    <cellStyle name="Output 2 6" xfId="4543"/>
    <cellStyle name="Output 2 6 2" xfId="23130"/>
    <cellStyle name="Output 2 6 2 2" xfId="28095"/>
    <cellStyle name="Output 2 6 3" xfId="23129"/>
    <cellStyle name="Output 2 7" xfId="23131"/>
    <cellStyle name="Output 2 7 2" xfId="23132"/>
    <cellStyle name="Output 2 7 2 2" xfId="28096"/>
    <cellStyle name="Output 2 8" xfId="23133"/>
    <cellStyle name="Output 2 8 2" xfId="28097"/>
    <cellStyle name="Output 2 9" xfId="28098"/>
    <cellStyle name="Output 3" xfId="2494"/>
    <cellStyle name="Output 3 2" xfId="3960"/>
    <cellStyle name="Output 3 2 2" xfId="6547"/>
    <cellStyle name="Output 3 2 2 2" xfId="28099"/>
    <cellStyle name="Output 3 2 2 3" xfId="23136"/>
    <cellStyle name="Output 3 2 3" xfId="6444"/>
    <cellStyle name="Output 3 2 3 2" xfId="23137"/>
    <cellStyle name="Output 3 2 4" xfId="23135"/>
    <cellStyle name="Output 3 3" xfId="3004"/>
    <cellStyle name="Output 3 3 2" xfId="7647"/>
    <cellStyle name="Output 3 3 2 2" xfId="28100"/>
    <cellStyle name="Output 3 3 2 3" xfId="23139"/>
    <cellStyle name="Output 3 3 3" xfId="7586"/>
    <cellStyle name="Output 3 3 4" xfId="23138"/>
    <cellStyle name="Output 3 4" xfId="4544"/>
    <cellStyle name="Output 3 4 2" xfId="7875"/>
    <cellStyle name="Output 3 4 2 2" xfId="28101"/>
    <cellStyle name="Output 3 4 2 3" xfId="23141"/>
    <cellStyle name="Output 3 4 3" xfId="6935"/>
    <cellStyle name="Output 3 4 4" xfId="23140"/>
    <cellStyle name="Output 3 5" xfId="4545"/>
    <cellStyle name="Output 3 5 2" xfId="23143"/>
    <cellStyle name="Output 3 5 2 2" xfId="28102"/>
    <cellStyle name="Output 3 5 3" xfId="23142"/>
    <cellStyle name="Output 3 6" xfId="23144"/>
    <cellStyle name="Output 3 7" xfId="23145"/>
    <cellStyle name="Output 3 7 2" xfId="28103"/>
    <cellStyle name="Output 3 8" xfId="23146"/>
    <cellStyle name="Output 3 9" xfId="23134"/>
    <cellStyle name="Output 4" xfId="4546"/>
    <cellStyle name="Output 4 2" xfId="14164"/>
    <cellStyle name="Output 4 2 2" xfId="28104"/>
    <cellStyle name="Output 4 2 3" xfId="23148"/>
    <cellStyle name="Output 4 3" xfId="23147"/>
    <cellStyle name="Output 5" xfId="23149"/>
    <cellStyle name="Output 5 2" xfId="44512"/>
    <cellStyle name="Overskrift 1 2" xfId="4547"/>
    <cellStyle name="Overskrift 1 2 2" xfId="23151"/>
    <cellStyle name="Overskrift 1 2 3" xfId="23150"/>
    <cellStyle name="Overskrift 2 2" xfId="4548"/>
    <cellStyle name="Overskrift 2 2 2" xfId="23153"/>
    <cellStyle name="Overskrift 2 2 3" xfId="23152"/>
    <cellStyle name="Overskrift 3 2" xfId="4549"/>
    <cellStyle name="Overskrift 3 2 2" xfId="23155"/>
    <cellStyle name="Overskrift 3 2 3" xfId="23154"/>
    <cellStyle name="Overskrift 4 2" xfId="4550"/>
    <cellStyle name="Overskrift 4 2 2" xfId="23157"/>
    <cellStyle name="Overskrift 4 2 3" xfId="23156"/>
    <cellStyle name="Percen - Type1" xfId="675"/>
    <cellStyle name="Percen - Type1 2" xfId="23159"/>
    <cellStyle name="Percen - Type1 2 2" xfId="44513"/>
    <cellStyle name="Percen - Type1 3" xfId="23158"/>
    <cellStyle name="Percen - Typografi2" xfId="27988"/>
    <cellStyle name="Percent 2" xfId="677"/>
    <cellStyle name="Percent 2 2" xfId="1956"/>
    <cellStyle name="Percent 2 2 2" xfId="6445"/>
    <cellStyle name="Percent 2 2 2 2" xfId="23163"/>
    <cellStyle name="Percent 2 2 2 3" xfId="23162"/>
    <cellStyle name="Percent 2 2 3" xfId="6446"/>
    <cellStyle name="Percent 2 2 3 2" xfId="6447"/>
    <cellStyle name="Percent 2 2 3 2 2" xfId="23165"/>
    <cellStyle name="Percent 2 2 3 2 3" xfId="13331"/>
    <cellStyle name="Percent 2 2 3 3" xfId="23166"/>
    <cellStyle name="Percent 2 2 3 4" xfId="23164"/>
    <cellStyle name="Percent 2 2 3 5" xfId="13330"/>
    <cellStyle name="Percent 2 2 4" xfId="6448"/>
    <cellStyle name="Percent 2 2 4 2" xfId="23168"/>
    <cellStyle name="Percent 2 2 4 3" xfId="23167"/>
    <cellStyle name="Percent 2 2 4 4" xfId="44514"/>
    <cellStyle name="Percent 2 2 4 5" xfId="13332"/>
    <cellStyle name="Percent 2 2 5" xfId="23169"/>
    <cellStyle name="Percent 2 2 6" xfId="23161"/>
    <cellStyle name="Percent 2 3" xfId="6449"/>
    <cellStyle name="Percent 2 3 2" xfId="6450"/>
    <cellStyle name="Percent 2 3 2 2" xfId="23171"/>
    <cellStyle name="Percent 2 3 2 3" xfId="13334"/>
    <cellStyle name="Percent 2 3 3" xfId="8729"/>
    <cellStyle name="Percent 2 3 3 2" xfId="23172"/>
    <cellStyle name="Percent 2 3 4" xfId="23170"/>
    <cellStyle name="Percent 2 3 5" xfId="13333"/>
    <cellStyle name="Percent 2 4" xfId="25694"/>
    <cellStyle name="Percent 2 5" xfId="23160"/>
    <cellStyle name="Percent 3" xfId="678"/>
    <cellStyle name="Percent 3 2" xfId="679"/>
    <cellStyle name="Percent 3 2 2" xfId="6937"/>
    <cellStyle name="Percent 3 2 2 2" xfId="23175"/>
    <cellStyle name="Percent 3 2 3" xfId="7587"/>
    <cellStyle name="Percent 3 2 3 2" xfId="23176"/>
    <cellStyle name="Percent 3 2 4" xfId="6590"/>
    <cellStyle name="Percent 3 2 5" xfId="23174"/>
    <cellStyle name="Percent 3 3" xfId="680"/>
    <cellStyle name="Percent 3 3 2" xfId="1958"/>
    <cellStyle name="Percent 3 3 2 2" xfId="6452"/>
    <cellStyle name="Percent 3 3 2 2 2" xfId="23179"/>
    <cellStyle name="Percent 3 3 2 3" xfId="6451"/>
    <cellStyle name="Percent 3 3 2 3 2" xfId="23180"/>
    <cellStyle name="Percent 3 3 2 4" xfId="23178"/>
    <cellStyle name="Percent 3 3 3" xfId="1957"/>
    <cellStyle name="Percent 3 3 3 2" xfId="4551"/>
    <cellStyle name="Percent 3 3 3 2 2" xfId="23182"/>
    <cellStyle name="Percent 3 3 3 3" xfId="23183"/>
    <cellStyle name="Percent 3 3 3 3 2" xfId="44515"/>
    <cellStyle name="Percent 3 3 3 4" xfId="23181"/>
    <cellStyle name="Percent 3 3 4" xfId="2495"/>
    <cellStyle name="Percent 3 3 4 2" xfId="9206"/>
    <cellStyle name="Percent 3 3 4 3" xfId="23184"/>
    <cellStyle name="Percent 3 3 5" xfId="7856"/>
    <cellStyle name="Percent 3 3 5 2" xfId="23185"/>
    <cellStyle name="Percent 3 3 6" xfId="23186"/>
    <cellStyle name="Percent 3 3 7" xfId="23177"/>
    <cellStyle name="Percent 3 4" xfId="1959"/>
    <cellStyle name="Percent 3 4 2" xfId="6454"/>
    <cellStyle name="Percent 3 4 2 2" xfId="23188"/>
    <cellStyle name="Percent 3 4 3" xfId="6453"/>
    <cellStyle name="Percent 3 4 3 2" xfId="23189"/>
    <cellStyle name="Percent 3 4 4" xfId="23187"/>
    <cellStyle name="Percent 3 5" xfId="4552"/>
    <cellStyle name="Percent 3 5 2" xfId="4553"/>
    <cellStyle name="Percent 3 5 2 2" xfId="23191"/>
    <cellStyle name="Percent 3 5 3" xfId="23190"/>
    <cellStyle name="Percent 3 6" xfId="6936"/>
    <cellStyle name="Percent 3 6 2" xfId="23192"/>
    <cellStyle name="Percent 3 7" xfId="23193"/>
    <cellStyle name="Percent 3 8" xfId="23173"/>
    <cellStyle name="Percent 4" xfId="1960"/>
    <cellStyle name="Percent 4 2" xfId="4554"/>
    <cellStyle name="Percent 4 2 2" xfId="4555"/>
    <cellStyle name="Percent 4 2 2 2" xfId="23196"/>
    <cellStyle name="Percent 4 2 3" xfId="23195"/>
    <cellStyle name="Percent 4 3" xfId="4556"/>
    <cellStyle name="Percent 4 3 2" xfId="23197"/>
    <cellStyle name="Percent 4 4" xfId="23198"/>
    <cellStyle name="Percent 4 4 2" xfId="44516"/>
    <cellStyle name="Percent 4 5" xfId="23199"/>
    <cellStyle name="Percent 4 6" xfId="23194"/>
    <cellStyle name="Percent 5" xfId="1961"/>
    <cellStyle name="Percent 5 2" xfId="23201"/>
    <cellStyle name="Percent 5 3" xfId="23202"/>
    <cellStyle name="Percent 5 3 2" xfId="44517"/>
    <cellStyle name="Percent 5 4" xfId="23203"/>
    <cellStyle name="Percent 5 5" xfId="23200"/>
    <cellStyle name="Percent 6" xfId="3005"/>
    <cellStyle name="Percent 6 2" xfId="5111"/>
    <cellStyle name="Percent 6 2 2" xfId="5553"/>
    <cellStyle name="Percent 6 2 2 2" xfId="8188"/>
    <cellStyle name="Percent 6 2 2 2 2" xfId="43067"/>
    <cellStyle name="Percent 6 2 2 3" xfId="14321"/>
    <cellStyle name="Percent 6 2 3" xfId="7887"/>
    <cellStyle name="Percent 6 2 3 2" xfId="20198"/>
    <cellStyle name="Percent 6 2 3 3" xfId="23205"/>
    <cellStyle name="Percent 6 2 4" xfId="44518"/>
    <cellStyle name="Percent 6 2 5" xfId="14172"/>
    <cellStyle name="Percent 6 3" xfId="5313"/>
    <cellStyle name="Percent 6 3 2" xfId="5633"/>
    <cellStyle name="Percent 6 3 2 2" xfId="8267"/>
    <cellStyle name="Percent 6 3 2 2 2" xfId="27983"/>
    <cellStyle name="Percent 6 3 2 3" xfId="14362"/>
    <cellStyle name="Percent 6 3 3" xfId="7959"/>
    <cellStyle name="Percent 6 3 3 2" xfId="20529"/>
    <cellStyle name="Percent 6 3 4" xfId="14206"/>
    <cellStyle name="Percent 6 4" xfId="5393"/>
    <cellStyle name="Percent 6 4 2" xfId="5713"/>
    <cellStyle name="Percent 6 4 2 2" xfId="8347"/>
    <cellStyle name="Percent 6 4 2 2 2" xfId="42924"/>
    <cellStyle name="Percent 6 4 2 3" xfId="14404"/>
    <cellStyle name="Percent 6 4 3" xfId="8034"/>
    <cellStyle name="Percent 6 4 3 2" xfId="43844"/>
    <cellStyle name="Percent 6 4 4" xfId="14243"/>
    <cellStyle name="Percent 6 5" xfId="5473"/>
    <cellStyle name="Percent 6 5 2" xfId="8113"/>
    <cellStyle name="Percent 6 5 2 2" xfId="43981"/>
    <cellStyle name="Percent 6 5 3" xfId="14284"/>
    <cellStyle name="Percent 6 6" xfId="5793"/>
    <cellStyle name="Percent 6 6 2" xfId="8427"/>
    <cellStyle name="Percent 6 6 2 2" xfId="20478"/>
    <cellStyle name="Percent 6 6 3" xfId="14446"/>
    <cellStyle name="Percent 6 7" xfId="7588"/>
    <cellStyle name="Percent 6 7 2" xfId="19932"/>
    <cellStyle name="Percent 6 7 3" xfId="23204"/>
    <cellStyle name="Percent 6 8" xfId="12420"/>
    <cellStyle name="Percent 7" xfId="5861"/>
    <cellStyle name="Percent 7 2" xfId="23207"/>
    <cellStyle name="Percent 7 2 2" xfId="44519"/>
    <cellStyle name="Percent 7 3" xfId="23206"/>
    <cellStyle name="Percent 7 4" xfId="43155"/>
    <cellStyle name="Percent 7 5" xfId="12421"/>
    <cellStyle name="Percent 8" xfId="25675"/>
    <cellStyle name="Percent 9" xfId="51269"/>
    <cellStyle name="Percentuale 10" xfId="681"/>
    <cellStyle name="Percentuale 10 2" xfId="682"/>
    <cellStyle name="Percentuale 10 2 2" xfId="1963"/>
    <cellStyle name="Percentuale 10 2 2 2" xfId="8992"/>
    <cellStyle name="Percentuale 10 2 2 3" xfId="23210"/>
    <cellStyle name="Percentuale 10 2 3" xfId="8730"/>
    <cellStyle name="Percentuale 10 2 3 2" xfId="23211"/>
    <cellStyle name="Percentuale 10 2 4" xfId="23212"/>
    <cellStyle name="Percentuale 10 2 5" xfId="23209"/>
    <cellStyle name="Percentuale 10 3" xfId="683"/>
    <cellStyle name="Percentuale 10 3 2" xfId="1965"/>
    <cellStyle name="Percentuale 10 3 2 2" xfId="3834"/>
    <cellStyle name="Percentuale 10 3 2 2 2" xfId="23215"/>
    <cellStyle name="Percentuale 10 3 2 3" xfId="3006"/>
    <cellStyle name="Percentuale 10 3 2 3 2" xfId="9546"/>
    <cellStyle name="Percentuale 10 3 2 3 3" xfId="23216"/>
    <cellStyle name="Percentuale 10 3 2 4" xfId="23214"/>
    <cellStyle name="Percentuale 10 3 3" xfId="1964"/>
    <cellStyle name="Percentuale 10 3 3 2" xfId="4557"/>
    <cellStyle name="Percentuale 10 3 3 2 2" xfId="23218"/>
    <cellStyle name="Percentuale 10 3 3 3" xfId="23219"/>
    <cellStyle name="Percentuale 10 3 3 3 2" xfId="44520"/>
    <cellStyle name="Percentuale 10 3 3 4" xfId="23217"/>
    <cellStyle name="Percentuale 10 3 4" xfId="2496"/>
    <cellStyle name="Percentuale 10 3 4 2" xfId="9207"/>
    <cellStyle name="Percentuale 10 3 4 3" xfId="23220"/>
    <cellStyle name="Percentuale 10 3 5" xfId="7726"/>
    <cellStyle name="Percentuale 10 3 5 2" xfId="23221"/>
    <cellStyle name="Percentuale 10 3 6" xfId="23222"/>
    <cellStyle name="Percentuale 10 3 7" xfId="23213"/>
    <cellStyle name="Percentuale 10 4" xfId="1966"/>
    <cellStyle name="Percentuale 10 4 2" xfId="4558"/>
    <cellStyle name="Percentuale 10 4 2 2" xfId="4559"/>
    <cellStyle name="Percentuale 10 4 2 2 2" xfId="23225"/>
    <cellStyle name="Percentuale 10 4 2 3" xfId="13335"/>
    <cellStyle name="Percentuale 10 4 2 3 2" xfId="23226"/>
    <cellStyle name="Percentuale 10 4 2 4" xfId="23224"/>
    <cellStyle name="Percentuale 10 4 2 5" xfId="12941"/>
    <cellStyle name="Percentuale 10 4 3" xfId="4560"/>
    <cellStyle name="Percentuale 10 4 3 2" xfId="23227"/>
    <cellStyle name="Percentuale 10 4 4" xfId="23228"/>
    <cellStyle name="Percentuale 10 4 4 2" xfId="44521"/>
    <cellStyle name="Percentuale 10 4 5" xfId="23229"/>
    <cellStyle name="Percentuale 10 4 6" xfId="23223"/>
    <cellStyle name="Percentuale 10 5" xfId="1967"/>
    <cellStyle name="Percentuale 10 5 2" xfId="23231"/>
    <cellStyle name="Percentuale 10 5 2 2" xfId="44522"/>
    <cellStyle name="Percentuale 10 5 3" xfId="23232"/>
    <cellStyle name="Percentuale 10 5 4" xfId="23230"/>
    <cellStyle name="Percentuale 10 6" xfId="1962"/>
    <cellStyle name="Percentuale 10 6 2" xfId="5036"/>
    <cellStyle name="Percentuale 10 6 3" xfId="23233"/>
    <cellStyle name="Percentuale 10 7" xfId="23208"/>
    <cellStyle name="Percentuale 11" xfId="684"/>
    <cellStyle name="Percentuale 11 2" xfId="685"/>
    <cellStyle name="Percentuale 11 2 2" xfId="1969"/>
    <cellStyle name="Percentuale 11 2 2 2" xfId="8993"/>
    <cellStyle name="Percentuale 11 2 2 3" xfId="23236"/>
    <cellStyle name="Percentuale 11 2 3" xfId="8731"/>
    <cellStyle name="Percentuale 11 2 3 2" xfId="23237"/>
    <cellStyle name="Percentuale 11 2 4" xfId="23238"/>
    <cellStyle name="Percentuale 11 2 5" xfId="23235"/>
    <cellStyle name="Percentuale 11 3" xfId="686"/>
    <cellStyle name="Percentuale 11 3 2" xfId="1971"/>
    <cellStyle name="Percentuale 11 3 2 2" xfId="3835"/>
    <cellStyle name="Percentuale 11 3 2 2 2" xfId="23241"/>
    <cellStyle name="Percentuale 11 3 2 3" xfId="3007"/>
    <cellStyle name="Percentuale 11 3 2 3 2" xfId="9547"/>
    <cellStyle name="Percentuale 11 3 2 3 3" xfId="23242"/>
    <cellStyle name="Percentuale 11 3 2 4" xfId="23240"/>
    <cellStyle name="Percentuale 11 3 3" xfId="1970"/>
    <cellStyle name="Percentuale 11 3 3 2" xfId="4561"/>
    <cellStyle name="Percentuale 11 3 3 2 2" xfId="23244"/>
    <cellStyle name="Percentuale 11 3 3 3" xfId="23245"/>
    <cellStyle name="Percentuale 11 3 3 3 2" xfId="44523"/>
    <cellStyle name="Percentuale 11 3 3 4" xfId="23243"/>
    <cellStyle name="Percentuale 11 3 4" xfId="2497"/>
    <cellStyle name="Percentuale 11 3 4 2" xfId="9208"/>
    <cellStyle name="Percentuale 11 3 4 3" xfId="23246"/>
    <cellStyle name="Percentuale 11 3 5" xfId="7725"/>
    <cellStyle name="Percentuale 11 3 5 2" xfId="23247"/>
    <cellStyle name="Percentuale 11 3 6" xfId="23248"/>
    <cellStyle name="Percentuale 11 3 7" xfId="23239"/>
    <cellStyle name="Percentuale 11 4" xfId="1972"/>
    <cellStyle name="Percentuale 11 4 2" xfId="4562"/>
    <cellStyle name="Percentuale 11 4 2 2" xfId="4563"/>
    <cellStyle name="Percentuale 11 4 2 2 2" xfId="23251"/>
    <cellStyle name="Percentuale 11 4 2 3" xfId="13336"/>
    <cellStyle name="Percentuale 11 4 2 3 2" xfId="23252"/>
    <cellStyle name="Percentuale 11 4 2 4" xfId="23250"/>
    <cellStyle name="Percentuale 11 4 2 5" xfId="12942"/>
    <cellStyle name="Percentuale 11 4 3" xfId="4564"/>
    <cellStyle name="Percentuale 11 4 3 2" xfId="23253"/>
    <cellStyle name="Percentuale 11 4 4" xfId="23254"/>
    <cellStyle name="Percentuale 11 4 4 2" xfId="44524"/>
    <cellStyle name="Percentuale 11 4 5" xfId="23255"/>
    <cellStyle name="Percentuale 11 4 6" xfId="23249"/>
    <cellStyle name="Percentuale 11 5" xfId="1973"/>
    <cellStyle name="Percentuale 11 5 2" xfId="23257"/>
    <cellStyle name="Percentuale 11 5 2 2" xfId="44525"/>
    <cellStyle name="Percentuale 11 5 3" xfId="23258"/>
    <cellStyle name="Percentuale 11 5 4" xfId="23256"/>
    <cellStyle name="Percentuale 11 6" xfId="1968"/>
    <cellStyle name="Percentuale 11 6 2" xfId="5037"/>
    <cellStyle name="Percentuale 11 6 3" xfId="23259"/>
    <cellStyle name="Percentuale 11 7" xfId="23234"/>
    <cellStyle name="Percentuale 12" xfId="687"/>
    <cellStyle name="Percentuale 12 2" xfId="688"/>
    <cellStyle name="Percentuale 12 2 2" xfId="1975"/>
    <cellStyle name="Percentuale 12 2 2 2" xfId="8994"/>
    <cellStyle name="Percentuale 12 2 2 3" xfId="23262"/>
    <cellStyle name="Percentuale 12 2 3" xfId="8732"/>
    <cellStyle name="Percentuale 12 2 3 2" xfId="23263"/>
    <cellStyle name="Percentuale 12 2 4" xfId="23264"/>
    <cellStyle name="Percentuale 12 2 5" xfId="23261"/>
    <cellStyle name="Percentuale 12 3" xfId="689"/>
    <cellStyle name="Percentuale 12 3 2" xfId="1977"/>
    <cellStyle name="Percentuale 12 3 2 2" xfId="3836"/>
    <cellStyle name="Percentuale 12 3 2 2 2" xfId="23267"/>
    <cellStyle name="Percentuale 12 3 2 3" xfId="3008"/>
    <cellStyle name="Percentuale 12 3 2 3 2" xfId="9548"/>
    <cellStyle name="Percentuale 12 3 2 3 3" xfId="23268"/>
    <cellStyle name="Percentuale 12 3 2 4" xfId="23266"/>
    <cellStyle name="Percentuale 12 3 3" xfId="1976"/>
    <cellStyle name="Percentuale 12 3 3 2" xfId="4565"/>
    <cellStyle name="Percentuale 12 3 3 2 2" xfId="23270"/>
    <cellStyle name="Percentuale 12 3 3 3" xfId="23271"/>
    <cellStyle name="Percentuale 12 3 3 3 2" xfId="44526"/>
    <cellStyle name="Percentuale 12 3 3 4" xfId="23269"/>
    <cellStyle name="Percentuale 12 3 4" xfId="2498"/>
    <cellStyle name="Percentuale 12 3 4 2" xfId="9209"/>
    <cellStyle name="Percentuale 12 3 4 3" xfId="23272"/>
    <cellStyle name="Percentuale 12 3 5" xfId="6584"/>
    <cellStyle name="Percentuale 12 3 5 2" xfId="23273"/>
    <cellStyle name="Percentuale 12 3 6" xfId="23274"/>
    <cellStyle name="Percentuale 12 3 7" xfId="23265"/>
    <cellStyle name="Percentuale 12 4" xfId="1978"/>
    <cellStyle name="Percentuale 12 4 2" xfId="4566"/>
    <cellStyle name="Percentuale 12 4 2 2" xfId="4567"/>
    <cellStyle name="Percentuale 12 4 2 2 2" xfId="23277"/>
    <cellStyle name="Percentuale 12 4 2 3" xfId="13337"/>
    <cellStyle name="Percentuale 12 4 2 3 2" xfId="23278"/>
    <cellStyle name="Percentuale 12 4 2 4" xfId="23276"/>
    <cellStyle name="Percentuale 12 4 2 5" xfId="12943"/>
    <cellStyle name="Percentuale 12 4 3" xfId="4568"/>
    <cellStyle name="Percentuale 12 4 3 2" xfId="23279"/>
    <cellStyle name="Percentuale 12 4 4" xfId="23280"/>
    <cellStyle name="Percentuale 12 4 4 2" xfId="44527"/>
    <cellStyle name="Percentuale 12 4 5" xfId="23281"/>
    <cellStyle name="Percentuale 12 4 6" xfId="23275"/>
    <cellStyle name="Percentuale 12 5" xfId="1979"/>
    <cellStyle name="Percentuale 12 5 2" xfId="23283"/>
    <cellStyle name="Percentuale 12 5 2 2" xfId="44528"/>
    <cellStyle name="Percentuale 12 5 3" xfId="23284"/>
    <cellStyle name="Percentuale 12 5 4" xfId="23282"/>
    <cellStyle name="Percentuale 12 6" xfId="1974"/>
    <cellStyle name="Percentuale 12 6 2" xfId="5038"/>
    <cellStyle name="Percentuale 12 6 3" xfId="23285"/>
    <cellStyle name="Percentuale 12 7" xfId="23260"/>
    <cellStyle name="Percentuale 13" xfId="690"/>
    <cellStyle name="Percentuale 13 2" xfId="691"/>
    <cellStyle name="Percentuale 13 2 2" xfId="1981"/>
    <cellStyle name="Percentuale 13 2 2 2" xfId="8995"/>
    <cellStyle name="Percentuale 13 2 2 3" xfId="23288"/>
    <cellStyle name="Percentuale 13 2 3" xfId="8733"/>
    <cellStyle name="Percentuale 13 2 3 2" xfId="23289"/>
    <cellStyle name="Percentuale 13 2 4" xfId="23290"/>
    <cellStyle name="Percentuale 13 2 5" xfId="23287"/>
    <cellStyle name="Percentuale 13 3" xfId="692"/>
    <cellStyle name="Percentuale 13 3 2" xfId="1983"/>
    <cellStyle name="Percentuale 13 3 2 2" xfId="3837"/>
    <cellStyle name="Percentuale 13 3 2 2 2" xfId="23293"/>
    <cellStyle name="Percentuale 13 3 2 3" xfId="3009"/>
    <cellStyle name="Percentuale 13 3 2 3 2" xfId="9549"/>
    <cellStyle name="Percentuale 13 3 2 3 3" xfId="23294"/>
    <cellStyle name="Percentuale 13 3 2 4" xfId="23292"/>
    <cellStyle name="Percentuale 13 3 3" xfId="1982"/>
    <cellStyle name="Percentuale 13 3 3 2" xfId="4569"/>
    <cellStyle name="Percentuale 13 3 3 2 2" xfId="23296"/>
    <cellStyle name="Percentuale 13 3 3 3" xfId="23297"/>
    <cellStyle name="Percentuale 13 3 3 3 2" xfId="44529"/>
    <cellStyle name="Percentuale 13 3 3 4" xfId="23295"/>
    <cellStyle name="Percentuale 13 3 4" xfId="2499"/>
    <cellStyle name="Percentuale 13 3 4 2" xfId="9210"/>
    <cellStyle name="Percentuale 13 3 4 3" xfId="23298"/>
    <cellStyle name="Percentuale 13 3 5" xfId="6634"/>
    <cellStyle name="Percentuale 13 3 5 2" xfId="23299"/>
    <cellStyle name="Percentuale 13 3 6" xfId="23300"/>
    <cellStyle name="Percentuale 13 3 7" xfId="23291"/>
    <cellStyle name="Percentuale 13 4" xfId="1984"/>
    <cellStyle name="Percentuale 13 4 2" xfId="4570"/>
    <cellStyle name="Percentuale 13 4 2 2" xfId="4571"/>
    <cellStyle name="Percentuale 13 4 2 2 2" xfId="23303"/>
    <cellStyle name="Percentuale 13 4 2 3" xfId="13338"/>
    <cellStyle name="Percentuale 13 4 2 3 2" xfId="23304"/>
    <cellStyle name="Percentuale 13 4 2 4" xfId="23302"/>
    <cellStyle name="Percentuale 13 4 2 5" xfId="12944"/>
    <cellStyle name="Percentuale 13 4 3" xfId="4572"/>
    <cellStyle name="Percentuale 13 4 3 2" xfId="23305"/>
    <cellStyle name="Percentuale 13 4 4" xfId="23306"/>
    <cellStyle name="Percentuale 13 4 4 2" xfId="44530"/>
    <cellStyle name="Percentuale 13 4 5" xfId="23307"/>
    <cellStyle name="Percentuale 13 4 6" xfId="23301"/>
    <cellStyle name="Percentuale 13 5" xfId="1985"/>
    <cellStyle name="Percentuale 13 5 2" xfId="23309"/>
    <cellStyle name="Percentuale 13 5 2 2" xfId="44531"/>
    <cellStyle name="Percentuale 13 5 3" xfId="23310"/>
    <cellStyle name="Percentuale 13 5 4" xfId="23308"/>
    <cellStyle name="Percentuale 13 6" xfId="1980"/>
    <cellStyle name="Percentuale 13 6 2" xfId="5039"/>
    <cellStyle name="Percentuale 13 6 3" xfId="23311"/>
    <cellStyle name="Percentuale 13 7" xfId="23286"/>
    <cellStyle name="Percentuale 14" xfId="693"/>
    <cellStyle name="Percentuale 14 2" xfId="694"/>
    <cellStyle name="Percentuale 14 2 2" xfId="1987"/>
    <cellStyle name="Percentuale 14 2 2 2" xfId="8996"/>
    <cellStyle name="Percentuale 14 2 2 3" xfId="23314"/>
    <cellStyle name="Percentuale 14 2 3" xfId="8734"/>
    <cellStyle name="Percentuale 14 2 3 2" xfId="23315"/>
    <cellStyle name="Percentuale 14 2 4" xfId="23316"/>
    <cellStyle name="Percentuale 14 2 5" xfId="23313"/>
    <cellStyle name="Percentuale 14 3" xfId="695"/>
    <cellStyle name="Percentuale 14 3 2" xfId="1989"/>
    <cellStyle name="Percentuale 14 3 2 2" xfId="3838"/>
    <cellStyle name="Percentuale 14 3 2 2 2" xfId="23319"/>
    <cellStyle name="Percentuale 14 3 2 3" xfId="3010"/>
    <cellStyle name="Percentuale 14 3 2 3 2" xfId="9550"/>
    <cellStyle name="Percentuale 14 3 2 3 3" xfId="23320"/>
    <cellStyle name="Percentuale 14 3 2 4" xfId="23318"/>
    <cellStyle name="Percentuale 14 3 3" xfId="1988"/>
    <cellStyle name="Percentuale 14 3 3 2" xfId="4573"/>
    <cellStyle name="Percentuale 14 3 3 2 2" xfId="23322"/>
    <cellStyle name="Percentuale 14 3 3 3" xfId="23323"/>
    <cellStyle name="Percentuale 14 3 3 3 2" xfId="44532"/>
    <cellStyle name="Percentuale 14 3 3 4" xfId="23321"/>
    <cellStyle name="Percentuale 14 3 4" xfId="2500"/>
    <cellStyle name="Percentuale 14 3 4 2" xfId="9211"/>
    <cellStyle name="Percentuale 14 3 4 3" xfId="23324"/>
    <cellStyle name="Percentuale 14 3 5" xfId="7690"/>
    <cellStyle name="Percentuale 14 3 5 2" xfId="23325"/>
    <cellStyle name="Percentuale 14 3 6" xfId="23326"/>
    <cellStyle name="Percentuale 14 3 7" xfId="23317"/>
    <cellStyle name="Percentuale 14 4" xfId="1990"/>
    <cellStyle name="Percentuale 14 4 2" xfId="4574"/>
    <cellStyle name="Percentuale 14 4 2 2" xfId="4575"/>
    <cellStyle name="Percentuale 14 4 2 2 2" xfId="23329"/>
    <cellStyle name="Percentuale 14 4 2 3" xfId="13339"/>
    <cellStyle name="Percentuale 14 4 2 3 2" xfId="23330"/>
    <cellStyle name="Percentuale 14 4 2 4" xfId="23328"/>
    <cellStyle name="Percentuale 14 4 2 5" xfId="12945"/>
    <cellStyle name="Percentuale 14 4 3" xfId="4576"/>
    <cellStyle name="Percentuale 14 4 3 2" xfId="23331"/>
    <cellStyle name="Percentuale 14 4 4" xfId="23332"/>
    <cellStyle name="Percentuale 14 4 4 2" xfId="44533"/>
    <cellStyle name="Percentuale 14 4 5" xfId="23333"/>
    <cellStyle name="Percentuale 14 4 6" xfId="23327"/>
    <cellStyle name="Percentuale 14 5" xfId="1991"/>
    <cellStyle name="Percentuale 14 5 2" xfId="23335"/>
    <cellStyle name="Percentuale 14 5 2 2" xfId="44534"/>
    <cellStyle name="Percentuale 14 5 3" xfId="23336"/>
    <cellStyle name="Percentuale 14 5 4" xfId="23334"/>
    <cellStyle name="Percentuale 14 6" xfId="1986"/>
    <cellStyle name="Percentuale 14 6 2" xfId="5040"/>
    <cellStyle name="Percentuale 14 6 3" xfId="23337"/>
    <cellStyle name="Percentuale 14 7" xfId="23312"/>
    <cellStyle name="Percentuale 15" xfId="696"/>
    <cellStyle name="Percentuale 15 2" xfId="697"/>
    <cellStyle name="Percentuale 15 2 2" xfId="1993"/>
    <cellStyle name="Percentuale 15 2 2 2" xfId="8997"/>
    <cellStyle name="Percentuale 15 2 2 3" xfId="23340"/>
    <cellStyle name="Percentuale 15 2 3" xfId="8735"/>
    <cellStyle name="Percentuale 15 2 3 2" xfId="23341"/>
    <cellStyle name="Percentuale 15 2 4" xfId="23342"/>
    <cellStyle name="Percentuale 15 2 5" xfId="23339"/>
    <cellStyle name="Percentuale 15 3" xfId="698"/>
    <cellStyle name="Percentuale 15 3 2" xfId="1995"/>
    <cellStyle name="Percentuale 15 3 2 2" xfId="3839"/>
    <cellStyle name="Percentuale 15 3 2 2 2" xfId="23345"/>
    <cellStyle name="Percentuale 15 3 2 3" xfId="3011"/>
    <cellStyle name="Percentuale 15 3 2 3 2" xfId="9551"/>
    <cellStyle name="Percentuale 15 3 2 3 3" xfId="23346"/>
    <cellStyle name="Percentuale 15 3 2 4" xfId="23344"/>
    <cellStyle name="Percentuale 15 3 3" xfId="1994"/>
    <cellStyle name="Percentuale 15 3 3 2" xfId="4577"/>
    <cellStyle name="Percentuale 15 3 3 2 2" xfId="23348"/>
    <cellStyle name="Percentuale 15 3 3 3" xfId="23349"/>
    <cellStyle name="Percentuale 15 3 3 3 2" xfId="44535"/>
    <cellStyle name="Percentuale 15 3 3 4" xfId="23347"/>
    <cellStyle name="Percentuale 15 3 4" xfId="2501"/>
    <cellStyle name="Percentuale 15 3 4 2" xfId="9212"/>
    <cellStyle name="Percentuale 15 3 4 3" xfId="23350"/>
    <cellStyle name="Percentuale 15 3 5" xfId="6633"/>
    <cellStyle name="Percentuale 15 3 5 2" xfId="23351"/>
    <cellStyle name="Percentuale 15 3 6" xfId="23352"/>
    <cellStyle name="Percentuale 15 3 7" xfId="23343"/>
    <cellStyle name="Percentuale 15 4" xfId="1996"/>
    <cellStyle name="Percentuale 15 4 2" xfId="4578"/>
    <cellStyle name="Percentuale 15 4 2 2" xfId="4579"/>
    <cellStyle name="Percentuale 15 4 2 2 2" xfId="23355"/>
    <cellStyle name="Percentuale 15 4 2 3" xfId="13340"/>
    <cellStyle name="Percentuale 15 4 2 3 2" xfId="23356"/>
    <cellStyle name="Percentuale 15 4 2 4" xfId="23354"/>
    <cellStyle name="Percentuale 15 4 2 5" xfId="12947"/>
    <cellStyle name="Percentuale 15 4 3" xfId="4580"/>
    <cellStyle name="Percentuale 15 4 3 2" xfId="23357"/>
    <cellStyle name="Percentuale 15 4 4" xfId="23358"/>
    <cellStyle name="Percentuale 15 4 4 2" xfId="44536"/>
    <cellStyle name="Percentuale 15 4 5" xfId="23359"/>
    <cellStyle name="Percentuale 15 4 6" xfId="23353"/>
    <cellStyle name="Percentuale 15 5" xfId="1997"/>
    <cellStyle name="Percentuale 15 5 2" xfId="23361"/>
    <cellStyle name="Percentuale 15 5 2 2" xfId="44537"/>
    <cellStyle name="Percentuale 15 5 3" xfId="23362"/>
    <cellStyle name="Percentuale 15 5 4" xfId="23360"/>
    <cellStyle name="Percentuale 15 6" xfId="1992"/>
    <cellStyle name="Percentuale 15 6 2" xfId="5041"/>
    <cellStyle name="Percentuale 15 6 3" xfId="23363"/>
    <cellStyle name="Percentuale 15 7" xfId="23338"/>
    <cellStyle name="Percentuale 16" xfId="699"/>
    <cellStyle name="Percentuale 16 2" xfId="700"/>
    <cellStyle name="Percentuale 16 2 2" xfId="1999"/>
    <cellStyle name="Percentuale 16 2 2 2" xfId="8998"/>
    <cellStyle name="Percentuale 16 2 2 3" xfId="23366"/>
    <cellStyle name="Percentuale 16 2 3" xfId="8736"/>
    <cellStyle name="Percentuale 16 2 3 2" xfId="23367"/>
    <cellStyle name="Percentuale 16 2 4" xfId="23368"/>
    <cellStyle name="Percentuale 16 2 5" xfId="23365"/>
    <cellStyle name="Percentuale 16 3" xfId="701"/>
    <cellStyle name="Percentuale 16 3 2" xfId="2001"/>
    <cellStyle name="Percentuale 16 3 2 2" xfId="3840"/>
    <cellStyle name="Percentuale 16 3 2 2 2" xfId="23371"/>
    <cellStyle name="Percentuale 16 3 2 3" xfId="3012"/>
    <cellStyle name="Percentuale 16 3 2 3 2" xfId="9552"/>
    <cellStyle name="Percentuale 16 3 2 3 3" xfId="23372"/>
    <cellStyle name="Percentuale 16 3 2 4" xfId="23370"/>
    <cellStyle name="Percentuale 16 3 3" xfId="2000"/>
    <cellStyle name="Percentuale 16 3 3 2" xfId="4581"/>
    <cellStyle name="Percentuale 16 3 3 2 2" xfId="23374"/>
    <cellStyle name="Percentuale 16 3 3 3" xfId="23375"/>
    <cellStyle name="Percentuale 16 3 3 3 2" xfId="44538"/>
    <cellStyle name="Percentuale 16 3 3 4" xfId="23373"/>
    <cellStyle name="Percentuale 16 3 4" xfId="2502"/>
    <cellStyle name="Percentuale 16 3 4 2" xfId="9213"/>
    <cellStyle name="Percentuale 16 3 4 3" xfId="23376"/>
    <cellStyle name="Percentuale 16 3 5" xfId="7689"/>
    <cellStyle name="Percentuale 16 3 5 2" xfId="23377"/>
    <cellStyle name="Percentuale 16 3 6" xfId="23378"/>
    <cellStyle name="Percentuale 16 3 7" xfId="23369"/>
    <cellStyle name="Percentuale 16 4" xfId="2002"/>
    <cellStyle name="Percentuale 16 4 2" xfId="4582"/>
    <cellStyle name="Percentuale 16 4 2 2" xfId="4583"/>
    <cellStyle name="Percentuale 16 4 2 2 2" xfId="23381"/>
    <cellStyle name="Percentuale 16 4 2 3" xfId="13341"/>
    <cellStyle name="Percentuale 16 4 2 3 2" xfId="23382"/>
    <cellStyle name="Percentuale 16 4 2 4" xfId="23380"/>
    <cellStyle name="Percentuale 16 4 2 5" xfId="12948"/>
    <cellStyle name="Percentuale 16 4 3" xfId="4584"/>
    <cellStyle name="Percentuale 16 4 3 2" xfId="23383"/>
    <cellStyle name="Percentuale 16 4 4" xfId="23384"/>
    <cellStyle name="Percentuale 16 4 4 2" xfId="44539"/>
    <cellStyle name="Percentuale 16 4 5" xfId="23385"/>
    <cellStyle name="Percentuale 16 4 6" xfId="23379"/>
    <cellStyle name="Percentuale 16 5" xfId="2003"/>
    <cellStyle name="Percentuale 16 5 2" xfId="23387"/>
    <cellStyle name="Percentuale 16 5 2 2" xfId="44540"/>
    <cellStyle name="Percentuale 16 5 3" xfId="23388"/>
    <cellStyle name="Percentuale 16 5 4" xfId="23386"/>
    <cellStyle name="Percentuale 16 6" xfId="1998"/>
    <cellStyle name="Percentuale 16 6 2" xfId="5042"/>
    <cellStyle name="Percentuale 16 6 3" xfId="23389"/>
    <cellStyle name="Percentuale 16 7" xfId="23364"/>
    <cellStyle name="Percentuale 17" xfId="702"/>
    <cellStyle name="Percentuale 17 2" xfId="703"/>
    <cellStyle name="Percentuale 17 2 2" xfId="2005"/>
    <cellStyle name="Percentuale 17 2 2 2" xfId="8999"/>
    <cellStyle name="Percentuale 17 2 2 3" xfId="23392"/>
    <cellStyle name="Percentuale 17 2 3" xfId="8737"/>
    <cellStyle name="Percentuale 17 2 3 2" xfId="23393"/>
    <cellStyle name="Percentuale 17 2 4" xfId="23394"/>
    <cellStyle name="Percentuale 17 2 5" xfId="23391"/>
    <cellStyle name="Percentuale 17 3" xfId="704"/>
    <cellStyle name="Percentuale 17 3 2" xfId="2007"/>
    <cellStyle name="Percentuale 17 3 2 2" xfId="3841"/>
    <cellStyle name="Percentuale 17 3 2 2 2" xfId="23397"/>
    <cellStyle name="Percentuale 17 3 2 3" xfId="3013"/>
    <cellStyle name="Percentuale 17 3 2 3 2" xfId="9553"/>
    <cellStyle name="Percentuale 17 3 2 3 3" xfId="23398"/>
    <cellStyle name="Percentuale 17 3 2 4" xfId="23396"/>
    <cellStyle name="Percentuale 17 3 3" xfId="2006"/>
    <cellStyle name="Percentuale 17 3 3 2" xfId="4585"/>
    <cellStyle name="Percentuale 17 3 3 2 2" xfId="23400"/>
    <cellStyle name="Percentuale 17 3 3 3" xfId="23401"/>
    <cellStyle name="Percentuale 17 3 3 3 2" xfId="44541"/>
    <cellStyle name="Percentuale 17 3 3 4" xfId="23399"/>
    <cellStyle name="Percentuale 17 3 4" xfId="2503"/>
    <cellStyle name="Percentuale 17 3 4 2" xfId="9214"/>
    <cellStyle name="Percentuale 17 3 4 3" xfId="23402"/>
    <cellStyle name="Percentuale 17 3 5" xfId="7728"/>
    <cellStyle name="Percentuale 17 3 5 2" xfId="23403"/>
    <cellStyle name="Percentuale 17 3 6" xfId="23404"/>
    <cellStyle name="Percentuale 17 3 7" xfId="23395"/>
    <cellStyle name="Percentuale 17 4" xfId="2008"/>
    <cellStyle name="Percentuale 17 4 2" xfId="4586"/>
    <cellStyle name="Percentuale 17 4 2 2" xfId="4587"/>
    <cellStyle name="Percentuale 17 4 2 2 2" xfId="23407"/>
    <cellStyle name="Percentuale 17 4 2 3" xfId="13342"/>
    <cellStyle name="Percentuale 17 4 2 3 2" xfId="23408"/>
    <cellStyle name="Percentuale 17 4 2 4" xfId="23406"/>
    <cellStyle name="Percentuale 17 4 2 5" xfId="12949"/>
    <cellStyle name="Percentuale 17 4 3" xfId="4588"/>
    <cellStyle name="Percentuale 17 4 3 2" xfId="23409"/>
    <cellStyle name="Percentuale 17 4 4" xfId="23410"/>
    <cellStyle name="Percentuale 17 4 5" xfId="23411"/>
    <cellStyle name="Percentuale 17 4 5 2" xfId="44542"/>
    <cellStyle name="Percentuale 17 4 6" xfId="23412"/>
    <cellStyle name="Percentuale 17 4 7" xfId="23405"/>
    <cellStyle name="Percentuale 17 5" xfId="2009"/>
    <cellStyle name="Percentuale 17 5 2" xfId="23414"/>
    <cellStyle name="Percentuale 17 5 3" xfId="23415"/>
    <cellStyle name="Percentuale 17 5 3 2" xfId="44543"/>
    <cellStyle name="Percentuale 17 5 4" xfId="23416"/>
    <cellStyle name="Percentuale 17 5 5" xfId="23413"/>
    <cellStyle name="Percentuale 17 6" xfId="2004"/>
    <cellStyle name="Percentuale 17 6 2" xfId="5043"/>
    <cellStyle name="Percentuale 17 6 3" xfId="23417"/>
    <cellStyle name="Percentuale 17 7" xfId="23390"/>
    <cellStyle name="Percentuale 18" xfId="705"/>
    <cellStyle name="Percentuale 18 2" xfId="706"/>
    <cellStyle name="Percentuale 18 2 2" xfId="2011"/>
    <cellStyle name="Percentuale 18 2 2 2" xfId="9000"/>
    <cellStyle name="Percentuale 18 2 2 3" xfId="23420"/>
    <cellStyle name="Percentuale 18 2 3" xfId="8738"/>
    <cellStyle name="Percentuale 18 2 3 2" xfId="23421"/>
    <cellStyle name="Percentuale 18 2 4" xfId="23422"/>
    <cellStyle name="Percentuale 18 2 4 2" xfId="44544"/>
    <cellStyle name="Percentuale 18 2 5" xfId="23423"/>
    <cellStyle name="Percentuale 18 2 6" xfId="23419"/>
    <cellStyle name="Percentuale 18 3" xfId="707"/>
    <cellStyle name="Percentuale 18 3 2" xfId="2013"/>
    <cellStyle name="Percentuale 18 3 2 2" xfId="3842"/>
    <cellStyle name="Percentuale 18 3 2 2 2" xfId="23427"/>
    <cellStyle name="Percentuale 18 3 2 2 3" xfId="23426"/>
    <cellStyle name="Percentuale 18 3 2 3" xfId="3014"/>
    <cellStyle name="Percentuale 18 3 2 3 2" xfId="9554"/>
    <cellStyle name="Percentuale 18 3 2 3 3" xfId="23428"/>
    <cellStyle name="Percentuale 18 3 2 3 4" xfId="44545"/>
    <cellStyle name="Percentuale 18 3 2 4" xfId="23429"/>
    <cellStyle name="Percentuale 18 3 2 5" xfId="23425"/>
    <cellStyle name="Percentuale 18 3 3" xfId="2012"/>
    <cellStyle name="Percentuale 18 3 3 2" xfId="4589"/>
    <cellStyle name="Percentuale 18 3 3 2 2" xfId="23431"/>
    <cellStyle name="Percentuale 18 3 3 3" xfId="23432"/>
    <cellStyle name="Percentuale 18 3 3 4" xfId="23433"/>
    <cellStyle name="Percentuale 18 3 3 4 2" xfId="44546"/>
    <cellStyle name="Percentuale 18 3 3 5" xfId="23430"/>
    <cellStyle name="Percentuale 18 3 4" xfId="2504"/>
    <cellStyle name="Percentuale 18 3 4 2" xfId="9215"/>
    <cellStyle name="Percentuale 18 3 4 3" xfId="23434"/>
    <cellStyle name="Percentuale 18 3 5" xfId="6526"/>
    <cellStyle name="Percentuale 18 3 5 2" xfId="23435"/>
    <cellStyle name="Percentuale 18 3 6" xfId="23436"/>
    <cellStyle name="Percentuale 18 3 6 2" xfId="44547"/>
    <cellStyle name="Percentuale 18 3 7" xfId="23437"/>
    <cellStyle name="Percentuale 18 3 8" xfId="23424"/>
    <cellStyle name="Percentuale 18 4" xfId="2014"/>
    <cellStyle name="Percentuale 18 4 2" xfId="4590"/>
    <cellStyle name="Percentuale 18 4 2 2" xfId="4591"/>
    <cellStyle name="Percentuale 18 4 2 2 2" xfId="23440"/>
    <cellStyle name="Percentuale 18 4 2 3" xfId="13343"/>
    <cellStyle name="Percentuale 18 4 2 3 2" xfId="23441"/>
    <cellStyle name="Percentuale 18 4 2 4" xfId="23439"/>
    <cellStyle name="Percentuale 18 4 2 5" xfId="12950"/>
    <cellStyle name="Percentuale 18 4 3" xfId="4592"/>
    <cellStyle name="Percentuale 18 4 3 2" xfId="23442"/>
    <cellStyle name="Percentuale 18 4 4" xfId="23443"/>
    <cellStyle name="Percentuale 18 4 5" xfId="23444"/>
    <cellStyle name="Percentuale 18 4 5 2" xfId="44548"/>
    <cellStyle name="Percentuale 18 4 6" xfId="23445"/>
    <cellStyle name="Percentuale 18 4 7" xfId="23438"/>
    <cellStyle name="Percentuale 18 5" xfId="2015"/>
    <cellStyle name="Percentuale 18 5 2" xfId="23447"/>
    <cellStyle name="Percentuale 18 5 3" xfId="23448"/>
    <cellStyle name="Percentuale 18 5 3 2" xfId="44549"/>
    <cellStyle name="Percentuale 18 5 4" xfId="23449"/>
    <cellStyle name="Percentuale 18 5 5" xfId="23446"/>
    <cellStyle name="Percentuale 18 6" xfId="2010"/>
    <cellStyle name="Percentuale 18 6 2" xfId="5044"/>
    <cellStyle name="Percentuale 18 6 3" xfId="23450"/>
    <cellStyle name="Percentuale 18 7" xfId="23451"/>
    <cellStyle name="Percentuale 18 7 2" xfId="44550"/>
    <cellStyle name="Percentuale 18 8" xfId="23418"/>
    <cellStyle name="Percentuale 19" xfId="708"/>
    <cellStyle name="Percentuale 19 2" xfId="709"/>
    <cellStyle name="Percentuale 19 2 2" xfId="2017"/>
    <cellStyle name="Percentuale 19 2 2 2" xfId="9001"/>
    <cellStyle name="Percentuale 19 2 2 3" xfId="23454"/>
    <cellStyle name="Percentuale 19 2 3" xfId="8739"/>
    <cellStyle name="Percentuale 19 2 3 2" xfId="23455"/>
    <cellStyle name="Percentuale 19 2 4" xfId="23456"/>
    <cellStyle name="Percentuale 19 2 4 2" xfId="44551"/>
    <cellStyle name="Percentuale 19 2 5" xfId="23457"/>
    <cellStyle name="Percentuale 19 2 6" xfId="23453"/>
    <cellStyle name="Percentuale 19 3" xfId="710"/>
    <cellStyle name="Percentuale 19 3 2" xfId="2019"/>
    <cellStyle name="Percentuale 19 3 2 2" xfId="3843"/>
    <cellStyle name="Percentuale 19 3 2 2 2" xfId="23461"/>
    <cellStyle name="Percentuale 19 3 2 2 3" xfId="23460"/>
    <cellStyle name="Percentuale 19 3 2 3" xfId="3015"/>
    <cellStyle name="Percentuale 19 3 2 3 2" xfId="9555"/>
    <cellStyle name="Percentuale 19 3 2 3 3" xfId="23462"/>
    <cellStyle name="Percentuale 19 3 2 3 4" xfId="44552"/>
    <cellStyle name="Percentuale 19 3 2 4" xfId="23463"/>
    <cellStyle name="Percentuale 19 3 2 5" xfId="23459"/>
    <cellStyle name="Percentuale 19 3 3" xfId="2018"/>
    <cellStyle name="Percentuale 19 3 3 2" xfId="4593"/>
    <cellStyle name="Percentuale 19 3 3 2 2" xfId="23465"/>
    <cellStyle name="Percentuale 19 3 3 3" xfId="23466"/>
    <cellStyle name="Percentuale 19 3 3 4" xfId="23467"/>
    <cellStyle name="Percentuale 19 3 3 4 2" xfId="44553"/>
    <cellStyle name="Percentuale 19 3 3 5" xfId="23464"/>
    <cellStyle name="Percentuale 19 3 4" xfId="2505"/>
    <cellStyle name="Percentuale 19 3 4 2" xfId="9216"/>
    <cellStyle name="Percentuale 19 3 4 3" xfId="23468"/>
    <cellStyle name="Percentuale 19 3 5" xfId="7727"/>
    <cellStyle name="Percentuale 19 3 5 2" xfId="23469"/>
    <cellStyle name="Percentuale 19 3 6" xfId="23470"/>
    <cellStyle name="Percentuale 19 3 6 2" xfId="44554"/>
    <cellStyle name="Percentuale 19 3 7" xfId="23471"/>
    <cellStyle name="Percentuale 19 3 8" xfId="23458"/>
    <cellStyle name="Percentuale 19 4" xfId="2020"/>
    <cellStyle name="Percentuale 19 4 2" xfId="4594"/>
    <cellStyle name="Percentuale 19 4 2 2" xfId="4595"/>
    <cellStyle name="Percentuale 19 4 2 2 2" xfId="23474"/>
    <cellStyle name="Percentuale 19 4 2 3" xfId="13344"/>
    <cellStyle name="Percentuale 19 4 2 3 2" xfId="23475"/>
    <cellStyle name="Percentuale 19 4 2 4" xfId="23473"/>
    <cellStyle name="Percentuale 19 4 2 5" xfId="12951"/>
    <cellStyle name="Percentuale 19 4 3" xfId="4596"/>
    <cellStyle name="Percentuale 19 4 3 2" xfId="23476"/>
    <cellStyle name="Percentuale 19 4 4" xfId="23477"/>
    <cellStyle name="Percentuale 19 4 5" xfId="23478"/>
    <cellStyle name="Percentuale 19 4 5 2" xfId="44555"/>
    <cellStyle name="Percentuale 19 4 6" xfId="23479"/>
    <cellStyle name="Percentuale 19 4 7" xfId="23472"/>
    <cellStyle name="Percentuale 19 5" xfId="2021"/>
    <cellStyle name="Percentuale 19 5 2" xfId="23481"/>
    <cellStyle name="Percentuale 19 5 3" xfId="23482"/>
    <cellStyle name="Percentuale 19 5 3 2" xfId="44556"/>
    <cellStyle name="Percentuale 19 5 4" xfId="23483"/>
    <cellStyle name="Percentuale 19 5 5" xfId="23480"/>
    <cellStyle name="Percentuale 19 6" xfId="2016"/>
    <cellStyle name="Percentuale 19 6 2" xfId="5045"/>
    <cellStyle name="Percentuale 19 6 3" xfId="23484"/>
    <cellStyle name="Percentuale 19 7" xfId="23485"/>
    <cellStyle name="Percentuale 19 7 2" xfId="44557"/>
    <cellStyle name="Percentuale 19 8" xfId="23452"/>
    <cellStyle name="Percentuale 2" xfId="711"/>
    <cellStyle name="Percentuale 2 2" xfId="712"/>
    <cellStyle name="Percentuale 2 2 2" xfId="2023"/>
    <cellStyle name="Percentuale 2 2 2 2" xfId="9002"/>
    <cellStyle name="Percentuale 2 2 2 3" xfId="23488"/>
    <cellStyle name="Percentuale 2 2 3" xfId="8740"/>
    <cellStyle name="Percentuale 2 2 3 2" xfId="23489"/>
    <cellStyle name="Percentuale 2 2 4" xfId="23490"/>
    <cellStyle name="Percentuale 2 2 4 2" xfId="44558"/>
    <cellStyle name="Percentuale 2 2 5" xfId="23491"/>
    <cellStyle name="Percentuale 2 2 6" xfId="23487"/>
    <cellStyle name="Percentuale 2 3" xfId="713"/>
    <cellStyle name="Percentuale 2 3 2" xfId="2025"/>
    <cellStyle name="Percentuale 2 3 2 2" xfId="3844"/>
    <cellStyle name="Percentuale 2 3 2 2 2" xfId="23495"/>
    <cellStyle name="Percentuale 2 3 2 2 3" xfId="23494"/>
    <cellStyle name="Percentuale 2 3 2 3" xfId="3016"/>
    <cellStyle name="Percentuale 2 3 2 3 2" xfId="9556"/>
    <cellStyle name="Percentuale 2 3 2 3 3" xfId="23496"/>
    <cellStyle name="Percentuale 2 3 2 3 4" xfId="44559"/>
    <cellStyle name="Percentuale 2 3 2 4" xfId="23497"/>
    <cellStyle name="Percentuale 2 3 2 5" xfId="23493"/>
    <cellStyle name="Percentuale 2 3 3" xfId="2024"/>
    <cellStyle name="Percentuale 2 3 3 2" xfId="4597"/>
    <cellStyle name="Percentuale 2 3 3 2 2" xfId="23499"/>
    <cellStyle name="Percentuale 2 3 3 3" xfId="23500"/>
    <cellStyle name="Percentuale 2 3 3 4" xfId="23501"/>
    <cellStyle name="Percentuale 2 3 3 4 2" xfId="44560"/>
    <cellStyle name="Percentuale 2 3 3 5" xfId="23498"/>
    <cellStyle name="Percentuale 2 3 4" xfId="2506"/>
    <cellStyle name="Percentuale 2 3 4 2" xfId="9217"/>
    <cellStyle name="Percentuale 2 3 4 3" xfId="23502"/>
    <cellStyle name="Percentuale 2 3 5" xfId="6852"/>
    <cellStyle name="Percentuale 2 3 5 2" xfId="23503"/>
    <cellStyle name="Percentuale 2 3 6" xfId="23504"/>
    <cellStyle name="Percentuale 2 3 6 2" xfId="44561"/>
    <cellStyle name="Percentuale 2 3 7" xfId="23505"/>
    <cellStyle name="Percentuale 2 3 8" xfId="23492"/>
    <cellStyle name="Percentuale 2 4" xfId="2026"/>
    <cellStyle name="Percentuale 2 4 2" xfId="4598"/>
    <cellStyle name="Percentuale 2 4 2 2" xfId="4599"/>
    <cellStyle name="Percentuale 2 4 2 2 2" xfId="23508"/>
    <cellStyle name="Percentuale 2 4 2 3" xfId="13345"/>
    <cellStyle name="Percentuale 2 4 2 3 2" xfId="23509"/>
    <cellStyle name="Percentuale 2 4 2 4" xfId="23507"/>
    <cellStyle name="Percentuale 2 4 2 5" xfId="12952"/>
    <cellStyle name="Percentuale 2 4 3" xfId="4600"/>
    <cellStyle name="Percentuale 2 4 3 2" xfId="23510"/>
    <cellStyle name="Percentuale 2 4 4" xfId="23511"/>
    <cellStyle name="Percentuale 2 4 5" xfId="23512"/>
    <cellStyle name="Percentuale 2 4 5 2" xfId="44562"/>
    <cellStyle name="Percentuale 2 4 6" xfId="23513"/>
    <cellStyle name="Percentuale 2 4 7" xfId="23506"/>
    <cellStyle name="Percentuale 2 5" xfId="2027"/>
    <cellStyle name="Percentuale 2 5 2" xfId="23515"/>
    <cellStyle name="Percentuale 2 5 3" xfId="23516"/>
    <cellStyle name="Percentuale 2 5 3 2" xfId="44563"/>
    <cellStyle name="Percentuale 2 5 4" xfId="23517"/>
    <cellStyle name="Percentuale 2 5 5" xfId="23514"/>
    <cellStyle name="Percentuale 2 6" xfId="2022"/>
    <cellStyle name="Percentuale 2 6 2" xfId="5046"/>
    <cellStyle name="Percentuale 2 6 3" xfId="23518"/>
    <cellStyle name="Percentuale 2 7" xfId="23519"/>
    <cellStyle name="Percentuale 2 7 2" xfId="44564"/>
    <cellStyle name="Percentuale 2 8" xfId="23486"/>
    <cellStyle name="Percentuale 20" xfId="714"/>
    <cellStyle name="Percentuale 20 2" xfId="715"/>
    <cellStyle name="Percentuale 20 2 2" xfId="2029"/>
    <cellStyle name="Percentuale 20 2 2 2" xfId="9003"/>
    <cellStyle name="Percentuale 20 2 2 3" xfId="23522"/>
    <cellStyle name="Percentuale 20 2 3" xfId="8741"/>
    <cellStyle name="Percentuale 20 2 3 2" xfId="23523"/>
    <cellStyle name="Percentuale 20 2 4" xfId="23524"/>
    <cellStyle name="Percentuale 20 2 4 2" xfId="44565"/>
    <cellStyle name="Percentuale 20 2 5" xfId="23525"/>
    <cellStyle name="Percentuale 20 2 6" xfId="23521"/>
    <cellStyle name="Percentuale 20 3" xfId="716"/>
    <cellStyle name="Percentuale 20 3 2" xfId="2031"/>
    <cellStyle name="Percentuale 20 3 2 2" xfId="3845"/>
    <cellStyle name="Percentuale 20 3 2 2 2" xfId="23529"/>
    <cellStyle name="Percentuale 20 3 2 2 3" xfId="23528"/>
    <cellStyle name="Percentuale 20 3 2 3" xfId="3017"/>
    <cellStyle name="Percentuale 20 3 2 3 2" xfId="9557"/>
    <cellStyle name="Percentuale 20 3 2 3 3" xfId="23530"/>
    <cellStyle name="Percentuale 20 3 2 3 4" xfId="44566"/>
    <cellStyle name="Percentuale 20 3 2 4" xfId="23531"/>
    <cellStyle name="Percentuale 20 3 2 5" xfId="23527"/>
    <cellStyle name="Percentuale 20 3 3" xfId="2030"/>
    <cellStyle name="Percentuale 20 3 3 2" xfId="4601"/>
    <cellStyle name="Percentuale 20 3 3 2 2" xfId="23533"/>
    <cellStyle name="Percentuale 20 3 3 3" xfId="23534"/>
    <cellStyle name="Percentuale 20 3 3 4" xfId="23535"/>
    <cellStyle name="Percentuale 20 3 3 4 2" xfId="44567"/>
    <cellStyle name="Percentuale 20 3 3 5" xfId="23532"/>
    <cellStyle name="Percentuale 20 3 4" xfId="2507"/>
    <cellStyle name="Percentuale 20 3 4 2" xfId="9218"/>
    <cellStyle name="Percentuale 20 3 4 3" xfId="23536"/>
    <cellStyle name="Percentuale 20 3 5" xfId="6576"/>
    <cellStyle name="Percentuale 20 3 5 2" xfId="23537"/>
    <cellStyle name="Percentuale 20 3 6" xfId="23538"/>
    <cellStyle name="Percentuale 20 3 6 2" xfId="44568"/>
    <cellStyle name="Percentuale 20 3 7" xfId="23539"/>
    <cellStyle name="Percentuale 20 3 8" xfId="23526"/>
    <cellStyle name="Percentuale 20 4" xfId="2032"/>
    <cellStyle name="Percentuale 20 4 2" xfId="4602"/>
    <cellStyle name="Percentuale 20 4 2 2" xfId="4603"/>
    <cellStyle name="Percentuale 20 4 2 2 2" xfId="23542"/>
    <cellStyle name="Percentuale 20 4 2 3" xfId="13346"/>
    <cellStyle name="Percentuale 20 4 2 3 2" xfId="23543"/>
    <cellStyle name="Percentuale 20 4 2 4" xfId="23541"/>
    <cellStyle name="Percentuale 20 4 2 5" xfId="12953"/>
    <cellStyle name="Percentuale 20 4 3" xfId="4604"/>
    <cellStyle name="Percentuale 20 4 3 2" xfId="23544"/>
    <cellStyle name="Percentuale 20 4 4" xfId="23545"/>
    <cellStyle name="Percentuale 20 4 5" xfId="23546"/>
    <cellStyle name="Percentuale 20 4 5 2" xfId="44569"/>
    <cellStyle name="Percentuale 20 4 6" xfId="23547"/>
    <cellStyle name="Percentuale 20 4 7" xfId="23540"/>
    <cellStyle name="Percentuale 20 5" xfId="2033"/>
    <cellStyle name="Percentuale 20 5 2" xfId="23549"/>
    <cellStyle name="Percentuale 20 5 3" xfId="23550"/>
    <cellStyle name="Percentuale 20 5 3 2" xfId="44570"/>
    <cellStyle name="Percentuale 20 5 4" xfId="23551"/>
    <cellStyle name="Percentuale 20 5 5" xfId="23548"/>
    <cellStyle name="Percentuale 20 6" xfId="2028"/>
    <cellStyle name="Percentuale 20 6 2" xfId="5047"/>
    <cellStyle name="Percentuale 20 6 3" xfId="23552"/>
    <cellStyle name="Percentuale 20 7" xfId="23553"/>
    <cellStyle name="Percentuale 20 7 2" xfId="44571"/>
    <cellStyle name="Percentuale 20 8" xfId="23520"/>
    <cellStyle name="Percentuale 21" xfId="717"/>
    <cellStyle name="Percentuale 21 2" xfId="718"/>
    <cellStyle name="Percentuale 21 2 2" xfId="2035"/>
    <cellStyle name="Percentuale 21 2 2 2" xfId="9004"/>
    <cellStyle name="Percentuale 21 2 2 3" xfId="23556"/>
    <cellStyle name="Percentuale 21 2 3" xfId="8742"/>
    <cellStyle name="Percentuale 21 2 3 2" xfId="23557"/>
    <cellStyle name="Percentuale 21 2 4" xfId="23558"/>
    <cellStyle name="Percentuale 21 2 4 2" xfId="44572"/>
    <cellStyle name="Percentuale 21 2 5" xfId="23559"/>
    <cellStyle name="Percentuale 21 2 6" xfId="23555"/>
    <cellStyle name="Percentuale 21 3" xfId="719"/>
    <cellStyle name="Percentuale 21 3 2" xfId="2037"/>
    <cellStyle name="Percentuale 21 3 2 2" xfId="3846"/>
    <cellStyle name="Percentuale 21 3 2 2 2" xfId="23563"/>
    <cellStyle name="Percentuale 21 3 2 2 3" xfId="23562"/>
    <cellStyle name="Percentuale 21 3 2 3" xfId="3018"/>
    <cellStyle name="Percentuale 21 3 2 3 2" xfId="9558"/>
    <cellStyle name="Percentuale 21 3 2 3 3" xfId="23564"/>
    <cellStyle name="Percentuale 21 3 2 3 4" xfId="44573"/>
    <cellStyle name="Percentuale 21 3 2 4" xfId="23565"/>
    <cellStyle name="Percentuale 21 3 2 5" xfId="23561"/>
    <cellStyle name="Percentuale 21 3 3" xfId="2036"/>
    <cellStyle name="Percentuale 21 3 3 2" xfId="4605"/>
    <cellStyle name="Percentuale 21 3 3 2 2" xfId="23567"/>
    <cellStyle name="Percentuale 21 3 3 3" xfId="23568"/>
    <cellStyle name="Percentuale 21 3 3 4" xfId="23569"/>
    <cellStyle name="Percentuale 21 3 3 4 2" xfId="44574"/>
    <cellStyle name="Percentuale 21 3 3 5" xfId="23566"/>
    <cellStyle name="Percentuale 21 3 4" xfId="2508"/>
    <cellStyle name="Percentuale 21 3 4 2" xfId="9219"/>
    <cellStyle name="Percentuale 21 3 4 3" xfId="23570"/>
    <cellStyle name="Percentuale 21 3 5" xfId="7692"/>
    <cellStyle name="Percentuale 21 3 5 2" xfId="23571"/>
    <cellStyle name="Percentuale 21 3 6" xfId="23572"/>
    <cellStyle name="Percentuale 21 3 6 2" xfId="44575"/>
    <cellStyle name="Percentuale 21 3 7" xfId="23573"/>
    <cellStyle name="Percentuale 21 3 8" xfId="23560"/>
    <cellStyle name="Percentuale 21 4" xfId="2038"/>
    <cellStyle name="Percentuale 21 4 2" xfId="4606"/>
    <cellStyle name="Percentuale 21 4 2 2" xfId="4607"/>
    <cellStyle name="Percentuale 21 4 2 2 2" xfId="23576"/>
    <cellStyle name="Percentuale 21 4 2 3" xfId="13347"/>
    <cellStyle name="Percentuale 21 4 2 3 2" xfId="23577"/>
    <cellStyle name="Percentuale 21 4 2 4" xfId="23575"/>
    <cellStyle name="Percentuale 21 4 2 5" xfId="12954"/>
    <cellStyle name="Percentuale 21 4 3" xfId="4608"/>
    <cellStyle name="Percentuale 21 4 3 2" xfId="23578"/>
    <cellStyle name="Percentuale 21 4 4" xfId="23579"/>
    <cellStyle name="Percentuale 21 4 5" xfId="23580"/>
    <cellStyle name="Percentuale 21 4 5 2" xfId="44576"/>
    <cellStyle name="Percentuale 21 4 6" xfId="23581"/>
    <cellStyle name="Percentuale 21 4 7" xfId="23574"/>
    <cellStyle name="Percentuale 21 5" xfId="2039"/>
    <cellStyle name="Percentuale 21 5 2" xfId="23583"/>
    <cellStyle name="Percentuale 21 5 3" xfId="23584"/>
    <cellStyle name="Percentuale 21 5 3 2" xfId="44577"/>
    <cellStyle name="Percentuale 21 5 4" xfId="23585"/>
    <cellStyle name="Percentuale 21 5 5" xfId="23582"/>
    <cellStyle name="Percentuale 21 6" xfId="2034"/>
    <cellStyle name="Percentuale 21 6 2" xfId="5048"/>
    <cellStyle name="Percentuale 21 6 3" xfId="23586"/>
    <cellStyle name="Percentuale 21 7" xfId="23587"/>
    <cellStyle name="Percentuale 21 7 2" xfId="44578"/>
    <cellStyle name="Percentuale 21 8" xfId="23554"/>
    <cellStyle name="Percentuale 22" xfId="720"/>
    <cellStyle name="Percentuale 22 2" xfId="721"/>
    <cellStyle name="Percentuale 22 2 2" xfId="2041"/>
    <cellStyle name="Percentuale 22 2 2 2" xfId="9005"/>
    <cellStyle name="Percentuale 22 2 2 3" xfId="23590"/>
    <cellStyle name="Percentuale 22 2 3" xfId="8743"/>
    <cellStyle name="Percentuale 22 2 3 2" xfId="23591"/>
    <cellStyle name="Percentuale 22 2 4" xfId="23592"/>
    <cellStyle name="Percentuale 22 2 4 2" xfId="44579"/>
    <cellStyle name="Percentuale 22 2 5" xfId="23593"/>
    <cellStyle name="Percentuale 22 2 6" xfId="23589"/>
    <cellStyle name="Percentuale 22 3" xfId="722"/>
    <cellStyle name="Percentuale 22 3 2" xfId="2043"/>
    <cellStyle name="Percentuale 22 3 2 2" xfId="3847"/>
    <cellStyle name="Percentuale 22 3 2 2 2" xfId="23597"/>
    <cellStyle name="Percentuale 22 3 2 2 3" xfId="23596"/>
    <cellStyle name="Percentuale 22 3 2 3" xfId="3019"/>
    <cellStyle name="Percentuale 22 3 2 3 2" xfId="9559"/>
    <cellStyle name="Percentuale 22 3 2 3 3" xfId="23598"/>
    <cellStyle name="Percentuale 22 3 2 3 4" xfId="44580"/>
    <cellStyle name="Percentuale 22 3 2 4" xfId="23599"/>
    <cellStyle name="Percentuale 22 3 2 5" xfId="23595"/>
    <cellStyle name="Percentuale 22 3 3" xfId="2042"/>
    <cellStyle name="Percentuale 22 3 3 2" xfId="4609"/>
    <cellStyle name="Percentuale 22 3 3 2 2" xfId="23601"/>
    <cellStyle name="Percentuale 22 3 3 3" xfId="23602"/>
    <cellStyle name="Percentuale 22 3 3 4" xfId="23603"/>
    <cellStyle name="Percentuale 22 3 3 4 2" xfId="44581"/>
    <cellStyle name="Percentuale 22 3 3 5" xfId="23600"/>
    <cellStyle name="Percentuale 22 3 4" xfId="2509"/>
    <cellStyle name="Percentuale 22 3 4 2" xfId="9220"/>
    <cellStyle name="Percentuale 22 3 4 3" xfId="23604"/>
    <cellStyle name="Percentuale 22 3 5" xfId="6942"/>
    <cellStyle name="Percentuale 22 3 5 2" xfId="23605"/>
    <cellStyle name="Percentuale 22 3 6" xfId="23606"/>
    <cellStyle name="Percentuale 22 3 6 2" xfId="44582"/>
    <cellStyle name="Percentuale 22 3 7" xfId="23607"/>
    <cellStyle name="Percentuale 22 3 8" xfId="23594"/>
    <cellStyle name="Percentuale 22 4" xfId="2044"/>
    <cellStyle name="Percentuale 22 4 2" xfId="4610"/>
    <cellStyle name="Percentuale 22 4 2 2" xfId="4611"/>
    <cellStyle name="Percentuale 22 4 2 2 2" xfId="23610"/>
    <cellStyle name="Percentuale 22 4 2 3" xfId="13348"/>
    <cellStyle name="Percentuale 22 4 2 3 2" xfId="23611"/>
    <cellStyle name="Percentuale 22 4 2 4" xfId="23609"/>
    <cellStyle name="Percentuale 22 4 2 5" xfId="12955"/>
    <cellStyle name="Percentuale 22 4 3" xfId="4612"/>
    <cellStyle name="Percentuale 22 4 3 2" xfId="23612"/>
    <cellStyle name="Percentuale 22 4 4" xfId="23613"/>
    <cellStyle name="Percentuale 22 4 5" xfId="23614"/>
    <cellStyle name="Percentuale 22 4 5 2" xfId="44583"/>
    <cellStyle name="Percentuale 22 4 6" xfId="23615"/>
    <cellStyle name="Percentuale 22 4 7" xfId="23608"/>
    <cellStyle name="Percentuale 22 5" xfId="2045"/>
    <cellStyle name="Percentuale 22 5 2" xfId="23617"/>
    <cellStyle name="Percentuale 22 5 3" xfId="23618"/>
    <cellStyle name="Percentuale 22 5 3 2" xfId="44584"/>
    <cellStyle name="Percentuale 22 5 4" xfId="23619"/>
    <cellStyle name="Percentuale 22 5 5" xfId="23616"/>
    <cellStyle name="Percentuale 22 6" xfId="2040"/>
    <cellStyle name="Percentuale 22 6 2" xfId="5049"/>
    <cellStyle name="Percentuale 22 6 3" xfId="23620"/>
    <cellStyle name="Percentuale 22 7" xfId="23621"/>
    <cellStyle name="Percentuale 22 7 2" xfId="44585"/>
    <cellStyle name="Percentuale 22 8" xfId="23588"/>
    <cellStyle name="Percentuale 23" xfId="723"/>
    <cellStyle name="Percentuale 23 2" xfId="724"/>
    <cellStyle name="Percentuale 23 2 2" xfId="2047"/>
    <cellStyle name="Percentuale 23 2 2 2" xfId="9006"/>
    <cellStyle name="Percentuale 23 2 2 3" xfId="23624"/>
    <cellStyle name="Percentuale 23 2 3" xfId="8744"/>
    <cellStyle name="Percentuale 23 2 3 2" xfId="23625"/>
    <cellStyle name="Percentuale 23 2 4" xfId="23626"/>
    <cellStyle name="Percentuale 23 2 4 2" xfId="44586"/>
    <cellStyle name="Percentuale 23 2 5" xfId="23627"/>
    <cellStyle name="Percentuale 23 2 6" xfId="23623"/>
    <cellStyle name="Percentuale 23 3" xfId="725"/>
    <cellStyle name="Percentuale 23 3 2" xfId="2049"/>
    <cellStyle name="Percentuale 23 3 2 2" xfId="3848"/>
    <cellStyle name="Percentuale 23 3 2 2 2" xfId="23631"/>
    <cellStyle name="Percentuale 23 3 2 2 3" xfId="23630"/>
    <cellStyle name="Percentuale 23 3 2 3" xfId="3020"/>
    <cellStyle name="Percentuale 23 3 2 3 2" xfId="9560"/>
    <cellStyle name="Percentuale 23 3 2 3 3" xfId="23632"/>
    <cellStyle name="Percentuale 23 3 2 3 4" xfId="44587"/>
    <cellStyle name="Percentuale 23 3 2 4" xfId="23633"/>
    <cellStyle name="Percentuale 23 3 2 5" xfId="23629"/>
    <cellStyle name="Percentuale 23 3 3" xfId="2048"/>
    <cellStyle name="Percentuale 23 3 3 2" xfId="4613"/>
    <cellStyle name="Percentuale 23 3 3 2 2" xfId="23635"/>
    <cellStyle name="Percentuale 23 3 3 3" xfId="23636"/>
    <cellStyle name="Percentuale 23 3 3 4" xfId="23637"/>
    <cellStyle name="Percentuale 23 3 3 4 2" xfId="44588"/>
    <cellStyle name="Percentuale 23 3 3 5" xfId="23634"/>
    <cellStyle name="Percentuale 23 3 4" xfId="2510"/>
    <cellStyle name="Percentuale 23 3 4 2" xfId="9221"/>
    <cellStyle name="Percentuale 23 3 4 3" xfId="23638"/>
    <cellStyle name="Percentuale 23 3 5" xfId="7691"/>
    <cellStyle name="Percentuale 23 3 5 2" xfId="23639"/>
    <cellStyle name="Percentuale 23 3 6" xfId="23640"/>
    <cellStyle name="Percentuale 23 3 6 2" xfId="44589"/>
    <cellStyle name="Percentuale 23 3 7" xfId="23641"/>
    <cellStyle name="Percentuale 23 3 8" xfId="23628"/>
    <cellStyle name="Percentuale 23 4" xfId="2050"/>
    <cellStyle name="Percentuale 23 4 2" xfId="4614"/>
    <cellStyle name="Percentuale 23 4 2 2" xfId="4615"/>
    <cellStyle name="Percentuale 23 4 2 2 2" xfId="23644"/>
    <cellStyle name="Percentuale 23 4 2 3" xfId="13349"/>
    <cellStyle name="Percentuale 23 4 2 3 2" xfId="23645"/>
    <cellStyle name="Percentuale 23 4 2 4" xfId="23643"/>
    <cellStyle name="Percentuale 23 4 2 5" xfId="12956"/>
    <cellStyle name="Percentuale 23 4 3" xfId="4616"/>
    <cellStyle name="Percentuale 23 4 3 2" xfId="23646"/>
    <cellStyle name="Percentuale 23 4 4" xfId="23647"/>
    <cellStyle name="Percentuale 23 4 5" xfId="23648"/>
    <cellStyle name="Percentuale 23 4 5 2" xfId="44590"/>
    <cellStyle name="Percentuale 23 4 6" xfId="23649"/>
    <cellStyle name="Percentuale 23 4 7" xfId="23642"/>
    <cellStyle name="Percentuale 23 5" xfId="2051"/>
    <cellStyle name="Percentuale 23 5 2" xfId="23651"/>
    <cellStyle name="Percentuale 23 5 3" xfId="23652"/>
    <cellStyle name="Percentuale 23 5 3 2" xfId="44591"/>
    <cellStyle name="Percentuale 23 5 4" xfId="23653"/>
    <cellStyle name="Percentuale 23 5 5" xfId="23650"/>
    <cellStyle name="Percentuale 23 6" xfId="2046"/>
    <cellStyle name="Percentuale 23 6 2" xfId="5050"/>
    <cellStyle name="Percentuale 23 6 3" xfId="23654"/>
    <cellStyle name="Percentuale 23 7" xfId="23655"/>
    <cellStyle name="Percentuale 23 7 2" xfId="44592"/>
    <cellStyle name="Percentuale 23 8" xfId="23622"/>
    <cellStyle name="Percentuale 24" xfId="726"/>
    <cellStyle name="Percentuale 24 2" xfId="727"/>
    <cellStyle name="Percentuale 24 2 2" xfId="2053"/>
    <cellStyle name="Percentuale 24 2 2 2" xfId="9007"/>
    <cellStyle name="Percentuale 24 2 2 3" xfId="23658"/>
    <cellStyle name="Percentuale 24 2 3" xfId="8745"/>
    <cellStyle name="Percentuale 24 2 3 2" xfId="23659"/>
    <cellStyle name="Percentuale 24 2 4" xfId="23660"/>
    <cellStyle name="Percentuale 24 2 4 2" xfId="44593"/>
    <cellStyle name="Percentuale 24 2 5" xfId="23661"/>
    <cellStyle name="Percentuale 24 2 6" xfId="23657"/>
    <cellStyle name="Percentuale 24 3" xfId="728"/>
    <cellStyle name="Percentuale 24 3 2" xfId="2055"/>
    <cellStyle name="Percentuale 24 3 2 2" xfId="3849"/>
    <cellStyle name="Percentuale 24 3 2 2 2" xfId="23665"/>
    <cellStyle name="Percentuale 24 3 2 2 3" xfId="23664"/>
    <cellStyle name="Percentuale 24 3 2 3" xfId="3021"/>
    <cellStyle name="Percentuale 24 3 2 3 2" xfId="9561"/>
    <cellStyle name="Percentuale 24 3 2 3 3" xfId="23666"/>
    <cellStyle name="Percentuale 24 3 2 3 4" xfId="44594"/>
    <cellStyle name="Percentuale 24 3 2 4" xfId="23667"/>
    <cellStyle name="Percentuale 24 3 2 5" xfId="23663"/>
    <cellStyle name="Percentuale 24 3 3" xfId="2054"/>
    <cellStyle name="Percentuale 24 3 3 2" xfId="4617"/>
    <cellStyle name="Percentuale 24 3 3 2 2" xfId="23669"/>
    <cellStyle name="Percentuale 24 3 3 3" xfId="23670"/>
    <cellStyle name="Percentuale 24 3 3 4" xfId="23671"/>
    <cellStyle name="Percentuale 24 3 3 4 2" xfId="44595"/>
    <cellStyle name="Percentuale 24 3 3 5" xfId="23668"/>
    <cellStyle name="Percentuale 24 3 4" xfId="2511"/>
    <cellStyle name="Percentuale 24 3 4 2" xfId="9222"/>
    <cellStyle name="Percentuale 24 3 4 3" xfId="23672"/>
    <cellStyle name="Percentuale 24 3 5" xfId="6931"/>
    <cellStyle name="Percentuale 24 3 5 2" xfId="23673"/>
    <cellStyle name="Percentuale 24 3 6" xfId="23674"/>
    <cellStyle name="Percentuale 24 3 6 2" xfId="44596"/>
    <cellStyle name="Percentuale 24 3 7" xfId="23675"/>
    <cellStyle name="Percentuale 24 3 8" xfId="23662"/>
    <cellStyle name="Percentuale 24 4" xfId="2056"/>
    <cellStyle name="Percentuale 24 4 2" xfId="4618"/>
    <cellStyle name="Percentuale 24 4 2 2" xfId="4619"/>
    <cellStyle name="Percentuale 24 4 2 2 2" xfId="23678"/>
    <cellStyle name="Percentuale 24 4 2 3" xfId="13350"/>
    <cellStyle name="Percentuale 24 4 2 3 2" xfId="23679"/>
    <cellStyle name="Percentuale 24 4 2 4" xfId="23677"/>
    <cellStyle name="Percentuale 24 4 2 5" xfId="12957"/>
    <cellStyle name="Percentuale 24 4 3" xfId="4620"/>
    <cellStyle name="Percentuale 24 4 3 2" xfId="23680"/>
    <cellStyle name="Percentuale 24 4 4" xfId="23681"/>
    <cellStyle name="Percentuale 24 4 5" xfId="23682"/>
    <cellStyle name="Percentuale 24 4 5 2" xfId="44597"/>
    <cellStyle name="Percentuale 24 4 6" xfId="23683"/>
    <cellStyle name="Percentuale 24 4 7" xfId="23676"/>
    <cellStyle name="Percentuale 24 5" xfId="2057"/>
    <cellStyle name="Percentuale 24 5 2" xfId="23685"/>
    <cellStyle name="Percentuale 24 5 3" xfId="23686"/>
    <cellStyle name="Percentuale 24 5 3 2" xfId="44598"/>
    <cellStyle name="Percentuale 24 5 4" xfId="23687"/>
    <cellStyle name="Percentuale 24 5 5" xfId="23684"/>
    <cellStyle name="Percentuale 24 6" xfId="2052"/>
    <cellStyle name="Percentuale 24 6 2" xfId="5051"/>
    <cellStyle name="Percentuale 24 6 3" xfId="23688"/>
    <cellStyle name="Percentuale 24 7" xfId="23689"/>
    <cellStyle name="Percentuale 24 7 2" xfId="44599"/>
    <cellStyle name="Percentuale 24 8" xfId="23656"/>
    <cellStyle name="Percentuale 25" xfId="729"/>
    <cellStyle name="Percentuale 25 2" xfId="730"/>
    <cellStyle name="Percentuale 25 2 2" xfId="2059"/>
    <cellStyle name="Percentuale 25 2 2 2" xfId="9008"/>
    <cellStyle name="Percentuale 25 2 2 3" xfId="23692"/>
    <cellStyle name="Percentuale 25 2 3" xfId="8746"/>
    <cellStyle name="Percentuale 25 2 3 2" xfId="23693"/>
    <cellStyle name="Percentuale 25 2 4" xfId="23694"/>
    <cellStyle name="Percentuale 25 2 4 2" xfId="44600"/>
    <cellStyle name="Percentuale 25 2 5" xfId="23695"/>
    <cellStyle name="Percentuale 25 2 6" xfId="23691"/>
    <cellStyle name="Percentuale 25 3" xfId="731"/>
    <cellStyle name="Percentuale 25 3 2" xfId="2061"/>
    <cellStyle name="Percentuale 25 3 2 2" xfId="3850"/>
    <cellStyle name="Percentuale 25 3 2 2 2" xfId="23699"/>
    <cellStyle name="Percentuale 25 3 2 2 3" xfId="23698"/>
    <cellStyle name="Percentuale 25 3 2 3" xfId="3022"/>
    <cellStyle name="Percentuale 25 3 2 3 2" xfId="9562"/>
    <cellStyle name="Percentuale 25 3 2 3 3" xfId="23700"/>
    <cellStyle name="Percentuale 25 3 2 3 4" xfId="44601"/>
    <cellStyle name="Percentuale 25 3 2 4" xfId="23701"/>
    <cellStyle name="Percentuale 25 3 2 5" xfId="23697"/>
    <cellStyle name="Percentuale 25 3 3" xfId="2060"/>
    <cellStyle name="Percentuale 25 3 3 2" xfId="4621"/>
    <cellStyle name="Percentuale 25 3 3 2 2" xfId="23703"/>
    <cellStyle name="Percentuale 25 3 3 3" xfId="23704"/>
    <cellStyle name="Percentuale 25 3 3 4" xfId="23705"/>
    <cellStyle name="Percentuale 25 3 3 4 2" xfId="44602"/>
    <cellStyle name="Percentuale 25 3 3 5" xfId="23702"/>
    <cellStyle name="Percentuale 25 3 4" xfId="2512"/>
    <cellStyle name="Percentuale 25 3 4 2" xfId="9223"/>
    <cellStyle name="Percentuale 25 3 4 3" xfId="23706"/>
    <cellStyle name="Percentuale 25 3 5" xfId="6583"/>
    <cellStyle name="Percentuale 25 3 5 2" xfId="23707"/>
    <cellStyle name="Percentuale 25 3 6" xfId="23708"/>
    <cellStyle name="Percentuale 25 3 6 2" xfId="44603"/>
    <cellStyle name="Percentuale 25 3 7" xfId="23709"/>
    <cellStyle name="Percentuale 25 3 8" xfId="23696"/>
    <cellStyle name="Percentuale 25 4" xfId="2062"/>
    <cellStyle name="Percentuale 25 4 2" xfId="4622"/>
    <cellStyle name="Percentuale 25 4 2 2" xfId="4623"/>
    <cellStyle name="Percentuale 25 4 2 2 2" xfId="23712"/>
    <cellStyle name="Percentuale 25 4 2 3" xfId="13351"/>
    <cellStyle name="Percentuale 25 4 2 3 2" xfId="23713"/>
    <cellStyle name="Percentuale 25 4 2 4" xfId="23711"/>
    <cellStyle name="Percentuale 25 4 2 5" xfId="12958"/>
    <cellStyle name="Percentuale 25 4 3" xfId="4624"/>
    <cellStyle name="Percentuale 25 4 3 2" xfId="23714"/>
    <cellStyle name="Percentuale 25 4 4" xfId="23715"/>
    <cellStyle name="Percentuale 25 4 5" xfId="23716"/>
    <cellStyle name="Percentuale 25 4 5 2" xfId="44604"/>
    <cellStyle name="Percentuale 25 4 6" xfId="23717"/>
    <cellStyle name="Percentuale 25 4 7" xfId="23710"/>
    <cellStyle name="Percentuale 25 5" xfId="2063"/>
    <cellStyle name="Percentuale 25 5 2" xfId="23719"/>
    <cellStyle name="Percentuale 25 5 3" xfId="23720"/>
    <cellStyle name="Percentuale 25 5 3 2" xfId="44605"/>
    <cellStyle name="Percentuale 25 5 4" xfId="23721"/>
    <cellStyle name="Percentuale 25 5 5" xfId="23718"/>
    <cellStyle name="Percentuale 25 6" xfId="2058"/>
    <cellStyle name="Percentuale 25 6 2" xfId="5052"/>
    <cellStyle name="Percentuale 25 6 3" xfId="23722"/>
    <cellStyle name="Percentuale 25 7" xfId="23723"/>
    <cellStyle name="Percentuale 25 7 2" xfId="44606"/>
    <cellStyle name="Percentuale 25 8" xfId="23690"/>
    <cellStyle name="Percentuale 26" xfId="732"/>
    <cellStyle name="Percentuale 26 2" xfId="733"/>
    <cellStyle name="Percentuale 26 2 2" xfId="2065"/>
    <cellStyle name="Percentuale 26 2 2 2" xfId="9009"/>
    <cellStyle name="Percentuale 26 2 2 3" xfId="23726"/>
    <cellStyle name="Percentuale 26 2 3" xfId="8747"/>
    <cellStyle name="Percentuale 26 2 3 2" xfId="23727"/>
    <cellStyle name="Percentuale 26 2 4" xfId="23728"/>
    <cellStyle name="Percentuale 26 2 4 2" xfId="44607"/>
    <cellStyle name="Percentuale 26 2 5" xfId="23729"/>
    <cellStyle name="Percentuale 26 2 6" xfId="23725"/>
    <cellStyle name="Percentuale 26 3" xfId="734"/>
    <cellStyle name="Percentuale 26 3 2" xfId="2067"/>
    <cellStyle name="Percentuale 26 3 2 2" xfId="3851"/>
    <cellStyle name="Percentuale 26 3 2 2 2" xfId="23733"/>
    <cellStyle name="Percentuale 26 3 2 2 3" xfId="23732"/>
    <cellStyle name="Percentuale 26 3 2 3" xfId="3023"/>
    <cellStyle name="Percentuale 26 3 2 3 2" xfId="9563"/>
    <cellStyle name="Percentuale 26 3 2 3 3" xfId="23734"/>
    <cellStyle name="Percentuale 26 3 2 3 4" xfId="44608"/>
    <cellStyle name="Percentuale 26 3 2 4" xfId="23735"/>
    <cellStyle name="Percentuale 26 3 2 5" xfId="23731"/>
    <cellStyle name="Percentuale 26 3 3" xfId="2066"/>
    <cellStyle name="Percentuale 26 3 3 2" xfId="4625"/>
    <cellStyle name="Percentuale 26 3 3 2 2" xfId="23737"/>
    <cellStyle name="Percentuale 26 3 3 3" xfId="23738"/>
    <cellStyle name="Percentuale 26 3 3 4" xfId="23739"/>
    <cellStyle name="Percentuale 26 3 3 4 2" xfId="44609"/>
    <cellStyle name="Percentuale 26 3 3 5" xfId="23736"/>
    <cellStyle name="Percentuale 26 3 4" xfId="2513"/>
    <cellStyle name="Percentuale 26 3 4 2" xfId="9224"/>
    <cellStyle name="Percentuale 26 3 4 3" xfId="23740"/>
    <cellStyle name="Percentuale 26 3 5" xfId="7729"/>
    <cellStyle name="Percentuale 26 3 5 2" xfId="23741"/>
    <cellStyle name="Percentuale 26 3 6" xfId="23742"/>
    <cellStyle name="Percentuale 26 3 6 2" xfId="44610"/>
    <cellStyle name="Percentuale 26 3 7" xfId="23743"/>
    <cellStyle name="Percentuale 26 3 8" xfId="23730"/>
    <cellStyle name="Percentuale 26 4" xfId="2068"/>
    <cellStyle name="Percentuale 26 4 2" xfId="4626"/>
    <cellStyle name="Percentuale 26 4 2 2" xfId="4627"/>
    <cellStyle name="Percentuale 26 4 2 2 2" xfId="23746"/>
    <cellStyle name="Percentuale 26 4 2 3" xfId="13352"/>
    <cellStyle name="Percentuale 26 4 2 3 2" xfId="23747"/>
    <cellStyle name="Percentuale 26 4 2 4" xfId="23745"/>
    <cellStyle name="Percentuale 26 4 2 5" xfId="12959"/>
    <cellStyle name="Percentuale 26 4 3" xfId="4628"/>
    <cellStyle name="Percentuale 26 4 3 2" xfId="23748"/>
    <cellStyle name="Percentuale 26 4 4" xfId="23749"/>
    <cellStyle name="Percentuale 26 4 5" xfId="23750"/>
    <cellStyle name="Percentuale 26 4 5 2" xfId="44611"/>
    <cellStyle name="Percentuale 26 4 6" xfId="23751"/>
    <cellStyle name="Percentuale 26 4 7" xfId="23744"/>
    <cellStyle name="Percentuale 26 5" xfId="2069"/>
    <cellStyle name="Percentuale 26 5 2" xfId="23753"/>
    <cellStyle name="Percentuale 26 5 3" xfId="23754"/>
    <cellStyle name="Percentuale 26 5 3 2" xfId="44612"/>
    <cellStyle name="Percentuale 26 5 4" xfId="23755"/>
    <cellStyle name="Percentuale 26 5 5" xfId="23752"/>
    <cellStyle name="Percentuale 26 6" xfId="2064"/>
    <cellStyle name="Percentuale 26 6 2" xfId="5053"/>
    <cellStyle name="Percentuale 26 6 3" xfId="23756"/>
    <cellStyle name="Percentuale 26 7" xfId="23757"/>
    <cellStyle name="Percentuale 26 7 2" xfId="44613"/>
    <cellStyle name="Percentuale 26 8" xfId="23724"/>
    <cellStyle name="Percentuale 27" xfId="735"/>
    <cellStyle name="Percentuale 27 2" xfId="736"/>
    <cellStyle name="Percentuale 27 2 2" xfId="2071"/>
    <cellStyle name="Percentuale 27 2 2 2" xfId="9010"/>
    <cellStyle name="Percentuale 27 2 2 3" xfId="23760"/>
    <cellStyle name="Percentuale 27 2 3" xfId="8748"/>
    <cellStyle name="Percentuale 27 2 3 2" xfId="23761"/>
    <cellStyle name="Percentuale 27 2 4" xfId="23762"/>
    <cellStyle name="Percentuale 27 2 4 2" xfId="44614"/>
    <cellStyle name="Percentuale 27 2 5" xfId="23763"/>
    <cellStyle name="Percentuale 27 2 6" xfId="23759"/>
    <cellStyle name="Percentuale 27 3" xfId="737"/>
    <cellStyle name="Percentuale 27 3 2" xfId="2073"/>
    <cellStyle name="Percentuale 27 3 2 2" xfId="3852"/>
    <cellStyle name="Percentuale 27 3 2 2 2" xfId="23767"/>
    <cellStyle name="Percentuale 27 3 2 2 3" xfId="23766"/>
    <cellStyle name="Percentuale 27 3 2 3" xfId="3024"/>
    <cellStyle name="Percentuale 27 3 2 3 2" xfId="9564"/>
    <cellStyle name="Percentuale 27 3 2 3 3" xfId="23768"/>
    <cellStyle name="Percentuale 27 3 2 3 4" xfId="44615"/>
    <cellStyle name="Percentuale 27 3 2 4" xfId="23769"/>
    <cellStyle name="Percentuale 27 3 2 5" xfId="23765"/>
    <cellStyle name="Percentuale 27 3 3" xfId="2072"/>
    <cellStyle name="Percentuale 27 3 3 2" xfId="4629"/>
    <cellStyle name="Percentuale 27 3 3 2 2" xfId="23771"/>
    <cellStyle name="Percentuale 27 3 3 3" xfId="23772"/>
    <cellStyle name="Percentuale 27 3 3 4" xfId="23773"/>
    <cellStyle name="Percentuale 27 3 3 4 2" xfId="44616"/>
    <cellStyle name="Percentuale 27 3 3 5" xfId="23770"/>
    <cellStyle name="Percentuale 27 3 4" xfId="2514"/>
    <cellStyle name="Percentuale 27 3 4 2" xfId="9225"/>
    <cellStyle name="Percentuale 27 3 4 3" xfId="23774"/>
    <cellStyle name="Percentuale 27 3 5" xfId="7858"/>
    <cellStyle name="Percentuale 27 3 5 2" xfId="23775"/>
    <cellStyle name="Percentuale 27 3 6" xfId="23776"/>
    <cellStyle name="Percentuale 27 3 6 2" xfId="44617"/>
    <cellStyle name="Percentuale 27 3 7" xfId="23777"/>
    <cellStyle name="Percentuale 27 3 8" xfId="23764"/>
    <cellStyle name="Percentuale 27 4" xfId="2074"/>
    <cellStyle name="Percentuale 27 4 2" xfId="4630"/>
    <cellStyle name="Percentuale 27 4 2 2" xfId="4631"/>
    <cellStyle name="Percentuale 27 4 2 2 2" xfId="23780"/>
    <cellStyle name="Percentuale 27 4 2 3" xfId="13353"/>
    <cellStyle name="Percentuale 27 4 2 3 2" xfId="23781"/>
    <cellStyle name="Percentuale 27 4 2 4" xfId="23779"/>
    <cellStyle name="Percentuale 27 4 2 5" xfId="12960"/>
    <cellStyle name="Percentuale 27 4 3" xfId="4632"/>
    <cellStyle name="Percentuale 27 4 3 2" xfId="23782"/>
    <cellStyle name="Percentuale 27 4 4" xfId="23783"/>
    <cellStyle name="Percentuale 27 4 5" xfId="23784"/>
    <cellStyle name="Percentuale 27 4 5 2" xfId="44618"/>
    <cellStyle name="Percentuale 27 4 6" xfId="23785"/>
    <cellStyle name="Percentuale 27 4 7" xfId="23778"/>
    <cellStyle name="Percentuale 27 5" xfId="2075"/>
    <cellStyle name="Percentuale 27 5 2" xfId="23787"/>
    <cellStyle name="Percentuale 27 5 3" xfId="23788"/>
    <cellStyle name="Percentuale 27 5 3 2" xfId="44619"/>
    <cellStyle name="Percentuale 27 5 4" xfId="23789"/>
    <cellStyle name="Percentuale 27 5 5" xfId="23786"/>
    <cellStyle name="Percentuale 27 6" xfId="2070"/>
    <cellStyle name="Percentuale 27 6 2" xfId="5054"/>
    <cellStyle name="Percentuale 27 6 3" xfId="23790"/>
    <cellStyle name="Percentuale 27 7" xfId="23791"/>
    <cellStyle name="Percentuale 27 7 2" xfId="44620"/>
    <cellStyle name="Percentuale 27 8" xfId="23758"/>
    <cellStyle name="Percentuale 28" xfId="738"/>
    <cellStyle name="Percentuale 28 2" xfId="739"/>
    <cellStyle name="Percentuale 28 2 2" xfId="2077"/>
    <cellStyle name="Percentuale 28 2 2 2" xfId="9011"/>
    <cellStyle name="Percentuale 28 2 2 3" xfId="23794"/>
    <cellStyle name="Percentuale 28 2 3" xfId="8749"/>
    <cellStyle name="Percentuale 28 2 3 2" xfId="23795"/>
    <cellStyle name="Percentuale 28 2 4" xfId="23796"/>
    <cellStyle name="Percentuale 28 2 4 2" xfId="44621"/>
    <cellStyle name="Percentuale 28 2 5" xfId="23797"/>
    <cellStyle name="Percentuale 28 2 6" xfId="23793"/>
    <cellStyle name="Percentuale 28 3" xfId="740"/>
    <cellStyle name="Percentuale 28 3 2" xfId="2079"/>
    <cellStyle name="Percentuale 28 3 2 2" xfId="3853"/>
    <cellStyle name="Percentuale 28 3 2 2 2" xfId="23801"/>
    <cellStyle name="Percentuale 28 3 2 2 3" xfId="23800"/>
    <cellStyle name="Percentuale 28 3 2 3" xfId="3025"/>
    <cellStyle name="Percentuale 28 3 2 3 2" xfId="9565"/>
    <cellStyle name="Percentuale 28 3 2 3 3" xfId="23802"/>
    <cellStyle name="Percentuale 28 3 2 3 4" xfId="44622"/>
    <cellStyle name="Percentuale 28 3 2 4" xfId="23803"/>
    <cellStyle name="Percentuale 28 3 2 5" xfId="23799"/>
    <cellStyle name="Percentuale 28 3 3" xfId="2078"/>
    <cellStyle name="Percentuale 28 3 3 2" xfId="4633"/>
    <cellStyle name="Percentuale 28 3 3 2 2" xfId="23805"/>
    <cellStyle name="Percentuale 28 3 3 3" xfId="23806"/>
    <cellStyle name="Percentuale 28 3 3 4" xfId="23807"/>
    <cellStyle name="Percentuale 28 3 3 4 2" xfId="44623"/>
    <cellStyle name="Percentuale 28 3 3 5" xfId="23804"/>
    <cellStyle name="Percentuale 28 3 4" xfId="2515"/>
    <cellStyle name="Percentuale 28 3 4 2" xfId="9226"/>
    <cellStyle name="Percentuale 28 3 4 3" xfId="23808"/>
    <cellStyle name="Percentuale 28 3 5" xfId="6517"/>
    <cellStyle name="Percentuale 28 3 5 2" xfId="23809"/>
    <cellStyle name="Percentuale 28 3 6" xfId="23810"/>
    <cellStyle name="Percentuale 28 3 6 2" xfId="44624"/>
    <cellStyle name="Percentuale 28 3 7" xfId="23811"/>
    <cellStyle name="Percentuale 28 3 8" xfId="23798"/>
    <cellStyle name="Percentuale 28 4" xfId="2080"/>
    <cellStyle name="Percentuale 28 4 2" xfId="4634"/>
    <cellStyle name="Percentuale 28 4 2 2" xfId="4635"/>
    <cellStyle name="Percentuale 28 4 2 2 2" xfId="23814"/>
    <cellStyle name="Percentuale 28 4 2 3" xfId="13354"/>
    <cellStyle name="Percentuale 28 4 2 3 2" xfId="23815"/>
    <cellStyle name="Percentuale 28 4 2 4" xfId="23813"/>
    <cellStyle name="Percentuale 28 4 2 5" xfId="12961"/>
    <cellStyle name="Percentuale 28 4 3" xfId="4636"/>
    <cellStyle name="Percentuale 28 4 3 2" xfId="23816"/>
    <cellStyle name="Percentuale 28 4 4" xfId="23817"/>
    <cellStyle name="Percentuale 28 4 5" xfId="23818"/>
    <cellStyle name="Percentuale 28 4 5 2" xfId="44625"/>
    <cellStyle name="Percentuale 28 4 6" xfId="23819"/>
    <cellStyle name="Percentuale 28 4 7" xfId="23812"/>
    <cellStyle name="Percentuale 28 5" xfId="2081"/>
    <cellStyle name="Percentuale 28 5 2" xfId="23821"/>
    <cellStyle name="Percentuale 28 5 3" xfId="23822"/>
    <cellStyle name="Percentuale 28 5 3 2" xfId="44626"/>
    <cellStyle name="Percentuale 28 5 4" xfId="23823"/>
    <cellStyle name="Percentuale 28 5 5" xfId="23820"/>
    <cellStyle name="Percentuale 28 6" xfId="2076"/>
    <cellStyle name="Percentuale 28 6 2" xfId="5055"/>
    <cellStyle name="Percentuale 28 6 3" xfId="23824"/>
    <cellStyle name="Percentuale 28 7" xfId="23825"/>
    <cellStyle name="Percentuale 28 7 2" xfId="44627"/>
    <cellStyle name="Percentuale 28 8" xfId="23792"/>
    <cellStyle name="Percentuale 29" xfId="741"/>
    <cellStyle name="Percentuale 29 2" xfId="742"/>
    <cellStyle name="Percentuale 29 2 2" xfId="2083"/>
    <cellStyle name="Percentuale 29 2 2 2" xfId="9012"/>
    <cellStyle name="Percentuale 29 2 2 3" xfId="23828"/>
    <cellStyle name="Percentuale 29 2 3" xfId="8750"/>
    <cellStyle name="Percentuale 29 2 3 2" xfId="23829"/>
    <cellStyle name="Percentuale 29 2 4" xfId="23830"/>
    <cellStyle name="Percentuale 29 2 4 2" xfId="44628"/>
    <cellStyle name="Percentuale 29 2 5" xfId="23831"/>
    <cellStyle name="Percentuale 29 2 6" xfId="23827"/>
    <cellStyle name="Percentuale 29 3" xfId="743"/>
    <cellStyle name="Percentuale 29 3 2" xfId="2085"/>
    <cellStyle name="Percentuale 29 3 2 2" xfId="3854"/>
    <cellStyle name="Percentuale 29 3 2 2 2" xfId="23835"/>
    <cellStyle name="Percentuale 29 3 2 2 3" xfId="23834"/>
    <cellStyle name="Percentuale 29 3 2 3" xfId="3026"/>
    <cellStyle name="Percentuale 29 3 2 3 2" xfId="9566"/>
    <cellStyle name="Percentuale 29 3 2 3 3" xfId="23836"/>
    <cellStyle name="Percentuale 29 3 2 3 4" xfId="44629"/>
    <cellStyle name="Percentuale 29 3 2 4" xfId="23837"/>
    <cellStyle name="Percentuale 29 3 2 5" xfId="23833"/>
    <cellStyle name="Percentuale 29 3 3" xfId="2084"/>
    <cellStyle name="Percentuale 29 3 3 2" xfId="4637"/>
    <cellStyle name="Percentuale 29 3 3 2 2" xfId="23839"/>
    <cellStyle name="Percentuale 29 3 3 3" xfId="23840"/>
    <cellStyle name="Percentuale 29 3 3 4" xfId="23841"/>
    <cellStyle name="Percentuale 29 3 3 4 2" xfId="44630"/>
    <cellStyle name="Percentuale 29 3 3 5" xfId="23838"/>
    <cellStyle name="Percentuale 29 3 4" xfId="2516"/>
    <cellStyle name="Percentuale 29 3 4 2" xfId="9227"/>
    <cellStyle name="Percentuale 29 3 4 3" xfId="23842"/>
    <cellStyle name="Percentuale 29 3 5" xfId="7859"/>
    <cellStyle name="Percentuale 29 3 5 2" xfId="23843"/>
    <cellStyle name="Percentuale 29 3 6" xfId="23844"/>
    <cellStyle name="Percentuale 29 3 6 2" xfId="44631"/>
    <cellStyle name="Percentuale 29 3 7" xfId="23845"/>
    <cellStyle name="Percentuale 29 3 8" xfId="23832"/>
    <cellStyle name="Percentuale 29 4" xfId="2086"/>
    <cellStyle name="Percentuale 29 4 2" xfId="4638"/>
    <cellStyle name="Percentuale 29 4 2 2" xfId="4639"/>
    <cellStyle name="Percentuale 29 4 2 2 2" xfId="23848"/>
    <cellStyle name="Percentuale 29 4 2 3" xfId="13355"/>
    <cellStyle name="Percentuale 29 4 2 3 2" xfId="23849"/>
    <cellStyle name="Percentuale 29 4 2 4" xfId="23847"/>
    <cellStyle name="Percentuale 29 4 2 5" xfId="12963"/>
    <cellStyle name="Percentuale 29 4 3" xfId="4640"/>
    <cellStyle name="Percentuale 29 4 3 2" xfId="23850"/>
    <cellStyle name="Percentuale 29 4 4" xfId="23851"/>
    <cellStyle name="Percentuale 29 4 5" xfId="23852"/>
    <cellStyle name="Percentuale 29 4 5 2" xfId="44632"/>
    <cellStyle name="Percentuale 29 4 6" xfId="23853"/>
    <cellStyle name="Percentuale 29 4 7" xfId="23846"/>
    <cellStyle name="Percentuale 29 5" xfId="2087"/>
    <cellStyle name="Percentuale 29 5 2" xfId="23855"/>
    <cellStyle name="Percentuale 29 5 3" xfId="23856"/>
    <cellStyle name="Percentuale 29 5 3 2" xfId="44633"/>
    <cellStyle name="Percentuale 29 5 4" xfId="23857"/>
    <cellStyle name="Percentuale 29 5 5" xfId="23854"/>
    <cellStyle name="Percentuale 29 6" xfId="2082"/>
    <cellStyle name="Percentuale 29 6 2" xfId="5056"/>
    <cellStyle name="Percentuale 29 6 3" xfId="23858"/>
    <cellStyle name="Percentuale 29 7" xfId="23859"/>
    <cellStyle name="Percentuale 29 7 2" xfId="44634"/>
    <cellStyle name="Percentuale 29 8" xfId="23826"/>
    <cellStyle name="Percentuale 3" xfId="744"/>
    <cellStyle name="Percentuale 3 2" xfId="745"/>
    <cellStyle name="Percentuale 3 2 2" xfId="2089"/>
    <cellStyle name="Percentuale 3 2 2 2" xfId="9013"/>
    <cellStyle name="Percentuale 3 2 2 3" xfId="23862"/>
    <cellStyle name="Percentuale 3 2 3" xfId="8751"/>
    <cellStyle name="Percentuale 3 2 3 2" xfId="23863"/>
    <cellStyle name="Percentuale 3 2 4" xfId="23864"/>
    <cellStyle name="Percentuale 3 2 4 2" xfId="44635"/>
    <cellStyle name="Percentuale 3 2 5" xfId="23865"/>
    <cellStyle name="Percentuale 3 2 6" xfId="23861"/>
    <cellStyle name="Percentuale 3 3" xfId="746"/>
    <cellStyle name="Percentuale 3 3 2" xfId="2091"/>
    <cellStyle name="Percentuale 3 3 2 2" xfId="3855"/>
    <cellStyle name="Percentuale 3 3 2 2 2" xfId="23869"/>
    <cellStyle name="Percentuale 3 3 2 2 3" xfId="23868"/>
    <cellStyle name="Percentuale 3 3 2 3" xfId="3027"/>
    <cellStyle name="Percentuale 3 3 2 3 2" xfId="9567"/>
    <cellStyle name="Percentuale 3 3 2 3 3" xfId="23870"/>
    <cellStyle name="Percentuale 3 3 2 3 4" xfId="44636"/>
    <cellStyle name="Percentuale 3 3 2 4" xfId="23871"/>
    <cellStyle name="Percentuale 3 3 2 5" xfId="23867"/>
    <cellStyle name="Percentuale 3 3 3" xfId="2090"/>
    <cellStyle name="Percentuale 3 3 3 2" xfId="4641"/>
    <cellStyle name="Percentuale 3 3 3 2 2" xfId="23873"/>
    <cellStyle name="Percentuale 3 3 3 3" xfId="23874"/>
    <cellStyle name="Percentuale 3 3 3 4" xfId="23875"/>
    <cellStyle name="Percentuale 3 3 3 4 2" xfId="44637"/>
    <cellStyle name="Percentuale 3 3 3 5" xfId="23872"/>
    <cellStyle name="Percentuale 3 3 4" xfId="2517"/>
    <cellStyle name="Percentuale 3 3 4 2" xfId="9228"/>
    <cellStyle name="Percentuale 3 3 4 3" xfId="23876"/>
    <cellStyle name="Percentuale 3 3 5" xfId="6632"/>
    <cellStyle name="Percentuale 3 3 5 2" xfId="23877"/>
    <cellStyle name="Percentuale 3 3 6" xfId="23878"/>
    <cellStyle name="Percentuale 3 3 6 2" xfId="44638"/>
    <cellStyle name="Percentuale 3 3 7" xfId="23879"/>
    <cellStyle name="Percentuale 3 3 8" xfId="23866"/>
    <cellStyle name="Percentuale 3 4" xfId="2092"/>
    <cellStyle name="Percentuale 3 4 2" xfId="4642"/>
    <cellStyle name="Percentuale 3 4 2 2" xfId="4643"/>
    <cellStyle name="Percentuale 3 4 2 2 2" xfId="23882"/>
    <cellStyle name="Percentuale 3 4 2 3" xfId="13356"/>
    <cellStyle name="Percentuale 3 4 2 3 2" xfId="23883"/>
    <cellStyle name="Percentuale 3 4 2 4" xfId="23881"/>
    <cellStyle name="Percentuale 3 4 2 5" xfId="12964"/>
    <cellStyle name="Percentuale 3 4 3" xfId="4644"/>
    <cellStyle name="Percentuale 3 4 3 2" xfId="23884"/>
    <cellStyle name="Percentuale 3 4 4" xfId="23885"/>
    <cellStyle name="Percentuale 3 4 5" xfId="23886"/>
    <cellStyle name="Percentuale 3 4 5 2" xfId="44639"/>
    <cellStyle name="Percentuale 3 4 6" xfId="23887"/>
    <cellStyle name="Percentuale 3 4 7" xfId="23880"/>
    <cellStyle name="Percentuale 3 5" xfId="2093"/>
    <cellStyle name="Percentuale 3 5 2" xfId="23889"/>
    <cellStyle name="Percentuale 3 5 3" xfId="23890"/>
    <cellStyle name="Percentuale 3 5 3 2" xfId="44640"/>
    <cellStyle name="Percentuale 3 5 4" xfId="23891"/>
    <cellStyle name="Percentuale 3 5 5" xfId="23888"/>
    <cellStyle name="Percentuale 3 6" xfId="2088"/>
    <cellStyle name="Percentuale 3 6 2" xfId="5057"/>
    <cellStyle name="Percentuale 3 6 3" xfId="23892"/>
    <cellStyle name="Percentuale 3 7" xfId="23893"/>
    <cellStyle name="Percentuale 3 7 2" xfId="44641"/>
    <cellStyle name="Percentuale 3 8" xfId="23860"/>
    <cellStyle name="Percentuale 30" xfId="747"/>
    <cellStyle name="Percentuale 30 2" xfId="748"/>
    <cellStyle name="Percentuale 30 2 2" xfId="2095"/>
    <cellStyle name="Percentuale 30 2 2 2" xfId="9014"/>
    <cellStyle name="Percentuale 30 2 2 3" xfId="23896"/>
    <cellStyle name="Percentuale 30 2 3" xfId="8752"/>
    <cellStyle name="Percentuale 30 2 3 2" xfId="23897"/>
    <cellStyle name="Percentuale 30 2 4" xfId="23898"/>
    <cellStyle name="Percentuale 30 2 4 2" xfId="44642"/>
    <cellStyle name="Percentuale 30 2 5" xfId="23899"/>
    <cellStyle name="Percentuale 30 2 6" xfId="23895"/>
    <cellStyle name="Percentuale 30 3" xfId="749"/>
    <cellStyle name="Percentuale 30 3 2" xfId="2097"/>
    <cellStyle name="Percentuale 30 3 2 2" xfId="3856"/>
    <cellStyle name="Percentuale 30 3 2 2 2" xfId="23903"/>
    <cellStyle name="Percentuale 30 3 2 2 3" xfId="23902"/>
    <cellStyle name="Percentuale 30 3 2 3" xfId="3028"/>
    <cellStyle name="Percentuale 30 3 2 3 2" xfId="9568"/>
    <cellStyle name="Percentuale 30 3 2 3 3" xfId="23904"/>
    <cellStyle name="Percentuale 30 3 2 3 4" xfId="44643"/>
    <cellStyle name="Percentuale 30 3 2 4" xfId="23905"/>
    <cellStyle name="Percentuale 30 3 2 5" xfId="23901"/>
    <cellStyle name="Percentuale 30 3 3" xfId="2096"/>
    <cellStyle name="Percentuale 30 3 3 2" xfId="4645"/>
    <cellStyle name="Percentuale 30 3 3 2 2" xfId="23907"/>
    <cellStyle name="Percentuale 30 3 3 3" xfId="23908"/>
    <cellStyle name="Percentuale 30 3 3 4" xfId="23909"/>
    <cellStyle name="Percentuale 30 3 3 4 2" xfId="44644"/>
    <cellStyle name="Percentuale 30 3 3 5" xfId="23906"/>
    <cellStyle name="Percentuale 30 3 4" xfId="2518"/>
    <cellStyle name="Percentuale 30 3 4 2" xfId="9229"/>
    <cellStyle name="Percentuale 30 3 4 3" xfId="23910"/>
    <cellStyle name="Percentuale 30 3 5" xfId="7872"/>
    <cellStyle name="Percentuale 30 3 5 2" xfId="23911"/>
    <cellStyle name="Percentuale 30 3 6" xfId="23912"/>
    <cellStyle name="Percentuale 30 3 6 2" xfId="44645"/>
    <cellStyle name="Percentuale 30 3 7" xfId="23913"/>
    <cellStyle name="Percentuale 30 3 8" xfId="23900"/>
    <cellStyle name="Percentuale 30 4" xfId="2098"/>
    <cellStyle name="Percentuale 30 4 2" xfId="4646"/>
    <cellStyle name="Percentuale 30 4 2 2" xfId="4647"/>
    <cellStyle name="Percentuale 30 4 2 2 2" xfId="23916"/>
    <cellStyle name="Percentuale 30 4 2 3" xfId="13357"/>
    <cellStyle name="Percentuale 30 4 2 3 2" xfId="23917"/>
    <cellStyle name="Percentuale 30 4 2 4" xfId="23915"/>
    <cellStyle name="Percentuale 30 4 2 5" xfId="12965"/>
    <cellStyle name="Percentuale 30 4 3" xfId="4648"/>
    <cellStyle name="Percentuale 30 4 3 2" xfId="23918"/>
    <cellStyle name="Percentuale 30 4 4" xfId="23919"/>
    <cellStyle name="Percentuale 30 4 5" xfId="23920"/>
    <cellStyle name="Percentuale 30 4 5 2" xfId="44646"/>
    <cellStyle name="Percentuale 30 4 6" xfId="23921"/>
    <cellStyle name="Percentuale 30 4 7" xfId="23914"/>
    <cellStyle name="Percentuale 30 5" xfId="2099"/>
    <cellStyle name="Percentuale 30 5 2" xfId="23923"/>
    <cellStyle name="Percentuale 30 5 3" xfId="23924"/>
    <cellStyle name="Percentuale 30 5 3 2" xfId="44647"/>
    <cellStyle name="Percentuale 30 5 4" xfId="23925"/>
    <cellStyle name="Percentuale 30 5 5" xfId="23922"/>
    <cellStyle name="Percentuale 30 6" xfId="2094"/>
    <cellStyle name="Percentuale 30 6 2" xfId="5058"/>
    <cellStyle name="Percentuale 30 6 3" xfId="23926"/>
    <cellStyle name="Percentuale 30 7" xfId="23927"/>
    <cellStyle name="Percentuale 30 7 2" xfId="44648"/>
    <cellStyle name="Percentuale 30 8" xfId="23894"/>
    <cellStyle name="Percentuale 31" xfId="750"/>
    <cellStyle name="Percentuale 31 2" xfId="751"/>
    <cellStyle name="Percentuale 31 2 2" xfId="2101"/>
    <cellStyle name="Percentuale 31 2 2 2" xfId="9015"/>
    <cellStyle name="Percentuale 31 2 2 3" xfId="23930"/>
    <cellStyle name="Percentuale 31 2 3" xfId="8753"/>
    <cellStyle name="Percentuale 31 2 3 2" xfId="23931"/>
    <cellStyle name="Percentuale 31 2 4" xfId="23932"/>
    <cellStyle name="Percentuale 31 2 4 2" xfId="44649"/>
    <cellStyle name="Percentuale 31 2 5" xfId="23933"/>
    <cellStyle name="Percentuale 31 2 6" xfId="23929"/>
    <cellStyle name="Percentuale 31 3" xfId="752"/>
    <cellStyle name="Percentuale 31 3 2" xfId="2103"/>
    <cellStyle name="Percentuale 31 3 2 2" xfId="3857"/>
    <cellStyle name="Percentuale 31 3 2 2 2" xfId="23937"/>
    <cellStyle name="Percentuale 31 3 2 2 3" xfId="23936"/>
    <cellStyle name="Percentuale 31 3 2 3" xfId="3029"/>
    <cellStyle name="Percentuale 31 3 2 3 2" xfId="9569"/>
    <cellStyle name="Percentuale 31 3 2 3 3" xfId="23938"/>
    <cellStyle name="Percentuale 31 3 2 3 4" xfId="44650"/>
    <cellStyle name="Percentuale 31 3 2 4" xfId="23939"/>
    <cellStyle name="Percentuale 31 3 2 5" xfId="23935"/>
    <cellStyle name="Percentuale 31 3 3" xfId="2102"/>
    <cellStyle name="Percentuale 31 3 3 2" xfId="4649"/>
    <cellStyle name="Percentuale 31 3 3 2 2" xfId="23941"/>
    <cellStyle name="Percentuale 31 3 3 3" xfId="23942"/>
    <cellStyle name="Percentuale 31 3 3 4" xfId="23943"/>
    <cellStyle name="Percentuale 31 3 3 4 2" xfId="44651"/>
    <cellStyle name="Percentuale 31 3 3 5" xfId="23940"/>
    <cellStyle name="Percentuale 31 3 4" xfId="2519"/>
    <cellStyle name="Percentuale 31 3 4 2" xfId="9230"/>
    <cellStyle name="Percentuale 31 3 4 3" xfId="23944"/>
    <cellStyle name="Percentuale 31 3 5" xfId="7861"/>
    <cellStyle name="Percentuale 31 3 5 2" xfId="23945"/>
    <cellStyle name="Percentuale 31 3 6" xfId="23946"/>
    <cellStyle name="Percentuale 31 3 6 2" xfId="44652"/>
    <cellStyle name="Percentuale 31 3 7" xfId="23947"/>
    <cellStyle name="Percentuale 31 3 8" xfId="23934"/>
    <cellStyle name="Percentuale 31 4" xfId="2104"/>
    <cellStyle name="Percentuale 31 4 2" xfId="4650"/>
    <cellStyle name="Percentuale 31 4 2 2" xfId="4651"/>
    <cellStyle name="Percentuale 31 4 2 2 2" xfId="23950"/>
    <cellStyle name="Percentuale 31 4 2 3" xfId="13358"/>
    <cellStyle name="Percentuale 31 4 2 3 2" xfId="23951"/>
    <cellStyle name="Percentuale 31 4 2 4" xfId="23949"/>
    <cellStyle name="Percentuale 31 4 2 5" xfId="12966"/>
    <cellStyle name="Percentuale 31 4 3" xfId="4652"/>
    <cellStyle name="Percentuale 31 4 3 2" xfId="23952"/>
    <cellStyle name="Percentuale 31 4 4" xfId="23953"/>
    <cellStyle name="Percentuale 31 4 5" xfId="23954"/>
    <cellStyle name="Percentuale 31 4 5 2" xfId="44653"/>
    <cellStyle name="Percentuale 31 4 6" xfId="23955"/>
    <cellStyle name="Percentuale 31 4 7" xfId="23948"/>
    <cellStyle name="Percentuale 31 5" xfId="2105"/>
    <cellStyle name="Percentuale 31 5 2" xfId="23957"/>
    <cellStyle name="Percentuale 31 5 3" xfId="23958"/>
    <cellStyle name="Percentuale 31 5 3 2" xfId="44654"/>
    <cellStyle name="Percentuale 31 5 4" xfId="23959"/>
    <cellStyle name="Percentuale 31 5 5" xfId="23956"/>
    <cellStyle name="Percentuale 31 6" xfId="2100"/>
    <cellStyle name="Percentuale 31 6 2" xfId="5059"/>
    <cellStyle name="Percentuale 31 6 3" xfId="23960"/>
    <cellStyle name="Percentuale 31 7" xfId="23961"/>
    <cellStyle name="Percentuale 31 7 2" xfId="44655"/>
    <cellStyle name="Percentuale 31 8" xfId="23928"/>
    <cellStyle name="Percentuale 32" xfId="753"/>
    <cellStyle name="Percentuale 32 2" xfId="754"/>
    <cellStyle name="Percentuale 32 2 2" xfId="2107"/>
    <cellStyle name="Percentuale 32 2 2 2" xfId="9016"/>
    <cellStyle name="Percentuale 32 2 2 3" xfId="23964"/>
    <cellStyle name="Percentuale 32 2 3" xfId="8754"/>
    <cellStyle name="Percentuale 32 2 3 2" xfId="23965"/>
    <cellStyle name="Percentuale 32 2 4" xfId="23966"/>
    <cellStyle name="Percentuale 32 2 4 2" xfId="44656"/>
    <cellStyle name="Percentuale 32 2 5" xfId="23967"/>
    <cellStyle name="Percentuale 32 2 6" xfId="23963"/>
    <cellStyle name="Percentuale 32 3" xfId="755"/>
    <cellStyle name="Percentuale 32 3 2" xfId="2109"/>
    <cellStyle name="Percentuale 32 3 2 2" xfId="3858"/>
    <cellStyle name="Percentuale 32 3 2 2 2" xfId="23971"/>
    <cellStyle name="Percentuale 32 3 2 2 3" xfId="23970"/>
    <cellStyle name="Percentuale 32 3 2 3" xfId="3030"/>
    <cellStyle name="Percentuale 32 3 2 3 2" xfId="9570"/>
    <cellStyle name="Percentuale 32 3 2 3 3" xfId="23972"/>
    <cellStyle name="Percentuale 32 3 2 3 4" xfId="44657"/>
    <cellStyle name="Percentuale 32 3 2 4" xfId="23973"/>
    <cellStyle name="Percentuale 32 3 2 5" xfId="23969"/>
    <cellStyle name="Percentuale 32 3 3" xfId="2108"/>
    <cellStyle name="Percentuale 32 3 3 2" xfId="4653"/>
    <cellStyle name="Percentuale 32 3 3 2 2" xfId="23975"/>
    <cellStyle name="Percentuale 32 3 3 3" xfId="23976"/>
    <cellStyle name="Percentuale 32 3 3 4" xfId="23977"/>
    <cellStyle name="Percentuale 32 3 3 4 2" xfId="44658"/>
    <cellStyle name="Percentuale 32 3 3 5" xfId="23974"/>
    <cellStyle name="Percentuale 32 3 4" xfId="2520"/>
    <cellStyle name="Percentuale 32 3 4 2" xfId="9231"/>
    <cellStyle name="Percentuale 32 3 4 3" xfId="23978"/>
    <cellStyle name="Percentuale 32 3 5" xfId="7860"/>
    <cellStyle name="Percentuale 32 3 5 2" xfId="23979"/>
    <cellStyle name="Percentuale 32 3 6" xfId="23980"/>
    <cellStyle name="Percentuale 32 3 6 2" xfId="44659"/>
    <cellStyle name="Percentuale 32 3 7" xfId="23981"/>
    <cellStyle name="Percentuale 32 3 8" xfId="23968"/>
    <cellStyle name="Percentuale 32 4" xfId="2110"/>
    <cellStyle name="Percentuale 32 4 2" xfId="4654"/>
    <cellStyle name="Percentuale 32 4 2 2" xfId="4655"/>
    <cellStyle name="Percentuale 32 4 2 2 2" xfId="23984"/>
    <cellStyle name="Percentuale 32 4 2 3" xfId="13359"/>
    <cellStyle name="Percentuale 32 4 2 3 2" xfId="23985"/>
    <cellStyle name="Percentuale 32 4 2 4" xfId="23983"/>
    <cellStyle name="Percentuale 32 4 2 5" xfId="12967"/>
    <cellStyle name="Percentuale 32 4 3" xfId="4656"/>
    <cellStyle name="Percentuale 32 4 3 2" xfId="23986"/>
    <cellStyle name="Percentuale 32 4 4" xfId="23987"/>
    <cellStyle name="Percentuale 32 4 5" xfId="23988"/>
    <cellStyle name="Percentuale 32 4 5 2" xfId="44660"/>
    <cellStyle name="Percentuale 32 4 6" xfId="23989"/>
    <cellStyle name="Percentuale 32 4 7" xfId="23982"/>
    <cellStyle name="Percentuale 32 5" xfId="2111"/>
    <cellStyle name="Percentuale 32 5 2" xfId="23991"/>
    <cellStyle name="Percentuale 32 5 3" xfId="23992"/>
    <cellStyle name="Percentuale 32 5 3 2" xfId="44661"/>
    <cellStyle name="Percentuale 32 5 4" xfId="23993"/>
    <cellStyle name="Percentuale 32 5 5" xfId="23990"/>
    <cellStyle name="Percentuale 32 6" xfId="2106"/>
    <cellStyle name="Percentuale 32 6 2" xfId="5060"/>
    <cellStyle name="Percentuale 32 6 3" xfId="23994"/>
    <cellStyle name="Percentuale 32 7" xfId="23995"/>
    <cellStyle name="Percentuale 32 7 2" xfId="44662"/>
    <cellStyle name="Percentuale 32 8" xfId="23962"/>
    <cellStyle name="Percentuale 33" xfId="756"/>
    <cellStyle name="Percentuale 33 2" xfId="757"/>
    <cellStyle name="Percentuale 33 2 2" xfId="2113"/>
    <cellStyle name="Percentuale 33 2 2 2" xfId="9017"/>
    <cellStyle name="Percentuale 33 2 2 3" xfId="23998"/>
    <cellStyle name="Percentuale 33 2 3" xfId="8755"/>
    <cellStyle name="Percentuale 33 2 3 2" xfId="23999"/>
    <cellStyle name="Percentuale 33 2 4" xfId="24000"/>
    <cellStyle name="Percentuale 33 2 4 2" xfId="44663"/>
    <cellStyle name="Percentuale 33 2 5" xfId="24001"/>
    <cellStyle name="Percentuale 33 2 6" xfId="23997"/>
    <cellStyle name="Percentuale 33 3" xfId="758"/>
    <cellStyle name="Percentuale 33 3 2" xfId="2115"/>
    <cellStyle name="Percentuale 33 3 2 2" xfId="3859"/>
    <cellStyle name="Percentuale 33 3 2 2 2" xfId="24005"/>
    <cellStyle name="Percentuale 33 3 2 2 3" xfId="24004"/>
    <cellStyle name="Percentuale 33 3 2 3" xfId="3031"/>
    <cellStyle name="Percentuale 33 3 2 3 2" xfId="9571"/>
    <cellStyle name="Percentuale 33 3 2 3 3" xfId="24006"/>
    <cellStyle name="Percentuale 33 3 2 3 4" xfId="44664"/>
    <cellStyle name="Percentuale 33 3 2 4" xfId="24007"/>
    <cellStyle name="Percentuale 33 3 2 5" xfId="24003"/>
    <cellStyle name="Percentuale 33 3 3" xfId="2114"/>
    <cellStyle name="Percentuale 33 3 3 2" xfId="4657"/>
    <cellStyle name="Percentuale 33 3 3 2 2" xfId="24009"/>
    <cellStyle name="Percentuale 33 3 3 3" xfId="24010"/>
    <cellStyle name="Percentuale 33 3 3 4" xfId="24011"/>
    <cellStyle name="Percentuale 33 3 3 4 2" xfId="44665"/>
    <cellStyle name="Percentuale 33 3 3 5" xfId="24008"/>
    <cellStyle name="Percentuale 33 3 4" xfId="2521"/>
    <cellStyle name="Percentuale 33 3 4 2" xfId="9232"/>
    <cellStyle name="Percentuale 33 3 4 3" xfId="24012"/>
    <cellStyle name="Percentuale 33 3 5" xfId="6631"/>
    <cellStyle name="Percentuale 33 3 5 2" xfId="24013"/>
    <cellStyle name="Percentuale 33 3 6" xfId="24014"/>
    <cellStyle name="Percentuale 33 3 6 2" xfId="44666"/>
    <cellStyle name="Percentuale 33 3 7" xfId="24015"/>
    <cellStyle name="Percentuale 33 3 8" xfId="24002"/>
    <cellStyle name="Percentuale 33 4" xfId="2116"/>
    <cellStyle name="Percentuale 33 4 2" xfId="4658"/>
    <cellStyle name="Percentuale 33 4 2 2" xfId="4659"/>
    <cellStyle name="Percentuale 33 4 2 2 2" xfId="24018"/>
    <cellStyle name="Percentuale 33 4 2 3" xfId="13360"/>
    <cellStyle name="Percentuale 33 4 2 3 2" xfId="24019"/>
    <cellStyle name="Percentuale 33 4 2 4" xfId="24017"/>
    <cellStyle name="Percentuale 33 4 2 5" xfId="12968"/>
    <cellStyle name="Percentuale 33 4 3" xfId="4660"/>
    <cellStyle name="Percentuale 33 4 3 2" xfId="24020"/>
    <cellStyle name="Percentuale 33 4 4" xfId="24021"/>
    <cellStyle name="Percentuale 33 4 5" xfId="24022"/>
    <cellStyle name="Percentuale 33 4 5 2" xfId="44667"/>
    <cellStyle name="Percentuale 33 4 6" xfId="24023"/>
    <cellStyle name="Percentuale 33 4 7" xfId="24016"/>
    <cellStyle name="Percentuale 33 5" xfId="2117"/>
    <cellStyle name="Percentuale 33 5 2" xfId="24025"/>
    <cellStyle name="Percentuale 33 5 3" xfId="24026"/>
    <cellStyle name="Percentuale 33 5 3 2" xfId="44668"/>
    <cellStyle name="Percentuale 33 5 4" xfId="24027"/>
    <cellStyle name="Percentuale 33 5 5" xfId="24024"/>
    <cellStyle name="Percentuale 33 6" xfId="2112"/>
    <cellStyle name="Percentuale 33 6 2" xfId="5061"/>
    <cellStyle name="Percentuale 33 6 3" xfId="24028"/>
    <cellStyle name="Percentuale 33 7" xfId="24029"/>
    <cellStyle name="Percentuale 33 7 2" xfId="44669"/>
    <cellStyle name="Percentuale 33 8" xfId="23996"/>
    <cellStyle name="Percentuale 34" xfId="759"/>
    <cellStyle name="Percentuale 34 2" xfId="760"/>
    <cellStyle name="Percentuale 34 2 2" xfId="2119"/>
    <cellStyle name="Percentuale 34 2 2 2" xfId="9018"/>
    <cellStyle name="Percentuale 34 2 2 3" xfId="24032"/>
    <cellStyle name="Percentuale 34 2 3" xfId="8756"/>
    <cellStyle name="Percentuale 34 2 3 2" xfId="24033"/>
    <cellStyle name="Percentuale 34 2 4" xfId="24034"/>
    <cellStyle name="Percentuale 34 2 4 2" xfId="44670"/>
    <cellStyle name="Percentuale 34 2 5" xfId="24035"/>
    <cellStyle name="Percentuale 34 2 6" xfId="24031"/>
    <cellStyle name="Percentuale 34 3" xfId="761"/>
    <cellStyle name="Percentuale 34 3 2" xfId="2121"/>
    <cellStyle name="Percentuale 34 3 2 2" xfId="3860"/>
    <cellStyle name="Percentuale 34 3 2 2 2" xfId="24039"/>
    <cellStyle name="Percentuale 34 3 2 2 3" xfId="24038"/>
    <cellStyle name="Percentuale 34 3 2 3" xfId="3032"/>
    <cellStyle name="Percentuale 34 3 2 3 2" xfId="9572"/>
    <cellStyle name="Percentuale 34 3 2 3 3" xfId="24040"/>
    <cellStyle name="Percentuale 34 3 2 3 4" xfId="44671"/>
    <cellStyle name="Percentuale 34 3 2 4" xfId="24041"/>
    <cellStyle name="Percentuale 34 3 2 5" xfId="24037"/>
    <cellStyle name="Percentuale 34 3 3" xfId="2120"/>
    <cellStyle name="Percentuale 34 3 3 2" xfId="4661"/>
    <cellStyle name="Percentuale 34 3 3 2 2" xfId="24043"/>
    <cellStyle name="Percentuale 34 3 3 3" xfId="24044"/>
    <cellStyle name="Percentuale 34 3 3 4" xfId="24045"/>
    <cellStyle name="Percentuale 34 3 3 4 2" xfId="44672"/>
    <cellStyle name="Percentuale 34 3 3 5" xfId="24042"/>
    <cellStyle name="Percentuale 34 3 4" xfId="2522"/>
    <cellStyle name="Percentuale 34 3 4 2" xfId="9233"/>
    <cellStyle name="Percentuale 34 3 4 3" xfId="24046"/>
    <cellStyle name="Percentuale 34 3 5" xfId="7731"/>
    <cellStyle name="Percentuale 34 3 5 2" xfId="24047"/>
    <cellStyle name="Percentuale 34 3 6" xfId="24048"/>
    <cellStyle name="Percentuale 34 3 6 2" xfId="44673"/>
    <cellStyle name="Percentuale 34 3 7" xfId="24049"/>
    <cellStyle name="Percentuale 34 3 8" xfId="24036"/>
    <cellStyle name="Percentuale 34 4" xfId="2122"/>
    <cellStyle name="Percentuale 34 4 2" xfId="4662"/>
    <cellStyle name="Percentuale 34 4 2 2" xfId="4663"/>
    <cellStyle name="Percentuale 34 4 2 2 2" xfId="24052"/>
    <cellStyle name="Percentuale 34 4 2 3" xfId="13361"/>
    <cellStyle name="Percentuale 34 4 2 3 2" xfId="24053"/>
    <cellStyle name="Percentuale 34 4 2 4" xfId="24051"/>
    <cellStyle name="Percentuale 34 4 2 5" xfId="12969"/>
    <cellStyle name="Percentuale 34 4 3" xfId="4664"/>
    <cellStyle name="Percentuale 34 4 3 2" xfId="24054"/>
    <cellStyle name="Percentuale 34 4 4" xfId="24055"/>
    <cellStyle name="Percentuale 34 4 5" xfId="24056"/>
    <cellStyle name="Percentuale 34 4 5 2" xfId="44674"/>
    <cellStyle name="Percentuale 34 4 6" xfId="24057"/>
    <cellStyle name="Percentuale 34 4 7" xfId="24050"/>
    <cellStyle name="Percentuale 34 5" xfId="2123"/>
    <cellStyle name="Percentuale 34 5 2" xfId="24059"/>
    <cellStyle name="Percentuale 34 5 3" xfId="24060"/>
    <cellStyle name="Percentuale 34 5 3 2" xfId="44675"/>
    <cellStyle name="Percentuale 34 5 4" xfId="24061"/>
    <cellStyle name="Percentuale 34 5 5" xfId="24058"/>
    <cellStyle name="Percentuale 34 6" xfId="2118"/>
    <cellStyle name="Percentuale 34 6 2" xfId="5062"/>
    <cellStyle name="Percentuale 34 6 3" xfId="24062"/>
    <cellStyle name="Percentuale 34 7" xfId="24063"/>
    <cellStyle name="Percentuale 34 7 2" xfId="44676"/>
    <cellStyle name="Percentuale 34 8" xfId="24030"/>
    <cellStyle name="Percentuale 35" xfId="762"/>
    <cellStyle name="Percentuale 35 2" xfId="763"/>
    <cellStyle name="Percentuale 35 2 2" xfId="2125"/>
    <cellStyle name="Percentuale 35 2 2 2" xfId="9019"/>
    <cellStyle name="Percentuale 35 2 2 3" xfId="24066"/>
    <cellStyle name="Percentuale 35 2 3" xfId="8757"/>
    <cellStyle name="Percentuale 35 2 3 2" xfId="24067"/>
    <cellStyle name="Percentuale 35 2 4" xfId="24068"/>
    <cellStyle name="Percentuale 35 2 4 2" xfId="44677"/>
    <cellStyle name="Percentuale 35 2 5" xfId="24069"/>
    <cellStyle name="Percentuale 35 2 6" xfId="24065"/>
    <cellStyle name="Percentuale 35 3" xfId="764"/>
    <cellStyle name="Percentuale 35 3 2" xfId="2127"/>
    <cellStyle name="Percentuale 35 3 2 2" xfId="3861"/>
    <cellStyle name="Percentuale 35 3 2 2 2" xfId="24073"/>
    <cellStyle name="Percentuale 35 3 2 2 3" xfId="24072"/>
    <cellStyle name="Percentuale 35 3 2 3" xfId="3033"/>
    <cellStyle name="Percentuale 35 3 2 3 2" xfId="9573"/>
    <cellStyle name="Percentuale 35 3 2 3 3" xfId="24074"/>
    <cellStyle name="Percentuale 35 3 2 3 4" xfId="44678"/>
    <cellStyle name="Percentuale 35 3 2 4" xfId="24075"/>
    <cellStyle name="Percentuale 35 3 2 5" xfId="24071"/>
    <cellStyle name="Percentuale 35 3 3" xfId="2126"/>
    <cellStyle name="Percentuale 35 3 3 2" xfId="4665"/>
    <cellStyle name="Percentuale 35 3 3 2 2" xfId="24077"/>
    <cellStyle name="Percentuale 35 3 3 3" xfId="24078"/>
    <cellStyle name="Percentuale 35 3 3 4" xfId="24079"/>
    <cellStyle name="Percentuale 35 3 3 4 2" xfId="44679"/>
    <cellStyle name="Percentuale 35 3 3 5" xfId="24076"/>
    <cellStyle name="Percentuale 35 3 4" xfId="2523"/>
    <cellStyle name="Percentuale 35 3 4 2" xfId="9234"/>
    <cellStyle name="Percentuale 35 3 4 3" xfId="24080"/>
    <cellStyle name="Percentuale 35 3 5" xfId="7819"/>
    <cellStyle name="Percentuale 35 3 5 2" xfId="24081"/>
    <cellStyle name="Percentuale 35 3 6" xfId="24082"/>
    <cellStyle name="Percentuale 35 3 6 2" xfId="44680"/>
    <cellStyle name="Percentuale 35 3 7" xfId="24083"/>
    <cellStyle name="Percentuale 35 3 8" xfId="24070"/>
    <cellStyle name="Percentuale 35 4" xfId="2128"/>
    <cellStyle name="Percentuale 35 4 2" xfId="4666"/>
    <cellStyle name="Percentuale 35 4 2 2" xfId="4667"/>
    <cellStyle name="Percentuale 35 4 2 2 2" xfId="24086"/>
    <cellStyle name="Percentuale 35 4 2 3" xfId="13362"/>
    <cellStyle name="Percentuale 35 4 2 3 2" xfId="24087"/>
    <cellStyle name="Percentuale 35 4 2 4" xfId="24085"/>
    <cellStyle name="Percentuale 35 4 2 5" xfId="12970"/>
    <cellStyle name="Percentuale 35 4 3" xfId="4668"/>
    <cellStyle name="Percentuale 35 4 3 2" xfId="24088"/>
    <cellStyle name="Percentuale 35 4 4" xfId="24089"/>
    <cellStyle name="Percentuale 35 4 5" xfId="24090"/>
    <cellStyle name="Percentuale 35 4 5 2" xfId="44681"/>
    <cellStyle name="Percentuale 35 4 6" xfId="24091"/>
    <cellStyle name="Percentuale 35 4 7" xfId="24084"/>
    <cellStyle name="Percentuale 35 5" xfId="2129"/>
    <cellStyle name="Percentuale 35 5 2" xfId="24093"/>
    <cellStyle name="Percentuale 35 5 3" xfId="24094"/>
    <cellStyle name="Percentuale 35 5 3 2" xfId="44682"/>
    <cellStyle name="Percentuale 35 5 4" xfId="24095"/>
    <cellStyle name="Percentuale 35 5 5" xfId="24092"/>
    <cellStyle name="Percentuale 35 6" xfId="2124"/>
    <cellStyle name="Percentuale 35 6 2" xfId="5063"/>
    <cellStyle name="Percentuale 35 6 3" xfId="24096"/>
    <cellStyle name="Percentuale 35 7" xfId="24097"/>
    <cellStyle name="Percentuale 35 7 2" xfId="44683"/>
    <cellStyle name="Percentuale 35 8" xfId="24064"/>
    <cellStyle name="Percentuale 36" xfId="765"/>
    <cellStyle name="Percentuale 36 2" xfId="766"/>
    <cellStyle name="Percentuale 36 2 2" xfId="2131"/>
    <cellStyle name="Percentuale 36 2 2 2" xfId="9020"/>
    <cellStyle name="Percentuale 36 2 2 3" xfId="24100"/>
    <cellStyle name="Percentuale 36 2 3" xfId="8758"/>
    <cellStyle name="Percentuale 36 2 3 2" xfId="24101"/>
    <cellStyle name="Percentuale 36 2 4" xfId="24102"/>
    <cellStyle name="Percentuale 36 2 4 2" xfId="44684"/>
    <cellStyle name="Percentuale 36 2 5" xfId="24103"/>
    <cellStyle name="Percentuale 36 2 6" xfId="24099"/>
    <cellStyle name="Percentuale 36 3" xfId="767"/>
    <cellStyle name="Percentuale 36 3 2" xfId="2133"/>
    <cellStyle name="Percentuale 36 3 2 2" xfId="3862"/>
    <cellStyle name="Percentuale 36 3 2 2 2" xfId="24107"/>
    <cellStyle name="Percentuale 36 3 2 2 3" xfId="24106"/>
    <cellStyle name="Percentuale 36 3 2 3" xfId="3034"/>
    <cellStyle name="Percentuale 36 3 2 3 2" xfId="9574"/>
    <cellStyle name="Percentuale 36 3 2 3 3" xfId="24108"/>
    <cellStyle name="Percentuale 36 3 2 3 4" xfId="44685"/>
    <cellStyle name="Percentuale 36 3 2 4" xfId="24109"/>
    <cellStyle name="Percentuale 36 3 2 5" xfId="24105"/>
    <cellStyle name="Percentuale 36 3 3" xfId="2132"/>
    <cellStyle name="Percentuale 36 3 3 2" xfId="4669"/>
    <cellStyle name="Percentuale 36 3 3 2 2" xfId="24111"/>
    <cellStyle name="Percentuale 36 3 3 3" xfId="24112"/>
    <cellStyle name="Percentuale 36 3 3 4" xfId="24113"/>
    <cellStyle name="Percentuale 36 3 3 4 2" xfId="44686"/>
    <cellStyle name="Percentuale 36 3 3 5" xfId="24110"/>
    <cellStyle name="Percentuale 36 3 4" xfId="2524"/>
    <cellStyle name="Percentuale 36 3 4 2" xfId="9235"/>
    <cellStyle name="Percentuale 36 3 4 3" xfId="24114"/>
    <cellStyle name="Percentuale 36 3 5" xfId="7730"/>
    <cellStyle name="Percentuale 36 3 5 2" xfId="24115"/>
    <cellStyle name="Percentuale 36 3 6" xfId="24116"/>
    <cellStyle name="Percentuale 36 3 6 2" xfId="44687"/>
    <cellStyle name="Percentuale 36 3 7" xfId="24117"/>
    <cellStyle name="Percentuale 36 3 8" xfId="24104"/>
    <cellStyle name="Percentuale 36 4" xfId="2134"/>
    <cellStyle name="Percentuale 36 4 2" xfId="4670"/>
    <cellStyle name="Percentuale 36 4 2 2" xfId="4671"/>
    <cellStyle name="Percentuale 36 4 2 2 2" xfId="24120"/>
    <cellStyle name="Percentuale 36 4 2 3" xfId="13363"/>
    <cellStyle name="Percentuale 36 4 2 3 2" xfId="24121"/>
    <cellStyle name="Percentuale 36 4 2 4" xfId="24119"/>
    <cellStyle name="Percentuale 36 4 2 5" xfId="12971"/>
    <cellStyle name="Percentuale 36 4 3" xfId="4672"/>
    <cellStyle name="Percentuale 36 4 3 2" xfId="24122"/>
    <cellStyle name="Percentuale 36 4 4" xfId="24123"/>
    <cellStyle name="Percentuale 36 4 5" xfId="24124"/>
    <cellStyle name="Percentuale 36 4 5 2" xfId="44688"/>
    <cellStyle name="Percentuale 36 4 6" xfId="24125"/>
    <cellStyle name="Percentuale 36 4 7" xfId="24118"/>
    <cellStyle name="Percentuale 36 5" xfId="2135"/>
    <cellStyle name="Percentuale 36 5 2" xfId="24127"/>
    <cellStyle name="Percentuale 36 5 3" xfId="24128"/>
    <cellStyle name="Percentuale 36 5 3 2" xfId="44689"/>
    <cellStyle name="Percentuale 36 5 4" xfId="24129"/>
    <cellStyle name="Percentuale 36 5 5" xfId="24126"/>
    <cellStyle name="Percentuale 36 6" xfId="2130"/>
    <cellStyle name="Percentuale 36 6 2" xfId="5064"/>
    <cellStyle name="Percentuale 36 6 3" xfId="24130"/>
    <cellStyle name="Percentuale 36 7" xfId="24131"/>
    <cellStyle name="Percentuale 36 7 2" xfId="44690"/>
    <cellStyle name="Percentuale 36 8" xfId="24098"/>
    <cellStyle name="Percentuale 37" xfId="768"/>
    <cellStyle name="Percentuale 37 2" xfId="769"/>
    <cellStyle name="Percentuale 37 2 2" xfId="2137"/>
    <cellStyle name="Percentuale 37 2 2 2" xfId="9021"/>
    <cellStyle name="Percentuale 37 2 2 3" xfId="24134"/>
    <cellStyle name="Percentuale 37 2 3" xfId="8759"/>
    <cellStyle name="Percentuale 37 2 3 2" xfId="24135"/>
    <cellStyle name="Percentuale 37 2 4" xfId="24136"/>
    <cellStyle name="Percentuale 37 2 4 2" xfId="44691"/>
    <cellStyle name="Percentuale 37 2 5" xfId="24137"/>
    <cellStyle name="Percentuale 37 2 6" xfId="24133"/>
    <cellStyle name="Percentuale 37 3" xfId="770"/>
    <cellStyle name="Percentuale 37 3 2" xfId="2139"/>
    <cellStyle name="Percentuale 37 3 2 2" xfId="3863"/>
    <cellStyle name="Percentuale 37 3 2 2 2" xfId="24141"/>
    <cellStyle name="Percentuale 37 3 2 2 3" xfId="24140"/>
    <cellStyle name="Percentuale 37 3 2 3" xfId="3035"/>
    <cellStyle name="Percentuale 37 3 2 3 2" xfId="9575"/>
    <cellStyle name="Percentuale 37 3 2 3 3" xfId="24142"/>
    <cellStyle name="Percentuale 37 3 2 3 4" xfId="44692"/>
    <cellStyle name="Percentuale 37 3 2 4" xfId="24143"/>
    <cellStyle name="Percentuale 37 3 2 5" xfId="24139"/>
    <cellStyle name="Percentuale 37 3 3" xfId="2138"/>
    <cellStyle name="Percentuale 37 3 3 2" xfId="4673"/>
    <cellStyle name="Percentuale 37 3 3 2 2" xfId="24145"/>
    <cellStyle name="Percentuale 37 3 3 3" xfId="24146"/>
    <cellStyle name="Percentuale 37 3 3 4" xfId="24147"/>
    <cellStyle name="Percentuale 37 3 3 4 2" xfId="44693"/>
    <cellStyle name="Percentuale 37 3 3 5" xfId="24144"/>
    <cellStyle name="Percentuale 37 3 4" xfId="2525"/>
    <cellStyle name="Percentuale 37 3 4 2" xfId="9236"/>
    <cellStyle name="Percentuale 37 3 4 3" xfId="24148"/>
    <cellStyle name="Percentuale 37 3 5" xfId="7820"/>
    <cellStyle name="Percentuale 37 3 5 2" xfId="24149"/>
    <cellStyle name="Percentuale 37 3 6" xfId="24150"/>
    <cellStyle name="Percentuale 37 3 6 2" xfId="44694"/>
    <cellStyle name="Percentuale 37 3 7" xfId="24151"/>
    <cellStyle name="Percentuale 37 3 8" xfId="24138"/>
    <cellStyle name="Percentuale 37 4" xfId="2140"/>
    <cellStyle name="Percentuale 37 4 2" xfId="4674"/>
    <cellStyle name="Percentuale 37 4 2 2" xfId="4675"/>
    <cellStyle name="Percentuale 37 4 2 2 2" xfId="24154"/>
    <cellStyle name="Percentuale 37 4 2 3" xfId="13364"/>
    <cellStyle name="Percentuale 37 4 2 3 2" xfId="24155"/>
    <cellStyle name="Percentuale 37 4 2 4" xfId="24153"/>
    <cellStyle name="Percentuale 37 4 2 5" xfId="12972"/>
    <cellStyle name="Percentuale 37 4 3" xfId="4676"/>
    <cellStyle name="Percentuale 37 4 3 2" xfId="24156"/>
    <cellStyle name="Percentuale 37 4 4" xfId="24157"/>
    <cellStyle name="Percentuale 37 4 5" xfId="24158"/>
    <cellStyle name="Percentuale 37 4 5 2" xfId="44695"/>
    <cellStyle name="Percentuale 37 4 6" xfId="24159"/>
    <cellStyle name="Percentuale 37 4 7" xfId="24152"/>
    <cellStyle name="Percentuale 37 5" xfId="2141"/>
    <cellStyle name="Percentuale 37 5 2" xfId="24161"/>
    <cellStyle name="Percentuale 37 5 3" xfId="24162"/>
    <cellStyle name="Percentuale 37 5 3 2" xfId="44696"/>
    <cellStyle name="Percentuale 37 5 4" xfId="24163"/>
    <cellStyle name="Percentuale 37 5 5" xfId="24160"/>
    <cellStyle name="Percentuale 37 6" xfId="2136"/>
    <cellStyle name="Percentuale 37 6 2" xfId="5065"/>
    <cellStyle name="Percentuale 37 6 3" xfId="24164"/>
    <cellStyle name="Percentuale 37 7" xfId="24165"/>
    <cellStyle name="Percentuale 37 7 2" xfId="44697"/>
    <cellStyle name="Percentuale 37 8" xfId="24132"/>
    <cellStyle name="Percentuale 38" xfId="771"/>
    <cellStyle name="Percentuale 38 2" xfId="772"/>
    <cellStyle name="Percentuale 38 2 2" xfId="2143"/>
    <cellStyle name="Percentuale 38 2 2 2" xfId="9022"/>
    <cellStyle name="Percentuale 38 2 2 3" xfId="24168"/>
    <cellStyle name="Percentuale 38 2 3" xfId="8760"/>
    <cellStyle name="Percentuale 38 2 3 2" xfId="24169"/>
    <cellStyle name="Percentuale 38 2 4" xfId="24170"/>
    <cellStyle name="Percentuale 38 2 4 2" xfId="44698"/>
    <cellStyle name="Percentuale 38 2 5" xfId="24171"/>
    <cellStyle name="Percentuale 38 2 6" xfId="24167"/>
    <cellStyle name="Percentuale 38 3" xfId="773"/>
    <cellStyle name="Percentuale 38 3 2" xfId="2145"/>
    <cellStyle name="Percentuale 38 3 2 2" xfId="3864"/>
    <cellStyle name="Percentuale 38 3 2 2 2" xfId="24175"/>
    <cellStyle name="Percentuale 38 3 2 2 3" xfId="24174"/>
    <cellStyle name="Percentuale 38 3 2 3" xfId="3036"/>
    <cellStyle name="Percentuale 38 3 2 3 2" xfId="9576"/>
    <cellStyle name="Percentuale 38 3 2 3 3" xfId="24176"/>
    <cellStyle name="Percentuale 38 3 2 3 4" xfId="44699"/>
    <cellStyle name="Percentuale 38 3 2 4" xfId="24177"/>
    <cellStyle name="Percentuale 38 3 2 5" xfId="24173"/>
    <cellStyle name="Percentuale 38 3 3" xfId="2144"/>
    <cellStyle name="Percentuale 38 3 3 2" xfId="4677"/>
    <cellStyle name="Percentuale 38 3 3 2 2" xfId="24179"/>
    <cellStyle name="Percentuale 38 3 3 3" xfId="24180"/>
    <cellStyle name="Percentuale 38 3 3 4" xfId="24181"/>
    <cellStyle name="Percentuale 38 3 3 4 2" xfId="44700"/>
    <cellStyle name="Percentuale 38 3 3 5" xfId="24178"/>
    <cellStyle name="Percentuale 38 3 4" xfId="2526"/>
    <cellStyle name="Percentuale 38 3 4 2" xfId="9237"/>
    <cellStyle name="Percentuale 38 3 4 3" xfId="24182"/>
    <cellStyle name="Percentuale 38 3 5" xfId="6630"/>
    <cellStyle name="Percentuale 38 3 5 2" xfId="24183"/>
    <cellStyle name="Percentuale 38 3 6" xfId="24184"/>
    <cellStyle name="Percentuale 38 3 6 2" xfId="44701"/>
    <cellStyle name="Percentuale 38 3 7" xfId="24185"/>
    <cellStyle name="Percentuale 38 3 8" xfId="24172"/>
    <cellStyle name="Percentuale 38 4" xfId="2146"/>
    <cellStyle name="Percentuale 38 4 2" xfId="4678"/>
    <cellStyle name="Percentuale 38 4 2 2" xfId="4679"/>
    <cellStyle name="Percentuale 38 4 2 2 2" xfId="24188"/>
    <cellStyle name="Percentuale 38 4 2 3" xfId="13365"/>
    <cellStyle name="Percentuale 38 4 2 3 2" xfId="24189"/>
    <cellStyle name="Percentuale 38 4 2 4" xfId="24187"/>
    <cellStyle name="Percentuale 38 4 2 5" xfId="12974"/>
    <cellStyle name="Percentuale 38 4 3" xfId="4680"/>
    <cellStyle name="Percentuale 38 4 3 2" xfId="24190"/>
    <cellStyle name="Percentuale 38 4 4" xfId="24191"/>
    <cellStyle name="Percentuale 38 4 5" xfId="24192"/>
    <cellStyle name="Percentuale 38 4 5 2" xfId="44702"/>
    <cellStyle name="Percentuale 38 4 6" xfId="24193"/>
    <cellStyle name="Percentuale 38 4 7" xfId="24186"/>
    <cellStyle name="Percentuale 38 5" xfId="2147"/>
    <cellStyle name="Percentuale 38 5 2" xfId="24195"/>
    <cellStyle name="Percentuale 38 5 3" xfId="24196"/>
    <cellStyle name="Percentuale 38 5 3 2" xfId="44703"/>
    <cellStyle name="Percentuale 38 5 4" xfId="24197"/>
    <cellStyle name="Percentuale 38 5 5" xfId="24194"/>
    <cellStyle name="Percentuale 38 6" xfId="2142"/>
    <cellStyle name="Percentuale 38 6 2" xfId="5066"/>
    <cellStyle name="Percentuale 38 6 3" xfId="24198"/>
    <cellStyle name="Percentuale 38 7" xfId="24199"/>
    <cellStyle name="Percentuale 38 7 2" xfId="44704"/>
    <cellStyle name="Percentuale 38 8" xfId="24166"/>
    <cellStyle name="Percentuale 39" xfId="774"/>
    <cellStyle name="Percentuale 39 2" xfId="775"/>
    <cellStyle name="Percentuale 39 2 2" xfId="2149"/>
    <cellStyle name="Percentuale 39 2 2 2" xfId="9023"/>
    <cellStyle name="Percentuale 39 2 2 3" xfId="24202"/>
    <cellStyle name="Percentuale 39 2 3" xfId="8761"/>
    <cellStyle name="Percentuale 39 2 3 2" xfId="24203"/>
    <cellStyle name="Percentuale 39 2 4" xfId="24204"/>
    <cellStyle name="Percentuale 39 2 4 2" xfId="44705"/>
    <cellStyle name="Percentuale 39 2 5" xfId="24205"/>
    <cellStyle name="Percentuale 39 2 6" xfId="24201"/>
    <cellStyle name="Percentuale 39 3" xfId="776"/>
    <cellStyle name="Percentuale 39 3 2" xfId="2151"/>
    <cellStyle name="Percentuale 39 3 2 2" xfId="3865"/>
    <cellStyle name="Percentuale 39 3 2 2 2" xfId="24209"/>
    <cellStyle name="Percentuale 39 3 2 2 3" xfId="24208"/>
    <cellStyle name="Percentuale 39 3 2 3" xfId="3037"/>
    <cellStyle name="Percentuale 39 3 2 3 2" xfId="9577"/>
    <cellStyle name="Percentuale 39 3 2 3 3" xfId="24210"/>
    <cellStyle name="Percentuale 39 3 2 3 4" xfId="44706"/>
    <cellStyle name="Percentuale 39 3 2 4" xfId="24211"/>
    <cellStyle name="Percentuale 39 3 2 5" xfId="24207"/>
    <cellStyle name="Percentuale 39 3 3" xfId="2150"/>
    <cellStyle name="Percentuale 39 3 3 2" xfId="4681"/>
    <cellStyle name="Percentuale 39 3 3 2 2" xfId="24213"/>
    <cellStyle name="Percentuale 39 3 3 3" xfId="24214"/>
    <cellStyle name="Percentuale 39 3 3 4" xfId="24215"/>
    <cellStyle name="Percentuale 39 3 3 4 2" xfId="44707"/>
    <cellStyle name="Percentuale 39 3 3 5" xfId="24212"/>
    <cellStyle name="Percentuale 39 3 4" xfId="2527"/>
    <cellStyle name="Percentuale 39 3 4 2" xfId="9238"/>
    <cellStyle name="Percentuale 39 3 4 3" xfId="24216"/>
    <cellStyle name="Percentuale 39 3 5" xfId="7862"/>
    <cellStyle name="Percentuale 39 3 5 2" xfId="24217"/>
    <cellStyle name="Percentuale 39 3 6" xfId="24218"/>
    <cellStyle name="Percentuale 39 3 6 2" xfId="44708"/>
    <cellStyle name="Percentuale 39 3 7" xfId="24219"/>
    <cellStyle name="Percentuale 39 3 8" xfId="24206"/>
    <cellStyle name="Percentuale 39 4" xfId="2152"/>
    <cellStyle name="Percentuale 39 4 2" xfId="4682"/>
    <cellStyle name="Percentuale 39 4 2 2" xfId="4683"/>
    <cellStyle name="Percentuale 39 4 2 2 2" xfId="24222"/>
    <cellStyle name="Percentuale 39 4 2 3" xfId="13366"/>
    <cellStyle name="Percentuale 39 4 2 3 2" xfId="24223"/>
    <cellStyle name="Percentuale 39 4 2 4" xfId="24221"/>
    <cellStyle name="Percentuale 39 4 2 5" xfId="12975"/>
    <cellStyle name="Percentuale 39 4 3" xfId="4684"/>
    <cellStyle name="Percentuale 39 4 3 2" xfId="24224"/>
    <cellStyle name="Percentuale 39 4 4" xfId="24225"/>
    <cellStyle name="Percentuale 39 4 5" xfId="24226"/>
    <cellStyle name="Percentuale 39 4 5 2" xfId="44709"/>
    <cellStyle name="Percentuale 39 4 6" xfId="24227"/>
    <cellStyle name="Percentuale 39 4 7" xfId="24220"/>
    <cellStyle name="Percentuale 39 5" xfId="2153"/>
    <cellStyle name="Percentuale 39 5 2" xfId="24229"/>
    <cellStyle name="Percentuale 39 5 3" xfId="24230"/>
    <cellStyle name="Percentuale 39 5 3 2" xfId="44710"/>
    <cellStyle name="Percentuale 39 5 4" xfId="24231"/>
    <cellStyle name="Percentuale 39 5 5" xfId="24228"/>
    <cellStyle name="Percentuale 39 6" xfId="2148"/>
    <cellStyle name="Percentuale 39 6 2" xfId="5067"/>
    <cellStyle name="Percentuale 39 6 3" xfId="24232"/>
    <cellStyle name="Percentuale 39 7" xfId="24233"/>
    <cellStyle name="Percentuale 39 7 2" xfId="44711"/>
    <cellStyle name="Percentuale 39 8" xfId="24200"/>
    <cellStyle name="Percentuale 4" xfId="777"/>
    <cellStyle name="Percentuale 4 2" xfId="778"/>
    <cellStyle name="Percentuale 4 2 2" xfId="2155"/>
    <cellStyle name="Percentuale 4 2 2 2" xfId="9024"/>
    <cellStyle name="Percentuale 4 2 2 3" xfId="24236"/>
    <cellStyle name="Percentuale 4 2 3" xfId="8762"/>
    <cellStyle name="Percentuale 4 2 3 2" xfId="24237"/>
    <cellStyle name="Percentuale 4 2 4" xfId="24238"/>
    <cellStyle name="Percentuale 4 2 4 2" xfId="44712"/>
    <cellStyle name="Percentuale 4 2 5" xfId="24239"/>
    <cellStyle name="Percentuale 4 2 6" xfId="24235"/>
    <cellStyle name="Percentuale 4 3" xfId="779"/>
    <cellStyle name="Percentuale 4 3 2" xfId="2157"/>
    <cellStyle name="Percentuale 4 3 2 2" xfId="3866"/>
    <cellStyle name="Percentuale 4 3 2 2 2" xfId="24243"/>
    <cellStyle name="Percentuale 4 3 2 2 3" xfId="24242"/>
    <cellStyle name="Percentuale 4 3 2 3" xfId="3038"/>
    <cellStyle name="Percentuale 4 3 2 3 2" xfId="9578"/>
    <cellStyle name="Percentuale 4 3 2 3 3" xfId="24244"/>
    <cellStyle name="Percentuale 4 3 2 3 4" xfId="44713"/>
    <cellStyle name="Percentuale 4 3 2 4" xfId="24245"/>
    <cellStyle name="Percentuale 4 3 2 5" xfId="24241"/>
    <cellStyle name="Percentuale 4 3 3" xfId="2156"/>
    <cellStyle name="Percentuale 4 3 3 2" xfId="4685"/>
    <cellStyle name="Percentuale 4 3 3 2 2" xfId="24247"/>
    <cellStyle name="Percentuale 4 3 3 3" xfId="24248"/>
    <cellStyle name="Percentuale 4 3 3 4" xfId="24249"/>
    <cellStyle name="Percentuale 4 3 3 4 2" xfId="44714"/>
    <cellStyle name="Percentuale 4 3 3 5" xfId="24246"/>
    <cellStyle name="Percentuale 4 3 4" xfId="2528"/>
    <cellStyle name="Percentuale 4 3 4 2" xfId="9239"/>
    <cellStyle name="Percentuale 4 3 4 3" xfId="24250"/>
    <cellStyle name="Percentuale 4 3 5" xfId="7131"/>
    <cellStyle name="Percentuale 4 3 5 2" xfId="24251"/>
    <cellStyle name="Percentuale 4 3 6" xfId="24252"/>
    <cellStyle name="Percentuale 4 3 6 2" xfId="44715"/>
    <cellStyle name="Percentuale 4 3 7" xfId="24253"/>
    <cellStyle name="Percentuale 4 3 8" xfId="24240"/>
    <cellStyle name="Percentuale 4 4" xfId="2158"/>
    <cellStyle name="Percentuale 4 4 2" xfId="4686"/>
    <cellStyle name="Percentuale 4 4 2 2" xfId="4687"/>
    <cellStyle name="Percentuale 4 4 2 2 2" xfId="24256"/>
    <cellStyle name="Percentuale 4 4 2 3" xfId="13367"/>
    <cellStyle name="Percentuale 4 4 2 3 2" xfId="24257"/>
    <cellStyle name="Percentuale 4 4 2 4" xfId="24255"/>
    <cellStyle name="Percentuale 4 4 2 5" xfId="12976"/>
    <cellStyle name="Percentuale 4 4 3" xfId="4688"/>
    <cellStyle name="Percentuale 4 4 3 2" xfId="24258"/>
    <cellStyle name="Percentuale 4 4 4" xfId="24259"/>
    <cellStyle name="Percentuale 4 4 5" xfId="24260"/>
    <cellStyle name="Percentuale 4 4 5 2" xfId="44716"/>
    <cellStyle name="Percentuale 4 4 6" xfId="24261"/>
    <cellStyle name="Percentuale 4 4 7" xfId="24254"/>
    <cellStyle name="Percentuale 4 5" xfId="2159"/>
    <cellStyle name="Percentuale 4 5 2" xfId="24263"/>
    <cellStyle name="Percentuale 4 5 3" xfId="24264"/>
    <cellStyle name="Percentuale 4 5 3 2" xfId="44717"/>
    <cellStyle name="Percentuale 4 5 4" xfId="24265"/>
    <cellStyle name="Percentuale 4 5 5" xfId="24262"/>
    <cellStyle name="Percentuale 4 6" xfId="2154"/>
    <cellStyle name="Percentuale 4 6 2" xfId="5068"/>
    <cellStyle name="Percentuale 4 6 3" xfId="24266"/>
    <cellStyle name="Percentuale 4 7" xfId="24267"/>
    <cellStyle name="Percentuale 4 7 2" xfId="44718"/>
    <cellStyle name="Percentuale 4 8" xfId="24234"/>
    <cellStyle name="Percentuale 40" xfId="780"/>
    <cellStyle name="Percentuale 40 2" xfId="781"/>
    <cellStyle name="Percentuale 40 2 2" xfId="2161"/>
    <cellStyle name="Percentuale 40 2 2 2" xfId="9025"/>
    <cellStyle name="Percentuale 40 2 2 3" xfId="24270"/>
    <cellStyle name="Percentuale 40 2 3" xfId="8763"/>
    <cellStyle name="Percentuale 40 2 3 2" xfId="24271"/>
    <cellStyle name="Percentuale 40 2 4" xfId="24272"/>
    <cellStyle name="Percentuale 40 2 4 2" xfId="44719"/>
    <cellStyle name="Percentuale 40 2 5" xfId="24273"/>
    <cellStyle name="Percentuale 40 2 6" xfId="24269"/>
    <cellStyle name="Percentuale 40 3" xfId="782"/>
    <cellStyle name="Percentuale 40 3 2" xfId="2163"/>
    <cellStyle name="Percentuale 40 3 2 2" xfId="3867"/>
    <cellStyle name="Percentuale 40 3 2 2 2" xfId="24277"/>
    <cellStyle name="Percentuale 40 3 2 2 3" xfId="24276"/>
    <cellStyle name="Percentuale 40 3 2 3" xfId="3039"/>
    <cellStyle name="Percentuale 40 3 2 3 2" xfId="9579"/>
    <cellStyle name="Percentuale 40 3 2 3 3" xfId="24278"/>
    <cellStyle name="Percentuale 40 3 2 3 4" xfId="44720"/>
    <cellStyle name="Percentuale 40 3 2 4" xfId="24279"/>
    <cellStyle name="Percentuale 40 3 2 5" xfId="24275"/>
    <cellStyle name="Percentuale 40 3 3" xfId="2162"/>
    <cellStyle name="Percentuale 40 3 3 2" xfId="4689"/>
    <cellStyle name="Percentuale 40 3 3 2 2" xfId="24281"/>
    <cellStyle name="Percentuale 40 3 3 3" xfId="24282"/>
    <cellStyle name="Percentuale 40 3 3 4" xfId="24283"/>
    <cellStyle name="Percentuale 40 3 3 4 2" xfId="44721"/>
    <cellStyle name="Percentuale 40 3 3 5" xfId="24280"/>
    <cellStyle name="Percentuale 40 3 4" xfId="2529"/>
    <cellStyle name="Percentuale 40 3 4 2" xfId="9240"/>
    <cellStyle name="Percentuale 40 3 4 3" xfId="24284"/>
    <cellStyle name="Percentuale 40 3 5" xfId="7863"/>
    <cellStyle name="Percentuale 40 3 5 2" xfId="24285"/>
    <cellStyle name="Percentuale 40 3 6" xfId="24286"/>
    <cellStyle name="Percentuale 40 3 6 2" xfId="44722"/>
    <cellStyle name="Percentuale 40 3 7" xfId="24287"/>
    <cellStyle name="Percentuale 40 3 8" xfId="24274"/>
    <cellStyle name="Percentuale 40 4" xfId="2164"/>
    <cellStyle name="Percentuale 40 4 2" xfId="4690"/>
    <cellStyle name="Percentuale 40 4 2 2" xfId="4691"/>
    <cellStyle name="Percentuale 40 4 2 2 2" xfId="24290"/>
    <cellStyle name="Percentuale 40 4 2 3" xfId="13368"/>
    <cellStyle name="Percentuale 40 4 2 3 2" xfId="24291"/>
    <cellStyle name="Percentuale 40 4 2 4" xfId="24289"/>
    <cellStyle name="Percentuale 40 4 2 5" xfId="12977"/>
    <cellStyle name="Percentuale 40 4 3" xfId="4692"/>
    <cellStyle name="Percentuale 40 4 3 2" xfId="24292"/>
    <cellStyle name="Percentuale 40 4 4" xfId="24293"/>
    <cellStyle name="Percentuale 40 4 5" xfId="24294"/>
    <cellStyle name="Percentuale 40 4 5 2" xfId="44723"/>
    <cellStyle name="Percentuale 40 4 6" xfId="24295"/>
    <cellStyle name="Percentuale 40 4 7" xfId="24288"/>
    <cellStyle name="Percentuale 40 5" xfId="2165"/>
    <cellStyle name="Percentuale 40 5 2" xfId="24297"/>
    <cellStyle name="Percentuale 40 5 3" xfId="24298"/>
    <cellStyle name="Percentuale 40 5 3 2" xfId="44724"/>
    <cellStyle name="Percentuale 40 5 4" xfId="24299"/>
    <cellStyle name="Percentuale 40 5 5" xfId="24296"/>
    <cellStyle name="Percentuale 40 6" xfId="2160"/>
    <cellStyle name="Percentuale 40 6 2" xfId="5069"/>
    <cellStyle name="Percentuale 40 6 3" xfId="24300"/>
    <cellStyle name="Percentuale 40 7" xfId="24301"/>
    <cellStyle name="Percentuale 40 7 2" xfId="44725"/>
    <cellStyle name="Percentuale 40 8" xfId="24268"/>
    <cellStyle name="Percentuale 41" xfId="783"/>
    <cellStyle name="Percentuale 41 2" xfId="784"/>
    <cellStyle name="Percentuale 41 2 2" xfId="2167"/>
    <cellStyle name="Percentuale 41 2 2 2" xfId="9026"/>
    <cellStyle name="Percentuale 41 2 2 3" xfId="24304"/>
    <cellStyle name="Percentuale 41 2 3" xfId="8764"/>
    <cellStyle name="Percentuale 41 2 3 2" xfId="24305"/>
    <cellStyle name="Percentuale 41 2 4" xfId="24306"/>
    <cellStyle name="Percentuale 41 2 4 2" xfId="44726"/>
    <cellStyle name="Percentuale 41 2 5" xfId="24307"/>
    <cellStyle name="Percentuale 41 2 6" xfId="24303"/>
    <cellStyle name="Percentuale 41 3" xfId="785"/>
    <cellStyle name="Percentuale 41 3 2" xfId="2169"/>
    <cellStyle name="Percentuale 41 3 2 2" xfId="3868"/>
    <cellStyle name="Percentuale 41 3 2 2 2" xfId="24311"/>
    <cellStyle name="Percentuale 41 3 2 2 3" xfId="24310"/>
    <cellStyle name="Percentuale 41 3 2 3" xfId="3040"/>
    <cellStyle name="Percentuale 41 3 2 3 2" xfId="9580"/>
    <cellStyle name="Percentuale 41 3 2 3 3" xfId="24312"/>
    <cellStyle name="Percentuale 41 3 2 3 4" xfId="44727"/>
    <cellStyle name="Percentuale 41 3 2 4" xfId="24313"/>
    <cellStyle name="Percentuale 41 3 2 5" xfId="24309"/>
    <cellStyle name="Percentuale 41 3 3" xfId="2168"/>
    <cellStyle name="Percentuale 41 3 3 2" xfId="4693"/>
    <cellStyle name="Percentuale 41 3 3 2 2" xfId="24315"/>
    <cellStyle name="Percentuale 41 3 3 3" xfId="24316"/>
    <cellStyle name="Percentuale 41 3 3 4" xfId="24317"/>
    <cellStyle name="Percentuale 41 3 3 4 2" xfId="44728"/>
    <cellStyle name="Percentuale 41 3 3 5" xfId="24314"/>
    <cellStyle name="Percentuale 41 3 4" xfId="2530"/>
    <cellStyle name="Percentuale 41 3 4 2" xfId="9241"/>
    <cellStyle name="Percentuale 41 3 4 3" xfId="24318"/>
    <cellStyle name="Percentuale 41 3 5" xfId="7733"/>
    <cellStyle name="Percentuale 41 3 5 2" xfId="24319"/>
    <cellStyle name="Percentuale 41 3 6" xfId="24320"/>
    <cellStyle name="Percentuale 41 3 6 2" xfId="44729"/>
    <cellStyle name="Percentuale 41 3 7" xfId="24321"/>
    <cellStyle name="Percentuale 41 3 8" xfId="24308"/>
    <cellStyle name="Percentuale 41 4" xfId="2170"/>
    <cellStyle name="Percentuale 41 4 2" xfId="4694"/>
    <cellStyle name="Percentuale 41 4 2 2" xfId="4695"/>
    <cellStyle name="Percentuale 41 4 2 2 2" xfId="24324"/>
    <cellStyle name="Percentuale 41 4 2 3" xfId="13369"/>
    <cellStyle name="Percentuale 41 4 2 3 2" xfId="24325"/>
    <cellStyle name="Percentuale 41 4 2 4" xfId="24323"/>
    <cellStyle name="Percentuale 41 4 2 5" xfId="12978"/>
    <cellStyle name="Percentuale 41 4 3" xfId="4696"/>
    <cellStyle name="Percentuale 41 4 3 2" xfId="24326"/>
    <cellStyle name="Percentuale 41 4 4" xfId="24327"/>
    <cellStyle name="Percentuale 41 4 5" xfId="24328"/>
    <cellStyle name="Percentuale 41 4 5 2" xfId="44730"/>
    <cellStyle name="Percentuale 41 4 6" xfId="24329"/>
    <cellStyle name="Percentuale 41 4 7" xfId="24322"/>
    <cellStyle name="Percentuale 41 5" xfId="2171"/>
    <cellStyle name="Percentuale 41 5 2" xfId="24331"/>
    <cellStyle name="Percentuale 41 5 3" xfId="24332"/>
    <cellStyle name="Percentuale 41 5 3 2" xfId="44731"/>
    <cellStyle name="Percentuale 41 5 4" xfId="24333"/>
    <cellStyle name="Percentuale 41 5 5" xfId="24330"/>
    <cellStyle name="Percentuale 41 6" xfId="2166"/>
    <cellStyle name="Percentuale 41 6 2" xfId="5070"/>
    <cellStyle name="Percentuale 41 6 3" xfId="24334"/>
    <cellStyle name="Percentuale 41 7" xfId="24335"/>
    <cellStyle name="Percentuale 41 7 2" xfId="44732"/>
    <cellStyle name="Percentuale 41 8" xfId="24302"/>
    <cellStyle name="Percentuale 42" xfId="786"/>
    <cellStyle name="Percentuale 42 2" xfId="787"/>
    <cellStyle name="Percentuale 42 2 2" xfId="2173"/>
    <cellStyle name="Percentuale 42 2 2 2" xfId="9027"/>
    <cellStyle name="Percentuale 42 2 2 3" xfId="24338"/>
    <cellStyle name="Percentuale 42 2 3" xfId="8765"/>
    <cellStyle name="Percentuale 42 2 3 2" xfId="24339"/>
    <cellStyle name="Percentuale 42 2 4" xfId="24340"/>
    <cellStyle name="Percentuale 42 2 4 2" xfId="44733"/>
    <cellStyle name="Percentuale 42 2 5" xfId="24341"/>
    <cellStyle name="Percentuale 42 2 6" xfId="24337"/>
    <cellStyle name="Percentuale 42 3" xfId="788"/>
    <cellStyle name="Percentuale 42 3 2" xfId="2175"/>
    <cellStyle name="Percentuale 42 3 2 2" xfId="3869"/>
    <cellStyle name="Percentuale 42 3 2 2 2" xfId="24345"/>
    <cellStyle name="Percentuale 42 3 2 2 3" xfId="24344"/>
    <cellStyle name="Percentuale 42 3 2 3" xfId="3041"/>
    <cellStyle name="Percentuale 42 3 2 3 2" xfId="9581"/>
    <cellStyle name="Percentuale 42 3 2 3 3" xfId="24346"/>
    <cellStyle name="Percentuale 42 3 2 3 4" xfId="44734"/>
    <cellStyle name="Percentuale 42 3 2 4" xfId="24347"/>
    <cellStyle name="Percentuale 42 3 2 5" xfId="24343"/>
    <cellStyle name="Percentuale 42 3 3" xfId="2174"/>
    <cellStyle name="Percentuale 42 3 3 2" xfId="4697"/>
    <cellStyle name="Percentuale 42 3 3 2 2" xfId="24349"/>
    <cellStyle name="Percentuale 42 3 3 3" xfId="24350"/>
    <cellStyle name="Percentuale 42 3 3 4" xfId="24351"/>
    <cellStyle name="Percentuale 42 3 3 4 2" xfId="44735"/>
    <cellStyle name="Percentuale 42 3 3 5" xfId="24348"/>
    <cellStyle name="Percentuale 42 3 4" xfId="2531"/>
    <cellStyle name="Percentuale 42 3 4 2" xfId="9242"/>
    <cellStyle name="Percentuale 42 3 4 3" xfId="24352"/>
    <cellStyle name="Percentuale 42 3 5" xfId="7732"/>
    <cellStyle name="Percentuale 42 3 5 2" xfId="24353"/>
    <cellStyle name="Percentuale 42 3 6" xfId="24354"/>
    <cellStyle name="Percentuale 42 3 6 2" xfId="44736"/>
    <cellStyle name="Percentuale 42 3 7" xfId="24355"/>
    <cellStyle name="Percentuale 42 3 8" xfId="24342"/>
    <cellStyle name="Percentuale 42 4" xfId="2176"/>
    <cellStyle name="Percentuale 42 4 2" xfId="4698"/>
    <cellStyle name="Percentuale 42 4 2 2" xfId="4699"/>
    <cellStyle name="Percentuale 42 4 2 2 2" xfId="24358"/>
    <cellStyle name="Percentuale 42 4 2 3" xfId="13370"/>
    <cellStyle name="Percentuale 42 4 2 3 2" xfId="24359"/>
    <cellStyle name="Percentuale 42 4 2 4" xfId="24357"/>
    <cellStyle name="Percentuale 42 4 2 5" xfId="12979"/>
    <cellStyle name="Percentuale 42 4 3" xfId="4700"/>
    <cellStyle name="Percentuale 42 4 3 2" xfId="24360"/>
    <cellStyle name="Percentuale 42 4 4" xfId="24361"/>
    <cellStyle name="Percentuale 42 4 5" xfId="24362"/>
    <cellStyle name="Percentuale 42 4 5 2" xfId="44737"/>
    <cellStyle name="Percentuale 42 4 6" xfId="24363"/>
    <cellStyle name="Percentuale 42 4 7" xfId="24356"/>
    <cellStyle name="Percentuale 42 5" xfId="2177"/>
    <cellStyle name="Percentuale 42 5 2" xfId="24365"/>
    <cellStyle name="Percentuale 42 5 3" xfId="24366"/>
    <cellStyle name="Percentuale 42 5 3 2" xfId="44738"/>
    <cellStyle name="Percentuale 42 5 4" xfId="24367"/>
    <cellStyle name="Percentuale 42 5 5" xfId="24364"/>
    <cellStyle name="Percentuale 42 6" xfId="2172"/>
    <cellStyle name="Percentuale 42 6 2" xfId="5071"/>
    <cellStyle name="Percentuale 42 6 3" xfId="24368"/>
    <cellStyle name="Percentuale 42 7" xfId="24369"/>
    <cellStyle name="Percentuale 42 7 2" xfId="44739"/>
    <cellStyle name="Percentuale 42 8" xfId="24336"/>
    <cellStyle name="Percentuale 43" xfId="789"/>
    <cellStyle name="Percentuale 43 2" xfId="790"/>
    <cellStyle name="Percentuale 43 2 2" xfId="2179"/>
    <cellStyle name="Percentuale 43 2 2 2" xfId="9028"/>
    <cellStyle name="Percentuale 43 2 2 3" xfId="24372"/>
    <cellStyle name="Percentuale 43 2 3" xfId="8766"/>
    <cellStyle name="Percentuale 43 2 3 2" xfId="24373"/>
    <cellStyle name="Percentuale 43 2 4" xfId="24374"/>
    <cellStyle name="Percentuale 43 2 4 2" xfId="44740"/>
    <cellStyle name="Percentuale 43 2 5" xfId="24375"/>
    <cellStyle name="Percentuale 43 2 6" xfId="24371"/>
    <cellStyle name="Percentuale 43 3" xfId="791"/>
    <cellStyle name="Percentuale 43 3 2" xfId="2181"/>
    <cellStyle name="Percentuale 43 3 2 2" xfId="3870"/>
    <cellStyle name="Percentuale 43 3 2 2 2" xfId="24379"/>
    <cellStyle name="Percentuale 43 3 2 2 3" xfId="24378"/>
    <cellStyle name="Percentuale 43 3 2 3" xfId="3042"/>
    <cellStyle name="Percentuale 43 3 2 3 2" xfId="9582"/>
    <cellStyle name="Percentuale 43 3 2 3 3" xfId="24380"/>
    <cellStyle name="Percentuale 43 3 2 3 4" xfId="44741"/>
    <cellStyle name="Percentuale 43 3 2 4" xfId="24381"/>
    <cellStyle name="Percentuale 43 3 2 5" xfId="24377"/>
    <cellStyle name="Percentuale 43 3 3" xfId="2180"/>
    <cellStyle name="Percentuale 43 3 3 2" xfId="4701"/>
    <cellStyle name="Percentuale 43 3 3 2 2" xfId="24383"/>
    <cellStyle name="Percentuale 43 3 3 3" xfId="24384"/>
    <cellStyle name="Percentuale 43 3 3 4" xfId="24385"/>
    <cellStyle name="Percentuale 43 3 3 4 2" xfId="44742"/>
    <cellStyle name="Percentuale 43 3 3 5" xfId="24382"/>
    <cellStyle name="Percentuale 43 3 4" xfId="2532"/>
    <cellStyle name="Percentuale 43 3 4 2" xfId="9243"/>
    <cellStyle name="Percentuale 43 3 4 3" xfId="24386"/>
    <cellStyle name="Percentuale 43 3 5" xfId="6938"/>
    <cellStyle name="Percentuale 43 3 5 2" xfId="24387"/>
    <cellStyle name="Percentuale 43 3 6" xfId="24388"/>
    <cellStyle name="Percentuale 43 3 6 2" xfId="44743"/>
    <cellStyle name="Percentuale 43 3 7" xfId="24389"/>
    <cellStyle name="Percentuale 43 3 8" xfId="24376"/>
    <cellStyle name="Percentuale 43 4" xfId="2182"/>
    <cellStyle name="Percentuale 43 4 2" xfId="4702"/>
    <cellStyle name="Percentuale 43 4 2 2" xfId="4703"/>
    <cellStyle name="Percentuale 43 4 2 2 2" xfId="24392"/>
    <cellStyle name="Percentuale 43 4 2 3" xfId="13371"/>
    <cellStyle name="Percentuale 43 4 2 3 2" xfId="24393"/>
    <cellStyle name="Percentuale 43 4 2 4" xfId="24391"/>
    <cellStyle name="Percentuale 43 4 2 5" xfId="12980"/>
    <cellStyle name="Percentuale 43 4 3" xfId="4704"/>
    <cellStyle name="Percentuale 43 4 3 2" xfId="24394"/>
    <cellStyle name="Percentuale 43 4 4" xfId="24395"/>
    <cellStyle name="Percentuale 43 4 5" xfId="24396"/>
    <cellStyle name="Percentuale 43 4 5 2" xfId="44744"/>
    <cellStyle name="Percentuale 43 4 6" xfId="24397"/>
    <cellStyle name="Percentuale 43 4 7" xfId="24390"/>
    <cellStyle name="Percentuale 43 5" xfId="2183"/>
    <cellStyle name="Percentuale 43 5 2" xfId="24399"/>
    <cellStyle name="Percentuale 43 5 3" xfId="24400"/>
    <cellStyle name="Percentuale 43 5 3 2" xfId="44745"/>
    <cellStyle name="Percentuale 43 5 4" xfId="24401"/>
    <cellStyle name="Percentuale 43 5 5" xfId="24398"/>
    <cellStyle name="Percentuale 43 6" xfId="2178"/>
    <cellStyle name="Percentuale 43 6 2" xfId="5072"/>
    <cellStyle name="Percentuale 43 6 3" xfId="24402"/>
    <cellStyle name="Percentuale 43 7" xfId="24403"/>
    <cellStyle name="Percentuale 43 7 2" xfId="44746"/>
    <cellStyle name="Percentuale 43 8" xfId="24370"/>
    <cellStyle name="Percentuale 44" xfId="792"/>
    <cellStyle name="Percentuale 44 2" xfId="793"/>
    <cellStyle name="Percentuale 44 2 2" xfId="2185"/>
    <cellStyle name="Percentuale 44 2 2 2" xfId="9029"/>
    <cellStyle name="Percentuale 44 2 2 3" xfId="24406"/>
    <cellStyle name="Percentuale 44 2 3" xfId="8767"/>
    <cellStyle name="Percentuale 44 2 3 2" xfId="24407"/>
    <cellStyle name="Percentuale 44 2 4" xfId="24408"/>
    <cellStyle name="Percentuale 44 2 4 2" xfId="44747"/>
    <cellStyle name="Percentuale 44 2 5" xfId="24409"/>
    <cellStyle name="Percentuale 44 2 6" xfId="24405"/>
    <cellStyle name="Percentuale 44 3" xfId="794"/>
    <cellStyle name="Percentuale 44 3 2" xfId="2187"/>
    <cellStyle name="Percentuale 44 3 2 2" xfId="3871"/>
    <cellStyle name="Percentuale 44 3 2 2 2" xfId="24413"/>
    <cellStyle name="Percentuale 44 3 2 2 3" xfId="24412"/>
    <cellStyle name="Percentuale 44 3 2 3" xfId="3043"/>
    <cellStyle name="Percentuale 44 3 2 3 2" xfId="9583"/>
    <cellStyle name="Percentuale 44 3 2 3 3" xfId="24414"/>
    <cellStyle name="Percentuale 44 3 2 3 4" xfId="44748"/>
    <cellStyle name="Percentuale 44 3 2 4" xfId="24415"/>
    <cellStyle name="Percentuale 44 3 2 5" xfId="24411"/>
    <cellStyle name="Percentuale 44 3 3" xfId="2186"/>
    <cellStyle name="Percentuale 44 3 3 2" xfId="4705"/>
    <cellStyle name="Percentuale 44 3 3 2 2" xfId="24417"/>
    <cellStyle name="Percentuale 44 3 3 3" xfId="24418"/>
    <cellStyle name="Percentuale 44 3 3 4" xfId="24419"/>
    <cellStyle name="Percentuale 44 3 3 4 2" xfId="44749"/>
    <cellStyle name="Percentuale 44 3 3 5" xfId="24416"/>
    <cellStyle name="Percentuale 44 3 4" xfId="2533"/>
    <cellStyle name="Percentuale 44 3 4 2" xfId="9244"/>
    <cellStyle name="Percentuale 44 3 4 3" xfId="24420"/>
    <cellStyle name="Percentuale 44 3 5" xfId="6948"/>
    <cellStyle name="Percentuale 44 3 5 2" xfId="24421"/>
    <cellStyle name="Percentuale 44 3 6" xfId="24422"/>
    <cellStyle name="Percentuale 44 3 6 2" xfId="44750"/>
    <cellStyle name="Percentuale 44 3 7" xfId="24423"/>
    <cellStyle name="Percentuale 44 3 8" xfId="24410"/>
    <cellStyle name="Percentuale 44 4" xfId="2188"/>
    <cellStyle name="Percentuale 44 4 2" xfId="4706"/>
    <cellStyle name="Percentuale 44 4 2 2" xfId="4707"/>
    <cellStyle name="Percentuale 44 4 2 2 2" xfId="24426"/>
    <cellStyle name="Percentuale 44 4 2 3" xfId="13372"/>
    <cellStyle name="Percentuale 44 4 2 3 2" xfId="24427"/>
    <cellStyle name="Percentuale 44 4 2 4" xfId="24425"/>
    <cellStyle name="Percentuale 44 4 2 5" xfId="12981"/>
    <cellStyle name="Percentuale 44 4 3" xfId="4708"/>
    <cellStyle name="Percentuale 44 4 3 2" xfId="24428"/>
    <cellStyle name="Percentuale 44 4 4" xfId="24429"/>
    <cellStyle name="Percentuale 44 4 5" xfId="24430"/>
    <cellStyle name="Percentuale 44 4 5 2" xfId="44751"/>
    <cellStyle name="Percentuale 44 4 6" xfId="24431"/>
    <cellStyle name="Percentuale 44 4 7" xfId="24424"/>
    <cellStyle name="Percentuale 44 5" xfId="2189"/>
    <cellStyle name="Percentuale 44 5 2" xfId="24433"/>
    <cellStyle name="Percentuale 44 5 3" xfId="24434"/>
    <cellStyle name="Percentuale 44 5 3 2" xfId="44752"/>
    <cellStyle name="Percentuale 44 5 4" xfId="24435"/>
    <cellStyle name="Percentuale 44 5 5" xfId="24432"/>
    <cellStyle name="Percentuale 44 6" xfId="2184"/>
    <cellStyle name="Percentuale 44 6 2" xfId="5073"/>
    <cellStyle name="Percentuale 44 6 3" xfId="24436"/>
    <cellStyle name="Percentuale 44 7" xfId="24437"/>
    <cellStyle name="Percentuale 44 7 2" xfId="44753"/>
    <cellStyle name="Percentuale 44 8" xfId="24404"/>
    <cellStyle name="Percentuale 45" xfId="795"/>
    <cellStyle name="Percentuale 45 2" xfId="796"/>
    <cellStyle name="Percentuale 45 2 2" xfId="2191"/>
    <cellStyle name="Percentuale 45 2 2 2" xfId="9030"/>
    <cellStyle name="Percentuale 45 2 2 3" xfId="24440"/>
    <cellStyle name="Percentuale 45 2 3" xfId="8768"/>
    <cellStyle name="Percentuale 45 2 3 2" xfId="24441"/>
    <cellStyle name="Percentuale 45 2 4" xfId="24442"/>
    <cellStyle name="Percentuale 45 2 4 2" xfId="44754"/>
    <cellStyle name="Percentuale 45 2 5" xfId="24443"/>
    <cellStyle name="Percentuale 45 2 6" xfId="24439"/>
    <cellStyle name="Percentuale 45 3" xfId="797"/>
    <cellStyle name="Percentuale 45 3 2" xfId="2193"/>
    <cellStyle name="Percentuale 45 3 2 2" xfId="3872"/>
    <cellStyle name="Percentuale 45 3 2 2 2" xfId="24447"/>
    <cellStyle name="Percentuale 45 3 2 2 3" xfId="24446"/>
    <cellStyle name="Percentuale 45 3 2 3" xfId="3044"/>
    <cellStyle name="Percentuale 45 3 2 3 2" xfId="9584"/>
    <cellStyle name="Percentuale 45 3 2 3 3" xfId="24448"/>
    <cellStyle name="Percentuale 45 3 2 3 4" xfId="44755"/>
    <cellStyle name="Percentuale 45 3 2 4" xfId="24449"/>
    <cellStyle name="Percentuale 45 3 2 5" xfId="24445"/>
    <cellStyle name="Percentuale 45 3 3" xfId="2192"/>
    <cellStyle name="Percentuale 45 3 3 2" xfId="4709"/>
    <cellStyle name="Percentuale 45 3 3 2 2" xfId="24451"/>
    <cellStyle name="Percentuale 45 3 3 3" xfId="24452"/>
    <cellStyle name="Percentuale 45 3 3 4" xfId="24453"/>
    <cellStyle name="Percentuale 45 3 3 4 2" xfId="44756"/>
    <cellStyle name="Percentuale 45 3 3 5" xfId="24450"/>
    <cellStyle name="Percentuale 45 3 4" xfId="2534"/>
    <cellStyle name="Percentuale 45 3 4 2" xfId="9245"/>
    <cellStyle name="Percentuale 45 3 4 3" xfId="24454"/>
    <cellStyle name="Percentuale 45 3 5" xfId="6629"/>
    <cellStyle name="Percentuale 45 3 5 2" xfId="24455"/>
    <cellStyle name="Percentuale 45 3 6" xfId="24456"/>
    <cellStyle name="Percentuale 45 3 6 2" xfId="44757"/>
    <cellStyle name="Percentuale 45 3 7" xfId="24457"/>
    <cellStyle name="Percentuale 45 3 8" xfId="24444"/>
    <cellStyle name="Percentuale 45 4" xfId="2194"/>
    <cellStyle name="Percentuale 45 4 2" xfId="4710"/>
    <cellStyle name="Percentuale 45 4 2 2" xfId="4711"/>
    <cellStyle name="Percentuale 45 4 2 2 2" xfId="24460"/>
    <cellStyle name="Percentuale 45 4 2 3" xfId="13373"/>
    <cellStyle name="Percentuale 45 4 2 3 2" xfId="24461"/>
    <cellStyle name="Percentuale 45 4 2 4" xfId="24459"/>
    <cellStyle name="Percentuale 45 4 2 5" xfId="12982"/>
    <cellStyle name="Percentuale 45 4 3" xfId="4712"/>
    <cellStyle name="Percentuale 45 4 3 2" xfId="24462"/>
    <cellStyle name="Percentuale 45 4 4" xfId="24463"/>
    <cellStyle name="Percentuale 45 4 5" xfId="24464"/>
    <cellStyle name="Percentuale 45 4 5 2" xfId="44758"/>
    <cellStyle name="Percentuale 45 4 6" xfId="24465"/>
    <cellStyle name="Percentuale 45 4 7" xfId="24458"/>
    <cellStyle name="Percentuale 45 5" xfId="2195"/>
    <cellStyle name="Percentuale 45 5 2" xfId="24467"/>
    <cellStyle name="Percentuale 45 5 3" xfId="24468"/>
    <cellStyle name="Percentuale 45 5 3 2" xfId="44759"/>
    <cellStyle name="Percentuale 45 5 4" xfId="24469"/>
    <cellStyle name="Percentuale 45 5 5" xfId="24466"/>
    <cellStyle name="Percentuale 45 6" xfId="2190"/>
    <cellStyle name="Percentuale 45 6 2" xfId="5074"/>
    <cellStyle name="Percentuale 45 6 3" xfId="24470"/>
    <cellStyle name="Percentuale 45 7" xfId="24471"/>
    <cellStyle name="Percentuale 45 7 2" xfId="44760"/>
    <cellStyle name="Percentuale 45 8" xfId="24438"/>
    <cellStyle name="Percentuale 46" xfId="798"/>
    <cellStyle name="Percentuale 46 2" xfId="799"/>
    <cellStyle name="Percentuale 46 2 2" xfId="2197"/>
    <cellStyle name="Percentuale 46 2 2 2" xfId="9031"/>
    <cellStyle name="Percentuale 46 2 2 3" xfId="24474"/>
    <cellStyle name="Percentuale 46 2 3" xfId="8769"/>
    <cellStyle name="Percentuale 46 2 3 2" xfId="24475"/>
    <cellStyle name="Percentuale 46 2 4" xfId="24476"/>
    <cellStyle name="Percentuale 46 2 4 2" xfId="44761"/>
    <cellStyle name="Percentuale 46 2 5" xfId="24477"/>
    <cellStyle name="Percentuale 46 2 6" xfId="24473"/>
    <cellStyle name="Percentuale 46 3" xfId="800"/>
    <cellStyle name="Percentuale 46 3 2" xfId="2199"/>
    <cellStyle name="Percentuale 46 3 2 2" xfId="3873"/>
    <cellStyle name="Percentuale 46 3 2 2 2" xfId="24481"/>
    <cellStyle name="Percentuale 46 3 2 2 3" xfId="24480"/>
    <cellStyle name="Percentuale 46 3 2 3" xfId="3045"/>
    <cellStyle name="Percentuale 46 3 2 3 2" xfId="9585"/>
    <cellStyle name="Percentuale 46 3 2 3 3" xfId="24482"/>
    <cellStyle name="Percentuale 46 3 2 3 4" xfId="44762"/>
    <cellStyle name="Percentuale 46 3 2 4" xfId="24483"/>
    <cellStyle name="Percentuale 46 3 2 5" xfId="24479"/>
    <cellStyle name="Percentuale 46 3 3" xfId="2198"/>
    <cellStyle name="Percentuale 46 3 3 2" xfId="4713"/>
    <cellStyle name="Percentuale 46 3 3 2 2" xfId="24485"/>
    <cellStyle name="Percentuale 46 3 3 3" xfId="24486"/>
    <cellStyle name="Percentuale 46 3 3 4" xfId="24487"/>
    <cellStyle name="Percentuale 46 3 3 4 2" xfId="44763"/>
    <cellStyle name="Percentuale 46 3 3 5" xfId="24484"/>
    <cellStyle name="Percentuale 46 3 4" xfId="2535"/>
    <cellStyle name="Percentuale 46 3 4 2" xfId="9246"/>
    <cellStyle name="Percentuale 46 3 4 3" xfId="24488"/>
    <cellStyle name="Percentuale 46 3 5" xfId="6947"/>
    <cellStyle name="Percentuale 46 3 5 2" xfId="24489"/>
    <cellStyle name="Percentuale 46 3 6" xfId="24490"/>
    <cellStyle name="Percentuale 46 3 6 2" xfId="44764"/>
    <cellStyle name="Percentuale 46 3 7" xfId="24491"/>
    <cellStyle name="Percentuale 46 3 8" xfId="24478"/>
    <cellStyle name="Percentuale 46 4" xfId="2200"/>
    <cellStyle name="Percentuale 46 4 2" xfId="4714"/>
    <cellStyle name="Percentuale 46 4 2 2" xfId="4715"/>
    <cellStyle name="Percentuale 46 4 2 2 2" xfId="24494"/>
    <cellStyle name="Percentuale 46 4 2 3" xfId="13374"/>
    <cellStyle name="Percentuale 46 4 2 3 2" xfId="24495"/>
    <cellStyle name="Percentuale 46 4 2 4" xfId="24493"/>
    <cellStyle name="Percentuale 46 4 2 5" xfId="12983"/>
    <cellStyle name="Percentuale 46 4 3" xfId="4716"/>
    <cellStyle name="Percentuale 46 4 3 2" xfId="24496"/>
    <cellStyle name="Percentuale 46 4 4" xfId="24497"/>
    <cellStyle name="Percentuale 46 4 5" xfId="24498"/>
    <cellStyle name="Percentuale 46 4 5 2" xfId="44765"/>
    <cellStyle name="Percentuale 46 4 6" xfId="24499"/>
    <cellStyle name="Percentuale 46 4 7" xfId="24492"/>
    <cellStyle name="Percentuale 46 5" xfId="2201"/>
    <cellStyle name="Percentuale 46 5 2" xfId="24501"/>
    <cellStyle name="Percentuale 46 5 3" xfId="24502"/>
    <cellStyle name="Percentuale 46 5 3 2" xfId="44766"/>
    <cellStyle name="Percentuale 46 5 4" xfId="24503"/>
    <cellStyle name="Percentuale 46 5 5" xfId="24500"/>
    <cellStyle name="Percentuale 46 6" xfId="2196"/>
    <cellStyle name="Percentuale 46 6 2" xfId="5075"/>
    <cellStyle name="Percentuale 46 6 3" xfId="24504"/>
    <cellStyle name="Percentuale 46 7" xfId="24505"/>
    <cellStyle name="Percentuale 46 7 2" xfId="44767"/>
    <cellStyle name="Percentuale 46 8" xfId="24472"/>
    <cellStyle name="Percentuale 47" xfId="801"/>
    <cellStyle name="Percentuale 47 2" xfId="802"/>
    <cellStyle name="Percentuale 47 2 2" xfId="2203"/>
    <cellStyle name="Percentuale 47 2 2 2" xfId="9032"/>
    <cellStyle name="Percentuale 47 2 2 3" xfId="24508"/>
    <cellStyle name="Percentuale 47 2 3" xfId="8770"/>
    <cellStyle name="Percentuale 47 2 3 2" xfId="24509"/>
    <cellStyle name="Percentuale 47 2 4" xfId="24510"/>
    <cellStyle name="Percentuale 47 2 4 2" xfId="44768"/>
    <cellStyle name="Percentuale 47 2 5" xfId="24511"/>
    <cellStyle name="Percentuale 47 2 6" xfId="24507"/>
    <cellStyle name="Percentuale 47 3" xfId="803"/>
    <cellStyle name="Percentuale 47 3 2" xfId="2205"/>
    <cellStyle name="Percentuale 47 3 2 2" xfId="3874"/>
    <cellStyle name="Percentuale 47 3 2 2 2" xfId="24515"/>
    <cellStyle name="Percentuale 47 3 2 2 3" xfId="24514"/>
    <cellStyle name="Percentuale 47 3 2 3" xfId="3046"/>
    <cellStyle name="Percentuale 47 3 2 3 2" xfId="9586"/>
    <cellStyle name="Percentuale 47 3 2 3 3" xfId="24516"/>
    <cellStyle name="Percentuale 47 3 2 3 4" xfId="44769"/>
    <cellStyle name="Percentuale 47 3 2 4" xfId="24517"/>
    <cellStyle name="Percentuale 47 3 2 5" xfId="24513"/>
    <cellStyle name="Percentuale 47 3 3" xfId="2204"/>
    <cellStyle name="Percentuale 47 3 3 2" xfId="4717"/>
    <cellStyle name="Percentuale 47 3 3 2 2" xfId="24519"/>
    <cellStyle name="Percentuale 47 3 3 3" xfId="24520"/>
    <cellStyle name="Percentuale 47 3 3 4" xfId="24521"/>
    <cellStyle name="Percentuale 47 3 3 4 2" xfId="44770"/>
    <cellStyle name="Percentuale 47 3 3 5" xfId="24518"/>
    <cellStyle name="Percentuale 47 3 4" xfId="2536"/>
    <cellStyle name="Percentuale 47 3 4 2" xfId="9247"/>
    <cellStyle name="Percentuale 47 3 4 3" xfId="24522"/>
    <cellStyle name="Percentuale 47 3 5" xfId="6592"/>
    <cellStyle name="Percentuale 47 3 5 2" xfId="24523"/>
    <cellStyle name="Percentuale 47 3 6" xfId="24524"/>
    <cellStyle name="Percentuale 47 3 6 2" xfId="44771"/>
    <cellStyle name="Percentuale 47 3 7" xfId="24525"/>
    <cellStyle name="Percentuale 47 3 8" xfId="24512"/>
    <cellStyle name="Percentuale 47 4" xfId="2206"/>
    <cellStyle name="Percentuale 47 4 2" xfId="4718"/>
    <cellStyle name="Percentuale 47 4 2 2" xfId="4719"/>
    <cellStyle name="Percentuale 47 4 2 2 2" xfId="24528"/>
    <cellStyle name="Percentuale 47 4 2 3" xfId="13375"/>
    <cellStyle name="Percentuale 47 4 2 3 2" xfId="24529"/>
    <cellStyle name="Percentuale 47 4 2 4" xfId="24527"/>
    <cellStyle name="Percentuale 47 4 2 5" xfId="12984"/>
    <cellStyle name="Percentuale 47 4 3" xfId="4720"/>
    <cellStyle name="Percentuale 47 4 3 2" xfId="24530"/>
    <cellStyle name="Percentuale 47 4 4" xfId="24531"/>
    <cellStyle name="Percentuale 47 4 5" xfId="24532"/>
    <cellStyle name="Percentuale 47 4 5 2" xfId="44772"/>
    <cellStyle name="Percentuale 47 4 6" xfId="24533"/>
    <cellStyle name="Percentuale 47 4 7" xfId="24526"/>
    <cellStyle name="Percentuale 47 5" xfId="2207"/>
    <cellStyle name="Percentuale 47 5 2" xfId="24535"/>
    <cellStyle name="Percentuale 47 5 3" xfId="24536"/>
    <cellStyle name="Percentuale 47 5 3 2" xfId="44773"/>
    <cellStyle name="Percentuale 47 5 4" xfId="24537"/>
    <cellStyle name="Percentuale 47 5 5" xfId="24534"/>
    <cellStyle name="Percentuale 47 6" xfId="2202"/>
    <cellStyle name="Percentuale 47 6 2" xfId="5076"/>
    <cellStyle name="Percentuale 47 6 3" xfId="24538"/>
    <cellStyle name="Percentuale 47 7" xfId="24539"/>
    <cellStyle name="Percentuale 47 7 2" xfId="44774"/>
    <cellStyle name="Percentuale 47 8" xfId="24506"/>
    <cellStyle name="Percentuale 48" xfId="804"/>
    <cellStyle name="Percentuale 48 2" xfId="805"/>
    <cellStyle name="Percentuale 48 2 2" xfId="2209"/>
    <cellStyle name="Percentuale 48 2 2 2" xfId="9033"/>
    <cellStyle name="Percentuale 48 2 2 3" xfId="24542"/>
    <cellStyle name="Percentuale 48 2 3" xfId="8771"/>
    <cellStyle name="Percentuale 48 2 3 2" xfId="24543"/>
    <cellStyle name="Percentuale 48 2 4" xfId="24544"/>
    <cellStyle name="Percentuale 48 2 4 2" xfId="44775"/>
    <cellStyle name="Percentuale 48 2 5" xfId="24545"/>
    <cellStyle name="Percentuale 48 2 6" xfId="24541"/>
    <cellStyle name="Percentuale 48 3" xfId="806"/>
    <cellStyle name="Percentuale 48 3 2" xfId="2211"/>
    <cellStyle name="Percentuale 48 3 2 2" xfId="3875"/>
    <cellStyle name="Percentuale 48 3 2 2 2" xfId="24549"/>
    <cellStyle name="Percentuale 48 3 2 2 3" xfId="24548"/>
    <cellStyle name="Percentuale 48 3 2 3" xfId="3047"/>
    <cellStyle name="Percentuale 48 3 2 3 2" xfId="9587"/>
    <cellStyle name="Percentuale 48 3 2 3 3" xfId="24550"/>
    <cellStyle name="Percentuale 48 3 2 3 4" xfId="44776"/>
    <cellStyle name="Percentuale 48 3 2 4" xfId="24551"/>
    <cellStyle name="Percentuale 48 3 2 5" xfId="24547"/>
    <cellStyle name="Percentuale 48 3 3" xfId="2210"/>
    <cellStyle name="Percentuale 48 3 3 2" xfId="4721"/>
    <cellStyle name="Percentuale 48 3 3 2 2" xfId="24553"/>
    <cellStyle name="Percentuale 48 3 3 3" xfId="24554"/>
    <cellStyle name="Percentuale 48 3 3 4" xfId="24555"/>
    <cellStyle name="Percentuale 48 3 3 4 2" xfId="44777"/>
    <cellStyle name="Percentuale 48 3 3 5" xfId="24552"/>
    <cellStyle name="Percentuale 48 3 4" xfId="2537"/>
    <cellStyle name="Percentuale 48 3 4 2" xfId="9248"/>
    <cellStyle name="Percentuale 48 3 4 3" xfId="24556"/>
    <cellStyle name="Percentuale 48 3 5" xfId="6930"/>
    <cellStyle name="Percentuale 48 3 5 2" xfId="24557"/>
    <cellStyle name="Percentuale 48 3 6" xfId="24558"/>
    <cellStyle name="Percentuale 48 3 6 2" xfId="44778"/>
    <cellStyle name="Percentuale 48 3 7" xfId="24559"/>
    <cellStyle name="Percentuale 48 3 8" xfId="24546"/>
    <cellStyle name="Percentuale 48 4" xfId="2212"/>
    <cellStyle name="Percentuale 48 4 2" xfId="4722"/>
    <cellStyle name="Percentuale 48 4 2 2" xfId="4723"/>
    <cellStyle name="Percentuale 48 4 2 2 2" xfId="24562"/>
    <cellStyle name="Percentuale 48 4 2 3" xfId="13376"/>
    <cellStyle name="Percentuale 48 4 2 3 2" xfId="24563"/>
    <cellStyle name="Percentuale 48 4 2 4" xfId="24561"/>
    <cellStyle name="Percentuale 48 4 2 5" xfId="12985"/>
    <cellStyle name="Percentuale 48 4 3" xfId="4724"/>
    <cellStyle name="Percentuale 48 4 3 2" xfId="24564"/>
    <cellStyle name="Percentuale 48 4 4" xfId="24565"/>
    <cellStyle name="Percentuale 48 4 5" xfId="24566"/>
    <cellStyle name="Percentuale 48 4 5 2" xfId="44779"/>
    <cellStyle name="Percentuale 48 4 6" xfId="24567"/>
    <cellStyle name="Percentuale 48 4 7" xfId="24560"/>
    <cellStyle name="Percentuale 48 5" xfId="2213"/>
    <cellStyle name="Percentuale 48 5 2" xfId="24569"/>
    <cellStyle name="Percentuale 48 5 3" xfId="24570"/>
    <cellStyle name="Percentuale 48 5 3 2" xfId="44780"/>
    <cellStyle name="Percentuale 48 5 4" xfId="24571"/>
    <cellStyle name="Percentuale 48 5 5" xfId="24568"/>
    <cellStyle name="Percentuale 48 6" xfId="2208"/>
    <cellStyle name="Percentuale 48 6 2" xfId="5077"/>
    <cellStyle name="Percentuale 48 6 3" xfId="24572"/>
    <cellStyle name="Percentuale 48 7" xfId="24573"/>
    <cellStyle name="Percentuale 48 7 2" xfId="44781"/>
    <cellStyle name="Percentuale 48 8" xfId="24540"/>
    <cellStyle name="Percentuale 49" xfId="807"/>
    <cellStyle name="Percentuale 49 2" xfId="808"/>
    <cellStyle name="Percentuale 49 2 2" xfId="2215"/>
    <cellStyle name="Percentuale 49 2 2 2" xfId="9034"/>
    <cellStyle name="Percentuale 49 2 2 3" xfId="24576"/>
    <cellStyle name="Percentuale 49 2 3" xfId="8772"/>
    <cellStyle name="Percentuale 49 2 3 2" xfId="24577"/>
    <cellStyle name="Percentuale 49 2 4" xfId="24578"/>
    <cellStyle name="Percentuale 49 2 4 2" xfId="44782"/>
    <cellStyle name="Percentuale 49 2 5" xfId="24579"/>
    <cellStyle name="Percentuale 49 2 6" xfId="24575"/>
    <cellStyle name="Percentuale 49 3" xfId="809"/>
    <cellStyle name="Percentuale 49 3 2" xfId="2217"/>
    <cellStyle name="Percentuale 49 3 2 2" xfId="3876"/>
    <cellStyle name="Percentuale 49 3 2 2 2" xfId="24583"/>
    <cellStyle name="Percentuale 49 3 2 2 3" xfId="24582"/>
    <cellStyle name="Percentuale 49 3 2 3" xfId="3048"/>
    <cellStyle name="Percentuale 49 3 2 3 2" xfId="9588"/>
    <cellStyle name="Percentuale 49 3 2 3 3" xfId="24584"/>
    <cellStyle name="Percentuale 49 3 2 3 4" xfId="44783"/>
    <cellStyle name="Percentuale 49 3 2 4" xfId="24585"/>
    <cellStyle name="Percentuale 49 3 2 5" xfId="24581"/>
    <cellStyle name="Percentuale 49 3 3" xfId="2216"/>
    <cellStyle name="Percentuale 49 3 3 2" xfId="4725"/>
    <cellStyle name="Percentuale 49 3 3 2 2" xfId="24587"/>
    <cellStyle name="Percentuale 49 3 3 3" xfId="24588"/>
    <cellStyle name="Percentuale 49 3 3 4" xfId="24589"/>
    <cellStyle name="Percentuale 49 3 3 4 2" xfId="44784"/>
    <cellStyle name="Percentuale 49 3 3 5" xfId="24586"/>
    <cellStyle name="Percentuale 49 3 4" xfId="2538"/>
    <cellStyle name="Percentuale 49 3 4 2" xfId="9249"/>
    <cellStyle name="Percentuale 49 3 4 3" xfId="24590"/>
    <cellStyle name="Percentuale 49 3 5" xfId="7734"/>
    <cellStyle name="Percentuale 49 3 5 2" xfId="24591"/>
    <cellStyle name="Percentuale 49 3 6" xfId="24592"/>
    <cellStyle name="Percentuale 49 3 6 2" xfId="44785"/>
    <cellStyle name="Percentuale 49 3 7" xfId="24593"/>
    <cellStyle name="Percentuale 49 3 8" xfId="24580"/>
    <cellStyle name="Percentuale 49 4" xfId="2218"/>
    <cellStyle name="Percentuale 49 4 2" xfId="4726"/>
    <cellStyle name="Percentuale 49 4 2 2" xfId="4727"/>
    <cellStyle name="Percentuale 49 4 2 2 2" xfId="24596"/>
    <cellStyle name="Percentuale 49 4 2 3" xfId="13377"/>
    <cellStyle name="Percentuale 49 4 2 3 2" xfId="24597"/>
    <cellStyle name="Percentuale 49 4 2 4" xfId="24595"/>
    <cellStyle name="Percentuale 49 4 2 5" xfId="12986"/>
    <cellStyle name="Percentuale 49 4 3" xfId="4728"/>
    <cellStyle name="Percentuale 49 4 3 2" xfId="24598"/>
    <cellStyle name="Percentuale 49 4 4" xfId="24599"/>
    <cellStyle name="Percentuale 49 4 5" xfId="24600"/>
    <cellStyle name="Percentuale 49 4 5 2" xfId="44786"/>
    <cellStyle name="Percentuale 49 4 6" xfId="24601"/>
    <cellStyle name="Percentuale 49 4 7" xfId="24594"/>
    <cellStyle name="Percentuale 49 5" xfId="2219"/>
    <cellStyle name="Percentuale 49 5 2" xfId="24603"/>
    <cellStyle name="Percentuale 49 5 3" xfId="24604"/>
    <cellStyle name="Percentuale 49 5 3 2" xfId="44787"/>
    <cellStyle name="Percentuale 49 5 4" xfId="24605"/>
    <cellStyle name="Percentuale 49 5 5" xfId="24602"/>
    <cellStyle name="Percentuale 49 6" xfId="2214"/>
    <cellStyle name="Percentuale 49 6 2" xfId="5078"/>
    <cellStyle name="Percentuale 49 6 3" xfId="24606"/>
    <cellStyle name="Percentuale 49 7" xfId="24607"/>
    <cellStyle name="Percentuale 49 7 2" xfId="44788"/>
    <cellStyle name="Percentuale 49 8" xfId="24574"/>
    <cellStyle name="Percentuale 5" xfId="810"/>
    <cellStyle name="Percentuale 5 2" xfId="811"/>
    <cellStyle name="Percentuale 5 2 2" xfId="2221"/>
    <cellStyle name="Percentuale 5 2 2 2" xfId="9035"/>
    <cellStyle name="Percentuale 5 2 2 3" xfId="24610"/>
    <cellStyle name="Percentuale 5 2 3" xfId="8773"/>
    <cellStyle name="Percentuale 5 2 3 2" xfId="24611"/>
    <cellStyle name="Percentuale 5 2 4" xfId="24612"/>
    <cellStyle name="Percentuale 5 2 4 2" xfId="44789"/>
    <cellStyle name="Percentuale 5 2 5" xfId="24613"/>
    <cellStyle name="Percentuale 5 2 6" xfId="24609"/>
    <cellStyle name="Percentuale 5 3" xfId="812"/>
    <cellStyle name="Percentuale 5 3 2" xfId="2223"/>
    <cellStyle name="Percentuale 5 3 2 2" xfId="3877"/>
    <cellStyle name="Percentuale 5 3 2 2 2" xfId="24617"/>
    <cellStyle name="Percentuale 5 3 2 2 3" xfId="24616"/>
    <cellStyle name="Percentuale 5 3 2 3" xfId="3049"/>
    <cellStyle name="Percentuale 5 3 2 3 2" xfId="9589"/>
    <cellStyle name="Percentuale 5 3 2 3 3" xfId="24618"/>
    <cellStyle name="Percentuale 5 3 2 3 4" xfId="44790"/>
    <cellStyle name="Percentuale 5 3 2 4" xfId="24619"/>
    <cellStyle name="Percentuale 5 3 2 5" xfId="24615"/>
    <cellStyle name="Percentuale 5 3 3" xfId="2222"/>
    <cellStyle name="Percentuale 5 3 3 2" xfId="4729"/>
    <cellStyle name="Percentuale 5 3 3 2 2" xfId="24621"/>
    <cellStyle name="Percentuale 5 3 3 3" xfId="24622"/>
    <cellStyle name="Percentuale 5 3 3 4" xfId="24623"/>
    <cellStyle name="Percentuale 5 3 3 4 2" xfId="44791"/>
    <cellStyle name="Percentuale 5 3 3 5" xfId="24620"/>
    <cellStyle name="Percentuale 5 3 4" xfId="2539"/>
    <cellStyle name="Percentuale 5 3 4 2" xfId="9250"/>
    <cellStyle name="Percentuale 5 3 4 3" xfId="24624"/>
    <cellStyle name="Percentuale 5 3 5" xfId="6847"/>
    <cellStyle name="Percentuale 5 3 5 2" xfId="24625"/>
    <cellStyle name="Percentuale 5 3 6" xfId="24626"/>
    <cellStyle name="Percentuale 5 3 6 2" xfId="44792"/>
    <cellStyle name="Percentuale 5 3 7" xfId="24627"/>
    <cellStyle name="Percentuale 5 3 8" xfId="24614"/>
    <cellStyle name="Percentuale 5 4" xfId="2224"/>
    <cellStyle name="Percentuale 5 4 2" xfId="4730"/>
    <cellStyle name="Percentuale 5 4 2 2" xfId="4731"/>
    <cellStyle name="Percentuale 5 4 2 2 2" xfId="24630"/>
    <cellStyle name="Percentuale 5 4 2 3" xfId="13378"/>
    <cellStyle name="Percentuale 5 4 2 3 2" xfId="24631"/>
    <cellStyle name="Percentuale 5 4 2 4" xfId="24629"/>
    <cellStyle name="Percentuale 5 4 2 5" xfId="12987"/>
    <cellStyle name="Percentuale 5 4 3" xfId="4732"/>
    <cellStyle name="Percentuale 5 4 3 2" xfId="24632"/>
    <cellStyle name="Percentuale 5 4 4" xfId="24633"/>
    <cellStyle name="Percentuale 5 4 5" xfId="24634"/>
    <cellStyle name="Percentuale 5 4 5 2" xfId="44793"/>
    <cellStyle name="Percentuale 5 4 6" xfId="24635"/>
    <cellStyle name="Percentuale 5 4 7" xfId="24628"/>
    <cellStyle name="Percentuale 5 5" xfId="2225"/>
    <cellStyle name="Percentuale 5 5 2" xfId="24637"/>
    <cellStyle name="Percentuale 5 5 3" xfId="24638"/>
    <cellStyle name="Percentuale 5 5 3 2" xfId="44794"/>
    <cellStyle name="Percentuale 5 5 4" xfId="24639"/>
    <cellStyle name="Percentuale 5 5 5" xfId="24636"/>
    <cellStyle name="Percentuale 5 6" xfId="2220"/>
    <cellStyle name="Percentuale 5 6 2" xfId="5079"/>
    <cellStyle name="Percentuale 5 6 3" xfId="24640"/>
    <cellStyle name="Percentuale 5 7" xfId="24641"/>
    <cellStyle name="Percentuale 5 7 2" xfId="44795"/>
    <cellStyle name="Percentuale 5 8" xfId="24608"/>
    <cellStyle name="Percentuale 50" xfId="813"/>
    <cellStyle name="Percentuale 50 2" xfId="814"/>
    <cellStyle name="Percentuale 50 2 2" xfId="2227"/>
    <cellStyle name="Percentuale 50 2 2 2" xfId="9036"/>
    <cellStyle name="Percentuale 50 2 2 3" xfId="24644"/>
    <cellStyle name="Percentuale 50 2 3" xfId="8774"/>
    <cellStyle name="Percentuale 50 2 3 2" xfId="24645"/>
    <cellStyle name="Percentuale 50 2 4" xfId="24646"/>
    <cellStyle name="Percentuale 50 2 4 2" xfId="44796"/>
    <cellStyle name="Percentuale 50 2 5" xfId="24647"/>
    <cellStyle name="Percentuale 50 2 6" xfId="24643"/>
    <cellStyle name="Percentuale 50 3" xfId="815"/>
    <cellStyle name="Percentuale 50 3 2" xfId="2229"/>
    <cellStyle name="Percentuale 50 3 2 2" xfId="3878"/>
    <cellStyle name="Percentuale 50 3 2 2 2" xfId="24651"/>
    <cellStyle name="Percentuale 50 3 2 2 3" xfId="24650"/>
    <cellStyle name="Percentuale 50 3 2 3" xfId="3050"/>
    <cellStyle name="Percentuale 50 3 2 3 2" xfId="9590"/>
    <cellStyle name="Percentuale 50 3 2 3 3" xfId="24652"/>
    <cellStyle name="Percentuale 50 3 2 3 4" xfId="44797"/>
    <cellStyle name="Percentuale 50 3 2 4" xfId="24653"/>
    <cellStyle name="Percentuale 50 3 2 5" xfId="24649"/>
    <cellStyle name="Percentuale 50 3 3" xfId="2228"/>
    <cellStyle name="Percentuale 50 3 3 2" xfId="4733"/>
    <cellStyle name="Percentuale 50 3 3 2 2" xfId="24655"/>
    <cellStyle name="Percentuale 50 3 3 3" xfId="24656"/>
    <cellStyle name="Percentuale 50 3 3 4" xfId="24657"/>
    <cellStyle name="Percentuale 50 3 3 4 2" xfId="44798"/>
    <cellStyle name="Percentuale 50 3 3 5" xfId="24654"/>
    <cellStyle name="Percentuale 50 3 4" xfId="2540"/>
    <cellStyle name="Percentuale 50 3 4 2" xfId="9251"/>
    <cellStyle name="Percentuale 50 3 4 3" xfId="24658"/>
    <cellStyle name="Percentuale 50 3 5" xfId="7693"/>
    <cellStyle name="Percentuale 50 3 5 2" xfId="24659"/>
    <cellStyle name="Percentuale 50 3 6" xfId="24660"/>
    <cellStyle name="Percentuale 50 3 6 2" xfId="44799"/>
    <cellStyle name="Percentuale 50 3 7" xfId="24661"/>
    <cellStyle name="Percentuale 50 3 8" xfId="24648"/>
    <cellStyle name="Percentuale 50 4" xfId="2230"/>
    <cellStyle name="Percentuale 50 4 2" xfId="4734"/>
    <cellStyle name="Percentuale 50 4 2 2" xfId="4735"/>
    <cellStyle name="Percentuale 50 4 2 2 2" xfId="24664"/>
    <cellStyle name="Percentuale 50 4 2 3" xfId="13379"/>
    <cellStyle name="Percentuale 50 4 2 3 2" xfId="24665"/>
    <cellStyle name="Percentuale 50 4 2 4" xfId="24663"/>
    <cellStyle name="Percentuale 50 4 2 5" xfId="12988"/>
    <cellStyle name="Percentuale 50 4 3" xfId="4736"/>
    <cellStyle name="Percentuale 50 4 3 2" xfId="24666"/>
    <cellStyle name="Percentuale 50 4 4" xfId="24667"/>
    <cellStyle name="Percentuale 50 4 5" xfId="24668"/>
    <cellStyle name="Percentuale 50 4 5 2" xfId="44800"/>
    <cellStyle name="Percentuale 50 4 6" xfId="24669"/>
    <cellStyle name="Percentuale 50 4 7" xfId="24662"/>
    <cellStyle name="Percentuale 50 5" xfId="2231"/>
    <cellStyle name="Percentuale 50 5 2" xfId="24671"/>
    <cellStyle name="Percentuale 50 5 3" xfId="24672"/>
    <cellStyle name="Percentuale 50 5 3 2" xfId="44801"/>
    <cellStyle name="Percentuale 50 5 4" xfId="24673"/>
    <cellStyle name="Percentuale 50 5 5" xfId="24670"/>
    <cellStyle name="Percentuale 50 6" xfId="2226"/>
    <cellStyle name="Percentuale 50 6 2" xfId="5080"/>
    <cellStyle name="Percentuale 50 6 3" xfId="24674"/>
    <cellStyle name="Percentuale 50 7" xfId="24675"/>
    <cellStyle name="Percentuale 50 7 2" xfId="44802"/>
    <cellStyle name="Percentuale 50 8" xfId="24642"/>
    <cellStyle name="Percentuale 51" xfId="816"/>
    <cellStyle name="Percentuale 51 2" xfId="817"/>
    <cellStyle name="Percentuale 51 2 2" xfId="2233"/>
    <cellStyle name="Percentuale 51 2 2 2" xfId="9037"/>
    <cellStyle name="Percentuale 51 2 2 3" xfId="24678"/>
    <cellStyle name="Percentuale 51 2 3" xfId="8775"/>
    <cellStyle name="Percentuale 51 2 3 2" xfId="24679"/>
    <cellStyle name="Percentuale 51 2 4" xfId="24680"/>
    <cellStyle name="Percentuale 51 2 4 2" xfId="44803"/>
    <cellStyle name="Percentuale 51 2 5" xfId="24681"/>
    <cellStyle name="Percentuale 51 2 6" xfId="24677"/>
    <cellStyle name="Percentuale 51 3" xfId="818"/>
    <cellStyle name="Percentuale 51 3 2" xfId="2235"/>
    <cellStyle name="Percentuale 51 3 2 2" xfId="3879"/>
    <cellStyle name="Percentuale 51 3 2 2 2" xfId="24685"/>
    <cellStyle name="Percentuale 51 3 2 2 3" xfId="24684"/>
    <cellStyle name="Percentuale 51 3 2 3" xfId="3051"/>
    <cellStyle name="Percentuale 51 3 2 3 2" xfId="9591"/>
    <cellStyle name="Percentuale 51 3 2 3 3" xfId="24686"/>
    <cellStyle name="Percentuale 51 3 2 3 4" xfId="44804"/>
    <cellStyle name="Percentuale 51 3 2 4" xfId="24687"/>
    <cellStyle name="Percentuale 51 3 2 5" xfId="24683"/>
    <cellStyle name="Percentuale 51 3 3" xfId="2234"/>
    <cellStyle name="Percentuale 51 3 3 2" xfId="4737"/>
    <cellStyle name="Percentuale 51 3 3 2 2" xfId="24689"/>
    <cellStyle name="Percentuale 51 3 3 3" xfId="24690"/>
    <cellStyle name="Percentuale 51 3 3 4" xfId="24691"/>
    <cellStyle name="Percentuale 51 3 3 4 2" xfId="44805"/>
    <cellStyle name="Percentuale 51 3 3 5" xfId="24688"/>
    <cellStyle name="Percentuale 51 3 4" xfId="2541"/>
    <cellStyle name="Percentuale 51 3 4 2" xfId="9252"/>
    <cellStyle name="Percentuale 51 3 4 3" xfId="24692"/>
    <cellStyle name="Percentuale 51 3 5" xfId="6628"/>
    <cellStyle name="Percentuale 51 3 5 2" xfId="24693"/>
    <cellStyle name="Percentuale 51 3 6" xfId="24694"/>
    <cellStyle name="Percentuale 51 3 6 2" xfId="44806"/>
    <cellStyle name="Percentuale 51 3 7" xfId="24695"/>
    <cellStyle name="Percentuale 51 3 8" xfId="24682"/>
    <cellStyle name="Percentuale 51 4" xfId="2236"/>
    <cellStyle name="Percentuale 51 4 2" xfId="4738"/>
    <cellStyle name="Percentuale 51 4 2 2" xfId="4739"/>
    <cellStyle name="Percentuale 51 4 2 2 2" xfId="24698"/>
    <cellStyle name="Percentuale 51 4 2 3" xfId="13380"/>
    <cellStyle name="Percentuale 51 4 2 3 2" xfId="24699"/>
    <cellStyle name="Percentuale 51 4 2 4" xfId="24697"/>
    <cellStyle name="Percentuale 51 4 2 5" xfId="12989"/>
    <cellStyle name="Percentuale 51 4 3" xfId="4740"/>
    <cellStyle name="Percentuale 51 4 3 2" xfId="24700"/>
    <cellStyle name="Percentuale 51 4 4" xfId="24701"/>
    <cellStyle name="Percentuale 51 4 5" xfId="24702"/>
    <cellStyle name="Percentuale 51 4 5 2" xfId="44807"/>
    <cellStyle name="Percentuale 51 4 6" xfId="24703"/>
    <cellStyle name="Percentuale 51 4 7" xfId="24696"/>
    <cellStyle name="Percentuale 51 5" xfId="2237"/>
    <cellStyle name="Percentuale 51 5 2" xfId="24705"/>
    <cellStyle name="Percentuale 51 5 3" xfId="24706"/>
    <cellStyle name="Percentuale 51 5 3 2" xfId="44808"/>
    <cellStyle name="Percentuale 51 5 4" xfId="24707"/>
    <cellStyle name="Percentuale 51 5 5" xfId="24704"/>
    <cellStyle name="Percentuale 51 6" xfId="2232"/>
    <cellStyle name="Percentuale 51 6 2" xfId="5081"/>
    <cellStyle name="Percentuale 51 6 3" xfId="24708"/>
    <cellStyle name="Percentuale 51 7" xfId="24709"/>
    <cellStyle name="Percentuale 51 7 2" xfId="44809"/>
    <cellStyle name="Percentuale 51 8" xfId="24676"/>
    <cellStyle name="Percentuale 52" xfId="819"/>
    <cellStyle name="Percentuale 52 2" xfId="820"/>
    <cellStyle name="Percentuale 52 2 2" xfId="2239"/>
    <cellStyle name="Percentuale 52 2 2 2" xfId="9038"/>
    <cellStyle name="Percentuale 52 2 2 3" xfId="24712"/>
    <cellStyle name="Percentuale 52 2 3" xfId="8776"/>
    <cellStyle name="Percentuale 52 2 3 2" xfId="24713"/>
    <cellStyle name="Percentuale 52 2 4" xfId="24714"/>
    <cellStyle name="Percentuale 52 2 4 2" xfId="44810"/>
    <cellStyle name="Percentuale 52 2 5" xfId="24715"/>
    <cellStyle name="Percentuale 52 2 6" xfId="24711"/>
    <cellStyle name="Percentuale 52 3" xfId="821"/>
    <cellStyle name="Percentuale 52 3 2" xfId="2241"/>
    <cellStyle name="Percentuale 52 3 2 2" xfId="3880"/>
    <cellStyle name="Percentuale 52 3 2 2 2" xfId="24719"/>
    <cellStyle name="Percentuale 52 3 2 2 3" xfId="24718"/>
    <cellStyle name="Percentuale 52 3 2 3" xfId="3052"/>
    <cellStyle name="Percentuale 52 3 2 3 2" xfId="9592"/>
    <cellStyle name="Percentuale 52 3 2 3 3" xfId="24720"/>
    <cellStyle name="Percentuale 52 3 2 3 4" xfId="44811"/>
    <cellStyle name="Percentuale 52 3 2 4" xfId="24721"/>
    <cellStyle name="Percentuale 52 3 2 5" xfId="24717"/>
    <cellStyle name="Percentuale 52 3 3" xfId="2240"/>
    <cellStyle name="Percentuale 52 3 3 2" xfId="4741"/>
    <cellStyle name="Percentuale 52 3 3 2 2" xfId="24723"/>
    <cellStyle name="Percentuale 52 3 3 3" xfId="24724"/>
    <cellStyle name="Percentuale 52 3 3 4" xfId="24725"/>
    <cellStyle name="Percentuale 52 3 3 4 2" xfId="44812"/>
    <cellStyle name="Percentuale 52 3 3 5" xfId="24722"/>
    <cellStyle name="Percentuale 52 3 4" xfId="2542"/>
    <cellStyle name="Percentuale 52 3 4 2" xfId="9253"/>
    <cellStyle name="Percentuale 52 3 4 3" xfId="24726"/>
    <cellStyle name="Percentuale 52 3 5" xfId="6525"/>
    <cellStyle name="Percentuale 52 3 5 2" xfId="24727"/>
    <cellStyle name="Percentuale 52 3 6" xfId="24728"/>
    <cellStyle name="Percentuale 52 3 6 2" xfId="44813"/>
    <cellStyle name="Percentuale 52 3 7" xfId="24729"/>
    <cellStyle name="Percentuale 52 3 8" xfId="24716"/>
    <cellStyle name="Percentuale 52 4" xfId="2242"/>
    <cellStyle name="Percentuale 52 4 2" xfId="4742"/>
    <cellStyle name="Percentuale 52 4 2 2" xfId="4743"/>
    <cellStyle name="Percentuale 52 4 2 2 2" xfId="24732"/>
    <cellStyle name="Percentuale 52 4 2 3" xfId="13381"/>
    <cellStyle name="Percentuale 52 4 2 3 2" xfId="24733"/>
    <cellStyle name="Percentuale 52 4 2 4" xfId="24731"/>
    <cellStyle name="Percentuale 52 4 2 5" xfId="12990"/>
    <cellStyle name="Percentuale 52 4 3" xfId="4744"/>
    <cellStyle name="Percentuale 52 4 3 2" xfId="24734"/>
    <cellStyle name="Percentuale 52 4 4" xfId="24735"/>
    <cellStyle name="Percentuale 52 4 5" xfId="24736"/>
    <cellStyle name="Percentuale 52 4 5 2" xfId="44814"/>
    <cellStyle name="Percentuale 52 4 6" xfId="24737"/>
    <cellStyle name="Percentuale 52 4 7" xfId="24730"/>
    <cellStyle name="Percentuale 52 5" xfId="2243"/>
    <cellStyle name="Percentuale 52 5 2" xfId="24739"/>
    <cellStyle name="Percentuale 52 5 3" xfId="24740"/>
    <cellStyle name="Percentuale 52 5 3 2" xfId="44815"/>
    <cellStyle name="Percentuale 52 5 4" xfId="24741"/>
    <cellStyle name="Percentuale 52 5 5" xfId="24738"/>
    <cellStyle name="Percentuale 52 6" xfId="2238"/>
    <cellStyle name="Percentuale 52 6 2" xfId="5082"/>
    <cellStyle name="Percentuale 52 6 3" xfId="24742"/>
    <cellStyle name="Percentuale 52 7" xfId="24743"/>
    <cellStyle name="Percentuale 52 7 2" xfId="44816"/>
    <cellStyle name="Percentuale 52 8" xfId="24710"/>
    <cellStyle name="Percentuale 53" xfId="822"/>
    <cellStyle name="Percentuale 53 2" xfId="823"/>
    <cellStyle name="Percentuale 53 2 2" xfId="2245"/>
    <cellStyle name="Percentuale 53 2 2 2" xfId="9039"/>
    <cellStyle name="Percentuale 53 2 2 3" xfId="24746"/>
    <cellStyle name="Percentuale 53 2 3" xfId="8777"/>
    <cellStyle name="Percentuale 53 2 3 2" xfId="24747"/>
    <cellStyle name="Percentuale 53 2 4" xfId="24748"/>
    <cellStyle name="Percentuale 53 2 4 2" xfId="44817"/>
    <cellStyle name="Percentuale 53 2 5" xfId="24749"/>
    <cellStyle name="Percentuale 53 2 6" xfId="24745"/>
    <cellStyle name="Percentuale 53 3" xfId="824"/>
    <cellStyle name="Percentuale 53 3 2" xfId="2247"/>
    <cellStyle name="Percentuale 53 3 2 2" xfId="3881"/>
    <cellStyle name="Percentuale 53 3 2 2 2" xfId="24753"/>
    <cellStyle name="Percentuale 53 3 2 2 3" xfId="24752"/>
    <cellStyle name="Percentuale 53 3 2 3" xfId="3053"/>
    <cellStyle name="Percentuale 53 3 2 3 2" xfId="9593"/>
    <cellStyle name="Percentuale 53 3 2 3 3" xfId="24754"/>
    <cellStyle name="Percentuale 53 3 2 3 4" xfId="44818"/>
    <cellStyle name="Percentuale 53 3 2 4" xfId="24755"/>
    <cellStyle name="Percentuale 53 3 2 5" xfId="24751"/>
    <cellStyle name="Percentuale 53 3 3" xfId="2246"/>
    <cellStyle name="Percentuale 53 3 3 2" xfId="4745"/>
    <cellStyle name="Percentuale 53 3 3 2 2" xfId="24757"/>
    <cellStyle name="Percentuale 53 3 3 3" xfId="24758"/>
    <cellStyle name="Percentuale 53 3 3 4" xfId="24759"/>
    <cellStyle name="Percentuale 53 3 3 4 2" xfId="44819"/>
    <cellStyle name="Percentuale 53 3 3 5" xfId="24756"/>
    <cellStyle name="Percentuale 53 3 4" xfId="2543"/>
    <cellStyle name="Percentuale 53 3 4 2" xfId="9254"/>
    <cellStyle name="Percentuale 53 3 4 3" xfId="24760"/>
    <cellStyle name="Percentuale 53 3 5" xfId="6575"/>
    <cellStyle name="Percentuale 53 3 5 2" xfId="24761"/>
    <cellStyle name="Percentuale 53 3 6" xfId="24762"/>
    <cellStyle name="Percentuale 53 3 6 2" xfId="44820"/>
    <cellStyle name="Percentuale 53 3 7" xfId="24763"/>
    <cellStyle name="Percentuale 53 3 8" xfId="24750"/>
    <cellStyle name="Percentuale 53 4" xfId="2248"/>
    <cellStyle name="Percentuale 53 4 2" xfId="4746"/>
    <cellStyle name="Percentuale 53 4 2 2" xfId="4747"/>
    <cellStyle name="Percentuale 53 4 2 2 2" xfId="24766"/>
    <cellStyle name="Percentuale 53 4 2 3" xfId="13382"/>
    <cellStyle name="Percentuale 53 4 2 3 2" xfId="24767"/>
    <cellStyle name="Percentuale 53 4 2 4" xfId="24765"/>
    <cellStyle name="Percentuale 53 4 2 5" xfId="12991"/>
    <cellStyle name="Percentuale 53 4 3" xfId="4748"/>
    <cellStyle name="Percentuale 53 4 3 2" xfId="24768"/>
    <cellStyle name="Percentuale 53 4 4" xfId="24769"/>
    <cellStyle name="Percentuale 53 4 5" xfId="24770"/>
    <cellStyle name="Percentuale 53 4 5 2" xfId="44821"/>
    <cellStyle name="Percentuale 53 4 6" xfId="24771"/>
    <cellStyle name="Percentuale 53 4 7" xfId="24764"/>
    <cellStyle name="Percentuale 53 5" xfId="2249"/>
    <cellStyle name="Percentuale 53 5 2" xfId="24773"/>
    <cellStyle name="Percentuale 53 5 3" xfId="24774"/>
    <cellStyle name="Percentuale 53 5 3 2" xfId="44822"/>
    <cellStyle name="Percentuale 53 5 4" xfId="24775"/>
    <cellStyle name="Percentuale 53 5 5" xfId="24772"/>
    <cellStyle name="Percentuale 53 6" xfId="2244"/>
    <cellStyle name="Percentuale 53 6 2" xfId="5083"/>
    <cellStyle name="Percentuale 53 6 3" xfId="24776"/>
    <cellStyle name="Percentuale 53 7" xfId="24777"/>
    <cellStyle name="Percentuale 53 7 2" xfId="44823"/>
    <cellStyle name="Percentuale 53 8" xfId="24744"/>
    <cellStyle name="Percentuale 54" xfId="825"/>
    <cellStyle name="Percentuale 54 2" xfId="826"/>
    <cellStyle name="Percentuale 54 2 2" xfId="2251"/>
    <cellStyle name="Percentuale 54 2 2 2" xfId="9040"/>
    <cellStyle name="Percentuale 54 2 2 3" xfId="24780"/>
    <cellStyle name="Percentuale 54 2 3" xfId="8778"/>
    <cellStyle name="Percentuale 54 2 3 2" xfId="24781"/>
    <cellStyle name="Percentuale 54 2 4" xfId="24782"/>
    <cellStyle name="Percentuale 54 2 4 2" xfId="44824"/>
    <cellStyle name="Percentuale 54 2 5" xfId="24783"/>
    <cellStyle name="Percentuale 54 2 6" xfId="24779"/>
    <cellStyle name="Percentuale 54 3" xfId="827"/>
    <cellStyle name="Percentuale 54 3 2" xfId="2253"/>
    <cellStyle name="Percentuale 54 3 2 2" xfId="3882"/>
    <cellStyle name="Percentuale 54 3 2 2 2" xfId="24787"/>
    <cellStyle name="Percentuale 54 3 2 2 3" xfId="24786"/>
    <cellStyle name="Percentuale 54 3 2 3" xfId="3054"/>
    <cellStyle name="Percentuale 54 3 2 3 2" xfId="9594"/>
    <cellStyle name="Percentuale 54 3 2 3 3" xfId="24788"/>
    <cellStyle name="Percentuale 54 3 2 3 4" xfId="44825"/>
    <cellStyle name="Percentuale 54 3 2 4" xfId="24789"/>
    <cellStyle name="Percentuale 54 3 2 5" xfId="24785"/>
    <cellStyle name="Percentuale 54 3 3" xfId="2252"/>
    <cellStyle name="Percentuale 54 3 3 2" xfId="4749"/>
    <cellStyle name="Percentuale 54 3 3 2 2" xfId="24791"/>
    <cellStyle name="Percentuale 54 3 3 3" xfId="24792"/>
    <cellStyle name="Percentuale 54 3 3 4" xfId="24793"/>
    <cellStyle name="Percentuale 54 3 3 4 2" xfId="44826"/>
    <cellStyle name="Percentuale 54 3 3 5" xfId="24790"/>
    <cellStyle name="Percentuale 54 3 4" xfId="2544"/>
    <cellStyle name="Percentuale 54 3 4 2" xfId="9255"/>
    <cellStyle name="Percentuale 54 3 4 3" xfId="24794"/>
    <cellStyle name="Percentuale 54 3 5" xfId="7873"/>
    <cellStyle name="Percentuale 54 3 5 2" xfId="24795"/>
    <cellStyle name="Percentuale 54 3 6" xfId="24796"/>
    <cellStyle name="Percentuale 54 3 6 2" xfId="44827"/>
    <cellStyle name="Percentuale 54 3 7" xfId="24797"/>
    <cellStyle name="Percentuale 54 3 8" xfId="24784"/>
    <cellStyle name="Percentuale 54 4" xfId="2254"/>
    <cellStyle name="Percentuale 54 4 2" xfId="4750"/>
    <cellStyle name="Percentuale 54 4 2 2" xfId="4751"/>
    <cellStyle name="Percentuale 54 4 2 2 2" xfId="24800"/>
    <cellStyle name="Percentuale 54 4 2 3" xfId="13383"/>
    <cellStyle name="Percentuale 54 4 2 3 2" xfId="24801"/>
    <cellStyle name="Percentuale 54 4 2 4" xfId="24799"/>
    <cellStyle name="Percentuale 54 4 2 5" xfId="12992"/>
    <cellStyle name="Percentuale 54 4 3" xfId="4752"/>
    <cellStyle name="Percentuale 54 4 3 2" xfId="24802"/>
    <cellStyle name="Percentuale 54 4 4" xfId="24803"/>
    <cellStyle name="Percentuale 54 4 5" xfId="24804"/>
    <cellStyle name="Percentuale 54 4 5 2" xfId="44828"/>
    <cellStyle name="Percentuale 54 4 6" xfId="24805"/>
    <cellStyle name="Percentuale 54 4 7" xfId="24798"/>
    <cellStyle name="Percentuale 54 5" xfId="2255"/>
    <cellStyle name="Percentuale 54 5 2" xfId="24807"/>
    <cellStyle name="Percentuale 54 5 3" xfId="24808"/>
    <cellStyle name="Percentuale 54 5 3 2" xfId="44829"/>
    <cellStyle name="Percentuale 54 5 4" xfId="24809"/>
    <cellStyle name="Percentuale 54 5 5" xfId="24806"/>
    <cellStyle name="Percentuale 54 6" xfId="2250"/>
    <cellStyle name="Percentuale 54 6 2" xfId="5084"/>
    <cellStyle name="Percentuale 54 6 3" xfId="24810"/>
    <cellStyle name="Percentuale 54 7" xfId="24811"/>
    <cellStyle name="Percentuale 54 7 2" xfId="44830"/>
    <cellStyle name="Percentuale 54 8" xfId="24778"/>
    <cellStyle name="Percentuale 55" xfId="828"/>
    <cellStyle name="Percentuale 55 2" xfId="829"/>
    <cellStyle name="Percentuale 55 2 2" xfId="2257"/>
    <cellStyle name="Percentuale 55 2 2 2" xfId="9041"/>
    <cellStyle name="Percentuale 55 2 2 3" xfId="24814"/>
    <cellStyle name="Percentuale 55 2 3" xfId="8779"/>
    <cellStyle name="Percentuale 55 2 3 2" xfId="24815"/>
    <cellStyle name="Percentuale 55 2 4" xfId="24816"/>
    <cellStyle name="Percentuale 55 2 4 2" xfId="44831"/>
    <cellStyle name="Percentuale 55 2 5" xfId="24817"/>
    <cellStyle name="Percentuale 55 2 6" xfId="24813"/>
    <cellStyle name="Percentuale 55 3" xfId="830"/>
    <cellStyle name="Percentuale 55 3 2" xfId="2259"/>
    <cellStyle name="Percentuale 55 3 2 2" xfId="3883"/>
    <cellStyle name="Percentuale 55 3 2 2 2" xfId="24821"/>
    <cellStyle name="Percentuale 55 3 2 2 3" xfId="24820"/>
    <cellStyle name="Percentuale 55 3 2 3" xfId="3055"/>
    <cellStyle name="Percentuale 55 3 2 3 2" xfId="9595"/>
    <cellStyle name="Percentuale 55 3 2 3 3" xfId="24822"/>
    <cellStyle name="Percentuale 55 3 2 3 4" xfId="44832"/>
    <cellStyle name="Percentuale 55 3 2 4" xfId="24823"/>
    <cellStyle name="Percentuale 55 3 2 5" xfId="24819"/>
    <cellStyle name="Percentuale 55 3 3" xfId="2258"/>
    <cellStyle name="Percentuale 55 3 3 2" xfId="4753"/>
    <cellStyle name="Percentuale 55 3 3 2 2" xfId="24825"/>
    <cellStyle name="Percentuale 55 3 3 3" xfId="24826"/>
    <cellStyle name="Percentuale 55 3 3 4" xfId="24827"/>
    <cellStyle name="Percentuale 55 3 3 4 2" xfId="44833"/>
    <cellStyle name="Percentuale 55 3 3 5" xfId="24824"/>
    <cellStyle name="Percentuale 55 3 4" xfId="2545"/>
    <cellStyle name="Percentuale 55 3 4 2" xfId="9256"/>
    <cellStyle name="Percentuale 55 3 4 3" xfId="24828"/>
    <cellStyle name="Percentuale 55 3 5" xfId="6516"/>
    <cellStyle name="Percentuale 55 3 5 2" xfId="24829"/>
    <cellStyle name="Percentuale 55 3 6" xfId="24830"/>
    <cellStyle name="Percentuale 55 3 6 2" xfId="44834"/>
    <cellStyle name="Percentuale 55 3 7" xfId="24831"/>
    <cellStyle name="Percentuale 55 3 8" xfId="24818"/>
    <cellStyle name="Percentuale 55 4" xfId="2260"/>
    <cellStyle name="Percentuale 55 4 2" xfId="4754"/>
    <cellStyle name="Percentuale 55 4 2 2" xfId="4755"/>
    <cellStyle name="Percentuale 55 4 2 2 2" xfId="24834"/>
    <cellStyle name="Percentuale 55 4 2 3" xfId="13384"/>
    <cellStyle name="Percentuale 55 4 2 3 2" xfId="24835"/>
    <cellStyle name="Percentuale 55 4 2 4" xfId="24833"/>
    <cellStyle name="Percentuale 55 4 2 5" xfId="12993"/>
    <cellStyle name="Percentuale 55 4 3" xfId="4756"/>
    <cellStyle name="Percentuale 55 4 3 2" xfId="24836"/>
    <cellStyle name="Percentuale 55 4 4" xfId="24837"/>
    <cellStyle name="Percentuale 55 4 5" xfId="24838"/>
    <cellStyle name="Percentuale 55 4 5 2" xfId="44835"/>
    <cellStyle name="Percentuale 55 4 6" xfId="24839"/>
    <cellStyle name="Percentuale 55 4 7" xfId="24832"/>
    <cellStyle name="Percentuale 55 5" xfId="2261"/>
    <cellStyle name="Percentuale 55 5 2" xfId="24841"/>
    <cellStyle name="Percentuale 55 5 3" xfId="24842"/>
    <cellStyle name="Percentuale 55 5 3 2" xfId="44836"/>
    <cellStyle name="Percentuale 55 5 4" xfId="24843"/>
    <cellStyle name="Percentuale 55 5 5" xfId="24840"/>
    <cellStyle name="Percentuale 55 6" xfId="2256"/>
    <cellStyle name="Percentuale 55 6 2" xfId="5085"/>
    <cellStyle name="Percentuale 55 6 3" xfId="24844"/>
    <cellStyle name="Percentuale 55 7" xfId="24845"/>
    <cellStyle name="Percentuale 55 7 2" xfId="44837"/>
    <cellStyle name="Percentuale 55 8" xfId="24812"/>
    <cellStyle name="Percentuale 56" xfId="831"/>
    <cellStyle name="Percentuale 56 2" xfId="832"/>
    <cellStyle name="Percentuale 56 2 2" xfId="2263"/>
    <cellStyle name="Percentuale 56 2 2 2" xfId="9042"/>
    <cellStyle name="Percentuale 56 2 2 3" xfId="24848"/>
    <cellStyle name="Percentuale 56 2 3" xfId="8780"/>
    <cellStyle name="Percentuale 56 2 3 2" xfId="24849"/>
    <cellStyle name="Percentuale 56 2 4" xfId="24850"/>
    <cellStyle name="Percentuale 56 2 4 2" xfId="44838"/>
    <cellStyle name="Percentuale 56 2 5" xfId="24851"/>
    <cellStyle name="Percentuale 56 2 6" xfId="24847"/>
    <cellStyle name="Percentuale 56 3" xfId="833"/>
    <cellStyle name="Percentuale 56 3 2" xfId="2265"/>
    <cellStyle name="Percentuale 56 3 2 2" xfId="3884"/>
    <cellStyle name="Percentuale 56 3 2 2 2" xfId="24855"/>
    <cellStyle name="Percentuale 56 3 2 2 3" xfId="24854"/>
    <cellStyle name="Percentuale 56 3 2 3" xfId="3056"/>
    <cellStyle name="Percentuale 56 3 2 3 2" xfId="9596"/>
    <cellStyle name="Percentuale 56 3 2 3 3" xfId="24856"/>
    <cellStyle name="Percentuale 56 3 2 3 4" xfId="44839"/>
    <cellStyle name="Percentuale 56 3 2 4" xfId="24857"/>
    <cellStyle name="Percentuale 56 3 2 5" xfId="24853"/>
    <cellStyle name="Percentuale 56 3 3" xfId="2264"/>
    <cellStyle name="Percentuale 56 3 3 2" xfId="4757"/>
    <cellStyle name="Percentuale 56 3 3 2 2" xfId="24859"/>
    <cellStyle name="Percentuale 56 3 3 3" xfId="24860"/>
    <cellStyle name="Percentuale 56 3 3 4" xfId="24861"/>
    <cellStyle name="Percentuale 56 3 3 4 2" xfId="44840"/>
    <cellStyle name="Percentuale 56 3 3 5" xfId="24858"/>
    <cellStyle name="Percentuale 56 3 4" xfId="2546"/>
    <cellStyle name="Percentuale 56 3 4 2" xfId="9257"/>
    <cellStyle name="Percentuale 56 3 4 3" xfId="24862"/>
    <cellStyle name="Percentuale 56 3 5" xfId="7695"/>
    <cellStyle name="Percentuale 56 3 5 2" xfId="24863"/>
    <cellStyle name="Percentuale 56 3 6" xfId="24864"/>
    <cellStyle name="Percentuale 56 3 6 2" xfId="44841"/>
    <cellStyle name="Percentuale 56 3 7" xfId="24865"/>
    <cellStyle name="Percentuale 56 3 8" xfId="24852"/>
    <cellStyle name="Percentuale 56 4" xfId="2266"/>
    <cellStyle name="Percentuale 56 4 2" xfId="4758"/>
    <cellStyle name="Percentuale 56 4 2 2" xfId="4759"/>
    <cellStyle name="Percentuale 56 4 2 2 2" xfId="24868"/>
    <cellStyle name="Percentuale 56 4 2 3" xfId="13385"/>
    <cellStyle name="Percentuale 56 4 2 3 2" xfId="24869"/>
    <cellStyle name="Percentuale 56 4 2 4" xfId="24867"/>
    <cellStyle name="Percentuale 56 4 2 5" xfId="12994"/>
    <cellStyle name="Percentuale 56 4 3" xfId="4760"/>
    <cellStyle name="Percentuale 56 4 3 2" xfId="24870"/>
    <cellStyle name="Percentuale 56 4 4" xfId="24871"/>
    <cellStyle name="Percentuale 56 4 5" xfId="24872"/>
    <cellStyle name="Percentuale 56 4 5 2" xfId="44842"/>
    <cellStyle name="Percentuale 56 4 6" xfId="24873"/>
    <cellStyle name="Percentuale 56 4 7" xfId="24866"/>
    <cellStyle name="Percentuale 56 5" xfId="2267"/>
    <cellStyle name="Percentuale 56 5 2" xfId="24875"/>
    <cellStyle name="Percentuale 56 5 3" xfId="24876"/>
    <cellStyle name="Percentuale 56 5 3 2" xfId="44843"/>
    <cellStyle name="Percentuale 56 5 4" xfId="24877"/>
    <cellStyle name="Percentuale 56 5 5" xfId="24874"/>
    <cellStyle name="Percentuale 56 6" xfId="2262"/>
    <cellStyle name="Percentuale 56 6 2" xfId="5086"/>
    <cellStyle name="Percentuale 56 6 3" xfId="24878"/>
    <cellStyle name="Percentuale 56 7" xfId="24879"/>
    <cellStyle name="Percentuale 56 7 2" xfId="44844"/>
    <cellStyle name="Percentuale 56 8" xfId="24846"/>
    <cellStyle name="Percentuale 57" xfId="834"/>
    <cellStyle name="Percentuale 57 2" xfId="835"/>
    <cellStyle name="Percentuale 57 2 2" xfId="2269"/>
    <cellStyle name="Percentuale 57 2 2 2" xfId="9043"/>
    <cellStyle name="Percentuale 57 2 2 3" xfId="24882"/>
    <cellStyle name="Percentuale 57 2 3" xfId="8781"/>
    <cellStyle name="Percentuale 57 2 3 2" xfId="24883"/>
    <cellStyle name="Percentuale 57 2 4" xfId="24884"/>
    <cellStyle name="Percentuale 57 2 4 2" xfId="44845"/>
    <cellStyle name="Percentuale 57 2 5" xfId="24885"/>
    <cellStyle name="Percentuale 57 2 6" xfId="24881"/>
    <cellStyle name="Percentuale 57 3" xfId="836"/>
    <cellStyle name="Percentuale 57 3 2" xfId="2271"/>
    <cellStyle name="Percentuale 57 3 2 2" xfId="3885"/>
    <cellStyle name="Percentuale 57 3 2 2 2" xfId="24889"/>
    <cellStyle name="Percentuale 57 3 2 2 3" xfId="24888"/>
    <cellStyle name="Percentuale 57 3 2 3" xfId="3057"/>
    <cellStyle name="Percentuale 57 3 2 3 2" xfId="9597"/>
    <cellStyle name="Percentuale 57 3 2 3 3" xfId="24890"/>
    <cellStyle name="Percentuale 57 3 2 3 4" xfId="44846"/>
    <cellStyle name="Percentuale 57 3 2 4" xfId="24891"/>
    <cellStyle name="Percentuale 57 3 2 5" xfId="24887"/>
    <cellStyle name="Percentuale 57 3 3" xfId="2270"/>
    <cellStyle name="Percentuale 57 3 3 2" xfId="4761"/>
    <cellStyle name="Percentuale 57 3 3 2 2" xfId="24893"/>
    <cellStyle name="Percentuale 57 3 3 3" xfId="24894"/>
    <cellStyle name="Percentuale 57 3 3 4" xfId="24895"/>
    <cellStyle name="Percentuale 57 3 3 4 2" xfId="44847"/>
    <cellStyle name="Percentuale 57 3 3 5" xfId="24892"/>
    <cellStyle name="Percentuale 57 3 4" xfId="2547"/>
    <cellStyle name="Percentuale 57 3 4 2" xfId="9258"/>
    <cellStyle name="Percentuale 57 3 4 3" xfId="24896"/>
    <cellStyle name="Percentuale 57 3 5" xfId="7864"/>
    <cellStyle name="Percentuale 57 3 5 2" xfId="24897"/>
    <cellStyle name="Percentuale 57 3 6" xfId="24898"/>
    <cellStyle name="Percentuale 57 3 6 2" xfId="44848"/>
    <cellStyle name="Percentuale 57 3 7" xfId="24899"/>
    <cellStyle name="Percentuale 57 3 8" xfId="24886"/>
    <cellStyle name="Percentuale 57 4" xfId="2272"/>
    <cellStyle name="Percentuale 57 4 2" xfId="4762"/>
    <cellStyle name="Percentuale 57 4 2 2" xfId="4763"/>
    <cellStyle name="Percentuale 57 4 2 2 2" xfId="24902"/>
    <cellStyle name="Percentuale 57 4 2 3" xfId="13386"/>
    <cellStyle name="Percentuale 57 4 2 3 2" xfId="24903"/>
    <cellStyle name="Percentuale 57 4 2 4" xfId="24901"/>
    <cellStyle name="Percentuale 57 4 2 5" xfId="12996"/>
    <cellStyle name="Percentuale 57 4 3" xfId="4764"/>
    <cellStyle name="Percentuale 57 4 3 2" xfId="24904"/>
    <cellStyle name="Percentuale 57 4 4" xfId="24905"/>
    <cellStyle name="Percentuale 57 4 5" xfId="24906"/>
    <cellStyle name="Percentuale 57 4 5 2" xfId="44849"/>
    <cellStyle name="Percentuale 57 4 6" xfId="24907"/>
    <cellStyle name="Percentuale 57 4 7" xfId="24900"/>
    <cellStyle name="Percentuale 57 5" xfId="2273"/>
    <cellStyle name="Percentuale 57 5 2" xfId="24909"/>
    <cellStyle name="Percentuale 57 5 3" xfId="24910"/>
    <cellStyle name="Percentuale 57 5 3 2" xfId="44850"/>
    <cellStyle name="Percentuale 57 5 4" xfId="24911"/>
    <cellStyle name="Percentuale 57 5 5" xfId="24908"/>
    <cellStyle name="Percentuale 57 6" xfId="2268"/>
    <cellStyle name="Percentuale 57 6 2" xfId="5087"/>
    <cellStyle name="Percentuale 57 6 3" xfId="24912"/>
    <cellStyle name="Percentuale 57 7" xfId="24913"/>
    <cellStyle name="Percentuale 57 7 2" xfId="44851"/>
    <cellStyle name="Percentuale 57 8" xfId="24880"/>
    <cellStyle name="Percentuale 58" xfId="837"/>
    <cellStyle name="Percentuale 58 2" xfId="838"/>
    <cellStyle name="Percentuale 58 2 2" xfId="2275"/>
    <cellStyle name="Percentuale 58 2 2 2" xfId="9044"/>
    <cellStyle name="Percentuale 58 2 2 3" xfId="24916"/>
    <cellStyle name="Percentuale 58 2 3" xfId="8782"/>
    <cellStyle name="Percentuale 58 2 3 2" xfId="24917"/>
    <cellStyle name="Percentuale 58 2 4" xfId="24918"/>
    <cellStyle name="Percentuale 58 2 4 2" xfId="44852"/>
    <cellStyle name="Percentuale 58 2 5" xfId="24919"/>
    <cellStyle name="Percentuale 58 2 6" xfId="24915"/>
    <cellStyle name="Percentuale 58 3" xfId="839"/>
    <cellStyle name="Percentuale 58 3 2" xfId="2277"/>
    <cellStyle name="Percentuale 58 3 2 2" xfId="3886"/>
    <cellStyle name="Percentuale 58 3 2 2 2" xfId="24923"/>
    <cellStyle name="Percentuale 58 3 2 2 3" xfId="24922"/>
    <cellStyle name="Percentuale 58 3 2 3" xfId="3058"/>
    <cellStyle name="Percentuale 58 3 2 3 2" xfId="9598"/>
    <cellStyle name="Percentuale 58 3 2 3 3" xfId="24924"/>
    <cellStyle name="Percentuale 58 3 2 3 4" xfId="44853"/>
    <cellStyle name="Percentuale 58 3 2 4" xfId="24925"/>
    <cellStyle name="Percentuale 58 3 2 5" xfId="24921"/>
    <cellStyle name="Percentuale 58 3 3" xfId="2276"/>
    <cellStyle name="Percentuale 58 3 3 2" xfId="4765"/>
    <cellStyle name="Percentuale 58 3 3 2 2" xfId="24927"/>
    <cellStyle name="Percentuale 58 3 3 3" xfId="24928"/>
    <cellStyle name="Percentuale 58 3 3 4" xfId="24929"/>
    <cellStyle name="Percentuale 58 3 3 4 2" xfId="44854"/>
    <cellStyle name="Percentuale 58 3 3 5" xfId="24926"/>
    <cellStyle name="Percentuale 58 3 4" xfId="2548"/>
    <cellStyle name="Percentuale 58 3 4 2" xfId="9259"/>
    <cellStyle name="Percentuale 58 3 4 3" xfId="24930"/>
    <cellStyle name="Percentuale 58 3 5" xfId="7736"/>
    <cellStyle name="Percentuale 58 3 5 2" xfId="24931"/>
    <cellStyle name="Percentuale 58 3 6" xfId="24932"/>
    <cellStyle name="Percentuale 58 3 6 2" xfId="44855"/>
    <cellStyle name="Percentuale 58 3 7" xfId="24933"/>
    <cellStyle name="Percentuale 58 3 8" xfId="24920"/>
    <cellStyle name="Percentuale 58 4" xfId="2278"/>
    <cellStyle name="Percentuale 58 4 2" xfId="4766"/>
    <cellStyle name="Percentuale 58 4 2 2" xfId="4767"/>
    <cellStyle name="Percentuale 58 4 2 2 2" xfId="24936"/>
    <cellStyle name="Percentuale 58 4 2 3" xfId="13387"/>
    <cellStyle name="Percentuale 58 4 2 3 2" xfId="24937"/>
    <cellStyle name="Percentuale 58 4 2 4" xfId="24935"/>
    <cellStyle name="Percentuale 58 4 2 5" xfId="12997"/>
    <cellStyle name="Percentuale 58 4 3" xfId="4768"/>
    <cellStyle name="Percentuale 58 4 3 2" xfId="24938"/>
    <cellStyle name="Percentuale 58 4 4" xfId="24939"/>
    <cellStyle name="Percentuale 58 4 5" xfId="24940"/>
    <cellStyle name="Percentuale 58 4 5 2" xfId="44856"/>
    <cellStyle name="Percentuale 58 4 6" xfId="24941"/>
    <cellStyle name="Percentuale 58 4 7" xfId="24934"/>
    <cellStyle name="Percentuale 58 5" xfId="2279"/>
    <cellStyle name="Percentuale 58 5 2" xfId="24943"/>
    <cellStyle name="Percentuale 58 5 3" xfId="24944"/>
    <cellStyle name="Percentuale 58 5 3 2" xfId="44857"/>
    <cellStyle name="Percentuale 58 5 4" xfId="24945"/>
    <cellStyle name="Percentuale 58 5 5" xfId="24942"/>
    <cellStyle name="Percentuale 58 6" xfId="2274"/>
    <cellStyle name="Percentuale 58 6 2" xfId="5088"/>
    <cellStyle name="Percentuale 58 6 3" xfId="24946"/>
    <cellStyle name="Percentuale 58 7" xfId="24947"/>
    <cellStyle name="Percentuale 58 7 2" xfId="44858"/>
    <cellStyle name="Percentuale 58 8" xfId="24914"/>
    <cellStyle name="Percentuale 59" xfId="840"/>
    <cellStyle name="Percentuale 59 2" xfId="841"/>
    <cellStyle name="Percentuale 59 2 2" xfId="2281"/>
    <cellStyle name="Percentuale 59 2 2 2" xfId="9045"/>
    <cellStyle name="Percentuale 59 2 2 3" xfId="24950"/>
    <cellStyle name="Percentuale 59 2 3" xfId="8783"/>
    <cellStyle name="Percentuale 59 2 3 2" xfId="24951"/>
    <cellStyle name="Percentuale 59 2 4" xfId="24952"/>
    <cellStyle name="Percentuale 59 2 4 2" xfId="44859"/>
    <cellStyle name="Percentuale 59 2 5" xfId="24953"/>
    <cellStyle name="Percentuale 59 2 6" xfId="24949"/>
    <cellStyle name="Percentuale 59 3" xfId="842"/>
    <cellStyle name="Percentuale 59 3 2" xfId="2283"/>
    <cellStyle name="Percentuale 59 3 2 2" xfId="3887"/>
    <cellStyle name="Percentuale 59 3 2 2 2" xfId="24957"/>
    <cellStyle name="Percentuale 59 3 2 2 3" xfId="24956"/>
    <cellStyle name="Percentuale 59 3 2 3" xfId="3059"/>
    <cellStyle name="Percentuale 59 3 2 3 2" xfId="9599"/>
    <cellStyle name="Percentuale 59 3 2 3 3" xfId="24958"/>
    <cellStyle name="Percentuale 59 3 2 3 4" xfId="44860"/>
    <cellStyle name="Percentuale 59 3 2 4" xfId="24959"/>
    <cellStyle name="Percentuale 59 3 2 5" xfId="24955"/>
    <cellStyle name="Percentuale 59 3 3" xfId="2282"/>
    <cellStyle name="Percentuale 59 3 3 2" xfId="4769"/>
    <cellStyle name="Percentuale 59 3 3 2 2" xfId="24961"/>
    <cellStyle name="Percentuale 59 3 3 3" xfId="24962"/>
    <cellStyle name="Percentuale 59 3 3 4" xfId="24963"/>
    <cellStyle name="Percentuale 59 3 3 4 2" xfId="44861"/>
    <cellStyle name="Percentuale 59 3 3 5" xfId="24960"/>
    <cellStyle name="Percentuale 59 3 4" xfId="2549"/>
    <cellStyle name="Percentuale 59 3 4 2" xfId="9260"/>
    <cellStyle name="Percentuale 59 3 4 3" xfId="24964"/>
    <cellStyle name="Percentuale 59 3 5" xfId="6582"/>
    <cellStyle name="Percentuale 59 3 5 2" xfId="24965"/>
    <cellStyle name="Percentuale 59 3 6" xfId="24966"/>
    <cellStyle name="Percentuale 59 3 6 2" xfId="44862"/>
    <cellStyle name="Percentuale 59 3 7" xfId="24967"/>
    <cellStyle name="Percentuale 59 3 8" xfId="24954"/>
    <cellStyle name="Percentuale 59 4" xfId="2284"/>
    <cellStyle name="Percentuale 59 4 2" xfId="4770"/>
    <cellStyle name="Percentuale 59 4 2 2" xfId="4771"/>
    <cellStyle name="Percentuale 59 4 2 2 2" xfId="24970"/>
    <cellStyle name="Percentuale 59 4 2 3" xfId="13388"/>
    <cellStyle name="Percentuale 59 4 2 3 2" xfId="24971"/>
    <cellStyle name="Percentuale 59 4 2 4" xfId="24969"/>
    <cellStyle name="Percentuale 59 4 2 5" xfId="12998"/>
    <cellStyle name="Percentuale 59 4 3" xfId="4772"/>
    <cellStyle name="Percentuale 59 4 3 2" xfId="24972"/>
    <cellStyle name="Percentuale 59 4 4" xfId="24973"/>
    <cellStyle name="Percentuale 59 4 5" xfId="24974"/>
    <cellStyle name="Percentuale 59 4 5 2" xfId="44863"/>
    <cellStyle name="Percentuale 59 4 6" xfId="24975"/>
    <cellStyle name="Percentuale 59 4 7" xfId="24968"/>
    <cellStyle name="Percentuale 59 5" xfId="2285"/>
    <cellStyle name="Percentuale 59 5 2" xfId="24977"/>
    <cellStyle name="Percentuale 59 5 3" xfId="24978"/>
    <cellStyle name="Percentuale 59 5 3 2" xfId="44864"/>
    <cellStyle name="Percentuale 59 5 4" xfId="24979"/>
    <cellStyle name="Percentuale 59 5 5" xfId="24976"/>
    <cellStyle name="Percentuale 59 6" xfId="2280"/>
    <cellStyle name="Percentuale 59 6 2" xfId="5089"/>
    <cellStyle name="Percentuale 59 6 3" xfId="24980"/>
    <cellStyle name="Percentuale 59 7" xfId="24981"/>
    <cellStyle name="Percentuale 59 7 2" xfId="44865"/>
    <cellStyle name="Percentuale 59 8" xfId="24948"/>
    <cellStyle name="Percentuale 6" xfId="843"/>
    <cellStyle name="Percentuale 6 2" xfId="844"/>
    <cellStyle name="Percentuale 6 2 2" xfId="2287"/>
    <cellStyle name="Percentuale 6 2 2 2" xfId="9046"/>
    <cellStyle name="Percentuale 6 2 2 3" xfId="24984"/>
    <cellStyle name="Percentuale 6 2 3" xfId="8784"/>
    <cellStyle name="Percentuale 6 2 3 2" xfId="24985"/>
    <cellStyle name="Percentuale 6 2 4" xfId="24986"/>
    <cellStyle name="Percentuale 6 2 4 2" xfId="44866"/>
    <cellStyle name="Percentuale 6 2 5" xfId="24987"/>
    <cellStyle name="Percentuale 6 2 6" xfId="24983"/>
    <cellStyle name="Percentuale 6 3" xfId="845"/>
    <cellStyle name="Percentuale 6 3 2" xfId="2289"/>
    <cellStyle name="Percentuale 6 3 2 2" xfId="3888"/>
    <cellStyle name="Percentuale 6 3 2 2 2" xfId="24991"/>
    <cellStyle name="Percentuale 6 3 2 2 3" xfId="24990"/>
    <cellStyle name="Percentuale 6 3 2 3" xfId="3060"/>
    <cellStyle name="Percentuale 6 3 2 3 2" xfId="9600"/>
    <cellStyle name="Percentuale 6 3 2 3 3" xfId="24992"/>
    <cellStyle name="Percentuale 6 3 2 3 4" xfId="44867"/>
    <cellStyle name="Percentuale 6 3 2 4" xfId="24993"/>
    <cellStyle name="Percentuale 6 3 2 5" xfId="24989"/>
    <cellStyle name="Percentuale 6 3 3" xfId="2288"/>
    <cellStyle name="Percentuale 6 3 3 2" xfId="4773"/>
    <cellStyle name="Percentuale 6 3 3 2 2" xfId="24995"/>
    <cellStyle name="Percentuale 6 3 3 3" xfId="24996"/>
    <cellStyle name="Percentuale 6 3 3 4" xfId="24997"/>
    <cellStyle name="Percentuale 6 3 3 4 2" xfId="44868"/>
    <cellStyle name="Percentuale 6 3 3 5" xfId="24994"/>
    <cellStyle name="Percentuale 6 3 4" xfId="2550"/>
    <cellStyle name="Percentuale 6 3 4 2" xfId="9261"/>
    <cellStyle name="Percentuale 6 3 4 3" xfId="24998"/>
    <cellStyle name="Percentuale 6 3 5" xfId="7735"/>
    <cellStyle name="Percentuale 6 3 5 2" xfId="24999"/>
    <cellStyle name="Percentuale 6 3 6" xfId="25000"/>
    <cellStyle name="Percentuale 6 3 6 2" xfId="44869"/>
    <cellStyle name="Percentuale 6 3 7" xfId="25001"/>
    <cellStyle name="Percentuale 6 3 8" xfId="24988"/>
    <cellStyle name="Percentuale 6 4" xfId="2290"/>
    <cellStyle name="Percentuale 6 4 2" xfId="4774"/>
    <cellStyle name="Percentuale 6 4 2 2" xfId="4775"/>
    <cellStyle name="Percentuale 6 4 2 2 2" xfId="25004"/>
    <cellStyle name="Percentuale 6 4 2 3" xfId="13389"/>
    <cellStyle name="Percentuale 6 4 2 3 2" xfId="25005"/>
    <cellStyle name="Percentuale 6 4 2 4" xfId="25003"/>
    <cellStyle name="Percentuale 6 4 2 5" xfId="12999"/>
    <cellStyle name="Percentuale 6 4 3" xfId="4776"/>
    <cellStyle name="Percentuale 6 4 3 2" xfId="25006"/>
    <cellStyle name="Percentuale 6 4 4" xfId="25007"/>
    <cellStyle name="Percentuale 6 4 5" xfId="25008"/>
    <cellStyle name="Percentuale 6 4 5 2" xfId="44870"/>
    <cellStyle name="Percentuale 6 4 6" xfId="25009"/>
    <cellStyle name="Percentuale 6 4 7" xfId="25002"/>
    <cellStyle name="Percentuale 6 5" xfId="2291"/>
    <cellStyle name="Percentuale 6 5 2" xfId="25011"/>
    <cellStyle name="Percentuale 6 5 3" xfId="25012"/>
    <cellStyle name="Percentuale 6 5 3 2" xfId="44871"/>
    <cellStyle name="Percentuale 6 5 4" xfId="25013"/>
    <cellStyle name="Percentuale 6 5 5" xfId="25010"/>
    <cellStyle name="Percentuale 6 6" xfId="2286"/>
    <cellStyle name="Percentuale 6 6 2" xfId="5090"/>
    <cellStyle name="Percentuale 6 6 3" xfId="25014"/>
    <cellStyle name="Percentuale 6 7" xfId="25015"/>
    <cellStyle name="Percentuale 6 7 2" xfId="44872"/>
    <cellStyle name="Percentuale 6 8" xfId="24982"/>
    <cellStyle name="Percentuale 60" xfId="846"/>
    <cellStyle name="Percentuale 60 2" xfId="847"/>
    <cellStyle name="Percentuale 60 2 2" xfId="2293"/>
    <cellStyle name="Percentuale 60 2 2 2" xfId="9047"/>
    <cellStyle name="Percentuale 60 2 2 3" xfId="25018"/>
    <cellStyle name="Percentuale 60 2 3" xfId="8785"/>
    <cellStyle name="Percentuale 60 2 3 2" xfId="25019"/>
    <cellStyle name="Percentuale 60 2 4" xfId="25020"/>
    <cellStyle name="Percentuale 60 2 4 2" xfId="44873"/>
    <cellStyle name="Percentuale 60 2 5" xfId="25021"/>
    <cellStyle name="Percentuale 60 2 6" xfId="25017"/>
    <cellStyle name="Percentuale 60 3" xfId="848"/>
    <cellStyle name="Percentuale 60 3 2" xfId="2295"/>
    <cellStyle name="Percentuale 60 3 2 2" xfId="3889"/>
    <cellStyle name="Percentuale 60 3 2 2 2" xfId="25025"/>
    <cellStyle name="Percentuale 60 3 2 2 3" xfId="25024"/>
    <cellStyle name="Percentuale 60 3 2 3" xfId="3061"/>
    <cellStyle name="Percentuale 60 3 2 3 2" xfId="9601"/>
    <cellStyle name="Percentuale 60 3 2 3 3" xfId="25026"/>
    <cellStyle name="Percentuale 60 3 2 3 4" xfId="44874"/>
    <cellStyle name="Percentuale 60 3 2 4" xfId="25027"/>
    <cellStyle name="Percentuale 60 3 2 5" xfId="25023"/>
    <cellStyle name="Percentuale 60 3 3" xfId="2294"/>
    <cellStyle name="Percentuale 60 3 3 2" xfId="4777"/>
    <cellStyle name="Percentuale 60 3 3 2 2" xfId="25029"/>
    <cellStyle name="Percentuale 60 3 3 3" xfId="25030"/>
    <cellStyle name="Percentuale 60 3 3 4" xfId="25031"/>
    <cellStyle name="Percentuale 60 3 3 4 2" xfId="44875"/>
    <cellStyle name="Percentuale 60 3 3 5" xfId="25028"/>
    <cellStyle name="Percentuale 60 3 4" xfId="2551"/>
    <cellStyle name="Percentuale 60 3 4 2" xfId="9262"/>
    <cellStyle name="Percentuale 60 3 4 3" xfId="25032"/>
    <cellStyle name="Percentuale 60 3 5" xfId="6627"/>
    <cellStyle name="Percentuale 60 3 5 2" xfId="25033"/>
    <cellStyle name="Percentuale 60 3 6" xfId="25034"/>
    <cellStyle name="Percentuale 60 3 6 2" xfId="44876"/>
    <cellStyle name="Percentuale 60 3 7" xfId="25035"/>
    <cellStyle name="Percentuale 60 3 8" xfId="25022"/>
    <cellStyle name="Percentuale 60 4" xfId="2296"/>
    <cellStyle name="Percentuale 60 4 2" xfId="4778"/>
    <cellStyle name="Percentuale 60 4 2 2" xfId="4779"/>
    <cellStyle name="Percentuale 60 4 2 2 2" xfId="25038"/>
    <cellStyle name="Percentuale 60 4 2 3" xfId="13390"/>
    <cellStyle name="Percentuale 60 4 2 3 2" xfId="25039"/>
    <cellStyle name="Percentuale 60 4 2 4" xfId="25037"/>
    <cellStyle name="Percentuale 60 4 2 5" xfId="13000"/>
    <cellStyle name="Percentuale 60 4 3" xfId="4780"/>
    <cellStyle name="Percentuale 60 4 3 2" xfId="25040"/>
    <cellStyle name="Percentuale 60 4 4" xfId="25041"/>
    <cellStyle name="Percentuale 60 4 5" xfId="25042"/>
    <cellStyle name="Percentuale 60 4 5 2" xfId="44877"/>
    <cellStyle name="Percentuale 60 4 6" xfId="25043"/>
    <cellStyle name="Percentuale 60 4 7" xfId="25036"/>
    <cellStyle name="Percentuale 60 5" xfId="2297"/>
    <cellStyle name="Percentuale 60 5 2" xfId="25045"/>
    <cellStyle name="Percentuale 60 5 3" xfId="25046"/>
    <cellStyle name="Percentuale 60 5 3 2" xfId="44878"/>
    <cellStyle name="Percentuale 60 5 4" xfId="25047"/>
    <cellStyle name="Percentuale 60 5 5" xfId="25044"/>
    <cellStyle name="Percentuale 60 6" xfId="2292"/>
    <cellStyle name="Percentuale 60 6 2" xfId="5091"/>
    <cellStyle name="Percentuale 60 6 3" xfId="25048"/>
    <cellStyle name="Percentuale 60 7" xfId="25049"/>
    <cellStyle name="Percentuale 60 7 2" xfId="44879"/>
    <cellStyle name="Percentuale 60 8" xfId="25016"/>
    <cellStyle name="Percentuale 61" xfId="849"/>
    <cellStyle name="Percentuale 61 2" xfId="850"/>
    <cellStyle name="Percentuale 61 2 2" xfId="2299"/>
    <cellStyle name="Percentuale 61 2 2 2" xfId="9048"/>
    <cellStyle name="Percentuale 61 2 2 3" xfId="25052"/>
    <cellStyle name="Percentuale 61 2 3" xfId="8786"/>
    <cellStyle name="Percentuale 61 2 3 2" xfId="25053"/>
    <cellStyle name="Percentuale 61 2 4" xfId="25054"/>
    <cellStyle name="Percentuale 61 2 4 2" xfId="44880"/>
    <cellStyle name="Percentuale 61 2 5" xfId="25055"/>
    <cellStyle name="Percentuale 61 2 6" xfId="25051"/>
    <cellStyle name="Percentuale 61 3" xfId="851"/>
    <cellStyle name="Percentuale 61 3 2" xfId="2301"/>
    <cellStyle name="Percentuale 61 3 2 2" xfId="3890"/>
    <cellStyle name="Percentuale 61 3 2 2 2" xfId="25059"/>
    <cellStyle name="Percentuale 61 3 2 2 3" xfId="25058"/>
    <cellStyle name="Percentuale 61 3 2 3" xfId="3062"/>
    <cellStyle name="Percentuale 61 3 2 3 2" xfId="9602"/>
    <cellStyle name="Percentuale 61 3 2 3 3" xfId="25060"/>
    <cellStyle name="Percentuale 61 3 2 3 4" xfId="44881"/>
    <cellStyle name="Percentuale 61 3 2 4" xfId="25061"/>
    <cellStyle name="Percentuale 61 3 2 5" xfId="25057"/>
    <cellStyle name="Percentuale 61 3 3" xfId="2300"/>
    <cellStyle name="Percentuale 61 3 3 2" xfId="4781"/>
    <cellStyle name="Percentuale 61 3 3 2 2" xfId="25063"/>
    <cellStyle name="Percentuale 61 3 3 3" xfId="25064"/>
    <cellStyle name="Percentuale 61 3 3 4" xfId="25065"/>
    <cellStyle name="Percentuale 61 3 3 4 2" xfId="44882"/>
    <cellStyle name="Percentuale 61 3 3 5" xfId="25062"/>
    <cellStyle name="Percentuale 61 3 4" xfId="2552"/>
    <cellStyle name="Percentuale 61 3 4 2" xfId="9263"/>
    <cellStyle name="Percentuale 61 3 4 3" xfId="25066"/>
    <cellStyle name="Percentuale 61 3 5" xfId="6626"/>
    <cellStyle name="Percentuale 61 3 5 2" xfId="25067"/>
    <cellStyle name="Percentuale 61 3 6" xfId="25068"/>
    <cellStyle name="Percentuale 61 3 6 2" xfId="44883"/>
    <cellStyle name="Percentuale 61 3 7" xfId="25069"/>
    <cellStyle name="Percentuale 61 3 8" xfId="25056"/>
    <cellStyle name="Percentuale 61 4" xfId="2302"/>
    <cellStyle name="Percentuale 61 4 2" xfId="4782"/>
    <cellStyle name="Percentuale 61 4 2 2" xfId="4783"/>
    <cellStyle name="Percentuale 61 4 2 2 2" xfId="25072"/>
    <cellStyle name="Percentuale 61 4 2 3" xfId="13391"/>
    <cellStyle name="Percentuale 61 4 2 3 2" xfId="25073"/>
    <cellStyle name="Percentuale 61 4 2 4" xfId="25071"/>
    <cellStyle name="Percentuale 61 4 2 5" xfId="13001"/>
    <cellStyle name="Percentuale 61 4 3" xfId="4784"/>
    <cellStyle name="Percentuale 61 4 3 2" xfId="25074"/>
    <cellStyle name="Percentuale 61 4 4" xfId="25075"/>
    <cellStyle name="Percentuale 61 4 5" xfId="25076"/>
    <cellStyle name="Percentuale 61 4 5 2" xfId="44884"/>
    <cellStyle name="Percentuale 61 4 6" xfId="25077"/>
    <cellStyle name="Percentuale 61 4 7" xfId="25070"/>
    <cellStyle name="Percentuale 61 5" xfId="2303"/>
    <cellStyle name="Percentuale 61 5 2" xfId="25079"/>
    <cellStyle name="Percentuale 61 5 3" xfId="25080"/>
    <cellStyle name="Percentuale 61 5 3 2" xfId="44885"/>
    <cellStyle name="Percentuale 61 5 4" xfId="25081"/>
    <cellStyle name="Percentuale 61 5 5" xfId="25078"/>
    <cellStyle name="Percentuale 61 6" xfId="2298"/>
    <cellStyle name="Percentuale 61 6 2" xfId="5092"/>
    <cellStyle name="Percentuale 61 6 3" xfId="25082"/>
    <cellStyle name="Percentuale 61 7" xfId="25083"/>
    <cellStyle name="Percentuale 61 7 2" xfId="44886"/>
    <cellStyle name="Percentuale 61 8" xfId="25050"/>
    <cellStyle name="Percentuale 62" xfId="852"/>
    <cellStyle name="Percentuale 62 2" xfId="2304"/>
    <cellStyle name="Percentuale 62 2 2" xfId="9049"/>
    <cellStyle name="Percentuale 62 2 2 2" xfId="25086"/>
    <cellStyle name="Percentuale 62 2 3" xfId="25085"/>
    <cellStyle name="Percentuale 62 3" xfId="8787"/>
    <cellStyle name="Percentuale 62 3 2" xfId="25087"/>
    <cellStyle name="Percentuale 62 4" xfId="25088"/>
    <cellStyle name="Percentuale 62 4 2" xfId="44887"/>
    <cellStyle name="Percentuale 62 5" xfId="25084"/>
    <cellStyle name="Percentuale 63" xfId="853"/>
    <cellStyle name="Percentuale 63 2" xfId="2305"/>
    <cellStyle name="Percentuale 63 2 2" xfId="9050"/>
    <cellStyle name="Percentuale 63 2 2 2" xfId="25091"/>
    <cellStyle name="Percentuale 63 2 3" xfId="25090"/>
    <cellStyle name="Percentuale 63 3" xfId="8788"/>
    <cellStyle name="Percentuale 63 3 2" xfId="25092"/>
    <cellStyle name="Percentuale 63 4" xfId="25093"/>
    <cellStyle name="Percentuale 63 4 2" xfId="44888"/>
    <cellStyle name="Percentuale 63 5" xfId="25089"/>
    <cellStyle name="Percentuale 64" xfId="854"/>
    <cellStyle name="Percentuale 64 2" xfId="2306"/>
    <cellStyle name="Percentuale 64 2 2" xfId="9051"/>
    <cellStyle name="Percentuale 64 2 2 2" xfId="25096"/>
    <cellStyle name="Percentuale 64 2 3" xfId="25095"/>
    <cellStyle name="Percentuale 64 3" xfId="8789"/>
    <cellStyle name="Percentuale 64 3 2" xfId="25097"/>
    <cellStyle name="Percentuale 64 4" xfId="25098"/>
    <cellStyle name="Percentuale 64 4 2" xfId="44889"/>
    <cellStyle name="Percentuale 64 5" xfId="25094"/>
    <cellStyle name="Percentuale 65" xfId="855"/>
    <cellStyle name="Percentuale 65 2" xfId="2307"/>
    <cellStyle name="Percentuale 65 2 2" xfId="9052"/>
    <cellStyle name="Percentuale 65 2 2 2" xfId="25101"/>
    <cellStyle name="Percentuale 65 2 3" xfId="25100"/>
    <cellStyle name="Percentuale 65 3" xfId="8790"/>
    <cellStyle name="Percentuale 65 3 2" xfId="25102"/>
    <cellStyle name="Percentuale 65 4" xfId="25103"/>
    <cellStyle name="Percentuale 65 4 2" xfId="44890"/>
    <cellStyle name="Percentuale 65 5" xfId="25099"/>
    <cellStyle name="Percentuale 66" xfId="856"/>
    <cellStyle name="Percentuale 66 2" xfId="2308"/>
    <cellStyle name="Percentuale 66 2 2" xfId="9053"/>
    <cellStyle name="Percentuale 66 2 2 2" xfId="25106"/>
    <cellStyle name="Percentuale 66 2 3" xfId="25105"/>
    <cellStyle name="Percentuale 66 3" xfId="8791"/>
    <cellStyle name="Percentuale 66 3 2" xfId="25107"/>
    <cellStyle name="Percentuale 66 4" xfId="25108"/>
    <cellStyle name="Percentuale 66 4 2" xfId="44891"/>
    <cellStyle name="Percentuale 66 5" xfId="25104"/>
    <cellStyle name="Percentuale 67" xfId="857"/>
    <cellStyle name="Percentuale 67 2" xfId="2309"/>
    <cellStyle name="Percentuale 67 2 2" xfId="9054"/>
    <cellStyle name="Percentuale 67 2 2 2" xfId="25111"/>
    <cellStyle name="Percentuale 67 2 3" xfId="25110"/>
    <cellStyle name="Percentuale 67 3" xfId="8792"/>
    <cellStyle name="Percentuale 67 3 2" xfId="25112"/>
    <cellStyle name="Percentuale 67 4" xfId="25113"/>
    <cellStyle name="Percentuale 67 4 2" xfId="44892"/>
    <cellStyle name="Percentuale 67 5" xfId="25109"/>
    <cellStyle name="Percentuale 68" xfId="858"/>
    <cellStyle name="Percentuale 68 2" xfId="859"/>
    <cellStyle name="Percentuale 68 2 2" xfId="2311"/>
    <cellStyle name="Percentuale 68 2 2 2" xfId="9055"/>
    <cellStyle name="Percentuale 68 2 2 3" xfId="25116"/>
    <cellStyle name="Percentuale 68 2 3" xfId="8793"/>
    <cellStyle name="Percentuale 68 2 3 2" xfId="25117"/>
    <cellStyle name="Percentuale 68 2 4" xfId="25118"/>
    <cellStyle name="Percentuale 68 2 4 2" xfId="44893"/>
    <cellStyle name="Percentuale 68 2 5" xfId="25119"/>
    <cellStyle name="Percentuale 68 2 6" xfId="25115"/>
    <cellStyle name="Percentuale 68 3" xfId="860"/>
    <cellStyle name="Percentuale 68 3 2" xfId="2313"/>
    <cellStyle name="Percentuale 68 3 2 2" xfId="3891"/>
    <cellStyle name="Percentuale 68 3 2 2 2" xfId="25123"/>
    <cellStyle name="Percentuale 68 3 2 2 3" xfId="25122"/>
    <cellStyle name="Percentuale 68 3 2 3" xfId="3063"/>
    <cellStyle name="Percentuale 68 3 2 3 2" xfId="9603"/>
    <cellStyle name="Percentuale 68 3 2 3 3" xfId="25124"/>
    <cellStyle name="Percentuale 68 3 2 3 4" xfId="44894"/>
    <cellStyle name="Percentuale 68 3 2 4" xfId="25125"/>
    <cellStyle name="Percentuale 68 3 2 5" xfId="25121"/>
    <cellStyle name="Percentuale 68 3 3" xfId="2312"/>
    <cellStyle name="Percentuale 68 3 3 2" xfId="4785"/>
    <cellStyle name="Percentuale 68 3 3 2 2" xfId="25127"/>
    <cellStyle name="Percentuale 68 3 3 3" xfId="25128"/>
    <cellStyle name="Percentuale 68 3 3 4" xfId="25129"/>
    <cellStyle name="Percentuale 68 3 3 4 2" xfId="44895"/>
    <cellStyle name="Percentuale 68 3 3 5" xfId="25126"/>
    <cellStyle name="Percentuale 68 3 4" xfId="2553"/>
    <cellStyle name="Percentuale 68 3 4 2" xfId="9264"/>
    <cellStyle name="Percentuale 68 3 4 3" xfId="25130"/>
    <cellStyle name="Percentuale 68 3 5" xfId="6842"/>
    <cellStyle name="Percentuale 68 3 5 2" xfId="25131"/>
    <cellStyle name="Percentuale 68 3 6" xfId="25132"/>
    <cellStyle name="Percentuale 68 3 6 2" xfId="44896"/>
    <cellStyle name="Percentuale 68 3 7" xfId="25133"/>
    <cellStyle name="Percentuale 68 3 8" xfId="25120"/>
    <cellStyle name="Percentuale 68 4" xfId="2314"/>
    <cellStyle name="Percentuale 68 4 2" xfId="4786"/>
    <cellStyle name="Percentuale 68 4 2 2" xfId="4787"/>
    <cellStyle name="Percentuale 68 4 2 2 2" xfId="25136"/>
    <cellStyle name="Percentuale 68 4 2 3" xfId="13392"/>
    <cellStyle name="Percentuale 68 4 2 3 2" xfId="25137"/>
    <cellStyle name="Percentuale 68 4 2 4" xfId="25135"/>
    <cellStyle name="Percentuale 68 4 2 5" xfId="13002"/>
    <cellStyle name="Percentuale 68 4 3" xfId="4788"/>
    <cellStyle name="Percentuale 68 4 3 2" xfId="25138"/>
    <cellStyle name="Percentuale 68 4 4" xfId="25139"/>
    <cellStyle name="Percentuale 68 4 5" xfId="25140"/>
    <cellStyle name="Percentuale 68 4 5 2" xfId="44897"/>
    <cellStyle name="Percentuale 68 4 6" xfId="25141"/>
    <cellStyle name="Percentuale 68 4 7" xfId="25134"/>
    <cellStyle name="Percentuale 68 5" xfId="2315"/>
    <cellStyle name="Percentuale 68 5 2" xfId="25143"/>
    <cellStyle name="Percentuale 68 5 3" xfId="25144"/>
    <cellStyle name="Percentuale 68 5 3 2" xfId="44898"/>
    <cellStyle name="Percentuale 68 5 4" xfId="25145"/>
    <cellStyle name="Percentuale 68 5 5" xfId="25142"/>
    <cellStyle name="Percentuale 68 6" xfId="2310"/>
    <cellStyle name="Percentuale 68 6 2" xfId="5093"/>
    <cellStyle name="Percentuale 68 6 3" xfId="25146"/>
    <cellStyle name="Percentuale 68 7" xfId="25147"/>
    <cellStyle name="Percentuale 68 7 2" xfId="44899"/>
    <cellStyle name="Percentuale 68 8" xfId="25114"/>
    <cellStyle name="Percentuale 69" xfId="861"/>
    <cellStyle name="Percentuale 69 2" xfId="862"/>
    <cellStyle name="Percentuale 69 2 2" xfId="2317"/>
    <cellStyle name="Percentuale 69 2 2 2" xfId="9056"/>
    <cellStyle name="Percentuale 69 2 2 3" xfId="25150"/>
    <cellStyle name="Percentuale 69 2 3" xfId="8794"/>
    <cellStyle name="Percentuale 69 2 3 2" xfId="25151"/>
    <cellStyle name="Percentuale 69 2 4" xfId="25152"/>
    <cellStyle name="Percentuale 69 2 4 2" xfId="44900"/>
    <cellStyle name="Percentuale 69 2 5" xfId="25153"/>
    <cellStyle name="Percentuale 69 2 6" xfId="25149"/>
    <cellStyle name="Percentuale 69 3" xfId="863"/>
    <cellStyle name="Percentuale 69 3 2" xfId="2319"/>
    <cellStyle name="Percentuale 69 3 2 2" xfId="3892"/>
    <cellStyle name="Percentuale 69 3 2 2 2" xfId="25157"/>
    <cellStyle name="Percentuale 69 3 2 2 3" xfId="25156"/>
    <cellStyle name="Percentuale 69 3 2 3" xfId="3064"/>
    <cellStyle name="Percentuale 69 3 2 3 2" xfId="9604"/>
    <cellStyle name="Percentuale 69 3 2 3 3" xfId="25158"/>
    <cellStyle name="Percentuale 69 3 2 3 4" xfId="44901"/>
    <cellStyle name="Percentuale 69 3 2 4" xfId="25159"/>
    <cellStyle name="Percentuale 69 3 2 5" xfId="25155"/>
    <cellStyle name="Percentuale 69 3 3" xfId="2318"/>
    <cellStyle name="Percentuale 69 3 3 2" xfId="4789"/>
    <cellStyle name="Percentuale 69 3 3 2 2" xfId="25161"/>
    <cellStyle name="Percentuale 69 3 3 3" xfId="25162"/>
    <cellStyle name="Percentuale 69 3 3 4" xfId="25163"/>
    <cellStyle name="Percentuale 69 3 3 4 2" xfId="44902"/>
    <cellStyle name="Percentuale 69 3 3 5" xfId="25160"/>
    <cellStyle name="Percentuale 69 3 4" xfId="2554"/>
    <cellStyle name="Percentuale 69 3 4 2" xfId="9265"/>
    <cellStyle name="Percentuale 69 3 4 3" xfId="25164"/>
    <cellStyle name="Percentuale 69 3 5" xfId="7694"/>
    <cellStyle name="Percentuale 69 3 5 2" xfId="25165"/>
    <cellStyle name="Percentuale 69 3 6" xfId="25166"/>
    <cellStyle name="Percentuale 69 3 6 2" xfId="44903"/>
    <cellStyle name="Percentuale 69 3 7" xfId="25167"/>
    <cellStyle name="Percentuale 69 3 8" xfId="25154"/>
    <cellStyle name="Percentuale 69 4" xfId="2320"/>
    <cellStyle name="Percentuale 69 4 2" xfId="4790"/>
    <cellStyle name="Percentuale 69 4 2 2" xfId="4791"/>
    <cellStyle name="Percentuale 69 4 2 2 2" xfId="25170"/>
    <cellStyle name="Percentuale 69 4 2 3" xfId="13393"/>
    <cellStyle name="Percentuale 69 4 2 3 2" xfId="25171"/>
    <cellStyle name="Percentuale 69 4 2 4" xfId="25169"/>
    <cellStyle name="Percentuale 69 4 2 5" xfId="13003"/>
    <cellStyle name="Percentuale 69 4 3" xfId="4792"/>
    <cellStyle name="Percentuale 69 4 3 2" xfId="25172"/>
    <cellStyle name="Percentuale 69 4 4" xfId="25173"/>
    <cellStyle name="Percentuale 69 4 5" xfId="25174"/>
    <cellStyle name="Percentuale 69 4 5 2" xfId="44904"/>
    <cellStyle name="Percentuale 69 4 6" xfId="25175"/>
    <cellStyle name="Percentuale 69 4 7" xfId="25168"/>
    <cellStyle name="Percentuale 69 5" xfId="2321"/>
    <cellStyle name="Percentuale 69 5 2" xfId="25177"/>
    <cellStyle name="Percentuale 69 5 3" xfId="25178"/>
    <cellStyle name="Percentuale 69 5 3 2" xfId="44905"/>
    <cellStyle name="Percentuale 69 5 4" xfId="25179"/>
    <cellStyle name="Percentuale 69 5 5" xfId="25176"/>
    <cellStyle name="Percentuale 69 6" xfId="2316"/>
    <cellStyle name="Percentuale 69 6 2" xfId="5094"/>
    <cellStyle name="Percentuale 69 6 3" xfId="25180"/>
    <cellStyle name="Percentuale 69 7" xfId="25181"/>
    <cellStyle name="Percentuale 69 7 2" xfId="44906"/>
    <cellStyle name="Percentuale 69 8" xfId="25148"/>
    <cellStyle name="Percentuale 7" xfId="864"/>
    <cellStyle name="Percentuale 7 2" xfId="865"/>
    <cellStyle name="Percentuale 7 2 2" xfId="2323"/>
    <cellStyle name="Percentuale 7 2 2 2" xfId="9057"/>
    <cellStyle name="Percentuale 7 2 2 3" xfId="25184"/>
    <cellStyle name="Percentuale 7 2 3" xfId="8795"/>
    <cellStyle name="Percentuale 7 2 3 2" xfId="25185"/>
    <cellStyle name="Percentuale 7 2 4" xfId="25186"/>
    <cellStyle name="Percentuale 7 2 4 2" xfId="44907"/>
    <cellStyle name="Percentuale 7 2 5" xfId="25187"/>
    <cellStyle name="Percentuale 7 2 6" xfId="25183"/>
    <cellStyle name="Percentuale 7 3" xfId="866"/>
    <cellStyle name="Percentuale 7 3 2" xfId="2325"/>
    <cellStyle name="Percentuale 7 3 2 2" xfId="3893"/>
    <cellStyle name="Percentuale 7 3 2 2 2" xfId="25191"/>
    <cellStyle name="Percentuale 7 3 2 2 3" xfId="25190"/>
    <cellStyle name="Percentuale 7 3 2 3" xfId="3065"/>
    <cellStyle name="Percentuale 7 3 2 3 2" xfId="9605"/>
    <cellStyle name="Percentuale 7 3 2 3 3" xfId="25192"/>
    <cellStyle name="Percentuale 7 3 2 3 4" xfId="44908"/>
    <cellStyle name="Percentuale 7 3 2 4" xfId="25193"/>
    <cellStyle name="Percentuale 7 3 2 5" xfId="25189"/>
    <cellStyle name="Percentuale 7 3 3" xfId="2324"/>
    <cellStyle name="Percentuale 7 3 3 2" xfId="4793"/>
    <cellStyle name="Percentuale 7 3 3 2 2" xfId="25195"/>
    <cellStyle name="Percentuale 7 3 3 3" xfId="25196"/>
    <cellStyle name="Percentuale 7 3 3 4" xfId="25197"/>
    <cellStyle name="Percentuale 7 3 3 4 2" xfId="44909"/>
    <cellStyle name="Percentuale 7 3 3 5" xfId="25194"/>
    <cellStyle name="Percentuale 7 3 4" xfId="2555"/>
    <cellStyle name="Percentuale 7 3 4 2" xfId="9266"/>
    <cellStyle name="Percentuale 7 3 4 3" xfId="25198"/>
    <cellStyle name="Percentuale 7 3 5" xfId="7738"/>
    <cellStyle name="Percentuale 7 3 5 2" xfId="25199"/>
    <cellStyle name="Percentuale 7 3 6" xfId="25200"/>
    <cellStyle name="Percentuale 7 3 6 2" xfId="44910"/>
    <cellStyle name="Percentuale 7 3 7" xfId="25201"/>
    <cellStyle name="Percentuale 7 3 8" xfId="25188"/>
    <cellStyle name="Percentuale 7 4" xfId="2326"/>
    <cellStyle name="Percentuale 7 4 2" xfId="4794"/>
    <cellStyle name="Percentuale 7 4 2 2" xfId="4795"/>
    <cellStyle name="Percentuale 7 4 2 2 2" xfId="25204"/>
    <cellStyle name="Percentuale 7 4 2 3" xfId="13394"/>
    <cellStyle name="Percentuale 7 4 2 3 2" xfId="25205"/>
    <cellStyle name="Percentuale 7 4 2 4" xfId="25203"/>
    <cellStyle name="Percentuale 7 4 2 5" xfId="13004"/>
    <cellStyle name="Percentuale 7 4 3" xfId="4796"/>
    <cellStyle name="Percentuale 7 4 3 2" xfId="25206"/>
    <cellStyle name="Percentuale 7 4 4" xfId="25207"/>
    <cellStyle name="Percentuale 7 4 5" xfId="25208"/>
    <cellStyle name="Percentuale 7 4 5 2" xfId="44911"/>
    <cellStyle name="Percentuale 7 4 6" xfId="25209"/>
    <cellStyle name="Percentuale 7 4 7" xfId="25202"/>
    <cellStyle name="Percentuale 7 5" xfId="2327"/>
    <cellStyle name="Percentuale 7 5 2" xfId="25211"/>
    <cellStyle name="Percentuale 7 5 3" xfId="25212"/>
    <cellStyle name="Percentuale 7 5 3 2" xfId="44912"/>
    <cellStyle name="Percentuale 7 5 4" xfId="25213"/>
    <cellStyle name="Percentuale 7 5 5" xfId="25210"/>
    <cellStyle name="Percentuale 7 6" xfId="2322"/>
    <cellStyle name="Percentuale 7 6 2" xfId="5095"/>
    <cellStyle name="Percentuale 7 6 3" xfId="25214"/>
    <cellStyle name="Percentuale 7 7" xfId="25215"/>
    <cellStyle name="Percentuale 7 7 2" xfId="44913"/>
    <cellStyle name="Percentuale 7 8" xfId="25182"/>
    <cellStyle name="Percentuale 8" xfId="867"/>
    <cellStyle name="Percentuale 8 2" xfId="868"/>
    <cellStyle name="Percentuale 8 2 2" xfId="2329"/>
    <cellStyle name="Percentuale 8 2 2 2" xfId="9058"/>
    <cellStyle name="Percentuale 8 2 2 3" xfId="25218"/>
    <cellStyle name="Percentuale 8 2 3" xfId="8796"/>
    <cellStyle name="Percentuale 8 2 3 2" xfId="25219"/>
    <cellStyle name="Percentuale 8 2 4" xfId="25220"/>
    <cellStyle name="Percentuale 8 2 4 2" xfId="44914"/>
    <cellStyle name="Percentuale 8 2 5" xfId="25221"/>
    <cellStyle name="Percentuale 8 2 6" xfId="25217"/>
    <cellStyle name="Percentuale 8 3" xfId="869"/>
    <cellStyle name="Percentuale 8 3 2" xfId="2331"/>
    <cellStyle name="Percentuale 8 3 2 2" xfId="3894"/>
    <cellStyle name="Percentuale 8 3 2 2 2" xfId="25225"/>
    <cellStyle name="Percentuale 8 3 2 2 3" xfId="25224"/>
    <cellStyle name="Percentuale 8 3 2 3" xfId="3066"/>
    <cellStyle name="Percentuale 8 3 2 3 2" xfId="9606"/>
    <cellStyle name="Percentuale 8 3 2 3 3" xfId="25226"/>
    <cellStyle name="Percentuale 8 3 2 3 4" xfId="44915"/>
    <cellStyle name="Percentuale 8 3 2 4" xfId="25227"/>
    <cellStyle name="Percentuale 8 3 2 5" xfId="25223"/>
    <cellStyle name="Percentuale 8 3 3" xfId="2330"/>
    <cellStyle name="Percentuale 8 3 3 2" xfId="4797"/>
    <cellStyle name="Percentuale 8 3 3 2 2" xfId="25229"/>
    <cellStyle name="Percentuale 8 3 3 3" xfId="25230"/>
    <cellStyle name="Percentuale 8 3 3 4" xfId="25231"/>
    <cellStyle name="Percentuale 8 3 3 4 2" xfId="44916"/>
    <cellStyle name="Percentuale 8 3 3 5" xfId="25228"/>
    <cellStyle name="Percentuale 8 3 4" xfId="2556"/>
    <cellStyle name="Percentuale 8 3 4 2" xfId="9267"/>
    <cellStyle name="Percentuale 8 3 4 3" xfId="25232"/>
    <cellStyle name="Percentuale 8 3 5" xfId="6524"/>
    <cellStyle name="Percentuale 8 3 5 2" xfId="25233"/>
    <cellStyle name="Percentuale 8 3 6" xfId="25234"/>
    <cellStyle name="Percentuale 8 3 6 2" xfId="44917"/>
    <cellStyle name="Percentuale 8 3 7" xfId="25235"/>
    <cellStyle name="Percentuale 8 3 8" xfId="25222"/>
    <cellStyle name="Percentuale 8 4" xfId="2332"/>
    <cellStyle name="Percentuale 8 4 2" xfId="4798"/>
    <cellStyle name="Percentuale 8 4 2 2" xfId="4799"/>
    <cellStyle name="Percentuale 8 4 2 2 2" xfId="25238"/>
    <cellStyle name="Percentuale 8 4 2 3" xfId="13395"/>
    <cellStyle name="Percentuale 8 4 2 3 2" xfId="25239"/>
    <cellStyle name="Percentuale 8 4 2 4" xfId="25237"/>
    <cellStyle name="Percentuale 8 4 2 5" xfId="13005"/>
    <cellStyle name="Percentuale 8 4 3" xfId="4800"/>
    <cellStyle name="Percentuale 8 4 3 2" xfId="25240"/>
    <cellStyle name="Percentuale 8 4 4" xfId="25241"/>
    <cellStyle name="Percentuale 8 4 5" xfId="25242"/>
    <cellStyle name="Percentuale 8 4 5 2" xfId="44918"/>
    <cellStyle name="Percentuale 8 4 6" xfId="25243"/>
    <cellStyle name="Percentuale 8 4 7" xfId="25236"/>
    <cellStyle name="Percentuale 8 5" xfId="2333"/>
    <cellStyle name="Percentuale 8 5 2" xfId="25245"/>
    <cellStyle name="Percentuale 8 5 3" xfId="25246"/>
    <cellStyle name="Percentuale 8 5 3 2" xfId="44919"/>
    <cellStyle name="Percentuale 8 5 4" xfId="25247"/>
    <cellStyle name="Percentuale 8 5 5" xfId="25244"/>
    <cellStyle name="Percentuale 8 6" xfId="2328"/>
    <cellStyle name="Percentuale 8 6 2" xfId="5096"/>
    <cellStyle name="Percentuale 8 6 3" xfId="25248"/>
    <cellStyle name="Percentuale 8 7" xfId="25249"/>
    <cellStyle name="Percentuale 8 7 2" xfId="44920"/>
    <cellStyle name="Percentuale 8 8" xfId="25216"/>
    <cellStyle name="Percentuale 9" xfId="870"/>
    <cellStyle name="Percentuale 9 2" xfId="871"/>
    <cellStyle name="Percentuale 9 2 2" xfId="2335"/>
    <cellStyle name="Percentuale 9 2 2 2" xfId="9059"/>
    <cellStyle name="Percentuale 9 2 2 3" xfId="25252"/>
    <cellStyle name="Percentuale 9 2 3" xfId="8797"/>
    <cellStyle name="Percentuale 9 2 3 2" xfId="25253"/>
    <cellStyle name="Percentuale 9 2 4" xfId="25254"/>
    <cellStyle name="Percentuale 9 2 4 2" xfId="44921"/>
    <cellStyle name="Percentuale 9 2 5" xfId="25255"/>
    <cellStyle name="Percentuale 9 2 6" xfId="25251"/>
    <cellStyle name="Percentuale 9 3" xfId="872"/>
    <cellStyle name="Percentuale 9 3 2" xfId="2337"/>
    <cellStyle name="Percentuale 9 3 2 2" xfId="3895"/>
    <cellStyle name="Percentuale 9 3 2 2 2" xfId="25259"/>
    <cellStyle name="Percentuale 9 3 2 2 3" xfId="25258"/>
    <cellStyle name="Percentuale 9 3 2 3" xfId="3067"/>
    <cellStyle name="Percentuale 9 3 2 3 2" xfId="9607"/>
    <cellStyle name="Percentuale 9 3 2 3 3" xfId="25260"/>
    <cellStyle name="Percentuale 9 3 2 3 4" xfId="44922"/>
    <cellStyle name="Percentuale 9 3 2 4" xfId="25261"/>
    <cellStyle name="Percentuale 9 3 2 5" xfId="25257"/>
    <cellStyle name="Percentuale 9 3 3" xfId="2336"/>
    <cellStyle name="Percentuale 9 3 3 2" xfId="4801"/>
    <cellStyle name="Percentuale 9 3 3 2 2" xfId="25263"/>
    <cellStyle name="Percentuale 9 3 3 3" xfId="25264"/>
    <cellStyle name="Percentuale 9 3 3 4" xfId="25265"/>
    <cellStyle name="Percentuale 9 3 3 4 2" xfId="44923"/>
    <cellStyle name="Percentuale 9 3 3 5" xfId="25262"/>
    <cellStyle name="Percentuale 9 3 4" xfId="2557"/>
    <cellStyle name="Percentuale 9 3 4 2" xfId="9268"/>
    <cellStyle name="Percentuale 9 3 4 3" xfId="25266"/>
    <cellStyle name="Percentuale 9 3 5" xfId="7737"/>
    <cellStyle name="Percentuale 9 3 5 2" xfId="25267"/>
    <cellStyle name="Percentuale 9 3 6" xfId="25268"/>
    <cellStyle name="Percentuale 9 3 6 2" xfId="44924"/>
    <cellStyle name="Percentuale 9 3 7" xfId="25269"/>
    <cellStyle name="Percentuale 9 3 8" xfId="25256"/>
    <cellStyle name="Percentuale 9 4" xfId="2338"/>
    <cellStyle name="Percentuale 9 4 2" xfId="4802"/>
    <cellStyle name="Percentuale 9 4 2 2" xfId="4803"/>
    <cellStyle name="Percentuale 9 4 2 2 2" xfId="25272"/>
    <cellStyle name="Percentuale 9 4 2 3" xfId="13396"/>
    <cellStyle name="Percentuale 9 4 2 3 2" xfId="25273"/>
    <cellStyle name="Percentuale 9 4 2 4" xfId="25271"/>
    <cellStyle name="Percentuale 9 4 2 5" xfId="13006"/>
    <cellStyle name="Percentuale 9 4 3" xfId="4804"/>
    <cellStyle name="Percentuale 9 4 3 2" xfId="25274"/>
    <cellStyle name="Percentuale 9 4 4" xfId="25275"/>
    <cellStyle name="Percentuale 9 4 5" xfId="25276"/>
    <cellStyle name="Percentuale 9 4 5 2" xfId="44925"/>
    <cellStyle name="Percentuale 9 4 6" xfId="25277"/>
    <cellStyle name="Percentuale 9 4 7" xfId="25270"/>
    <cellStyle name="Percentuale 9 5" xfId="2339"/>
    <cellStyle name="Percentuale 9 5 2" xfId="25279"/>
    <cellStyle name="Percentuale 9 5 3" xfId="25280"/>
    <cellStyle name="Percentuale 9 5 3 2" xfId="44926"/>
    <cellStyle name="Percentuale 9 5 4" xfId="25281"/>
    <cellStyle name="Percentuale 9 5 5" xfId="25278"/>
    <cellStyle name="Percentuale 9 6" xfId="2334"/>
    <cellStyle name="Percentuale 9 6 2" xfId="5097"/>
    <cellStyle name="Percentuale 9 6 3" xfId="25282"/>
    <cellStyle name="Percentuale 9 7" xfId="25283"/>
    <cellStyle name="Percentuale 9 7 2" xfId="44927"/>
    <cellStyle name="Percentuale 9 8" xfId="25250"/>
    <cellStyle name="Procent" xfId="676" builtinId="5"/>
    <cellStyle name="Procent 10" xfId="25284"/>
    <cellStyle name="Procent 10 2" xfId="25285"/>
    <cellStyle name="Procent 10 2 2" xfId="25286"/>
    <cellStyle name="Procent 10 3" xfId="25287"/>
    <cellStyle name="Procent 10 3 2" xfId="25288"/>
    <cellStyle name="Procent 10 4" xfId="25289"/>
    <cellStyle name="Procent 10 4 2" xfId="25290"/>
    <cellStyle name="Procent 10 5" xfId="25291"/>
    <cellStyle name="Procent 11" xfId="25292"/>
    <cellStyle name="Procent 11 2" xfId="25293"/>
    <cellStyle name="Procent 12" xfId="25294"/>
    <cellStyle name="Procent 12 2" xfId="25295"/>
    <cellStyle name="Procent 13" xfId="25296"/>
    <cellStyle name="Procent 2" xfId="2340"/>
    <cellStyle name="Procent 2 10" xfId="25298"/>
    <cellStyle name="Procent 2 10 2" xfId="25299"/>
    <cellStyle name="Procent 2 10 2 2" xfId="25300"/>
    <cellStyle name="Procent 2 10 3" xfId="25301"/>
    <cellStyle name="Procent 2 11" xfId="25302"/>
    <cellStyle name="Procent 2 11 2" xfId="25303"/>
    <cellStyle name="Procent 2 12" xfId="25304"/>
    <cellStyle name="Procent 2 12 2" xfId="25305"/>
    <cellStyle name="Procent 2 13" xfId="25306"/>
    <cellStyle name="Procent 2 13 2" xfId="25307"/>
    <cellStyle name="Procent 2 14" xfId="25308"/>
    <cellStyle name="Procent 2 14 2" xfId="25309"/>
    <cellStyle name="Procent 2 15" xfId="25310"/>
    <cellStyle name="Procent 2 16" xfId="25311"/>
    <cellStyle name="Procent 2 17" xfId="25312"/>
    <cellStyle name="Procent 2 18" xfId="25313"/>
    <cellStyle name="Procent 2 18 2" xfId="44928"/>
    <cellStyle name="Procent 2 19" xfId="25314"/>
    <cellStyle name="Procent 2 2" xfId="4805"/>
    <cellStyle name="Procent 2 2 10" xfId="25316"/>
    <cellStyle name="Procent 2 2 11" xfId="25317"/>
    <cellStyle name="Procent 2 2 12" xfId="25318"/>
    <cellStyle name="Procent 2 2 12 2" xfId="44929"/>
    <cellStyle name="Procent 2 2 13" xfId="25319"/>
    <cellStyle name="Procent 2 2 14" xfId="25315"/>
    <cellStyle name="Procent 2 2 15" xfId="13397"/>
    <cellStyle name="Procent 2 2 2" xfId="6456"/>
    <cellStyle name="Procent 2 2 2 2" xfId="25321"/>
    <cellStyle name="Procent 2 2 2 2 2" xfId="25322"/>
    <cellStyle name="Procent 2 2 2 3" xfId="25323"/>
    <cellStyle name="Procent 2 2 2 3 2" xfId="25324"/>
    <cellStyle name="Procent 2 2 2 4" xfId="25325"/>
    <cellStyle name="Procent 2 2 2 4 2" xfId="25326"/>
    <cellStyle name="Procent 2 2 2 5" xfId="25327"/>
    <cellStyle name="Procent 2 2 2 5 2" xfId="25328"/>
    <cellStyle name="Procent 2 2 2 6" xfId="25329"/>
    <cellStyle name="Procent 2 2 2 7" xfId="25330"/>
    <cellStyle name="Procent 2 2 2 8" xfId="25320"/>
    <cellStyle name="Procent 2 2 2 9" xfId="13398"/>
    <cellStyle name="Procent 2 2 3" xfId="7603"/>
    <cellStyle name="Procent 2 2 3 2" xfId="25332"/>
    <cellStyle name="Procent 2 2 3 2 2" xfId="25333"/>
    <cellStyle name="Procent 2 2 3 3" xfId="25334"/>
    <cellStyle name="Procent 2 2 3 4" xfId="25331"/>
    <cellStyle name="Procent 2 2 4" xfId="7101"/>
    <cellStyle name="Procent 2 2 4 2" xfId="25336"/>
    <cellStyle name="Procent 2 2 4 3" xfId="25335"/>
    <cellStyle name="Procent 2 2 5" xfId="6455"/>
    <cellStyle name="Procent 2 2 5 2" xfId="25338"/>
    <cellStyle name="Procent 2 2 5 3" xfId="42170"/>
    <cellStyle name="Procent 2 2 5 4" xfId="25337"/>
    <cellStyle name="Procent 2 2 6" xfId="25339"/>
    <cellStyle name="Procent 2 2 6 2" xfId="25340"/>
    <cellStyle name="Procent 2 2 7" xfId="25341"/>
    <cellStyle name="Procent 2 2 7 2" xfId="25342"/>
    <cellStyle name="Procent 2 2 8" xfId="25343"/>
    <cellStyle name="Procent 2 2 9" xfId="25344"/>
    <cellStyle name="Procent 2 20" xfId="25297"/>
    <cellStyle name="Procent 2 3" xfId="25345"/>
    <cellStyle name="Procent 2 3 2" xfId="25346"/>
    <cellStyle name="Procent 2 3 2 2" xfId="25347"/>
    <cellStyle name="Procent 2 3 2 2 2" xfId="25348"/>
    <cellStyle name="Procent 2 3 2 3" xfId="25349"/>
    <cellStyle name="Procent 2 3 2 3 2" xfId="25350"/>
    <cellStyle name="Procent 2 3 2 4" xfId="25351"/>
    <cellStyle name="Procent 2 3 3" xfId="25352"/>
    <cellStyle name="Procent 2 3 3 2" xfId="25353"/>
    <cellStyle name="Procent 2 3 4" xfId="25354"/>
    <cellStyle name="Procent 2 3 4 2" xfId="25355"/>
    <cellStyle name="Procent 2 3 5" xfId="25356"/>
    <cellStyle name="Procent 2 3 5 2" xfId="25357"/>
    <cellStyle name="Procent 2 3 6" xfId="25358"/>
    <cellStyle name="Procent 2 3 6 2" xfId="25359"/>
    <cellStyle name="Procent 2 3 7" xfId="25360"/>
    <cellStyle name="Procent 2 3 7 2" xfId="25361"/>
    <cellStyle name="Procent 2 3 8" xfId="25362"/>
    <cellStyle name="Procent 2 4" xfId="25363"/>
    <cellStyle name="Procent 2 4 2" xfId="25364"/>
    <cellStyle name="Procent 2 4 2 2" xfId="25365"/>
    <cellStyle name="Procent 2 4 2 2 2" xfId="25366"/>
    <cellStyle name="Procent 2 4 2 3" xfId="25367"/>
    <cellStyle name="Procent 2 4 2 3 2" xfId="25368"/>
    <cellStyle name="Procent 2 4 2 4" xfId="25369"/>
    <cellStyle name="Procent 2 4 3" xfId="25370"/>
    <cellStyle name="Procent 2 4 3 2" xfId="25371"/>
    <cellStyle name="Procent 2 4 4" xfId="25372"/>
    <cellStyle name="Procent 2 4 4 2" xfId="25373"/>
    <cellStyle name="Procent 2 4 5" xfId="25374"/>
    <cellStyle name="Procent 2 4 5 2" xfId="25375"/>
    <cellStyle name="Procent 2 4 6" xfId="25376"/>
    <cellStyle name="Procent 2 4 6 2" xfId="25377"/>
    <cellStyle name="Procent 2 4 7" xfId="25378"/>
    <cellStyle name="Procent 2 4 7 2" xfId="25379"/>
    <cellStyle name="Procent 2 4 8" xfId="25380"/>
    <cellStyle name="Procent 2 5" xfId="25381"/>
    <cellStyle name="Procent 2 5 2" xfId="25382"/>
    <cellStyle name="Procent 2 5 2 2" xfId="25383"/>
    <cellStyle name="Procent 2 5 2 2 2" xfId="25384"/>
    <cellStyle name="Procent 2 5 2 3" xfId="25385"/>
    <cellStyle name="Procent 2 5 2 3 2" xfId="25386"/>
    <cellStyle name="Procent 2 5 2 4" xfId="25387"/>
    <cellStyle name="Procent 2 5 3" xfId="25388"/>
    <cellStyle name="Procent 2 5 3 2" xfId="25389"/>
    <cellStyle name="Procent 2 5 4" xfId="25390"/>
    <cellStyle name="Procent 2 5 4 2" xfId="25391"/>
    <cellStyle name="Procent 2 5 5" xfId="25392"/>
    <cellStyle name="Procent 2 5 5 2" xfId="25393"/>
    <cellStyle name="Procent 2 5 6" xfId="25394"/>
    <cellStyle name="Procent 2 5 6 2" xfId="25395"/>
    <cellStyle name="Procent 2 6" xfId="25396"/>
    <cellStyle name="Procent 2 6 2" xfId="25397"/>
    <cellStyle name="Procent 2 6 2 2" xfId="25398"/>
    <cellStyle name="Procent 2 6 2 2 2" xfId="25399"/>
    <cellStyle name="Procent 2 6 2 3" xfId="25400"/>
    <cellStyle name="Procent 2 6 2 3 2" xfId="25401"/>
    <cellStyle name="Procent 2 6 2 4" xfId="25402"/>
    <cellStyle name="Procent 2 6 3" xfId="25403"/>
    <cellStyle name="Procent 2 6 3 2" xfId="25404"/>
    <cellStyle name="Procent 2 6 4" xfId="25405"/>
    <cellStyle name="Procent 2 6 4 2" xfId="25406"/>
    <cellStyle name="Procent 2 6 5" xfId="25407"/>
    <cellStyle name="Procent 2 6 5 2" xfId="25408"/>
    <cellStyle name="Procent 2 6 6" xfId="25409"/>
    <cellStyle name="Procent 2 7" xfId="25410"/>
    <cellStyle name="Procent 2 7 2" xfId="25411"/>
    <cellStyle name="Procent 2 7 2 2" xfId="25412"/>
    <cellStyle name="Procent 2 7 2 2 2" xfId="25413"/>
    <cellStyle name="Procent 2 7 2 3" xfId="25414"/>
    <cellStyle name="Procent 2 7 2 3 2" xfId="25415"/>
    <cellStyle name="Procent 2 7 2 4" xfId="25416"/>
    <cellStyle name="Procent 2 7 3" xfId="25417"/>
    <cellStyle name="Procent 2 7 3 2" xfId="25418"/>
    <cellStyle name="Procent 2 7 4" xfId="25419"/>
    <cellStyle name="Procent 2 7 4 2" xfId="25420"/>
    <cellStyle name="Procent 2 7 5" xfId="25421"/>
    <cellStyle name="Procent 2 7 5 2" xfId="25422"/>
    <cellStyle name="Procent 2 7 6" xfId="25423"/>
    <cellStyle name="Procent 2 8" xfId="25424"/>
    <cellStyle name="Procent 2 8 2" xfId="25425"/>
    <cellStyle name="Procent 2 8 2 2" xfId="25426"/>
    <cellStyle name="Procent 2 8 2 2 2" xfId="25427"/>
    <cellStyle name="Procent 2 8 2 3" xfId="25428"/>
    <cellStyle name="Procent 2 8 2 3 2" xfId="25429"/>
    <cellStyle name="Procent 2 8 2 4" xfId="25430"/>
    <cellStyle name="Procent 2 8 3" xfId="25431"/>
    <cellStyle name="Procent 2 8 3 2" xfId="25432"/>
    <cellStyle name="Procent 2 8 4" xfId="25433"/>
    <cellStyle name="Procent 2 8 4 2" xfId="25434"/>
    <cellStyle name="Procent 2 8 5" xfId="25435"/>
    <cellStyle name="Procent 2 8 5 2" xfId="25436"/>
    <cellStyle name="Procent 2 8 6" xfId="25437"/>
    <cellStyle name="Procent 2 9" xfId="25438"/>
    <cellStyle name="Procent 2 9 2" xfId="25439"/>
    <cellStyle name="Procent 2 9 2 2" xfId="25440"/>
    <cellStyle name="Procent 2 9 3" xfId="25441"/>
    <cellStyle name="Procent 2 9 3 2" xfId="25442"/>
    <cellStyle name="Procent 2 9 4" xfId="25443"/>
    <cellStyle name="Procent 3" xfId="2558"/>
    <cellStyle name="Procent 3 2" xfId="4806"/>
    <cellStyle name="Procent 3 2 2" xfId="7604"/>
    <cellStyle name="Procent 3 2 2 2" xfId="25447"/>
    <cellStyle name="Procent 3 2 2 3" xfId="25446"/>
    <cellStyle name="Procent 3 2 3" xfId="7003"/>
    <cellStyle name="Procent 3 2 3 2" xfId="25449"/>
    <cellStyle name="Procent 3 2 3 3" xfId="25448"/>
    <cellStyle name="Procent 3 2 4" xfId="6458"/>
    <cellStyle name="Procent 3 2 4 2" xfId="41715"/>
    <cellStyle name="Procent 3 2 4 3" xfId="25450"/>
    <cellStyle name="Procent 3 2 5" xfId="25451"/>
    <cellStyle name="Procent 3 2 6" xfId="25452"/>
    <cellStyle name="Procent 3 2 7" xfId="25445"/>
    <cellStyle name="Procent 3 2 8" xfId="13400"/>
    <cellStyle name="Procent 3 3" xfId="7605"/>
    <cellStyle name="Procent 3 3 2" xfId="25454"/>
    <cellStyle name="Procent 3 3 3" xfId="25453"/>
    <cellStyle name="Procent 3 4" xfId="7002"/>
    <cellStyle name="Procent 3 4 2" xfId="25456"/>
    <cellStyle name="Procent 3 4 3" xfId="25455"/>
    <cellStyle name="Procent 3 5" xfId="6457"/>
    <cellStyle name="Procent 3 5 2" xfId="25457"/>
    <cellStyle name="Procent 3 5 3" xfId="13399"/>
    <cellStyle name="Procent 3 6" xfId="25458"/>
    <cellStyle name="Procent 3 7" xfId="25459"/>
    <cellStyle name="Procent 3 8" xfId="25460"/>
    <cellStyle name="Procent 3 9" xfId="25444"/>
    <cellStyle name="Procent 4" xfId="4807"/>
    <cellStyle name="Procent 4 10" xfId="13588"/>
    <cellStyle name="Procent 4 2" xfId="4808"/>
    <cellStyle name="Procent 4 2 2" xfId="5288"/>
    <cellStyle name="Procent 4 2 2 2" xfId="5608"/>
    <cellStyle name="Procent 4 2 2 2 2" xfId="8242"/>
    <cellStyle name="Procent 4 2 2 2 2 2" xfId="42620"/>
    <cellStyle name="Procent 4 2 2 2 2 3" xfId="25464"/>
    <cellStyle name="Procent 4 2 2 2 3" xfId="14342"/>
    <cellStyle name="Procent 4 2 2 3" xfId="7941"/>
    <cellStyle name="Procent 4 2 2 3 2" xfId="20530"/>
    <cellStyle name="Procent 4 2 2 3 3" xfId="25465"/>
    <cellStyle name="Procent 4 2 2 4" xfId="25463"/>
    <cellStyle name="Procent 4 2 2 5" xfId="14193"/>
    <cellStyle name="Procent 4 2 3" xfId="5368"/>
    <cellStyle name="Procent 4 2 3 2" xfId="5688"/>
    <cellStyle name="Procent 4 2 3 2 2" xfId="8322"/>
    <cellStyle name="Procent 4 2 3 2 2 2" xfId="43504"/>
    <cellStyle name="Procent 4 2 3 2 2 3" xfId="25467"/>
    <cellStyle name="Procent 4 2 3 2 3" xfId="14384"/>
    <cellStyle name="Procent 4 2 3 3" xfId="8012"/>
    <cellStyle name="Procent 4 2 3 3 2" xfId="42614"/>
    <cellStyle name="Procent 4 2 3 3 3" xfId="25466"/>
    <cellStyle name="Procent 4 2 3 4" xfId="14226"/>
    <cellStyle name="Procent 4 2 4" xfId="5448"/>
    <cellStyle name="Procent 4 2 4 2" xfId="5768"/>
    <cellStyle name="Procent 4 2 4 2 2" xfId="8402"/>
    <cellStyle name="Procent 4 2 4 2 2 2" xfId="42552"/>
    <cellStyle name="Procent 4 2 4 2 3" xfId="14426"/>
    <cellStyle name="Procent 4 2 4 3" xfId="8088"/>
    <cellStyle name="Procent 4 2 4 3 2" xfId="20139"/>
    <cellStyle name="Procent 4 2 4 3 3" xfId="25468"/>
    <cellStyle name="Procent 4 2 4 4" xfId="14264"/>
    <cellStyle name="Procent 4 2 5" xfId="5528"/>
    <cellStyle name="Procent 4 2 5 2" xfId="8168"/>
    <cellStyle name="Procent 4 2 5 2 2" xfId="43788"/>
    <cellStyle name="Procent 4 2 5 2 3" xfId="25469"/>
    <cellStyle name="Procent 4 2 5 3" xfId="14306"/>
    <cellStyle name="Procent 4 2 6" xfId="5848"/>
    <cellStyle name="Procent 4 2 6 2" xfId="8482"/>
    <cellStyle name="Procent 4 2 6 2 2" xfId="41837"/>
    <cellStyle name="Procent 4 2 6 3" xfId="14468"/>
    <cellStyle name="Procent 4 2 7" xfId="7102"/>
    <cellStyle name="Procent 4 2 7 2" xfId="42180"/>
    <cellStyle name="Procent 4 2 7 3" xfId="25462"/>
    <cellStyle name="Procent 4 2 8" xfId="13729"/>
    <cellStyle name="Procent 4 3" xfId="5287"/>
    <cellStyle name="Procent 4 3 2" xfId="5607"/>
    <cellStyle name="Procent 4 3 2 2" xfId="8241"/>
    <cellStyle name="Procent 4 3 2 2 2" xfId="42247"/>
    <cellStyle name="Procent 4 3 2 2 3" xfId="25471"/>
    <cellStyle name="Procent 4 3 2 3" xfId="14341"/>
    <cellStyle name="Procent 4 3 3" xfId="7940"/>
    <cellStyle name="Procent 4 3 3 2" xfId="42538"/>
    <cellStyle name="Procent 4 3 3 3" xfId="25472"/>
    <cellStyle name="Procent 4 3 4" xfId="25470"/>
    <cellStyle name="Procent 4 3 5" xfId="14192"/>
    <cellStyle name="Procent 4 4" xfId="5367"/>
    <cellStyle name="Procent 4 4 2" xfId="5687"/>
    <cellStyle name="Procent 4 4 2 2" xfId="8321"/>
    <cellStyle name="Procent 4 4 2 2 2" xfId="42255"/>
    <cellStyle name="Procent 4 4 2 2 3" xfId="25474"/>
    <cellStyle name="Procent 4 4 2 3" xfId="14383"/>
    <cellStyle name="Procent 4 4 3" xfId="8011"/>
    <cellStyle name="Procent 4 4 3 2" xfId="42219"/>
    <cellStyle name="Procent 4 4 3 3" xfId="25473"/>
    <cellStyle name="Procent 4 4 4" xfId="14225"/>
    <cellStyle name="Procent 4 5" xfId="5447"/>
    <cellStyle name="Procent 4 5 2" xfId="5767"/>
    <cellStyle name="Procent 4 5 2 2" xfId="8401"/>
    <cellStyle name="Procent 4 5 2 2 2" xfId="42551"/>
    <cellStyle name="Procent 4 5 2 2 3" xfId="25476"/>
    <cellStyle name="Procent 4 5 2 3" xfId="14425"/>
    <cellStyle name="Procent 4 5 3" xfId="8087"/>
    <cellStyle name="Procent 4 5 3 2" xfId="42230"/>
    <cellStyle name="Procent 4 5 3 3" xfId="25475"/>
    <cellStyle name="Procent 4 5 4" xfId="14263"/>
    <cellStyle name="Procent 4 6" xfId="5527"/>
    <cellStyle name="Procent 4 6 2" xfId="8167"/>
    <cellStyle name="Procent 4 6 2 2" xfId="42236"/>
    <cellStyle name="Procent 4 6 2 3" xfId="25477"/>
    <cellStyle name="Procent 4 6 3" xfId="14305"/>
    <cellStyle name="Procent 4 7" xfId="5847"/>
    <cellStyle name="Procent 4 7 2" xfId="8481"/>
    <cellStyle name="Procent 4 7 2 2" xfId="41836"/>
    <cellStyle name="Procent 4 7 2 3" xfId="25478"/>
    <cellStyle name="Procent 4 7 3" xfId="14467"/>
    <cellStyle name="Procent 4 8" xfId="8728"/>
    <cellStyle name="Procent 4 9" xfId="7004"/>
    <cellStyle name="Procent 4 9 2" xfId="43778"/>
    <cellStyle name="Procent 4 9 3" xfId="25461"/>
    <cellStyle name="Procent 5" xfId="25479"/>
    <cellStyle name="Procent 5 2" xfId="25480"/>
    <cellStyle name="Procent 5 2 2" xfId="25481"/>
    <cellStyle name="Procent 5 2 2 2" xfId="25482"/>
    <cellStyle name="Procent 5 2 3" xfId="25483"/>
    <cellStyle name="Procent 5 2 3 2" xfId="25484"/>
    <cellStyle name="Procent 5 2 4" xfId="25485"/>
    <cellStyle name="Procent 5 3" xfId="25486"/>
    <cellStyle name="Procent 5 3 2" xfId="25487"/>
    <cellStyle name="Procent 5 4" xfId="25488"/>
    <cellStyle name="Procent 5 4 2" xfId="25489"/>
    <cellStyle name="Procent 5 5" xfId="25490"/>
    <cellStyle name="Procent 5 5 2" xfId="25491"/>
    <cellStyle name="Procent 5 6" xfId="25492"/>
    <cellStyle name="Procent 5 7" xfId="25493"/>
    <cellStyle name="Procent 6" xfId="25494"/>
    <cellStyle name="Procent 6 2" xfId="25495"/>
    <cellStyle name="Procent 6 2 2" xfId="25496"/>
    <cellStyle name="Procent 6 2 2 2" xfId="25497"/>
    <cellStyle name="Procent 6 2 3" xfId="25498"/>
    <cellStyle name="Procent 6 2 3 2" xfId="25499"/>
    <cellStyle name="Procent 6 2 4" xfId="25500"/>
    <cellStyle name="Procent 6 3" xfId="25501"/>
    <cellStyle name="Procent 6 3 2" xfId="25502"/>
    <cellStyle name="Procent 6 4" xfId="25503"/>
    <cellStyle name="Procent 6 4 2" xfId="25504"/>
    <cellStyle name="Procent 6 5" xfId="25505"/>
    <cellStyle name="Procent 6 5 2" xfId="25506"/>
    <cellStyle name="Procent 6 6" xfId="25507"/>
    <cellStyle name="Procent 7" xfId="25508"/>
    <cellStyle name="Procent 7 2" xfId="25509"/>
    <cellStyle name="Procent 7 2 2" xfId="25510"/>
    <cellStyle name="Procent 7 2 2 2" xfId="25511"/>
    <cellStyle name="Procent 7 2 3" xfId="25512"/>
    <cellStyle name="Procent 7 2 3 2" xfId="25513"/>
    <cellStyle name="Procent 7 2 4" xfId="25514"/>
    <cellStyle name="Procent 7 3" xfId="25515"/>
    <cellStyle name="Procent 7 3 2" xfId="25516"/>
    <cellStyle name="Procent 7 4" xfId="25517"/>
    <cellStyle name="Procent 7 4 2" xfId="25518"/>
    <cellStyle name="Procent 7 5" xfId="25519"/>
    <cellStyle name="Procent 7 5 2" xfId="25520"/>
    <cellStyle name="Procent 7 6" xfId="25521"/>
    <cellStyle name="Procent 8" xfId="25522"/>
    <cellStyle name="Procent 8 2" xfId="25523"/>
    <cellStyle name="Procent 8 2 2" xfId="25524"/>
    <cellStyle name="Procent 8 2 2 2" xfId="25525"/>
    <cellStyle name="Procent 8 2 3" xfId="25526"/>
    <cellStyle name="Procent 8 2 3 2" xfId="25527"/>
    <cellStyle name="Procent 8 2 4" xfId="25528"/>
    <cellStyle name="Procent 8 3" xfId="25529"/>
    <cellStyle name="Procent 8 3 2" xfId="25530"/>
    <cellStyle name="Procent 8 4" xfId="25531"/>
    <cellStyle name="Procent 8 4 2" xfId="25532"/>
    <cellStyle name="Procent 8 5" xfId="25533"/>
    <cellStyle name="Procent 9" xfId="25534"/>
    <cellStyle name="Procent 9 2" xfId="25535"/>
    <cellStyle name="Procent 9 2 2" xfId="25536"/>
    <cellStyle name="Procent 9 3" xfId="25537"/>
    <cellStyle name="Procent 9 3 2" xfId="25538"/>
    <cellStyle name="Procent 9 4" xfId="25539"/>
    <cellStyle name="SAPBEXaggData" xfId="28004"/>
    <cellStyle name="SAPBEXaggDataEmph" xfId="28005"/>
    <cellStyle name="SAPBEXaggItem" xfId="28006"/>
    <cellStyle name="SAPBEXaggItemX" xfId="28007"/>
    <cellStyle name="SAPBEXchaText" xfId="28008"/>
    <cellStyle name="SAPBEXexcBad" xfId="28009"/>
    <cellStyle name="SAPBEXexcBad7" xfId="28010"/>
    <cellStyle name="SAPBEXexcBad8" xfId="28011"/>
    <cellStyle name="SAPBEXexcBad9" xfId="28012"/>
    <cellStyle name="SAPBEXexcCritical" xfId="28013"/>
    <cellStyle name="SAPBEXexcCritical4" xfId="28014"/>
    <cellStyle name="SAPBEXexcCritical5" xfId="28015"/>
    <cellStyle name="SAPBEXexcCritical6" xfId="28016"/>
    <cellStyle name="SAPBEXexcGood" xfId="28017"/>
    <cellStyle name="SAPBEXexcGood1" xfId="28018"/>
    <cellStyle name="SAPBEXexcGood2" xfId="28019"/>
    <cellStyle name="SAPBEXexcGood3" xfId="28020"/>
    <cellStyle name="SAPBEXexcVeryBad" xfId="28021"/>
    <cellStyle name="SAPBEXfilterDrill" xfId="28022"/>
    <cellStyle name="SAPBEXfilterItem" xfId="28023"/>
    <cellStyle name="SAPBEXfilterText" xfId="28024"/>
    <cellStyle name="SAPBEXformats" xfId="28025"/>
    <cellStyle name="SAPBEXheaderData" xfId="28026"/>
    <cellStyle name="SAPBEXheaderItem" xfId="28027"/>
    <cellStyle name="SAPBEXheaderText" xfId="28028"/>
    <cellStyle name="SAPBEXHLevel0" xfId="28029"/>
    <cellStyle name="SAPBEXHLevel0X" xfId="28030"/>
    <cellStyle name="SAPBEXHLevel1" xfId="28031"/>
    <cellStyle name="SAPBEXHLevel1X" xfId="28032"/>
    <cellStyle name="SAPBEXHLevel2" xfId="28033"/>
    <cellStyle name="SAPBEXHLevel2X" xfId="28034"/>
    <cellStyle name="SAPBEXHLevel3" xfId="28035"/>
    <cellStyle name="SAPBEXHLevel3X" xfId="28036"/>
    <cellStyle name="SAPBEXinputData" xfId="28037"/>
    <cellStyle name="SAPBEXresData" xfId="28038"/>
    <cellStyle name="SAPBEXresDataEmph" xfId="28039"/>
    <cellStyle name="SAPBEXresItem" xfId="28040"/>
    <cellStyle name="SAPBEXresItemX" xfId="28041"/>
    <cellStyle name="SAPBEXstdData" xfId="28042"/>
    <cellStyle name="SAPBEXstdDataEmph" xfId="28043"/>
    <cellStyle name="SAPBEXstdItem" xfId="28044"/>
    <cellStyle name="SAPBEXstdItemX" xfId="28045"/>
    <cellStyle name="SAPBEXsubData" xfId="28046"/>
    <cellStyle name="SAPBEXsubDataEmph" xfId="28047"/>
    <cellStyle name="SAPBEXsubItem" xfId="28048"/>
    <cellStyle name="SAPBEXtitle" xfId="28049"/>
    <cellStyle name="SAPBEXundefined" xfId="28050"/>
    <cellStyle name="Shade" xfId="25683"/>
    <cellStyle name="Shade 2" xfId="30501"/>
    <cellStyle name="Standard_Sce_D_Extraction" xfId="873"/>
    <cellStyle name="Style 134 2" xfId="25695"/>
    <cellStyle name="Style 134 2 2" xfId="30509"/>
    <cellStyle name="Style 140" xfId="25696"/>
    <cellStyle name="Style 140 2" xfId="30510"/>
    <cellStyle name="Style 142 2" xfId="25697"/>
    <cellStyle name="Style 142 2 2" xfId="30511"/>
    <cellStyle name="Style 155" xfId="6459"/>
    <cellStyle name="Style 155 2" xfId="25540"/>
    <cellStyle name="Style 155 3" xfId="20613"/>
    <cellStyle name="Style 155 4" xfId="13401"/>
    <cellStyle name="Style 156" xfId="6460"/>
    <cellStyle name="Style 156 2" xfId="25541"/>
    <cellStyle name="Style 157" xfId="6461"/>
    <cellStyle name="Style 157 2" xfId="25542"/>
    <cellStyle name="Style 157 3" xfId="42171"/>
    <cellStyle name="Style 157 4" xfId="13402"/>
    <cellStyle name="Style 158" xfId="6462"/>
    <cellStyle name="Style 158 2" xfId="25543"/>
    <cellStyle name="Style 158 3" xfId="29169"/>
    <cellStyle name="Style 158 4" xfId="13403"/>
    <cellStyle name="Style 159" xfId="6463"/>
    <cellStyle name="Style 159 2" xfId="25544"/>
    <cellStyle name="Style 161" xfId="6464"/>
    <cellStyle name="Style 161 2" xfId="25545"/>
    <cellStyle name="Style 161 3" xfId="29991"/>
    <cellStyle name="Style 161 4" xfId="13404"/>
    <cellStyle name="Style 162" xfId="6465"/>
    <cellStyle name="Style 162 2" xfId="25546"/>
    <cellStyle name="Style 162 3" xfId="28920"/>
    <cellStyle name="Style 162 4" xfId="13405"/>
    <cellStyle name="Style 163" xfId="6466"/>
    <cellStyle name="Style 163 2" xfId="25547"/>
    <cellStyle name="Style 163 3" xfId="42100"/>
    <cellStyle name="Style 163 4" xfId="13406"/>
    <cellStyle name="Style 223" xfId="6467"/>
    <cellStyle name="Style 223 2" xfId="25548"/>
    <cellStyle name="Style 223 3" xfId="42594"/>
    <cellStyle name="Style 223 4" xfId="13407"/>
    <cellStyle name="Style 224" xfId="6468"/>
    <cellStyle name="Style 224 2" xfId="25549"/>
    <cellStyle name="Style 225" xfId="6469"/>
    <cellStyle name="Style 225 2" xfId="25550"/>
    <cellStyle name="Style 225 3" xfId="43109"/>
    <cellStyle name="Style 225 4" xfId="13408"/>
    <cellStyle name="Style 226" xfId="6470"/>
    <cellStyle name="Style 226 2" xfId="25551"/>
    <cellStyle name="Style 226 3" xfId="41716"/>
    <cellStyle name="Style 226 4" xfId="13409"/>
    <cellStyle name="Style 227" xfId="6471"/>
    <cellStyle name="Style 227 2" xfId="25552"/>
    <cellStyle name="Style 229" xfId="6472"/>
    <cellStyle name="Style 229 2" xfId="25553"/>
    <cellStyle name="Style 229 3" xfId="42659"/>
    <cellStyle name="Style 229 4" xfId="13410"/>
    <cellStyle name="Style 230" xfId="6473"/>
    <cellStyle name="Style 230 2" xfId="25554"/>
    <cellStyle name="Style 230 3" xfId="42101"/>
    <cellStyle name="Style 230 4" xfId="13411"/>
    <cellStyle name="Style 231" xfId="6474"/>
    <cellStyle name="Style 231 2" xfId="25555"/>
    <cellStyle name="Style 231 3" xfId="43187"/>
    <cellStyle name="Style 231 4" xfId="13412"/>
    <cellStyle name="Style 257" xfId="6475"/>
    <cellStyle name="Style 257 2" xfId="25556"/>
    <cellStyle name="Style 257 3" xfId="43882"/>
    <cellStyle name="Style 257 4" xfId="13413"/>
    <cellStyle name="Style 258" xfId="6476"/>
    <cellStyle name="Style 258 2" xfId="25557"/>
    <cellStyle name="Style 259" xfId="6477"/>
    <cellStyle name="Style 259 2" xfId="25558"/>
    <cellStyle name="Style 259 3" xfId="27893"/>
    <cellStyle name="Style 259 4" xfId="13414"/>
    <cellStyle name="Style 260" xfId="6478"/>
    <cellStyle name="Style 260 2" xfId="25559"/>
    <cellStyle name="Style 260 3" xfId="19950"/>
    <cellStyle name="Style 260 4" xfId="13415"/>
    <cellStyle name="Style 261" xfId="6479"/>
    <cellStyle name="Style 261 2" xfId="25560"/>
    <cellStyle name="Style 263" xfId="6480"/>
    <cellStyle name="Style 263 2" xfId="25561"/>
    <cellStyle name="Style 263 3" xfId="20161"/>
    <cellStyle name="Style 263 4" xfId="13416"/>
    <cellStyle name="Style 264" xfId="6481"/>
    <cellStyle name="Style 264 2" xfId="25562"/>
    <cellStyle name="Style 264 3" xfId="28526"/>
    <cellStyle name="Style 264 4" xfId="13417"/>
    <cellStyle name="Style 265" xfId="6482"/>
    <cellStyle name="Style 265 2" xfId="25563"/>
    <cellStyle name="Style 265 3" xfId="41717"/>
    <cellStyle name="Style 265 4" xfId="13418"/>
    <cellStyle name="Style 461" xfId="6483"/>
    <cellStyle name="Style 461 2" xfId="25564"/>
    <cellStyle name="Style 461 3" xfId="41718"/>
    <cellStyle name="Style 461 4" xfId="13419"/>
    <cellStyle name="Style 467" xfId="6484"/>
    <cellStyle name="Style 467 2" xfId="25565"/>
    <cellStyle name="Style 467 3" xfId="41719"/>
    <cellStyle name="Style 467 4" xfId="13420"/>
    <cellStyle name="Style 468" xfId="6485"/>
    <cellStyle name="Style 468 2" xfId="25566"/>
    <cellStyle name="Style 468 3" xfId="20612"/>
    <cellStyle name="Style 468 4" xfId="13421"/>
    <cellStyle name="Style 469" xfId="6486"/>
    <cellStyle name="Style 469 2" xfId="25567"/>
    <cellStyle name="Style 469 3" xfId="42671"/>
    <cellStyle name="Style 469 4" xfId="13422"/>
    <cellStyle name="Style 478" xfId="6487"/>
    <cellStyle name="Style 478 2" xfId="25568"/>
    <cellStyle name="Style 478 3" xfId="42172"/>
    <cellStyle name="Style 478 4" xfId="13423"/>
    <cellStyle name="Style 479" xfId="6488"/>
    <cellStyle name="Style 479 2" xfId="25569"/>
    <cellStyle name="Style 480" xfId="6489"/>
    <cellStyle name="Style 480 2" xfId="25570"/>
    <cellStyle name="Style 480 3" xfId="42523"/>
    <cellStyle name="Style 480 4" xfId="13424"/>
    <cellStyle name="Style 481" xfId="6490"/>
    <cellStyle name="Style 481 2" xfId="25571"/>
    <cellStyle name="Style 481 3" xfId="41720"/>
    <cellStyle name="Style 481 4" xfId="13425"/>
    <cellStyle name="Style 482" xfId="6491"/>
    <cellStyle name="Style 482 2" xfId="25572"/>
    <cellStyle name="Style 484" xfId="6492"/>
    <cellStyle name="Style 484 2" xfId="25573"/>
    <cellStyle name="Style 484 3" xfId="43260"/>
    <cellStyle name="Style 484 4" xfId="13426"/>
    <cellStyle name="Style 485" xfId="6493"/>
    <cellStyle name="Style 485 2" xfId="25574"/>
    <cellStyle name="Style 485 3" xfId="42173"/>
    <cellStyle name="Style 485 4" xfId="13427"/>
    <cellStyle name="Style 486" xfId="6494"/>
    <cellStyle name="Style 486 2" xfId="25575"/>
    <cellStyle name="Style 486 3" xfId="43199"/>
    <cellStyle name="Style 486 4" xfId="13428"/>
    <cellStyle name="Style 495" xfId="6495"/>
    <cellStyle name="Style 495 2" xfId="25576"/>
    <cellStyle name="Style 495 3" xfId="42863"/>
    <cellStyle name="Style 495 4" xfId="13429"/>
    <cellStyle name="Style 496" xfId="6496"/>
    <cellStyle name="Style 496 2" xfId="25577"/>
    <cellStyle name="Style 497" xfId="6497"/>
    <cellStyle name="Style 497 2" xfId="25578"/>
    <cellStyle name="Style 497 3" xfId="32703"/>
    <cellStyle name="Style 497 4" xfId="13430"/>
    <cellStyle name="Style 498" xfId="6498"/>
    <cellStyle name="Style 498 2" xfId="25579"/>
    <cellStyle name="Style 498 3" xfId="43837"/>
    <cellStyle name="Style 498 4" xfId="13431"/>
    <cellStyle name="Style 499" xfId="6499"/>
    <cellStyle name="Style 499 2" xfId="25580"/>
    <cellStyle name="Style 501" xfId="6500"/>
    <cellStyle name="Style 501 2" xfId="25581"/>
    <cellStyle name="Style 501 3" xfId="43777"/>
    <cellStyle name="Style 501 4" xfId="13432"/>
    <cellStyle name="Style 502" xfId="6501"/>
    <cellStyle name="Style 502 2" xfId="25582"/>
    <cellStyle name="Style 502 3" xfId="43454"/>
    <cellStyle name="Style 502 4" xfId="13433"/>
    <cellStyle name="Style 503" xfId="6502"/>
    <cellStyle name="Style 503 2" xfId="25583"/>
    <cellStyle name="Style 503 3" xfId="20790"/>
    <cellStyle name="Style 503 4" xfId="13434"/>
    <cellStyle name="Style 580" xfId="6503"/>
    <cellStyle name="Style 580 2" xfId="25584"/>
    <cellStyle name="Style 580 3" xfId="43251"/>
    <cellStyle name="Style 580 4" xfId="13435"/>
    <cellStyle name="Style 581" xfId="6504"/>
    <cellStyle name="Style 581 2" xfId="25585"/>
    <cellStyle name="Style 582" xfId="6505"/>
    <cellStyle name="Style 582 2" xfId="25586"/>
    <cellStyle name="Style 582 3" xfId="43766"/>
    <cellStyle name="Style 582 4" xfId="13436"/>
    <cellStyle name="Style 583" xfId="6506"/>
    <cellStyle name="Style 583 2" xfId="25587"/>
    <cellStyle name="Style 583 3" xfId="43011"/>
    <cellStyle name="Style 583 4" xfId="13437"/>
    <cellStyle name="Style 584" xfId="6507"/>
    <cellStyle name="Style 584 2" xfId="25588"/>
    <cellStyle name="Style 586" xfId="6508"/>
    <cellStyle name="Style 586 2" xfId="25589"/>
    <cellStyle name="Style 586 3" xfId="41721"/>
    <cellStyle name="Style 586 4" xfId="13438"/>
    <cellStyle name="Style 587" xfId="6509"/>
    <cellStyle name="Style 587 2" xfId="25590"/>
    <cellStyle name="Style 587 3" xfId="42457"/>
    <cellStyle name="Style 587 4" xfId="13439"/>
    <cellStyle name="Style 588" xfId="6510"/>
    <cellStyle name="Style 588 2" xfId="25591"/>
    <cellStyle name="Style 588 3" xfId="42966"/>
    <cellStyle name="Style 588 4" xfId="13440"/>
    <cellStyle name="Testo avviso" xfId="874"/>
    <cellStyle name="Testo avviso 2" xfId="25593"/>
    <cellStyle name="Testo avviso 3" xfId="25594"/>
    <cellStyle name="Testo avviso 3 2" xfId="44930"/>
    <cellStyle name="Testo avviso 4" xfId="25592"/>
    <cellStyle name="Testo descrittivo" xfId="875"/>
    <cellStyle name="Testo descrittivo 2" xfId="25596"/>
    <cellStyle name="Testo descrittivo 3" xfId="25597"/>
    <cellStyle name="Testo descrittivo 3 2" xfId="44931"/>
    <cellStyle name="Testo descrittivo 4" xfId="25595"/>
    <cellStyle name="Titel 2" xfId="25598"/>
    <cellStyle name="Titel 2 2" xfId="25599"/>
    <cellStyle name="Titel 2 3" xfId="25600"/>
    <cellStyle name="Titel 2 3 2" xfId="44932"/>
    <cellStyle name="Title 2" xfId="25601"/>
    <cellStyle name="Title 2 2" xfId="25602"/>
    <cellStyle name="Title 2 3" xfId="25603"/>
    <cellStyle name="Title 2 3 2" xfId="44933"/>
    <cellStyle name="Title 3" xfId="25698"/>
    <cellStyle name="Titolo" xfId="876"/>
    <cellStyle name="Titolo 1" xfId="877"/>
    <cellStyle name="Titolo 1 2" xfId="3068"/>
    <cellStyle name="Titolo 1 2 2" xfId="25607"/>
    <cellStyle name="Titolo 1 2 3" xfId="25606"/>
    <cellStyle name="Titolo 1 3" xfId="25608"/>
    <cellStyle name="Titolo 1 3 2" xfId="44934"/>
    <cellStyle name="Titolo 1 4" xfId="25605"/>
    <cellStyle name="Titolo 2" xfId="878"/>
    <cellStyle name="Titolo 2 2" xfId="3069"/>
    <cellStyle name="Titolo 2 2 2" xfId="25611"/>
    <cellStyle name="Titolo 2 2 3" xfId="25610"/>
    <cellStyle name="Titolo 2 3" xfId="25612"/>
    <cellStyle name="Titolo 2 3 2" xfId="44935"/>
    <cellStyle name="Titolo 2 4" xfId="25609"/>
    <cellStyle name="Titolo 3" xfId="879"/>
    <cellStyle name="Titolo 3 2" xfId="3070"/>
    <cellStyle name="Titolo 3 2 2" xfId="12855"/>
    <cellStyle name="Titolo 3 2 2 2" xfId="16672"/>
    <cellStyle name="Titolo 3 2 2 3" xfId="25615"/>
    <cellStyle name="Titolo 3 2 3" xfId="13008"/>
    <cellStyle name="Titolo 3 2 3 2" xfId="25616"/>
    <cellStyle name="Titolo 3 2 4" xfId="25617"/>
    <cellStyle name="Titolo 3 2 5" xfId="25614"/>
    <cellStyle name="Titolo 3 3" xfId="13009"/>
    <cellStyle name="Titolo 3 3 2" xfId="12856"/>
    <cellStyle name="Titolo 3 3 2 2" xfId="16673"/>
    <cellStyle name="Titolo 3 3 3" xfId="13137"/>
    <cellStyle name="Titolo 3 3 4" xfId="25618"/>
    <cellStyle name="Titolo 3 4" xfId="25619"/>
    <cellStyle name="Titolo 3 4 2" xfId="44936"/>
    <cellStyle name="Titolo 3 5" xfId="25613"/>
    <cellStyle name="Titolo 4" xfId="880"/>
    <cellStyle name="Titolo 4 2" xfId="25621"/>
    <cellStyle name="Titolo 4 3" xfId="25622"/>
    <cellStyle name="Titolo 4 3 2" xfId="44937"/>
    <cellStyle name="Titolo 4 4" xfId="25620"/>
    <cellStyle name="Titolo 5" xfId="25623"/>
    <cellStyle name="Titolo 6" xfId="25624"/>
    <cellStyle name="Titolo 6 2" xfId="44938"/>
    <cellStyle name="Titolo 7" xfId="25604"/>
    <cellStyle name="Total 2" xfId="6511"/>
    <cellStyle name="Total 2 2" xfId="6512"/>
    <cellStyle name="Total 2 2 2" xfId="25627"/>
    <cellStyle name="Total 2 2 3" xfId="25626"/>
    <cellStyle name="Total 2 3" xfId="25628"/>
    <cellStyle name="Total 2 4" xfId="25629"/>
    <cellStyle name="Total 2 4 2" xfId="28105"/>
    <cellStyle name="Total 2 4 3" xfId="28106"/>
    <cellStyle name="Total 2 5" xfId="25630"/>
    <cellStyle name="Total 2 6" xfId="25625"/>
    <cellStyle name="Total 3" xfId="25631"/>
    <cellStyle name="Total 4" xfId="25632"/>
    <cellStyle name="Total 4 2" xfId="44939"/>
    <cellStyle name="Totale" xfId="881"/>
    <cellStyle name="Totale 2" xfId="3071"/>
    <cellStyle name="Totale 2 2" xfId="6513"/>
    <cellStyle name="Totale 2 2 2" xfId="13441"/>
    <cellStyle name="Totale 2 2 2 2" xfId="25636"/>
    <cellStyle name="Totale 2 2 3" xfId="25635"/>
    <cellStyle name="Totale 2 3" xfId="12973"/>
    <cellStyle name="Totale 2 3 2" xfId="28107"/>
    <cellStyle name="Totale 2 3 3" xfId="28108"/>
    <cellStyle name="Totale 2 3 4" xfId="25637"/>
    <cellStyle name="Totale 2 4" xfId="25638"/>
    <cellStyle name="Totale 2 5" xfId="25699"/>
    <cellStyle name="Totale 2 6" xfId="25634"/>
    <cellStyle name="Totale 3" xfId="3072"/>
    <cellStyle name="Totale 3 2" xfId="6514"/>
    <cellStyle name="Totale 3 2 2" xfId="13442"/>
    <cellStyle name="Totale 3 2 2 2" xfId="25641"/>
    <cellStyle name="Totale 3 2 3" xfId="25640"/>
    <cellStyle name="Totale 3 3" xfId="13103"/>
    <cellStyle name="Totale 3 3 2" xfId="28109"/>
    <cellStyle name="Totale 3 3 3" xfId="28110"/>
    <cellStyle name="Totale 3 3 4" xfId="25642"/>
    <cellStyle name="Totale 3 4" xfId="25643"/>
    <cellStyle name="Totale 3 5" xfId="25639"/>
    <cellStyle name="Totale 4" xfId="4809"/>
    <cellStyle name="Totale 4 2" xfId="12854"/>
    <cellStyle name="Totale 4 2 2" xfId="25645"/>
    <cellStyle name="Totale 4 3" xfId="25646"/>
    <cellStyle name="Totale 4 3 2" xfId="28111"/>
    <cellStyle name="Totale 4 3 3" xfId="28112"/>
    <cellStyle name="Totale 4 4" xfId="25647"/>
    <cellStyle name="Totale 4 5" xfId="25644"/>
    <cellStyle name="Totale 5" xfId="4810"/>
    <cellStyle name="Totale 5 2" xfId="25649"/>
    <cellStyle name="Totale 5 3" xfId="25650"/>
    <cellStyle name="Totale 5 3 2" xfId="28113"/>
    <cellStyle name="Totale 5 3 3" xfId="28114"/>
    <cellStyle name="Totale 5 4" xfId="25648"/>
    <cellStyle name="Totale 6" xfId="4811"/>
    <cellStyle name="Totale 6 2" xfId="25652"/>
    <cellStyle name="Totale 6 3" xfId="25653"/>
    <cellStyle name="Totale 6 3 2" xfId="28115"/>
    <cellStyle name="Totale 6 3 3" xfId="28116"/>
    <cellStyle name="Totale 6 4" xfId="25651"/>
    <cellStyle name="Totale 7" xfId="25654"/>
    <cellStyle name="Totale 8" xfId="25655"/>
    <cellStyle name="Totale 8 2" xfId="28117"/>
    <cellStyle name="Totale 8 3" xfId="28118"/>
    <cellStyle name="Totale 9" xfId="25633"/>
    <cellStyle name="Ugyldig" xfId="22" builtinId="27"/>
    <cellStyle name="Ugyldig 2" xfId="25656"/>
    <cellStyle name="Uncertain" xfId="4812"/>
    <cellStyle name="Uncertain 2" xfId="25657"/>
    <cellStyle name="Usikre tal" xfId="5867"/>
    <cellStyle name="Valore non valido" xfId="882"/>
    <cellStyle name="Valore non valido 2" xfId="25659"/>
    <cellStyle name="Valore non valido 3" xfId="25660"/>
    <cellStyle name="Valore non valido 3 2" xfId="44940"/>
    <cellStyle name="Valore non valido 4" xfId="25658"/>
    <cellStyle name="Valore valido" xfId="883"/>
    <cellStyle name="Valore valido 2" xfId="25662"/>
    <cellStyle name="Valore valido 3" xfId="25663"/>
    <cellStyle name="Valore valido 3 2" xfId="44941"/>
    <cellStyle name="Valore valido 4" xfId="25661"/>
    <cellStyle name="Warning Text 2" xfId="25664"/>
    <cellStyle name="Warning Text 2 2" xfId="25665"/>
    <cellStyle name="Warning Text 2 3" xfId="25666"/>
    <cellStyle name="Warning Text 2 3 2" xfId="44942"/>
    <cellStyle name="Warning Text 3" xfId="25667"/>
    <cellStyle name="Warning Text 4" xfId="25668"/>
    <cellStyle name="Warning Text 4 2" xfId="44943"/>
    <cellStyle name="X08_Total Oil" xfId="25669"/>
    <cellStyle name="X12_Total Figs 1 dec" xfId="25670"/>
    <cellStyle name="Years" xfId="4813"/>
    <cellStyle name="Years 2" xfId="25671"/>
    <cellStyle name="Обычный_2++" xfId="25684"/>
  </cellStyles>
  <dxfs count="7">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s>
  <tableStyles count="0" defaultTableStyle="TableStyleMedium2" defaultPivotStyle="PivotStyleLight16"/>
  <colors>
    <mruColors>
      <color rgb="FFFFC9C9"/>
      <color rgb="FFFF6B0A"/>
      <color rgb="FFFFDE96"/>
      <color rgb="FFFFCDCD"/>
      <color rgb="FFFF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externalLink" Target="externalLinks/externalLink8.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styles" Target="styles.xml"/><Relationship Id="rId35"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876300</xdr:colOff>
      <xdr:row>30</xdr:row>
      <xdr:rowOff>133350</xdr:rowOff>
    </xdr:from>
    <xdr:to>
      <xdr:col>8</xdr:col>
      <xdr:colOff>657225</xdr:colOff>
      <xdr:row>40</xdr:row>
      <xdr:rowOff>57150</xdr:rowOff>
    </xdr:to>
    <xdr:sp macro="" textlink="">
      <xdr:nvSpPr>
        <xdr:cNvPr id="2" name="TextBox 1">
          <a:extLst>
            <a:ext uri="{FF2B5EF4-FFF2-40B4-BE49-F238E27FC236}">
              <a16:creationId xmlns:a16="http://schemas.microsoft.com/office/drawing/2014/main" xmlns="" id="{00000000-0008-0000-1200-000002000000}"/>
            </a:ext>
          </a:extLst>
        </xdr:cNvPr>
        <xdr:cNvSpPr txBox="1"/>
      </xdr:nvSpPr>
      <xdr:spPr>
        <a:xfrm>
          <a:off x="876300" y="5114925"/>
          <a:ext cx="5600700"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da-DK" sz="1100" b="0" baseline="0"/>
        </a:p>
        <a:p>
          <a:r>
            <a:rPr lang="da-DK" sz="1100" b="1" baseline="0"/>
            <a:t>Rafs Feb 2018:</a:t>
          </a:r>
        </a:p>
        <a:p>
          <a:r>
            <a:rPr lang="da-DK" sz="1100" b="0" baseline="0"/>
            <a:t>DH losses for Industries were missing so I added here through EFF of FT.</a:t>
          </a:r>
        </a:p>
        <a:p>
          <a:endParaRPr lang="da-DK" sz="1100" b="0" baseline="0"/>
        </a:p>
        <a:p>
          <a:r>
            <a:rPr lang="da-DK" sz="1100" b="0" baseline="0"/>
            <a:t>The DH pipes (where losses are defined) are only used by the HOU secotr and bypassed by the industries.</a:t>
          </a:r>
        </a:p>
        <a:p>
          <a:endParaRPr lang="da-DK" sz="1100" b="1" baseline="0">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ens.dk/graphics/Publikationer/Statistik/stat_02/Energistat2002filer/Grunddata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tpet/Desktop/Papers%20for%20papers/Paper/Energy%20statistics%20201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oah/Desktop/NO%20Industry/2014-09-29%20RAMSES%20interface.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AMSES/RAMSES%20Dat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sApplNT/ESTAT-E5/TEMP/Common%20Reporting%20Format%20V1.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tatistik%20og%20indikatorer/Energistatistik/Danmark/Databaser/Grunddata20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stpet/AppData/Local/Microsoft/Windows/Temporary%20Internet%20Files/Content.Outlook/DT1IHSF5/SubRES_TMPL/ad_beregningsmodel_version_2_1_maj_2013_(4)(1).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O:\03%20Team%20Modeller%20og%20analyser\Br&#230;ndselspriser\Br&#230;ndselspriser%202012\Regneark\Br&#230;ndselspriser%202012%20-%2020120628.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pot/Office/temphold/TMPL_R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stpet/Desktop/VT_DK_HOU_v1p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moah/Desktop/NO%20Industry/VT_DK_HOU_v1p3.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stpet/AppData/Local/Microsoft/Windows/Temporary%20Internet%20Files/Content.Outlook/DT1IHSF5/Supply-Use_OilProduc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AMSES/Simuleringer/2012/2012-08-27/Rettelser_foretaget_i_DATA69_201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sApplNT/ESTAT-E5/Documents%20and%20Settings/meyered/Local%20Settings/Temporary%20Internet%20Files/OLK111/TMP/BALANC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ame12/f$/Documents%20and%20Settings/labriet/Local%20Settings/Temp/TMPL_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2002"/>
      <sheetName val="Pivot2001"/>
      <sheetName val="Tidsserier"/>
      <sheetName val="Rådata"/>
      <sheetName val="Beregn"/>
      <sheetName val="DStFordel"/>
      <sheetName val="Fordel"/>
      <sheetName val="EPdata_int"/>
      <sheetName val="EPdata_dk"/>
      <sheetName val="Kapacitet"/>
      <sheetName val="Naturgas"/>
      <sheetName val="1997b"/>
      <sheetName val="1996b"/>
      <sheetName val="Grunddata2002"/>
    </sheetNames>
    <sheetDataSet>
      <sheetData sheetId="0"/>
      <sheetData sheetId="1"/>
      <sheetData sheetId="2">
        <row r="5">
          <cell r="A5" t="str">
            <v>-  -  råolie</v>
          </cell>
          <cell r="B5" t="str">
            <v>dnk</v>
          </cell>
          <cell r="C5" t="str">
            <v>udv</v>
          </cell>
          <cell r="D5" t="str">
            <v>rao</v>
          </cell>
          <cell r="E5" t="str">
            <v>a0a0</v>
          </cell>
          <cell r="F5" t="str">
            <v>a00</v>
          </cell>
          <cell r="G5">
            <v>0</v>
          </cell>
          <cell r="H5">
            <v>0</v>
          </cell>
          <cell r="I5">
            <v>0</v>
          </cell>
          <cell r="J5">
            <v>7362.8447999999999</v>
          </cell>
          <cell r="K5">
            <v>9624.2064000000009</v>
          </cell>
          <cell r="L5">
            <v>24968.3</v>
          </cell>
          <cell r="M5">
            <v>18331.682399999998</v>
          </cell>
          <cell r="N5">
            <v>18458.469620608899</v>
          </cell>
          <cell r="O5">
            <v>12634.606400000001</v>
          </cell>
          <cell r="P5">
            <v>32150.351200000001</v>
          </cell>
          <cell r="Q5">
            <v>71486.399999999994</v>
          </cell>
          <cell r="R5">
            <v>91272.487200000003</v>
          </cell>
          <cell r="S5">
            <v>98109.784</v>
          </cell>
          <cell r="T5">
            <v>122601.76239999999</v>
          </cell>
          <cell r="U5">
            <v>153533.70719999998</v>
          </cell>
          <cell r="V5">
            <v>195103.72719999999</v>
          </cell>
          <cell r="W5">
            <v>200724.18640000001</v>
          </cell>
          <cell r="X5">
            <v>234494.89599999995</v>
          </cell>
          <cell r="Y5">
            <v>254160.35519999999</v>
          </cell>
          <cell r="Z5">
            <v>296504.38719999994</v>
          </cell>
          <cell r="AA5">
            <v>328851.89839999995</v>
          </cell>
          <cell r="AB5">
            <v>352919.42839999998</v>
          </cell>
          <cell r="AC5">
            <v>389346.9265</v>
          </cell>
          <cell r="AD5">
            <v>391563.31269999995</v>
          </cell>
          <cell r="AE5">
            <v>432220.20310000004</v>
          </cell>
          <cell r="AF5">
            <v>479242.00900000002</v>
          </cell>
          <cell r="AG5">
            <v>491587.35200000001</v>
          </cell>
          <cell r="AH5">
            <v>621996.54799999995</v>
          </cell>
          <cell r="AI5">
            <v>764525.68099999998</v>
          </cell>
          <cell r="AJ5">
            <v>726121.09100000001</v>
          </cell>
          <cell r="AK5">
            <v>780149.64500000002</v>
          </cell>
        </row>
        <row r="7">
          <cell r="A7" t="str">
            <v>-  -  naturgas</v>
          </cell>
          <cell r="B7" t="str">
            <v>dnk</v>
          </cell>
          <cell r="C7" t="str">
            <v>udv</v>
          </cell>
          <cell r="D7" t="str">
            <v>nga</v>
          </cell>
          <cell r="E7" t="str">
            <v>a0a0</v>
          </cell>
          <cell r="F7" t="str">
            <v>a00</v>
          </cell>
          <cell r="G7">
            <v>7.7218556999999999</v>
          </cell>
          <cell r="H7">
            <v>15.288118170000001</v>
          </cell>
          <cell r="I7">
            <v>8.9698989900000008</v>
          </cell>
          <cell r="J7">
            <v>15.171122070000001</v>
          </cell>
          <cell r="K7">
            <v>10.764091260000001</v>
          </cell>
          <cell r="L7">
            <v>20.514070589999999</v>
          </cell>
          <cell r="M7">
            <v>17.589195</v>
          </cell>
          <cell r="N7">
            <v>19.18809984</v>
          </cell>
          <cell r="O7">
            <v>16.770096329999998</v>
          </cell>
          <cell r="P7">
            <v>813.8092072500001</v>
          </cell>
          <cell r="Q7">
            <v>1265.8707176700002</v>
          </cell>
          <cell r="R7">
            <v>1572.0629730000001</v>
          </cell>
          <cell r="S7">
            <v>11072.908665000004</v>
          </cell>
          <cell r="T7">
            <v>45664.790768999992</v>
          </cell>
          <cell r="U7">
            <v>75315.955532999986</v>
          </cell>
          <cell r="V7">
            <v>96828.408729000002</v>
          </cell>
          <cell r="W7">
            <v>97110.342185999994</v>
          </cell>
          <cell r="X7">
            <v>113576.841846</v>
          </cell>
          <cell r="Y7">
            <v>115966.886373</v>
          </cell>
          <cell r="Z7">
            <v>145712.240739</v>
          </cell>
          <cell r="AA7">
            <v>151778.38416000002</v>
          </cell>
          <cell r="AB7">
            <v>167790.60510779999</v>
          </cell>
          <cell r="AC7">
            <v>181802.23933469996</v>
          </cell>
          <cell r="AD7">
            <v>196851.99830999997</v>
          </cell>
          <cell r="AE7">
            <v>239199.4812828</v>
          </cell>
          <cell r="AF7">
            <v>295052.39739359997</v>
          </cell>
          <cell r="AG7">
            <v>286141.81423589995</v>
          </cell>
          <cell r="AH7">
            <v>294071.2317</v>
          </cell>
          <cell r="AI7">
            <v>310306.79758429999</v>
          </cell>
          <cell r="AJ7">
            <v>317755.67829572997</v>
          </cell>
          <cell r="AK7">
            <v>318323.54139686003</v>
          </cell>
        </row>
        <row r="8">
          <cell r="A8" t="str">
            <v>-  -  solvarme</v>
          </cell>
          <cell r="B8" t="str">
            <v>dnk</v>
          </cell>
          <cell r="C8" t="str">
            <v>udv</v>
          </cell>
          <cell r="D8" t="str">
            <v>sol</v>
          </cell>
          <cell r="E8" t="str">
            <v>a0a0</v>
          </cell>
          <cell r="F8" t="str">
            <v>a00</v>
          </cell>
          <cell r="G8">
            <v>0</v>
          </cell>
          <cell r="H8">
            <v>0</v>
          </cell>
          <cell r="I8">
            <v>0</v>
          </cell>
          <cell r="J8">
            <v>0</v>
          </cell>
          <cell r="K8">
            <v>0</v>
          </cell>
          <cell r="L8">
            <v>0</v>
          </cell>
          <cell r="M8">
            <v>10.8</v>
          </cell>
          <cell r="N8">
            <v>36</v>
          </cell>
          <cell r="O8">
            <v>50.4</v>
          </cell>
          <cell r="P8">
            <v>50.4</v>
          </cell>
          <cell r="Q8">
            <v>54</v>
          </cell>
          <cell r="R8">
            <v>54</v>
          </cell>
          <cell r="S8">
            <v>54</v>
          </cell>
          <cell r="T8">
            <v>57.6</v>
          </cell>
          <cell r="U8">
            <v>61.2</v>
          </cell>
          <cell r="V8">
            <v>61.2</v>
          </cell>
          <cell r="W8">
            <v>61.2</v>
          </cell>
          <cell r="X8">
            <v>79.8</v>
          </cell>
          <cell r="Y8">
            <v>99.600000000000009</v>
          </cell>
          <cell r="Z8">
            <v>119.39999999999999</v>
          </cell>
          <cell r="AA8">
            <v>138.89999999999998</v>
          </cell>
          <cell r="AB8">
            <v>160.1</v>
          </cell>
          <cell r="AC8">
            <v>184.80019999999939</v>
          </cell>
          <cell r="AD8">
            <v>212.29999999999998</v>
          </cell>
          <cell r="AE8">
            <v>254.19999999999996</v>
          </cell>
          <cell r="AF8">
            <v>280.2</v>
          </cell>
          <cell r="AG8">
            <v>299.79979999999381</v>
          </cell>
          <cell r="AH8">
            <v>317.09983999999969</v>
          </cell>
          <cell r="AI8">
            <v>330.70019999999971</v>
          </cell>
          <cell r="AJ8">
            <v>341.09999999999997</v>
          </cell>
          <cell r="AK8">
            <v>354.63</v>
          </cell>
        </row>
        <row r="9">
          <cell r="A9" t="str">
            <v>-  -  vindkraft</v>
          </cell>
          <cell r="B9" t="str">
            <v>dnk</v>
          </cell>
          <cell r="C9" t="str">
            <v>udv</v>
          </cell>
          <cell r="D9" t="str">
            <v>vin</v>
          </cell>
          <cell r="E9" t="str">
            <v>a0a0</v>
          </cell>
          <cell r="F9" t="str">
            <v>a00</v>
          </cell>
          <cell r="G9">
            <v>0</v>
          </cell>
          <cell r="H9">
            <v>0</v>
          </cell>
          <cell r="I9">
            <v>0</v>
          </cell>
          <cell r="J9">
            <v>0</v>
          </cell>
          <cell r="K9">
            <v>0</v>
          </cell>
          <cell r="L9">
            <v>0</v>
          </cell>
          <cell r="M9">
            <v>10.8</v>
          </cell>
          <cell r="N9">
            <v>21.6</v>
          </cell>
          <cell r="O9">
            <v>37.800000000000004</v>
          </cell>
          <cell r="P9">
            <v>37.800000000000004</v>
          </cell>
          <cell r="Q9">
            <v>66.600000000000009</v>
          </cell>
          <cell r="R9">
            <v>97.559999999999988</v>
          </cell>
          <cell r="S9">
            <v>119.52000000000001</v>
          </cell>
          <cell r="T9">
            <v>185.04</v>
          </cell>
          <cell r="U9">
            <v>452.15999999999997</v>
          </cell>
          <cell r="V9">
            <v>625.67999999999995</v>
          </cell>
          <cell r="W9">
            <v>1050.1199999999999</v>
          </cell>
          <cell r="X9">
            <v>1542.24</v>
          </cell>
          <cell r="Y9">
            <v>2197.08</v>
          </cell>
          <cell r="Z9">
            <v>2664.36</v>
          </cell>
          <cell r="AA9">
            <v>3295.44</v>
          </cell>
          <cell r="AB9">
            <v>3723.1200000000003</v>
          </cell>
          <cell r="AC9">
            <v>4093.2000000000003</v>
          </cell>
          <cell r="AD9">
            <v>4238.28</v>
          </cell>
          <cell r="AE9">
            <v>4416.84</v>
          </cell>
          <cell r="AF9">
            <v>6963.12</v>
          </cell>
          <cell r="AG9">
            <v>10151.640000000001</v>
          </cell>
          <cell r="AH9">
            <v>10904.4</v>
          </cell>
          <cell r="AI9">
            <v>15268.3165116</v>
          </cell>
          <cell r="AJ9">
            <v>15501.673421999998</v>
          </cell>
          <cell r="AK9">
            <v>17556.981984000002</v>
          </cell>
        </row>
        <row r="10">
          <cell r="A10" t="str">
            <v>-  -  vandkraft</v>
          </cell>
          <cell r="B10" t="str">
            <v>dnk</v>
          </cell>
          <cell r="C10" t="str">
            <v>udv</v>
          </cell>
          <cell r="D10" t="str">
            <v>van</v>
          </cell>
          <cell r="E10" t="str">
            <v>a0a0</v>
          </cell>
          <cell r="F10" t="str">
            <v>a00</v>
          </cell>
          <cell r="G10">
            <v>75.600000000000009</v>
          </cell>
          <cell r="H10">
            <v>0</v>
          </cell>
          <cell r="I10">
            <v>0</v>
          </cell>
          <cell r="J10">
            <v>75.600000000000009</v>
          </cell>
          <cell r="K10">
            <v>68.400000000000006</v>
          </cell>
          <cell r="L10">
            <v>93.600000000000009</v>
          </cell>
          <cell r="M10">
            <v>97.2</v>
          </cell>
          <cell r="N10">
            <v>104.4</v>
          </cell>
          <cell r="O10">
            <v>122.76</v>
          </cell>
          <cell r="P10">
            <v>127.8</v>
          </cell>
          <cell r="Q10">
            <v>109.08</v>
          </cell>
          <cell r="R10">
            <v>120.60000000000001</v>
          </cell>
          <cell r="S10">
            <v>108.72000000000001</v>
          </cell>
          <cell r="T10">
            <v>106.92</v>
          </cell>
          <cell r="U10">
            <v>102.96000000000001</v>
          </cell>
          <cell r="V10">
            <v>105.84</v>
          </cell>
          <cell r="W10">
            <v>118.08</v>
          </cell>
          <cell r="X10">
            <v>82.44</v>
          </cell>
          <cell r="Y10">
            <v>100.8</v>
          </cell>
          <cell r="Z10">
            <v>91.44</v>
          </cell>
          <cell r="AA10">
            <v>99.72</v>
          </cell>
          <cell r="AB10">
            <v>99</v>
          </cell>
          <cell r="AC10">
            <v>117.36000000000001</v>
          </cell>
          <cell r="AD10">
            <v>109.08</v>
          </cell>
          <cell r="AE10">
            <v>69.48</v>
          </cell>
          <cell r="AF10">
            <v>69.120000000000019</v>
          </cell>
          <cell r="AG10">
            <v>98.28</v>
          </cell>
          <cell r="AH10">
            <v>109.8</v>
          </cell>
          <cell r="AI10">
            <v>108.72</v>
          </cell>
          <cell r="AJ10">
            <v>99.360000000000014</v>
          </cell>
          <cell r="AK10">
            <v>114.48</v>
          </cell>
        </row>
        <row r="11">
          <cell r="A11" t="str">
            <v>-  -  geotermi</v>
          </cell>
          <cell r="B11" t="str">
            <v>dnk</v>
          </cell>
          <cell r="C11" t="str">
            <v>udv</v>
          </cell>
          <cell r="D11" t="str">
            <v>geo</v>
          </cell>
          <cell r="E11" t="str">
            <v>a0a0</v>
          </cell>
          <cell r="F11" t="str">
            <v>a00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45</v>
          </cell>
          <cell r="Y11">
            <v>48</v>
          </cell>
          <cell r="Z11">
            <v>45</v>
          </cell>
          <cell r="AA11">
            <v>45</v>
          </cell>
          <cell r="AB11">
            <v>45</v>
          </cell>
          <cell r="AC11">
            <v>42.404000000000003</v>
          </cell>
          <cell r="AD11">
            <v>46.926000000000002</v>
          </cell>
          <cell r="AE11">
            <v>32.201999999999998</v>
          </cell>
          <cell r="AF11">
            <v>50.31</v>
          </cell>
          <cell r="AG11">
            <v>53.719000000000001</v>
          </cell>
          <cell r="AH11">
            <v>53.8631999999782</v>
          </cell>
          <cell r="AI11">
            <v>58.039199999976503</v>
          </cell>
          <cell r="AJ11">
            <v>71.37</v>
          </cell>
          <cell r="AK11">
            <v>84.74</v>
          </cell>
        </row>
        <row r="12">
          <cell r="A12" t="str">
            <v>-  -  halm</v>
          </cell>
          <cell r="B12" t="str">
            <v>dnk</v>
          </cell>
          <cell r="C12" t="str">
            <v>udv</v>
          </cell>
          <cell r="D12" t="str">
            <v>hal</v>
          </cell>
          <cell r="E12" t="str">
            <v>a0a0</v>
          </cell>
          <cell r="F12" t="str">
            <v>a00</v>
          </cell>
          <cell r="G12">
            <v>725</v>
          </cell>
          <cell r="H12">
            <v>0</v>
          </cell>
          <cell r="I12">
            <v>0</v>
          </cell>
          <cell r="J12">
            <v>725</v>
          </cell>
          <cell r="K12">
            <v>725</v>
          </cell>
          <cell r="L12">
            <v>1087.5</v>
          </cell>
          <cell r="M12">
            <v>1450</v>
          </cell>
          <cell r="N12">
            <v>2320</v>
          </cell>
          <cell r="O12">
            <v>4840.1000000000004</v>
          </cell>
          <cell r="P12">
            <v>6646.8</v>
          </cell>
          <cell r="Q12">
            <v>7419.8895000000002</v>
          </cell>
          <cell r="R12">
            <v>8318.65</v>
          </cell>
          <cell r="S12">
            <v>9419.9395000000004</v>
          </cell>
          <cell r="T12">
            <v>9892.1895000000004</v>
          </cell>
          <cell r="U12">
            <v>10273.9895</v>
          </cell>
          <cell r="V12">
            <v>10830.789500000001</v>
          </cell>
          <cell r="W12">
            <v>11258.3</v>
          </cell>
          <cell r="X12">
            <v>11658.7395</v>
          </cell>
          <cell r="Y12">
            <v>12481.15</v>
          </cell>
          <cell r="Z12">
            <v>13306.15</v>
          </cell>
          <cell r="AA12">
            <v>13880.15</v>
          </cell>
          <cell r="AB12">
            <v>13366.2201</v>
          </cell>
          <cell r="AC12">
            <v>12656.573290210577</v>
          </cell>
          <cell r="AD12">
            <v>13050.060011487078</v>
          </cell>
          <cell r="AE12">
            <v>13545.634900000001</v>
          </cell>
          <cell r="AF12">
            <v>13911.769997027397</v>
          </cell>
          <cell r="AG12">
            <v>13903.254571000001</v>
          </cell>
          <cell r="AH12">
            <v>13667.3744205</v>
          </cell>
          <cell r="AI12">
            <v>12219.60627</v>
          </cell>
          <cell r="AJ12">
            <v>13697.45</v>
          </cell>
          <cell r="AK12">
            <v>15732.84</v>
          </cell>
        </row>
        <row r="13">
          <cell r="A13" t="str">
            <v>-  -  skovflis</v>
          </cell>
          <cell r="B13" t="str">
            <v>dnk</v>
          </cell>
          <cell r="C13" t="str">
            <v>udv</v>
          </cell>
          <cell r="D13" t="str">
            <v>fli</v>
          </cell>
          <cell r="E13" t="str">
            <v>a0a0</v>
          </cell>
          <cell r="F13" t="str">
            <v>a00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1178.1199999999999</v>
          </cell>
          <cell r="V13">
            <v>1450.12</v>
          </cell>
          <cell r="W13">
            <v>1604.12</v>
          </cell>
          <cell r="X13">
            <v>1793.68</v>
          </cell>
          <cell r="Y13">
            <v>1723.68</v>
          </cell>
          <cell r="Z13">
            <v>1611.68</v>
          </cell>
          <cell r="AA13">
            <v>1841.68</v>
          </cell>
          <cell r="AB13">
            <v>1945.6799000000001</v>
          </cell>
          <cell r="AC13">
            <v>2265.0021900166175</v>
          </cell>
          <cell r="AD13">
            <v>2340.2716016513136</v>
          </cell>
          <cell r="AE13">
            <v>2757.9577560126586</v>
          </cell>
          <cell r="AF13">
            <v>2704.0709955400471</v>
          </cell>
          <cell r="AG13">
            <v>3038.3542934400007</v>
          </cell>
          <cell r="AH13">
            <v>2670.5106713699997</v>
          </cell>
          <cell r="AI13">
            <v>2744.4552904799998</v>
          </cell>
          <cell r="AJ13">
            <v>3178.2689999999998</v>
          </cell>
          <cell r="AK13">
            <v>3721.5900000000006</v>
          </cell>
        </row>
        <row r="14">
          <cell r="A14" t="str">
            <v>-  -  brænde</v>
          </cell>
          <cell r="B14" t="str">
            <v>dnk</v>
          </cell>
          <cell r="C14" t="str">
            <v>udv</v>
          </cell>
          <cell r="D14" t="str">
            <v>bra</v>
          </cell>
          <cell r="E14" t="str">
            <v>a0a0</v>
          </cell>
          <cell r="F14" t="str">
            <v>a00</v>
          </cell>
          <cell r="G14">
            <v>2998.8</v>
          </cell>
          <cell r="H14">
            <v>0</v>
          </cell>
          <cell r="I14">
            <v>0</v>
          </cell>
          <cell r="J14">
            <v>2191.56</v>
          </cell>
          <cell r="K14">
            <v>1982.04</v>
          </cell>
          <cell r="L14">
            <v>1403.04</v>
          </cell>
          <cell r="M14">
            <v>2494.92</v>
          </cell>
          <cell r="N14">
            <v>4986</v>
          </cell>
          <cell r="O14">
            <v>7621.44</v>
          </cell>
          <cell r="P14">
            <v>9746.16</v>
          </cell>
          <cell r="Q14">
            <v>10551.72</v>
          </cell>
          <cell r="R14">
            <v>10217.76</v>
          </cell>
          <cell r="S14">
            <v>9881.76</v>
          </cell>
          <cell r="T14">
            <v>9626.2800000000007</v>
          </cell>
          <cell r="U14">
            <v>9887.0400000000009</v>
          </cell>
          <cell r="V14">
            <v>10515.6</v>
          </cell>
          <cell r="W14">
            <v>9747.9599999999991</v>
          </cell>
          <cell r="X14">
            <v>8771.52</v>
          </cell>
          <cell r="Y14">
            <v>8757.1200000000008</v>
          </cell>
          <cell r="Z14">
            <v>10215.120000000001</v>
          </cell>
          <cell r="AA14">
            <v>10523.16</v>
          </cell>
          <cell r="AB14">
            <v>11662.32</v>
          </cell>
          <cell r="AC14">
            <v>11343.6</v>
          </cell>
          <cell r="AD14">
            <v>11478.6</v>
          </cell>
          <cell r="AE14">
            <v>12196.32</v>
          </cell>
          <cell r="AF14">
            <v>11967.24</v>
          </cell>
          <cell r="AG14">
            <v>10410.36</v>
          </cell>
          <cell r="AH14">
            <v>10231.799999999999</v>
          </cell>
          <cell r="AI14">
            <v>11654.64</v>
          </cell>
          <cell r="AJ14">
            <v>11917.68</v>
          </cell>
          <cell r="AK14">
            <v>11290.632608544636</v>
          </cell>
        </row>
        <row r="15">
          <cell r="A15" t="str">
            <v>-  -  træpiller</v>
          </cell>
          <cell r="B15" t="str">
            <v>dnk</v>
          </cell>
          <cell r="C15" t="str">
            <v>udv</v>
          </cell>
          <cell r="D15" t="str">
            <v>tpi</v>
          </cell>
          <cell r="E15" t="str">
            <v>a0a0</v>
          </cell>
          <cell r="F15" t="str">
            <v>a00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40.46</v>
          </cell>
          <cell r="V15">
            <v>180.46</v>
          </cell>
          <cell r="W15">
            <v>355.46</v>
          </cell>
          <cell r="X15">
            <v>927.5</v>
          </cell>
          <cell r="Y15">
            <v>1575</v>
          </cell>
          <cell r="Z15">
            <v>2118</v>
          </cell>
          <cell r="AA15">
            <v>2479</v>
          </cell>
          <cell r="AB15">
            <v>2096.6098000000002</v>
          </cell>
          <cell r="AC15">
            <v>2117.1106748749994</v>
          </cell>
          <cell r="AD15">
            <v>2138.0502149999998</v>
          </cell>
          <cell r="AE15">
            <v>2215.4942040000001</v>
          </cell>
          <cell r="AF15">
            <v>2278.5864865650374</v>
          </cell>
          <cell r="AG15">
            <v>2420.1153899999999</v>
          </cell>
          <cell r="AH15">
            <v>2831.218995794</v>
          </cell>
          <cell r="AI15">
            <v>2984.1085695000006</v>
          </cell>
          <cell r="AJ15">
            <v>3027.2405625000001</v>
          </cell>
          <cell r="AK15">
            <v>3181.1836800000001</v>
          </cell>
        </row>
        <row r="16">
          <cell r="A16" t="str">
            <v>-  -  træaffald</v>
          </cell>
          <cell r="B16" t="str">
            <v>dnk</v>
          </cell>
          <cell r="C16" t="str">
            <v>udv</v>
          </cell>
          <cell r="D16" t="str">
            <v>taf</v>
          </cell>
          <cell r="E16" t="str">
            <v>a0a0</v>
          </cell>
          <cell r="F16" t="str">
            <v>a00</v>
          </cell>
          <cell r="G16">
            <v>2561.6171915464997</v>
          </cell>
          <cell r="H16">
            <v>0</v>
          </cell>
          <cell r="I16">
            <v>0</v>
          </cell>
          <cell r="J16">
            <v>3310.4266823650692</v>
          </cell>
          <cell r="K16">
            <v>3631.7415770261</v>
          </cell>
          <cell r="L16">
            <v>3885.4172943183553</v>
          </cell>
          <cell r="M16">
            <v>3953.861621013968</v>
          </cell>
          <cell r="N16">
            <v>4024.1408153810221</v>
          </cell>
          <cell r="O16">
            <v>3709.9832597213226</v>
          </cell>
          <cell r="P16">
            <v>4250.6302293364952</v>
          </cell>
          <cell r="Q16">
            <v>4423.9497386850453</v>
          </cell>
          <cell r="R16">
            <v>4780.9329781669057</v>
          </cell>
          <cell r="S16">
            <v>5229.2815874207208</v>
          </cell>
          <cell r="T16">
            <v>5381.9256966745352</v>
          </cell>
          <cell r="U16">
            <v>5919.7141885353467</v>
          </cell>
          <cell r="V16">
            <v>5821.3603349951936</v>
          </cell>
          <cell r="W16">
            <v>5921.6132374888575</v>
          </cell>
          <cell r="X16">
            <v>6102.5570097336376</v>
          </cell>
          <cell r="Y16">
            <v>6191.0131861197415</v>
          </cell>
          <cell r="Z16">
            <v>6097.6370402167977</v>
          </cell>
          <cell r="AA16">
            <v>6186.8204555074353</v>
          </cell>
          <cell r="AB16">
            <v>6515.2366788383833</v>
          </cell>
          <cell r="AC16">
            <v>6102.8216644421072</v>
          </cell>
          <cell r="AD16">
            <v>5693.8649846060143</v>
          </cell>
          <cell r="AE16">
            <v>5733.1042315762152</v>
          </cell>
          <cell r="AF16">
            <v>5903.6199120852425</v>
          </cell>
          <cell r="AG16">
            <v>6263.2490351632359</v>
          </cell>
          <cell r="AH16">
            <v>7158.8234454815656</v>
          </cell>
          <cell r="AI16">
            <v>6898.3834496686995</v>
          </cell>
          <cell r="AJ16">
            <v>8566.8826697250388</v>
          </cell>
          <cell r="AK16">
            <v>10351.982669725041</v>
          </cell>
        </row>
        <row r="17">
          <cell r="A17" t="str">
            <v>-  -  biogas, deponi</v>
          </cell>
          <cell r="B17" t="str">
            <v>dnk</v>
          </cell>
          <cell r="C17" t="str">
            <v>udv</v>
          </cell>
          <cell r="D17" t="str">
            <v>bid</v>
          </cell>
          <cell r="E17" t="str">
            <v>a0a0</v>
          </cell>
          <cell r="F17" t="str">
            <v>a00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8.8333320377834692</v>
          </cell>
          <cell r="X17">
            <v>11.196305867234768</v>
          </cell>
          <cell r="Y17">
            <v>27.503243950449804</v>
          </cell>
          <cell r="Z17">
            <v>39.81280384812144</v>
          </cell>
          <cell r="AA17">
            <v>78.502857536689135</v>
          </cell>
          <cell r="AB17">
            <v>96.540467099045443</v>
          </cell>
          <cell r="AC17">
            <v>121.48811999999998</v>
          </cell>
          <cell r="AD17">
            <v>179.93263199999998</v>
          </cell>
          <cell r="AE17">
            <v>186.90455899999995</v>
          </cell>
          <cell r="AF17">
            <v>382.85152375260151</v>
          </cell>
          <cell r="AG17">
            <v>488.03625899999997</v>
          </cell>
          <cell r="AH17">
            <v>638.09774749999974</v>
          </cell>
          <cell r="AI17">
            <v>612.85</v>
          </cell>
          <cell r="AJ17">
            <v>557.37999999999988</v>
          </cell>
          <cell r="AK17">
            <v>623.15</v>
          </cell>
        </row>
        <row r="18">
          <cell r="A18" t="str">
            <v>-  -  biogas, slam</v>
          </cell>
          <cell r="B18" t="str">
            <v>dnk</v>
          </cell>
          <cell r="C18" t="str">
            <v>udv</v>
          </cell>
          <cell r="D18" t="str">
            <v>bis</v>
          </cell>
          <cell r="E18" t="str">
            <v>a0a0</v>
          </cell>
          <cell r="F18" t="str">
            <v>a00</v>
          </cell>
          <cell r="G18">
            <v>92.5505</v>
          </cell>
          <cell r="H18">
            <v>0</v>
          </cell>
          <cell r="I18">
            <v>0</v>
          </cell>
          <cell r="J18">
            <v>92.5505</v>
          </cell>
          <cell r="K18">
            <v>102.5505</v>
          </cell>
          <cell r="L18">
            <v>112.5505</v>
          </cell>
          <cell r="M18">
            <v>112.5505</v>
          </cell>
          <cell r="N18">
            <v>112.5505</v>
          </cell>
          <cell r="O18">
            <v>122.5505</v>
          </cell>
          <cell r="P18">
            <v>132.5505</v>
          </cell>
          <cell r="Q18">
            <v>142.5505</v>
          </cell>
          <cell r="R18">
            <v>142.5505</v>
          </cell>
          <cell r="S18">
            <v>154.26717749736792</v>
          </cell>
          <cell r="T18">
            <v>165.98385499473585</v>
          </cell>
          <cell r="U18">
            <v>180.98385499473585</v>
          </cell>
          <cell r="V18">
            <v>180.98385499473585</v>
          </cell>
          <cell r="W18">
            <v>171.98385499473585</v>
          </cell>
          <cell r="X18">
            <v>394.45854111279357</v>
          </cell>
          <cell r="Y18">
            <v>434.09645661016145</v>
          </cell>
          <cell r="Z18">
            <v>446.48275862068965</v>
          </cell>
          <cell r="AA18">
            <v>407.86206896551727</v>
          </cell>
          <cell r="AB18">
            <v>389.86206896551727</v>
          </cell>
          <cell r="AC18">
            <v>445.82618400002559</v>
          </cell>
          <cell r="AD18">
            <v>585.09890794653109</v>
          </cell>
          <cell r="AE18">
            <v>660</v>
          </cell>
          <cell r="AF18">
            <v>712.55961411405269</v>
          </cell>
          <cell r="AG18">
            <v>694.98771070000043</v>
          </cell>
          <cell r="AH18">
            <v>790.39135206000083</v>
          </cell>
          <cell r="AI18">
            <v>857.21436600000015</v>
          </cell>
          <cell r="AJ18">
            <v>856.97</v>
          </cell>
          <cell r="AK18">
            <v>866.83</v>
          </cell>
        </row>
        <row r="19">
          <cell r="A19" t="str">
            <v>-  -  biogas, andet</v>
          </cell>
          <cell r="B19" t="str">
            <v>dnk</v>
          </cell>
          <cell r="C19" t="str">
            <v>udv</v>
          </cell>
          <cell r="D19" t="str">
            <v>bia</v>
          </cell>
          <cell r="E19" t="str">
            <v>a0a0</v>
          </cell>
          <cell r="F19" t="str">
            <v>a00</v>
          </cell>
          <cell r="G19">
            <v>61.4495</v>
          </cell>
          <cell r="H19">
            <v>0</v>
          </cell>
          <cell r="I19">
            <v>0</v>
          </cell>
          <cell r="J19">
            <v>61.4495</v>
          </cell>
          <cell r="K19">
            <v>61.4495</v>
          </cell>
          <cell r="L19">
            <v>61.4495</v>
          </cell>
          <cell r="M19">
            <v>61.4495</v>
          </cell>
          <cell r="N19">
            <v>61.4495</v>
          </cell>
          <cell r="O19">
            <v>61.4495</v>
          </cell>
          <cell r="P19">
            <v>61.4495</v>
          </cell>
          <cell r="Q19">
            <v>61.4495</v>
          </cell>
          <cell r="R19">
            <v>63.4495</v>
          </cell>
          <cell r="S19">
            <v>94.732822502632061</v>
          </cell>
          <cell r="T19">
            <v>128.01614500526415</v>
          </cell>
          <cell r="U19">
            <v>164.01614500526415</v>
          </cell>
          <cell r="V19">
            <v>161.01614500526415</v>
          </cell>
          <cell r="W19">
            <v>173.01614500526415</v>
          </cell>
          <cell r="X19">
            <v>230.0242175078962</v>
          </cell>
          <cell r="Y19">
            <v>290.0322900105283</v>
          </cell>
          <cell r="Z19">
            <v>423.76000199999999</v>
          </cell>
          <cell r="AA19">
            <v>412.51064000000002</v>
          </cell>
          <cell r="AB19">
            <v>590.35289999999998</v>
          </cell>
          <cell r="AC19">
            <v>712.17367200158856</v>
          </cell>
          <cell r="AD19">
            <v>988.65429328412506</v>
          </cell>
          <cell r="AE19">
            <v>1143.0954410000002</v>
          </cell>
          <cell r="AF19">
            <v>1298.5888621333456</v>
          </cell>
          <cell r="AG19">
            <v>1486.9760302999998</v>
          </cell>
          <cell r="AH19">
            <v>1227.7323004399998</v>
          </cell>
          <cell r="AI19">
            <v>1441.8977464874606</v>
          </cell>
          <cell r="AJ19">
            <v>1632.6109401999997</v>
          </cell>
          <cell r="AK19">
            <v>1871.81</v>
          </cell>
        </row>
        <row r="45">
          <cell r="A45" t="str">
            <v>-  -  koks m.m.</v>
          </cell>
          <cell r="B45" t="str">
            <v>dnk</v>
          </cell>
          <cell r="C45" t="str">
            <v>imp</v>
          </cell>
          <cell r="D45" t="str">
            <v>kok</v>
          </cell>
          <cell r="E45" t="str">
            <v>a0a0</v>
          </cell>
          <cell r="F45" t="str">
            <v>a00</v>
          </cell>
          <cell r="G45">
            <v>2976.7</v>
          </cell>
          <cell r="H45">
            <v>0</v>
          </cell>
          <cell r="I45">
            <v>0</v>
          </cell>
          <cell r="J45">
            <v>2051.9</v>
          </cell>
          <cell r="K45">
            <v>2918.9</v>
          </cell>
          <cell r="L45">
            <v>2982.48</v>
          </cell>
          <cell r="M45">
            <v>3158.77</v>
          </cell>
          <cell r="N45">
            <v>3884.16</v>
          </cell>
          <cell r="O45">
            <v>2932.5696999999996</v>
          </cell>
          <cell r="P45">
            <v>1924.8869134389997</v>
          </cell>
          <cell r="Q45">
            <v>2366.3897999999999</v>
          </cell>
          <cell r="R45">
            <v>2412.0990000000002</v>
          </cell>
          <cell r="S45">
            <v>1556.2072000000001</v>
          </cell>
          <cell r="T45">
            <v>2158.8426999999997</v>
          </cell>
          <cell r="U45">
            <v>1436.1193000000001</v>
          </cell>
          <cell r="V45">
            <v>1430.1216000000002</v>
          </cell>
          <cell r="W45">
            <v>1106.7255</v>
          </cell>
          <cell r="X45">
            <v>930.0886999999999</v>
          </cell>
          <cell r="Y45">
            <v>1304.6268</v>
          </cell>
          <cell r="Z45">
            <v>1474.6690000000001</v>
          </cell>
          <cell r="AA45">
            <v>1155.6213</v>
          </cell>
          <cell r="AB45">
            <v>1177.0396000000001</v>
          </cell>
          <cell r="AC45">
            <v>1170.3885</v>
          </cell>
          <cell r="AD45">
            <v>1327.0849000000001</v>
          </cell>
          <cell r="AE45">
            <v>1070.7684999999999</v>
          </cell>
          <cell r="AF45">
            <v>1365.0284000000001</v>
          </cell>
          <cell r="AG45">
            <v>1336.6367</v>
          </cell>
          <cell r="AH45">
            <v>1424.566</v>
          </cell>
          <cell r="AI45">
            <v>1384.4836</v>
          </cell>
          <cell r="AJ45">
            <v>894.44110000000001</v>
          </cell>
          <cell r="AK45">
            <v>1124.5047</v>
          </cell>
        </row>
        <row r="46">
          <cell r="A46" t="str">
            <v>-  -  brunkulsbriketter</v>
          </cell>
          <cell r="B46" t="str">
            <v>dnk</v>
          </cell>
          <cell r="C46" t="str">
            <v>imp</v>
          </cell>
          <cell r="D46" t="str">
            <v>brk</v>
          </cell>
          <cell r="E46" t="str">
            <v>a0a0</v>
          </cell>
          <cell r="F46" t="str">
            <v>a00</v>
          </cell>
          <cell r="G46">
            <v>577.79999999999995</v>
          </cell>
          <cell r="H46">
            <v>0</v>
          </cell>
          <cell r="I46">
            <v>0</v>
          </cell>
          <cell r="J46">
            <v>342</v>
          </cell>
          <cell r="K46">
            <v>257.49</v>
          </cell>
          <cell r="L46">
            <v>261</v>
          </cell>
          <cell r="M46">
            <v>223.2</v>
          </cell>
          <cell r="N46">
            <v>340.2</v>
          </cell>
          <cell r="O46">
            <v>409.77</v>
          </cell>
          <cell r="P46">
            <v>517.14</v>
          </cell>
          <cell r="Q46">
            <v>920.48400000000004</v>
          </cell>
          <cell r="R46">
            <v>602.14700000000005</v>
          </cell>
          <cell r="S46">
            <v>637.98279999999988</v>
          </cell>
          <cell r="T46">
            <v>762.28380000000004</v>
          </cell>
          <cell r="U46">
            <v>493.94900000000007</v>
          </cell>
          <cell r="V46">
            <v>420.21979999999996</v>
          </cell>
          <cell r="W46">
            <v>146.05230000000003</v>
          </cell>
          <cell r="X46">
            <v>85.932000000000002</v>
          </cell>
          <cell r="Y46">
            <v>128.57580000000002</v>
          </cell>
          <cell r="Z46">
            <v>80.044200000000004</v>
          </cell>
          <cell r="AA46">
            <v>68.039400000000015</v>
          </cell>
          <cell r="AB46">
            <v>85.534199999999998</v>
          </cell>
          <cell r="AC46">
            <v>94.31819999999999</v>
          </cell>
          <cell r="AD46">
            <v>58.065899999999999</v>
          </cell>
          <cell r="AE46">
            <v>65.111400000000003</v>
          </cell>
          <cell r="AF46">
            <v>68.167500000000004</v>
          </cell>
          <cell r="AG46">
            <v>48.092400000000005</v>
          </cell>
          <cell r="AH46">
            <v>29.151900000000001</v>
          </cell>
          <cell r="AI46">
            <v>18.8124</v>
          </cell>
          <cell r="AJ46">
            <v>13.542</v>
          </cell>
          <cell r="AK46">
            <v>17.403299999999998</v>
          </cell>
        </row>
        <row r="52">
          <cell r="A52" t="str">
            <v>-  -  råolie</v>
          </cell>
          <cell r="B52" t="str">
            <v>dnk</v>
          </cell>
          <cell r="C52" t="str">
            <v>exp</v>
          </cell>
          <cell r="D52" t="str">
            <v>rao</v>
          </cell>
          <cell r="E52" t="str">
            <v>a0a0</v>
          </cell>
          <cell r="F52" t="str">
            <v>a00</v>
          </cell>
          <cell r="G52">
            <v>0</v>
          </cell>
          <cell r="H52">
            <v>0</v>
          </cell>
          <cell r="I52">
            <v>0</v>
          </cell>
          <cell r="J52">
            <v>0</v>
          </cell>
          <cell r="K52">
            <v>0</v>
          </cell>
          <cell r="L52">
            <v>-4905.8495999999996</v>
          </cell>
          <cell r="M52">
            <v>-4335.3575999999994</v>
          </cell>
          <cell r="N52">
            <v>-8336.1656955503495</v>
          </cell>
          <cell r="O52">
            <v>-1505.3695999999998</v>
          </cell>
          <cell r="P52">
            <v>-8791.9367999999995</v>
          </cell>
          <cell r="Q52">
            <v>-30529.1024</v>
          </cell>
          <cell r="R52">
            <v>-48396.292799999996</v>
          </cell>
          <cell r="S52">
            <v>-37147.784799999994</v>
          </cell>
          <cell r="T52">
            <v>-41149.963199999998</v>
          </cell>
          <cell r="U52">
            <v>-35625.879199999996</v>
          </cell>
          <cell r="V52">
            <v>-73713.290399999998</v>
          </cell>
          <cell r="W52">
            <v>-82853.712799999994</v>
          </cell>
          <cell r="X52">
            <v>-96090.950399999987</v>
          </cell>
          <cell r="Y52">
            <v>-117426.07920000001</v>
          </cell>
          <cell r="Z52">
            <v>-180368.41279999999</v>
          </cell>
          <cell r="AA52">
            <v>-187681.31040000002</v>
          </cell>
          <cell r="AB52">
            <v>-218421.73010000002</v>
          </cell>
          <cell r="AC52">
            <v>-252323.26699999996</v>
          </cell>
          <cell r="AD52">
            <v>-202957.37</v>
          </cell>
          <cell r="AE52">
            <v>-223787.62560000003</v>
          </cell>
          <cell r="AF52">
            <v>-302271.33799999999</v>
          </cell>
          <cell r="AG52">
            <v>-356384.473</v>
          </cell>
          <cell r="AH52">
            <v>-473626.55300000001</v>
          </cell>
          <cell r="AI52">
            <v>-575964.57499999995</v>
          </cell>
          <cell r="AJ52">
            <v>-513159.59199999995</v>
          </cell>
          <cell r="AK52">
            <v>-590239.06999999995</v>
          </cell>
        </row>
        <row r="68">
          <cell r="A68" t="str">
            <v>-  -  naturgas</v>
          </cell>
          <cell r="B68" t="str">
            <v>dnk</v>
          </cell>
          <cell r="C68" t="str">
            <v>exp</v>
          </cell>
          <cell r="D68" t="str">
            <v>nga</v>
          </cell>
          <cell r="E68" t="str">
            <v>a0a0</v>
          </cell>
          <cell r="F68" t="str">
            <v>a00</v>
          </cell>
          <cell r="G68">
            <v>0</v>
          </cell>
          <cell r="H68">
            <v>0</v>
          </cell>
          <cell r="I68">
            <v>0</v>
          </cell>
          <cell r="J68">
            <v>0</v>
          </cell>
          <cell r="K68">
            <v>0</v>
          </cell>
          <cell r="L68">
            <v>0</v>
          </cell>
          <cell r="M68">
            <v>0</v>
          </cell>
          <cell r="N68">
            <v>0</v>
          </cell>
          <cell r="O68">
            <v>0</v>
          </cell>
          <cell r="P68">
            <v>0</v>
          </cell>
          <cell r="Q68">
            <v>0</v>
          </cell>
          <cell r="R68">
            <v>0</v>
          </cell>
          <cell r="S68">
            <v>-5128.5389999999998</v>
          </cell>
          <cell r="T68">
            <v>-16561.544999999998</v>
          </cell>
          <cell r="U68">
            <v>-22655.079603000002</v>
          </cell>
          <cell r="V68">
            <v>-27856.199007000003</v>
          </cell>
          <cell r="W68">
            <v>-30873.467000999997</v>
          </cell>
          <cell r="X68">
            <v>-34356.621936000003</v>
          </cell>
          <cell r="Y68">
            <v>-38855.071319999995</v>
          </cell>
          <cell r="Z68">
            <v>-52405.816944000006</v>
          </cell>
          <cell r="AA68">
            <v>-57461.273258999994</v>
          </cell>
          <cell r="AB68">
            <v>-60425.244421799995</v>
          </cell>
          <cell r="AC68">
            <v>-62827.536779399998</v>
          </cell>
          <cell r="AD68">
            <v>-62649.158480999999</v>
          </cell>
          <cell r="AE68">
            <v>-71414.785637399997</v>
          </cell>
          <cell r="AF68">
            <v>-116866.7938152</v>
          </cell>
          <cell r="AG68">
            <v>-105422.1649278</v>
          </cell>
          <cell r="AH68">
            <v>-107498.41039999999</v>
          </cell>
          <cell r="AI68">
            <v>-120678.32096484999</v>
          </cell>
          <cell r="AJ68">
            <v>-127881.21125871898</v>
          </cell>
          <cell r="AK68">
            <v>-128610.57279882001</v>
          </cell>
        </row>
        <row r="69">
          <cell r="A69" t="str">
            <v>-  -  elværkskul</v>
          </cell>
          <cell r="B69" t="str">
            <v>dnk</v>
          </cell>
          <cell r="C69" t="str">
            <v>exp</v>
          </cell>
          <cell r="D69" t="str">
            <v>ske</v>
          </cell>
          <cell r="E69" t="str">
            <v>a0a0</v>
          </cell>
          <cell r="F69" t="str">
            <v>a00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-237.9888</v>
          </cell>
          <cell r="AC69">
            <v>-1243.2525000000001</v>
          </cell>
          <cell r="AD69">
            <v>-388.00650000000002</v>
          </cell>
          <cell r="AE69">
            <v>-3793.92</v>
          </cell>
          <cell r="AF69">
            <v>-2620.8000000000002</v>
          </cell>
          <cell r="AG69">
            <v>-4244.4250000000002</v>
          </cell>
          <cell r="AH69">
            <v>-4800</v>
          </cell>
          <cell r="AI69">
            <v>-3012.7783999999997</v>
          </cell>
          <cell r="AJ69">
            <v>-4066.8775999999993</v>
          </cell>
          <cell r="AK69">
            <v>-4014.1160499999996</v>
          </cell>
        </row>
        <row r="149">
          <cell r="A149" t="str">
            <v>Udvinding og forgasning</v>
          </cell>
        </row>
        <row r="150">
          <cell r="A150" t="str">
            <v>-  udvinding</v>
          </cell>
        </row>
        <row r="151">
          <cell r="A151" t="str">
            <v>-  -  naturgas</v>
          </cell>
          <cell r="B151" t="str">
            <v>plf</v>
          </cell>
          <cell r="C151" t="str">
            <v>udf</v>
          </cell>
          <cell r="D151" t="str">
            <v>nga</v>
          </cell>
          <cell r="E151" t="str">
            <v>a0a0</v>
          </cell>
          <cell r="F151" t="str">
            <v>a00</v>
          </cell>
          <cell r="G151">
            <v>-7.7218556999999999</v>
          </cell>
          <cell r="H151">
            <v>-15.288118170000001</v>
          </cell>
          <cell r="I151">
            <v>-8.9698989900000008</v>
          </cell>
          <cell r="J151">
            <v>-15.171122070000001</v>
          </cell>
          <cell r="K151">
            <v>-10.764091260000001</v>
          </cell>
          <cell r="L151">
            <v>-20.514070589999999</v>
          </cell>
          <cell r="M151">
            <v>-17.589195</v>
          </cell>
          <cell r="N151">
            <v>-19.18809984</v>
          </cell>
          <cell r="O151">
            <v>-16.770096329999998</v>
          </cell>
          <cell r="P151">
            <v>-813.8092072500001</v>
          </cell>
          <cell r="Q151">
            <v>-1265.8707176700002</v>
          </cell>
          <cell r="R151">
            <v>-1572.0629730000001</v>
          </cell>
          <cell r="S151">
            <v>-2487.855513</v>
          </cell>
          <cell r="T151">
            <v>-4150.7636430000002</v>
          </cell>
          <cell r="U151">
            <v>-5210.2955580000007</v>
          </cell>
          <cell r="V151">
            <v>-7390.8444870000003</v>
          </cell>
          <cell r="W151">
            <v>-8805.4121609999984</v>
          </cell>
          <cell r="X151">
            <v>-9131.4885090000007</v>
          </cell>
          <cell r="Y151">
            <v>-9132.5143650000009</v>
          </cell>
          <cell r="Z151">
            <v>-9353.2978110000004</v>
          </cell>
          <cell r="AA151">
            <v>-10768.926753</v>
          </cell>
          <cell r="AB151">
            <v>-10885.7100261</v>
          </cell>
          <cell r="AC151">
            <v>-11995.0211659</v>
          </cell>
          <cell r="AD151">
            <v>-12583.476636513504</v>
          </cell>
          <cell r="AE151">
            <v>-14986.760734822015</v>
          </cell>
          <cell r="AF151">
            <v>-19580.054804418589</v>
          </cell>
          <cell r="AG151">
            <v>-21762.333102530771</v>
          </cell>
          <cell r="AH151">
            <v>-23696.390398583193</v>
          </cell>
          <cell r="AI151">
            <v>-25100.907635799995</v>
          </cell>
          <cell r="AJ151">
            <v>-24453.452190430005</v>
          </cell>
          <cell r="AK151">
            <v>-26226.871916660006</v>
          </cell>
        </row>
        <row r="152">
          <cell r="A152" t="str">
            <v>-  forgasning</v>
          </cell>
        </row>
        <row r="153">
          <cell r="A153" t="str">
            <v>-  -  biogas fra deponi</v>
          </cell>
          <cell r="B153" t="str">
            <v>fgv</v>
          </cell>
          <cell r="C153" t="str">
            <v>fgs</v>
          </cell>
          <cell r="D153" t="str">
            <v>bid</v>
          </cell>
          <cell r="E153" t="str">
            <v>a0a0</v>
          </cell>
          <cell r="F153" t="str">
            <v>a00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-41.452743713255401</v>
          </cell>
          <cell r="AI153">
            <v>-37.229999999999997</v>
          </cell>
          <cell r="AJ153">
            <v>-21.77</v>
          </cell>
          <cell r="AK153">
            <v>-21.96</v>
          </cell>
        </row>
        <row r="154">
          <cell r="A154" t="str">
            <v>-  -  anden biogas</v>
          </cell>
          <cell r="B154" t="str">
            <v>fgv</v>
          </cell>
          <cell r="C154" t="str">
            <v>fgs</v>
          </cell>
          <cell r="D154" t="str">
            <v>bia</v>
          </cell>
          <cell r="E154" t="str">
            <v>a0a0</v>
          </cell>
          <cell r="F154" t="str">
            <v>a00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-0.85700000000000021</v>
          </cell>
          <cell r="AD154">
            <v>-4.7108346624848521</v>
          </cell>
          <cell r="AE154">
            <v>-4.5033755779843805</v>
          </cell>
          <cell r="AF154">
            <v>-4.4470740669144986</v>
          </cell>
          <cell r="AG154">
            <v>-35.415664072360954</v>
          </cell>
          <cell r="AH154">
            <v>-2.2349920144134399</v>
          </cell>
          <cell r="AI154">
            <v>-4.1500000000000004</v>
          </cell>
          <cell r="AJ154">
            <v>-5.64</v>
          </cell>
          <cell r="AK154">
            <v>-8.69</v>
          </cell>
        </row>
        <row r="155">
          <cell r="A155" t="str">
            <v>-  -  el</v>
          </cell>
          <cell r="B155" t="str">
            <v>fgv</v>
          </cell>
          <cell r="C155" t="str">
            <v>fgs</v>
          </cell>
          <cell r="D155" t="str">
            <v>elc</v>
          </cell>
          <cell r="E155" t="str">
            <v>a0a0</v>
          </cell>
          <cell r="F155" t="str">
            <v>a00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-0.5</v>
          </cell>
          <cell r="AJ155">
            <v>-0.6</v>
          </cell>
          <cell r="AK155">
            <v>-0.1</v>
          </cell>
        </row>
        <row r="173">
          <cell r="A173" t="str">
            <v>-  -  JP4 (Gasoline)</v>
          </cell>
          <cell r="B173" t="str">
            <v>raf</v>
          </cell>
          <cell r="C173" t="str">
            <v>brt</v>
          </cell>
          <cell r="D173" t="str">
            <v>jp4</v>
          </cell>
          <cell r="E173" t="str">
            <v>a0a0</v>
          </cell>
          <cell r="F173" t="str">
            <v>a00</v>
          </cell>
          <cell r="O173">
            <v>0</v>
          </cell>
          <cell r="U173">
            <v>987</v>
          </cell>
          <cell r="V173">
            <v>2864</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  -  petroleum</v>
          </cell>
          <cell r="B174" t="str">
            <v>raf</v>
          </cell>
          <cell r="C174" t="str">
            <v>brt</v>
          </cell>
          <cell r="D174" t="str">
            <v>ptr</v>
          </cell>
          <cell r="E174" t="str">
            <v>a0a0</v>
          </cell>
          <cell r="F174" t="str">
            <v>a00</v>
          </cell>
          <cell r="O174">
            <v>1128.4248</v>
          </cell>
          <cell r="U174">
            <v>976</v>
          </cell>
          <cell r="V174">
            <v>1885</v>
          </cell>
          <cell r="W174">
            <v>2051.9999999999995</v>
          </cell>
          <cell r="X174">
            <v>2287</v>
          </cell>
          <cell r="Y174">
            <v>3312</v>
          </cell>
          <cell r="Z174">
            <v>1181.9999999999998</v>
          </cell>
          <cell r="AA174">
            <v>957.99999999999989</v>
          </cell>
          <cell r="AB174">
            <v>464</v>
          </cell>
          <cell r="AC174">
            <v>1054</v>
          </cell>
          <cell r="AD174">
            <v>0</v>
          </cell>
          <cell r="AE174">
            <v>0</v>
          </cell>
          <cell r="AF174">
            <v>0</v>
          </cell>
          <cell r="AG174">
            <v>0</v>
          </cell>
          <cell r="AH174">
            <v>0</v>
          </cell>
          <cell r="AI174">
            <v>0</v>
          </cell>
          <cell r="AJ174">
            <v>0</v>
          </cell>
          <cell r="AK174">
            <v>0</v>
          </cell>
        </row>
        <row r="175">
          <cell r="A175" t="str">
            <v>-  -  JP1 (Kerosene)</v>
          </cell>
          <cell r="B175" t="str">
            <v>raf</v>
          </cell>
          <cell r="C175" t="str">
            <v>brt</v>
          </cell>
          <cell r="D175" t="str">
            <v>jp1</v>
          </cell>
          <cell r="E175" t="str">
            <v>a0a0</v>
          </cell>
          <cell r="F175" t="str">
            <v>a00</v>
          </cell>
          <cell r="O175">
            <v>429.91919999999999</v>
          </cell>
          <cell r="U175">
            <v>8099</v>
          </cell>
          <cell r="V175">
            <v>6421.9999999999991</v>
          </cell>
          <cell r="W175">
            <v>10087</v>
          </cell>
          <cell r="X175">
            <v>10814.999999999998</v>
          </cell>
          <cell r="Y175">
            <v>10851.000000000002</v>
          </cell>
          <cell r="Z175">
            <v>8144</v>
          </cell>
          <cell r="AA175">
            <v>6409</v>
          </cell>
          <cell r="AB175">
            <v>8680.9999999999982</v>
          </cell>
          <cell r="AC175">
            <v>9756</v>
          </cell>
          <cell r="AD175">
            <v>11993</v>
          </cell>
          <cell r="AE175">
            <v>17888.452799999999</v>
          </cell>
          <cell r="AF175">
            <v>18740.983199999999</v>
          </cell>
          <cell r="AG175">
            <v>16463.218800000002</v>
          </cell>
          <cell r="AH175">
            <v>22585.513200000001</v>
          </cell>
          <cell r="AI175">
            <v>21593.052</v>
          </cell>
          <cell r="AJ175">
            <v>23600.107200000002</v>
          </cell>
          <cell r="AK175">
            <v>23010.212400000004</v>
          </cell>
        </row>
        <row r="176">
          <cell r="A176" t="str">
            <v>-  -  gas/dieselolie</v>
          </cell>
          <cell r="B176" t="str">
            <v>raf</v>
          </cell>
          <cell r="C176" t="str">
            <v>brt</v>
          </cell>
          <cell r="D176" t="str">
            <v>gdt</v>
          </cell>
          <cell r="E176" t="str">
            <v>a0a0</v>
          </cell>
          <cell r="F176" t="str">
            <v>a00</v>
          </cell>
          <cell r="O176">
            <v>119070.74852400002</v>
          </cell>
          <cell r="U176">
            <v>142629</v>
          </cell>
          <cell r="V176">
            <v>134910</v>
          </cell>
          <cell r="W176">
            <v>138552</v>
          </cell>
          <cell r="X176">
            <v>145147</v>
          </cell>
          <cell r="Y176">
            <v>140492</v>
          </cell>
          <cell r="Z176">
            <v>159694.99999999997</v>
          </cell>
          <cell r="AA176">
            <v>170778.99999999997</v>
          </cell>
          <cell r="AB176">
            <v>167773</v>
          </cell>
          <cell r="AC176">
            <v>175592</v>
          </cell>
          <cell r="AD176">
            <v>182235</v>
          </cell>
          <cell r="AE176">
            <v>190710.01252799999</v>
          </cell>
          <cell r="AF176">
            <v>152202.30706800002</v>
          </cell>
          <cell r="AG176">
            <v>138522.969228</v>
          </cell>
          <cell r="AH176">
            <v>139753.815516</v>
          </cell>
          <cell r="AI176">
            <v>139185.738132</v>
          </cell>
          <cell r="AJ176">
            <v>137502.16594800001</v>
          </cell>
          <cell r="AK176">
            <v>139116.29768400002</v>
          </cell>
        </row>
        <row r="183">
          <cell r="A183" t="str">
            <v>-  elforbrug ved forsyning</v>
          </cell>
        </row>
        <row r="184">
          <cell r="A184" t="str">
            <v>-  -  elforsyning</v>
          </cell>
          <cell r="B184" t="str">
            <v>ens</v>
          </cell>
          <cell r="C184" t="str">
            <v>eld</v>
          </cell>
          <cell r="D184" t="str">
            <v>elc</v>
          </cell>
          <cell r="E184" t="str">
            <v>a0a0</v>
          </cell>
          <cell r="F184" t="str">
            <v>a00</v>
          </cell>
          <cell r="G184">
            <v>-193.17866420903894</v>
          </cell>
          <cell r="H184">
            <v>0</v>
          </cell>
          <cell r="I184">
            <v>0</v>
          </cell>
          <cell r="J184">
            <v>-152.43719660172184</v>
          </cell>
          <cell r="K184">
            <v>-173.09553648102076</v>
          </cell>
          <cell r="L184">
            <v>-187.52377573108981</v>
          </cell>
          <cell r="M184">
            <v>-197.45201651025641</v>
          </cell>
          <cell r="N184">
            <v>-203.63950808804674</v>
          </cell>
          <cell r="O184">
            <v>-204.59866859669216</v>
          </cell>
          <cell r="P184">
            <v>-203.79000954022442</v>
          </cell>
          <cell r="Q184">
            <v>-206.04263829536822</v>
          </cell>
          <cell r="R184">
            <v>-212.72232185311407</v>
          </cell>
          <cell r="S184">
            <v>-203.45672089021997</v>
          </cell>
          <cell r="T184">
            <v>-212.9708751901664</v>
          </cell>
          <cell r="U184">
            <v>-218.38863794080072</v>
          </cell>
          <cell r="V184">
            <v>-231.45423371017085</v>
          </cell>
          <cell r="W184">
            <v>-245.79559974890103</v>
          </cell>
          <cell r="X184">
            <v>-289.00396520866667</v>
          </cell>
          <cell r="Y184">
            <v>-249.81009810389608</v>
          </cell>
          <cell r="Z184">
            <v>-252.24558635454545</v>
          </cell>
          <cell r="AA184">
            <v>-278.83884701538466</v>
          </cell>
          <cell r="AB184">
            <v>-227.80799999999999</v>
          </cell>
          <cell r="AC184">
            <v>-250.20561599999914</v>
          </cell>
          <cell r="AD184">
            <v>-290.18786181817711</v>
          </cell>
          <cell r="AE184">
            <v>-356.04892000000001</v>
          </cell>
          <cell r="AF184">
            <v>-322.21969200000001</v>
          </cell>
          <cell r="AG184">
            <v>-321.872814265751</v>
          </cell>
          <cell r="AH184">
            <v>-317.58955707017998</v>
          </cell>
          <cell r="AI184">
            <v>-360.69170251881502</v>
          </cell>
          <cell r="AJ184">
            <v>-526.87863286000697</v>
          </cell>
          <cell r="AK184">
            <v>-526.87863286000697</v>
          </cell>
        </row>
        <row r="185">
          <cell r="A185" t="str">
            <v>-  -  fjernvarmeforsyning</v>
          </cell>
          <cell r="B185" t="str">
            <v>ens</v>
          </cell>
          <cell r="C185" t="str">
            <v>fjd</v>
          </cell>
          <cell r="D185" t="str">
            <v>elc</v>
          </cell>
          <cell r="E185" t="str">
            <v>a0a0</v>
          </cell>
          <cell r="F185" t="str">
            <v>a00</v>
          </cell>
          <cell r="G185">
            <v>-127.05954198629522</v>
          </cell>
          <cell r="H185">
            <v>0</v>
          </cell>
          <cell r="I185">
            <v>0</v>
          </cell>
          <cell r="J185">
            <v>-137.77310485470994</v>
          </cell>
          <cell r="K185">
            <v>-176.24757525406639</v>
          </cell>
          <cell r="L185">
            <v>-217.69762045689023</v>
          </cell>
          <cell r="M185">
            <v>-255.72811782879438</v>
          </cell>
          <cell r="N185">
            <v>-305.8614678514482</v>
          </cell>
          <cell r="O185">
            <v>-326.27980383091113</v>
          </cell>
          <cell r="P185">
            <v>-348.4439544346618</v>
          </cell>
          <cell r="Q185">
            <v>-380.93461721522687</v>
          </cell>
          <cell r="R185">
            <v>-424.4262619498669</v>
          </cell>
          <cell r="S185">
            <v>-462.38468192869095</v>
          </cell>
          <cell r="T185">
            <v>-505.63117316079854</v>
          </cell>
          <cell r="U185">
            <v>-583.94945418117004</v>
          </cell>
          <cell r="V185">
            <v>-589.40899411091868</v>
          </cell>
          <cell r="W185">
            <v>-516.38967694044618</v>
          </cell>
          <cell r="X185">
            <v>-502.13410332344807</v>
          </cell>
          <cell r="Y185">
            <v>-500.87544539312978</v>
          </cell>
          <cell r="Z185">
            <v>-558.36132287841804</v>
          </cell>
          <cell r="AA185">
            <v>-518.65504689230761</v>
          </cell>
          <cell r="AB185">
            <v>-490.08959999999996</v>
          </cell>
          <cell r="AC185">
            <v>-508.44706799999949</v>
          </cell>
          <cell r="AD185">
            <v>-467.5018363636292</v>
          </cell>
          <cell r="AE185">
            <v>-673.86193999999989</v>
          </cell>
          <cell r="AF185">
            <v>-613.50990300000001</v>
          </cell>
          <cell r="AG185">
            <v>-626.88709099467803</v>
          </cell>
          <cell r="AH185">
            <v>-598.17644717604799</v>
          </cell>
          <cell r="AI185">
            <v>-658.71900978125404</v>
          </cell>
          <cell r="AJ185">
            <v>-700.55680607124498</v>
          </cell>
          <cell r="AK185">
            <v>-700.55680607124498</v>
          </cell>
        </row>
        <row r="186">
          <cell r="A186" t="str">
            <v>-  -  bygasforsyning</v>
          </cell>
          <cell r="B186" t="str">
            <v>ens</v>
          </cell>
          <cell r="C186" t="str">
            <v>byd</v>
          </cell>
          <cell r="D186" t="str">
            <v>elc</v>
          </cell>
          <cell r="E186" t="str">
            <v>a0a0</v>
          </cell>
          <cell r="F186" t="str">
            <v>a00</v>
          </cell>
          <cell r="G186">
            <v>-39.761793804665814</v>
          </cell>
          <cell r="H186">
            <v>0</v>
          </cell>
          <cell r="I186">
            <v>0</v>
          </cell>
          <cell r="J186">
            <v>-31.114747543944119</v>
          </cell>
          <cell r="K186">
            <v>-33.255915403800117</v>
          </cell>
          <cell r="L186">
            <v>-35.113310643720084</v>
          </cell>
          <cell r="M186">
            <v>-36.416380594692285</v>
          </cell>
          <cell r="N186">
            <v>-37.404563085090821</v>
          </cell>
          <cell r="O186">
            <v>-34.994454288068141</v>
          </cell>
          <cell r="P186">
            <v>-33.481574918371116</v>
          </cell>
          <cell r="Q186">
            <v>-42.819835421620382</v>
          </cell>
          <cell r="R186">
            <v>-56.640606809203234</v>
          </cell>
          <cell r="S186">
            <v>-75.856809877908532</v>
          </cell>
          <cell r="T186">
            <v>-90.561743621523803</v>
          </cell>
          <cell r="U186">
            <v>-94.723684106841134</v>
          </cell>
          <cell r="V186">
            <v>-111.27196667664006</v>
          </cell>
          <cell r="W186">
            <v>-115.24501491461537</v>
          </cell>
          <cell r="X186">
            <v>-124.1568980649845</v>
          </cell>
          <cell r="Y186">
            <v>-105.75153755844154</v>
          </cell>
          <cell r="Z186">
            <v>-142.10679496363636</v>
          </cell>
          <cell r="AA186">
            <v>-134.67779150769232</v>
          </cell>
          <cell r="AB186">
            <v>-129.58199999999999</v>
          </cell>
          <cell r="AC186">
            <v>-127.8618</v>
          </cell>
          <cell r="AD186">
            <v>-152.16128727272724</v>
          </cell>
          <cell r="AE186">
            <v>-178.35598999999999</v>
          </cell>
          <cell r="AF186">
            <v>-157.18485599999997</v>
          </cell>
          <cell r="AG186">
            <v>-114.996159982661</v>
          </cell>
          <cell r="AH186">
            <v>-114.79828129006</v>
          </cell>
          <cell r="AI186">
            <v>-117.668238322311</v>
          </cell>
          <cell r="AJ186">
            <v>-125.554930469236</v>
          </cell>
          <cell r="AK186">
            <v>-125.554930469236</v>
          </cell>
        </row>
        <row r="187">
          <cell r="A187" t="str">
            <v>Konverteringssektoren</v>
          </cell>
        </row>
        <row r="188">
          <cell r="A188" t="str">
            <v>Centrale elproducerende anlæg</v>
          </cell>
        </row>
        <row r="189">
          <cell r="A189" t="str">
            <v>-  råvareforbrug til kraft</v>
          </cell>
        </row>
        <row r="190">
          <cell r="A190" t="str">
            <v>-  -  gas/dieselolie</v>
          </cell>
          <cell r="B190" t="str">
            <v>cel</v>
          </cell>
          <cell r="C190" t="str">
            <v>elr</v>
          </cell>
          <cell r="D190" t="str">
            <v>gdt</v>
          </cell>
          <cell r="E190" t="str">
            <v>a0a0</v>
          </cell>
          <cell r="F190" t="str">
            <v>a00</v>
          </cell>
          <cell r="G190">
            <v>-97.372935899999987</v>
          </cell>
          <cell r="H190">
            <v>0</v>
          </cell>
          <cell r="I190">
            <v>0</v>
          </cell>
          <cell r="J190">
            <v>-240.1981323</v>
          </cell>
          <cell r="K190">
            <v>-46.554818599999976</v>
          </cell>
          <cell r="L190">
            <v>-287.35161420000003</v>
          </cell>
          <cell r="M190">
            <v>-209.54085599999999</v>
          </cell>
          <cell r="N190">
            <v>-89.239584000000008</v>
          </cell>
          <cell r="O190">
            <v>-80.34432000000001</v>
          </cell>
          <cell r="P190">
            <v>-48.852215999999999</v>
          </cell>
          <cell r="Q190">
            <v>-57.101855999999998</v>
          </cell>
          <cell r="R190">
            <v>-65.243892000000002</v>
          </cell>
          <cell r="S190">
            <v>-64.38306</v>
          </cell>
          <cell r="T190">
            <v>-57.962688000000007</v>
          </cell>
          <cell r="U190">
            <v>-53.515056000000001</v>
          </cell>
          <cell r="V190">
            <v>-81.958380000000005</v>
          </cell>
          <cell r="W190">
            <v>-45.193680000000001</v>
          </cell>
          <cell r="X190">
            <v>-64.741740000000007</v>
          </cell>
          <cell r="Y190">
            <v>-56.743175999999998</v>
          </cell>
          <cell r="Z190">
            <v>-34.289808000000001</v>
          </cell>
          <cell r="AA190">
            <v>-44.440452000000008</v>
          </cell>
          <cell r="AB190">
            <v>-54.411700000000003</v>
          </cell>
          <cell r="AC190">
            <v>-64.171888051595985</v>
          </cell>
          <cell r="AD190">
            <v>-91.218268095085563</v>
          </cell>
          <cell r="AE190">
            <v>-76.347412063823896</v>
          </cell>
          <cell r="AF190">
            <v>-60.865451999999991</v>
          </cell>
          <cell r="AG190">
            <v>-59.525304000000006</v>
          </cell>
          <cell r="AH190">
            <v>-60.541761200000003</v>
          </cell>
          <cell r="AI190">
            <v>-50.453760000000003</v>
          </cell>
          <cell r="AJ190">
            <v>-52.179000000000002</v>
          </cell>
          <cell r="AK190">
            <v>-80.41</v>
          </cell>
        </row>
        <row r="191">
          <cell r="A191" t="str">
            <v>-  -  fuelolie</v>
          </cell>
          <cell r="B191" t="str">
            <v>cel</v>
          </cell>
          <cell r="C191" t="str">
            <v>elr</v>
          </cell>
          <cell r="D191" t="str">
            <v>fut</v>
          </cell>
          <cell r="E191" t="str">
            <v>a0a0</v>
          </cell>
          <cell r="F191" t="str">
            <v>a00</v>
          </cell>
          <cell r="G191">
            <v>-92467.839800000002</v>
          </cell>
          <cell r="H191">
            <v>0</v>
          </cell>
          <cell r="I191">
            <v>0</v>
          </cell>
          <cell r="J191">
            <v>-65474.402000000002</v>
          </cell>
          <cell r="K191">
            <v>-58366.9254</v>
          </cell>
          <cell r="L191">
            <v>-68963.403600000005</v>
          </cell>
          <cell r="M191">
            <v>-56853.303999999996</v>
          </cell>
          <cell r="N191">
            <v>-52030.432799999995</v>
          </cell>
          <cell r="O191">
            <v>-27715.41</v>
          </cell>
          <cell r="P191">
            <v>-13486.610799999999</v>
          </cell>
          <cell r="Q191">
            <v>-5763.5043999999998</v>
          </cell>
          <cell r="R191">
            <v>-2535.6251999999995</v>
          </cell>
          <cell r="S191">
            <v>-2950.614</v>
          </cell>
          <cell r="T191">
            <v>-3799.7411999999999</v>
          </cell>
          <cell r="U191">
            <v>-4065.2903999999999</v>
          </cell>
          <cell r="V191">
            <v>-2617.2331999999997</v>
          </cell>
          <cell r="W191">
            <v>-2408.0419999999999</v>
          </cell>
          <cell r="X191">
            <v>-2924.5963999999999</v>
          </cell>
          <cell r="Y191">
            <v>-1775.6608000000001</v>
          </cell>
          <cell r="Z191">
            <v>-1420.1408000000001</v>
          </cell>
          <cell r="AA191">
            <v>-1728.0695999999998</v>
          </cell>
          <cell r="AB191">
            <v>-1628</v>
          </cell>
          <cell r="AC191">
            <v>-922.10459846403251</v>
          </cell>
          <cell r="AD191">
            <v>-2153.5101962083436</v>
          </cell>
          <cell r="AE191">
            <v>-4693.1501934979342</v>
          </cell>
          <cell r="AF191">
            <v>-1208.8690554528</v>
          </cell>
          <cell r="AG191">
            <v>-821.90819999999997</v>
          </cell>
          <cell r="AH191">
            <v>-615.35050000000001</v>
          </cell>
          <cell r="AI191">
            <v>-404.387</v>
          </cell>
          <cell r="AJ191">
            <v>-272.18</v>
          </cell>
          <cell r="AK191">
            <v>-561.79</v>
          </cell>
        </row>
        <row r="192">
          <cell r="A192" t="str">
            <v>-  -  elværkskul</v>
          </cell>
          <cell r="B192" t="str">
            <v>cel</v>
          </cell>
          <cell r="C192" t="str">
            <v>elr</v>
          </cell>
          <cell r="D192" t="str">
            <v>ske</v>
          </cell>
          <cell r="E192" t="str">
            <v>a0a0</v>
          </cell>
          <cell r="F192" t="str">
            <v>a00</v>
          </cell>
          <cell r="G192">
            <v>-32000.147199999999</v>
          </cell>
          <cell r="H192">
            <v>0</v>
          </cell>
          <cell r="I192">
            <v>0</v>
          </cell>
          <cell r="J192">
            <v>-41007.425000000003</v>
          </cell>
          <cell r="K192">
            <v>-55275.496100000004</v>
          </cell>
          <cell r="L192">
            <v>-60184.540800000002</v>
          </cell>
          <cell r="M192">
            <v>-54016.8056</v>
          </cell>
          <cell r="N192">
            <v>-63913.989600000001</v>
          </cell>
          <cell r="O192">
            <v>-89148.870200000005</v>
          </cell>
          <cell r="P192">
            <v>-75488.913</v>
          </cell>
          <cell r="Q192">
            <v>-29761.371200000001</v>
          </cell>
          <cell r="R192">
            <v>-30393.271499999999</v>
          </cell>
          <cell r="S192">
            <v>-36925.6564</v>
          </cell>
          <cell r="T192">
            <v>-44353.328800000003</v>
          </cell>
          <cell r="U192">
            <v>-27128.380400000002</v>
          </cell>
          <cell r="V192">
            <v>-30078.997199999998</v>
          </cell>
          <cell r="W192">
            <v>-27676.7235</v>
          </cell>
          <cell r="X192">
            <v>-16122.65</v>
          </cell>
          <cell r="Y192">
            <v>-18466.292900000004</v>
          </cell>
          <cell r="Z192">
            <v>-16972.356199999998</v>
          </cell>
          <cell r="AA192">
            <v>-11819.005800000001</v>
          </cell>
          <cell r="AB192">
            <v>-14743.763999999999</v>
          </cell>
          <cell r="AC192">
            <v>-34594.442487375622</v>
          </cell>
          <cell r="AD192">
            <v>-33432.527490506516</v>
          </cell>
          <cell r="AE192">
            <v>-49015.102040816324</v>
          </cell>
          <cell r="AF192">
            <v>-20856.52608</v>
          </cell>
          <cell r="AG192">
            <v>-20763.905000000002</v>
          </cell>
          <cell r="AH192">
            <v>-18367.7</v>
          </cell>
          <cell r="AI192">
            <v>-20303.14</v>
          </cell>
          <cell r="AJ192">
            <v>-12471.69</v>
          </cell>
          <cell r="AK192">
            <v>-10188.49</v>
          </cell>
        </row>
        <row r="193">
          <cell r="A193" t="str">
            <v>-  -  halm</v>
          </cell>
          <cell r="B193" t="str">
            <v>cel</v>
          </cell>
          <cell r="C193" t="str">
            <v>elr</v>
          </cell>
          <cell r="D193" t="str">
            <v>hal</v>
          </cell>
          <cell r="E193" t="str">
            <v>a0a0</v>
          </cell>
          <cell r="F193" t="str">
            <v>a00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-82.215000000000003</v>
          </cell>
          <cell r="AE193">
            <v>-610.29049999999995</v>
          </cell>
          <cell r="AF193">
            <v>-740.15250000000003</v>
          </cell>
          <cell r="AG193">
            <v>0</v>
          </cell>
          <cell r="AH193">
            <v>0</v>
          </cell>
          <cell r="AI193">
            <v>0</v>
          </cell>
          <cell r="AJ193">
            <v>0</v>
          </cell>
          <cell r="AK193">
            <v>0</v>
          </cell>
        </row>
        <row r="195">
          <cell r="A195" t="str">
            <v>-  -  el</v>
          </cell>
          <cell r="B195" t="str">
            <v>cel</v>
          </cell>
          <cell r="C195" t="str">
            <v>elf</v>
          </cell>
          <cell r="D195" t="str">
            <v>elc</v>
          </cell>
          <cell r="E195" t="str">
            <v>a0a0</v>
          </cell>
          <cell r="F195" t="str">
            <v>a00</v>
          </cell>
          <cell r="G195">
            <v>-2622.4992000000002</v>
          </cell>
          <cell r="H195">
            <v>0</v>
          </cell>
          <cell r="I195">
            <v>0</v>
          </cell>
          <cell r="J195">
            <v>-2523.0564000000004</v>
          </cell>
          <cell r="K195">
            <v>-2512.2312000000002</v>
          </cell>
          <cell r="L195">
            <v>-2720.8331999999996</v>
          </cell>
          <cell r="M195">
            <v>-2578.6835999999998</v>
          </cell>
          <cell r="N195">
            <v>-2616.3180000000002</v>
          </cell>
          <cell r="O195">
            <v>-2787.1596</v>
          </cell>
          <cell r="P195">
            <v>-2199.9095999999995</v>
          </cell>
          <cell r="Q195">
            <v>-1188.54</v>
          </cell>
          <cell r="R195">
            <v>-1204.9703999999999</v>
          </cell>
          <cell r="S195">
            <v>-1564.326</v>
          </cell>
          <cell r="T195">
            <v>-1302.6888000000001</v>
          </cell>
          <cell r="U195">
            <v>-843.92280000000005</v>
          </cell>
          <cell r="V195">
            <v>-835.5924</v>
          </cell>
          <cell r="W195">
            <v>-768.09960000000012</v>
          </cell>
          <cell r="X195">
            <v>-569.89800000000002</v>
          </cell>
          <cell r="Y195">
            <v>-589.51440000000002</v>
          </cell>
          <cell r="Z195">
            <v>-534.18240000000003</v>
          </cell>
          <cell r="AA195">
            <v>-378.4932</v>
          </cell>
          <cell r="AB195">
            <v>-417.2688</v>
          </cell>
          <cell r="AC195">
            <v>-747.23140800000238</v>
          </cell>
          <cell r="AD195">
            <v>-773.52148799999986</v>
          </cell>
          <cell r="AE195">
            <v>-521.79839999999945</v>
          </cell>
          <cell r="AF195">
            <v>-504.55079999999964</v>
          </cell>
          <cell r="AG195">
            <v>-411.31439999999998</v>
          </cell>
          <cell r="AH195">
            <v>-396.76247999999998</v>
          </cell>
          <cell r="AI195">
            <v>-311.53572000000003</v>
          </cell>
          <cell r="AJ195">
            <v>-153.9</v>
          </cell>
          <cell r="AK195">
            <v>-156.9</v>
          </cell>
        </row>
        <row r="196">
          <cell r="A196" t="str">
            <v>-  bruttoproduktion</v>
          </cell>
        </row>
        <row r="197">
          <cell r="A197" t="str">
            <v>-  -  el</v>
          </cell>
          <cell r="B197" t="str">
            <v>cel</v>
          </cell>
          <cell r="C197" t="str">
            <v>brt</v>
          </cell>
          <cell r="D197" t="str">
            <v>elc</v>
          </cell>
          <cell r="E197" t="str">
            <v>a0a0</v>
          </cell>
          <cell r="F197" t="str">
            <v>a00</v>
          </cell>
          <cell r="G197">
            <v>46040.734800000006</v>
          </cell>
          <cell r="H197">
            <v>0</v>
          </cell>
          <cell r="I197">
            <v>0</v>
          </cell>
          <cell r="J197">
            <v>41192.791200000007</v>
          </cell>
          <cell r="K197">
            <v>41039.431199999999</v>
          </cell>
          <cell r="L197">
            <v>46856.833200000001</v>
          </cell>
          <cell r="M197">
            <v>43895.883599999994</v>
          </cell>
          <cell r="N197">
            <v>44340.317999999999</v>
          </cell>
          <cell r="O197">
            <v>44154.759599999998</v>
          </cell>
          <cell r="P197">
            <v>30859.509599999998</v>
          </cell>
          <cell r="Q197">
            <v>16078.14</v>
          </cell>
          <cell r="R197">
            <v>15712.9704</v>
          </cell>
          <cell r="S197">
            <v>20939.526000000002</v>
          </cell>
          <cell r="T197">
            <v>18413.488799999999</v>
          </cell>
          <cell r="U197">
            <v>11856.3228</v>
          </cell>
          <cell r="V197">
            <v>12470.7924</v>
          </cell>
          <cell r="W197">
            <v>11413.2996</v>
          </cell>
          <cell r="X197">
            <v>6995.8980000000001</v>
          </cell>
          <cell r="Y197">
            <v>7494.3144000000002</v>
          </cell>
          <cell r="Z197">
            <v>6978.1823999999997</v>
          </cell>
          <cell r="AA197">
            <v>4900.0932000000003</v>
          </cell>
          <cell r="AB197">
            <v>6227.6688000000004</v>
          </cell>
          <cell r="AC197">
            <v>14831.313408000002</v>
          </cell>
          <cell r="AD197">
            <v>15119.165088000005</v>
          </cell>
          <cell r="AE197">
            <v>21992.94</v>
          </cell>
          <cell r="AF197">
            <v>9575.3332800000026</v>
          </cell>
          <cell r="AG197">
            <v>9263.5812000000005</v>
          </cell>
          <cell r="AH197">
            <v>8248.976568</v>
          </cell>
          <cell r="AI197">
            <v>8871.4299599999995</v>
          </cell>
          <cell r="AJ197">
            <v>5420</v>
          </cell>
          <cell r="AK197">
            <v>4468.1000000000004</v>
          </cell>
        </row>
        <row r="199">
          <cell r="A199" t="str">
            <v>-  råvareforbrug til kraft</v>
          </cell>
          <cell r="AD199">
            <v>225962.61640428295</v>
          </cell>
          <cell r="AE199">
            <v>331789.43142324541</v>
          </cell>
          <cell r="AF199">
            <v>269487.80478446529</v>
          </cell>
          <cell r="AG199">
            <v>232179.78122197039</v>
          </cell>
          <cell r="AH199">
            <v>203651.1824120036</v>
          </cell>
          <cell r="AI199">
            <v>170480.25868083219</v>
          </cell>
          <cell r="AJ199">
            <v>188703.81999999998</v>
          </cell>
          <cell r="AK199">
            <v>197832.9</v>
          </cell>
        </row>
        <row r="200">
          <cell r="A200" t="str">
            <v>-  -  raffinaderigas</v>
          </cell>
          <cell r="B200" t="str">
            <v>cev</v>
          </cell>
          <cell r="C200" t="str">
            <v>elr</v>
          </cell>
          <cell r="D200" t="str">
            <v>rga</v>
          </cell>
          <cell r="E200" t="str">
            <v>a0a0</v>
          </cell>
          <cell r="F200" t="str">
            <v>a00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-117.81322716892416</v>
          </cell>
          <cell r="AB200">
            <v>-195.83029999999999</v>
          </cell>
          <cell r="AC200">
            <v>0</v>
          </cell>
          <cell r="AD200">
            <v>0</v>
          </cell>
          <cell r="AE200">
            <v>0</v>
          </cell>
          <cell r="AF200">
            <v>0</v>
          </cell>
          <cell r="AG200">
            <v>0</v>
          </cell>
          <cell r="AH200">
            <v>0</v>
          </cell>
          <cell r="AI200">
            <v>0</v>
          </cell>
          <cell r="AJ200">
            <v>0</v>
          </cell>
          <cell r="AK200">
            <v>0</v>
          </cell>
        </row>
        <row r="201">
          <cell r="A201" t="str">
            <v>-  -  LPG</v>
          </cell>
          <cell r="B201" t="str">
            <v>cev</v>
          </cell>
          <cell r="C201" t="str">
            <v>elr</v>
          </cell>
          <cell r="D201" t="str">
            <v>lpg</v>
          </cell>
          <cell r="E201" t="str">
            <v>a0a0</v>
          </cell>
          <cell r="F201" t="str">
            <v>a00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-0.90658480886811887</v>
          </cell>
          <cell r="AA201">
            <v>-0.89023142790482201</v>
          </cell>
          <cell r="AB201">
            <v>-2.6539000000000001</v>
          </cell>
          <cell r="AC201">
            <v>0</v>
          </cell>
          <cell r="AD201">
            <v>0</v>
          </cell>
          <cell r="AE201">
            <v>0</v>
          </cell>
          <cell r="AF201">
            <v>0</v>
          </cell>
          <cell r="AG201">
            <v>0</v>
          </cell>
          <cell r="AH201">
            <v>0</v>
          </cell>
          <cell r="AI201">
            <v>0</v>
          </cell>
          <cell r="AJ201">
            <v>0</v>
          </cell>
          <cell r="AK201">
            <v>0</v>
          </cell>
        </row>
        <row r="202">
          <cell r="A202" t="str">
            <v>-  -  nafta (LVN)</v>
          </cell>
          <cell r="B202" t="str">
            <v>cev</v>
          </cell>
          <cell r="C202" t="str">
            <v>elr</v>
          </cell>
          <cell r="D202" t="str">
            <v>lvn</v>
          </cell>
          <cell r="E202" t="str">
            <v>a0a0</v>
          </cell>
          <cell r="F202" t="str">
            <v>a00</v>
          </cell>
          <cell r="G202">
            <v>0</v>
          </cell>
          <cell r="H202">
            <v>0</v>
          </cell>
          <cell r="I202">
            <v>0</v>
          </cell>
          <cell r="J202">
            <v>0</v>
          </cell>
          <cell r="K202">
            <v>0</v>
          </cell>
          <cell r="L202">
            <v>0</v>
          </cell>
          <cell r="M202">
            <v>-32.841498549924481</v>
          </cell>
          <cell r="N202">
            <v>0</v>
          </cell>
          <cell r="O202">
            <v>0</v>
          </cell>
          <cell r="P202">
            <v>0</v>
          </cell>
          <cell r="Q202">
            <v>0</v>
          </cell>
          <cell r="R202">
            <v>0</v>
          </cell>
          <cell r="S202">
            <v>0</v>
          </cell>
          <cell r="T202">
            <v>0</v>
          </cell>
          <cell r="U202">
            <v>-92.847389141090744</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  -  gas/dieselolie</v>
          </cell>
          <cell r="B203" t="str">
            <v>cev</v>
          </cell>
          <cell r="C203" t="str">
            <v>elr</v>
          </cell>
          <cell r="D203" t="str">
            <v>gdt</v>
          </cell>
          <cell r="E203" t="str">
            <v>a0a0</v>
          </cell>
          <cell r="F203" t="str">
            <v>a00</v>
          </cell>
          <cell r="G203">
            <v>-1.4143285580734759</v>
          </cell>
          <cell r="H203">
            <v>0</v>
          </cell>
          <cell r="I203">
            <v>0</v>
          </cell>
          <cell r="J203">
            <v>-92.035995634670911</v>
          </cell>
          <cell r="K203">
            <v>-9.8443388611245872</v>
          </cell>
          <cell r="L203">
            <v>-59.408517187860689</v>
          </cell>
          <cell r="M203">
            <v>-112.74931022369445</v>
          </cell>
          <cell r="N203">
            <v>-179.49248563795825</v>
          </cell>
          <cell r="O203">
            <v>-152.15317835513156</v>
          </cell>
          <cell r="P203">
            <v>-255.22432310597463</v>
          </cell>
          <cell r="Q203">
            <v>-220.18763209950953</v>
          </cell>
          <cell r="R203">
            <v>-286.04795294368898</v>
          </cell>
          <cell r="S203">
            <v>-240.88315587005175</v>
          </cell>
          <cell r="T203">
            <v>-53.433826093036622</v>
          </cell>
          <cell r="U203">
            <v>-157.00761486811024</v>
          </cell>
          <cell r="V203">
            <v>-295.45032253027091</v>
          </cell>
          <cell r="W203">
            <v>-298.58449655913802</v>
          </cell>
          <cell r="X203">
            <v>-203.98549657219851</v>
          </cell>
          <cell r="Y203">
            <v>-197.30639745720984</v>
          </cell>
          <cell r="Z203">
            <v>-397.72799556281575</v>
          </cell>
          <cell r="AA203">
            <v>-584.48994392058455</v>
          </cell>
          <cell r="AB203">
            <v>-195.14410000000001</v>
          </cell>
          <cell r="AC203">
            <v>-6.3927504623797979</v>
          </cell>
          <cell r="AD203">
            <v>-40.604815693956589</v>
          </cell>
          <cell r="AE203">
            <v>-31.535170451594418</v>
          </cell>
          <cell r="AF203">
            <v>-79.213911966806364</v>
          </cell>
          <cell r="AG203">
            <v>-173.16912362876519</v>
          </cell>
          <cell r="AH203">
            <v>-224.91080049689799</v>
          </cell>
          <cell r="AI203">
            <v>-85.794764357620096</v>
          </cell>
          <cell r="AJ203">
            <v>-80.5</v>
          </cell>
          <cell r="AK203">
            <v>-78.87</v>
          </cell>
        </row>
        <row r="204">
          <cell r="A204" t="str">
            <v>-  -  fuelolie</v>
          </cell>
          <cell r="B204" t="str">
            <v>cev</v>
          </cell>
          <cell r="C204" t="str">
            <v>elr</v>
          </cell>
          <cell r="D204" t="str">
            <v>fut</v>
          </cell>
          <cell r="E204" t="str">
            <v>a0a0</v>
          </cell>
          <cell r="F204" t="str">
            <v>a00</v>
          </cell>
          <cell r="G204">
            <v>-64236.116057104278</v>
          </cell>
          <cell r="H204">
            <v>0</v>
          </cell>
          <cell r="I204">
            <v>0</v>
          </cell>
          <cell r="J204">
            <v>-44701.226423793109</v>
          </cell>
          <cell r="K204">
            <v>-41681.942725501533</v>
          </cell>
          <cell r="L204">
            <v>-35619.637106963259</v>
          </cell>
          <cell r="M204">
            <v>-27054.218073454656</v>
          </cell>
          <cell r="N204">
            <v>-23376.517404485723</v>
          </cell>
          <cell r="O204">
            <v>-18009.304618144884</v>
          </cell>
          <cell r="P204">
            <v>-9884.4808340992895</v>
          </cell>
          <cell r="Q204">
            <v>-11245.806026217775</v>
          </cell>
          <cell r="R204">
            <v>-5401.5059982015173</v>
          </cell>
          <cell r="S204">
            <v>-3533.5545666858156</v>
          </cell>
          <cell r="T204">
            <v>-8641.9923761181162</v>
          </cell>
          <cell r="U204">
            <v>-9305.4107481133742</v>
          </cell>
          <cell r="V204">
            <v>-7027.7455339212602</v>
          </cell>
          <cell r="W204">
            <v>-9392.5329044325863</v>
          </cell>
          <cell r="X204">
            <v>-6884.2358961929203</v>
          </cell>
          <cell r="Y204">
            <v>-5481.4055912558943</v>
          </cell>
          <cell r="Z204">
            <v>-8161.8553870985852</v>
          </cell>
          <cell r="AA204">
            <v>-7764.3745545451002</v>
          </cell>
          <cell r="AB204">
            <v>-6510.7635</v>
          </cell>
          <cell r="AC204">
            <v>-19451.997594341199</v>
          </cell>
          <cell r="AD204">
            <v>-7179.473369796312</v>
          </cell>
          <cell r="AE204">
            <v>-9041.5337469726364</v>
          </cell>
          <cell r="AF204">
            <v>-5061.2899813853182</v>
          </cell>
          <cell r="AG204">
            <v>-8614.710037783927</v>
          </cell>
          <cell r="AH204">
            <v>-5716.1280483139699</v>
          </cell>
          <cell r="AI204">
            <v>-2982.5058879264102</v>
          </cell>
          <cell r="AJ204">
            <v>-5340.84</v>
          </cell>
          <cell r="AK204">
            <v>-8673.82</v>
          </cell>
        </row>
        <row r="205">
          <cell r="A205" t="str">
            <v>-  -  petroleumskoks</v>
          </cell>
          <cell r="B205" t="str">
            <v>cev</v>
          </cell>
          <cell r="C205" t="str">
            <v>elr</v>
          </cell>
          <cell r="D205" t="str">
            <v>pko</v>
          </cell>
          <cell r="E205" t="str">
            <v>a0a0</v>
          </cell>
          <cell r="F205" t="str">
            <v>a00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-1096.2909999999999</v>
          </cell>
          <cell r="AC205">
            <v>-1842.27</v>
          </cell>
          <cell r="AD205">
            <v>-452.78</v>
          </cell>
          <cell r="AE205">
            <v>0</v>
          </cell>
          <cell r="AF205">
            <v>0</v>
          </cell>
          <cell r="AG205">
            <v>0</v>
          </cell>
          <cell r="AH205">
            <v>0</v>
          </cell>
          <cell r="AI205">
            <v>0</v>
          </cell>
          <cell r="AJ205">
            <v>0</v>
          </cell>
          <cell r="AK205">
            <v>0</v>
          </cell>
        </row>
        <row r="206">
          <cell r="A206" t="str">
            <v>-  -  orimulsion</v>
          </cell>
          <cell r="B206" t="str">
            <v>cev</v>
          </cell>
          <cell r="C206" t="str">
            <v>elr</v>
          </cell>
          <cell r="D206" t="str">
            <v>ori</v>
          </cell>
          <cell r="E206" t="str">
            <v>a0a0</v>
          </cell>
          <cell r="F206" t="str">
            <v>a00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-19727.45</v>
          </cell>
          <cell r="AE206">
            <v>-36369.186000000002</v>
          </cell>
          <cell r="AF206">
            <v>-40078.82</v>
          </cell>
          <cell r="AG206">
            <v>-32164.714</v>
          </cell>
          <cell r="AH206">
            <v>-33573.683111223501</v>
          </cell>
          <cell r="AI206">
            <v>-33502.509600190198</v>
          </cell>
          <cell r="AJ206">
            <v>-29587.39</v>
          </cell>
          <cell r="AK206">
            <v>-23233.55</v>
          </cell>
        </row>
        <row r="207">
          <cell r="A207" t="str">
            <v>-  -  naturgas</v>
          </cell>
          <cell r="B207" t="str">
            <v>cev</v>
          </cell>
          <cell r="C207" t="str">
            <v>elr</v>
          </cell>
          <cell r="D207" t="str">
            <v>nga</v>
          </cell>
          <cell r="E207" t="str">
            <v>a0a0</v>
          </cell>
          <cell r="F207" t="str">
            <v>a00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-2874.5521420671103</v>
          </cell>
          <cell r="U207">
            <v>-5062.913513752419</v>
          </cell>
          <cell r="V207">
            <v>-3151.6700898848326</v>
          </cell>
          <cell r="W207">
            <v>-4514.3554087699313</v>
          </cell>
          <cell r="X207">
            <v>-4505.5258633875001</v>
          </cell>
          <cell r="Y207">
            <v>-3455.5181796265747</v>
          </cell>
          <cell r="Z207">
            <v>-3982.6270653576462</v>
          </cell>
          <cell r="AA207">
            <v>-2918.1786206720067</v>
          </cell>
          <cell r="AB207">
            <v>-3934.0531999999998</v>
          </cell>
          <cell r="AC207">
            <v>-5193.4980353550809</v>
          </cell>
          <cell r="AD207">
            <v>-6631.6489433952593</v>
          </cell>
          <cell r="AE207">
            <v>-8092.5661776048846</v>
          </cell>
          <cell r="AF207">
            <v>-10693.700026784441</v>
          </cell>
          <cell r="AG207">
            <v>-15917.533795973832</v>
          </cell>
          <cell r="AH207">
            <v>-19905.904238716299</v>
          </cell>
          <cell r="AI207">
            <v>-21022.7368249725</v>
          </cell>
          <cell r="AJ207">
            <v>-22100.080000000002</v>
          </cell>
          <cell r="AK207">
            <v>-24648.639999999999</v>
          </cell>
        </row>
        <row r="208">
          <cell r="A208" t="str">
            <v>-  -  elværkskul</v>
          </cell>
          <cell r="B208" t="str">
            <v>cev</v>
          </cell>
          <cell r="C208" t="str">
            <v>elr</v>
          </cell>
          <cell r="D208" t="str">
            <v>ske</v>
          </cell>
          <cell r="E208" t="str">
            <v>a0a0</v>
          </cell>
          <cell r="F208" t="str">
            <v>a00</v>
          </cell>
          <cell r="G208">
            <v>-12396.649599117674</v>
          </cell>
          <cell r="H208">
            <v>0</v>
          </cell>
          <cell r="I208">
            <v>0</v>
          </cell>
          <cell r="J208">
            <v>-19975.712448272217</v>
          </cell>
          <cell r="K208">
            <v>-34843.467205451256</v>
          </cell>
          <cell r="L208">
            <v>-43125.158361648872</v>
          </cell>
          <cell r="M208">
            <v>-58849.540661771738</v>
          </cell>
          <cell r="N208">
            <v>-77212.328125876316</v>
          </cell>
          <cell r="O208">
            <v>-123628.41768349998</v>
          </cell>
          <cell r="P208">
            <v>-88080.918826794732</v>
          </cell>
          <cell r="Q208">
            <v>-176269.52888568272</v>
          </cell>
          <cell r="R208">
            <v>-168103.30545685478</v>
          </cell>
          <cell r="S208">
            <v>-164733.90881744411</v>
          </cell>
          <cell r="T208">
            <v>-205394.41771256714</v>
          </cell>
          <cell r="U208">
            <v>-226880.44151679878</v>
          </cell>
          <cell r="V208">
            <v>-216980.36639468549</v>
          </cell>
          <cell r="W208">
            <v>-201280.56801023835</v>
          </cell>
          <cell r="X208">
            <v>-167090.32493521649</v>
          </cell>
          <cell r="Y208">
            <v>-186479.30971736929</v>
          </cell>
          <cell r="Z208">
            <v>-272214.45026069414</v>
          </cell>
          <cell r="AA208">
            <v>-224348.3567061559</v>
          </cell>
          <cell r="AB208">
            <v>-233469.8834024361</v>
          </cell>
          <cell r="AC208">
            <v>-241047.06449451498</v>
          </cell>
          <cell r="AD208">
            <v>-191930.25769917312</v>
          </cell>
          <cell r="AE208">
            <v>-278174.70990481938</v>
          </cell>
          <cell r="AF208">
            <v>-213507.25028689028</v>
          </cell>
          <cell r="AG208">
            <v>-173929.21510712139</v>
          </cell>
          <cell r="AH208">
            <v>-142724.76818105401</v>
          </cell>
          <cell r="AI208">
            <v>-112862.68267552499</v>
          </cell>
          <cell r="AJ208">
            <v>-129779.38</v>
          </cell>
          <cell r="AK208">
            <v>-136676.88</v>
          </cell>
        </row>
        <row r="209">
          <cell r="A209" t="str">
            <v>-  -  halm</v>
          </cell>
          <cell r="B209" t="str">
            <v>cev</v>
          </cell>
          <cell r="C209" t="str">
            <v>elr</v>
          </cell>
          <cell r="D209" t="str">
            <v>hal</v>
          </cell>
          <cell r="E209" t="str">
            <v>a0a0</v>
          </cell>
          <cell r="F209" t="str">
            <v>a00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-66.071255154565193</v>
          </cell>
          <cell r="U209">
            <v>-79.193361326224462</v>
          </cell>
          <cell r="V209">
            <v>-52.078878978153931</v>
          </cell>
          <cell r="W209">
            <v>0</v>
          </cell>
          <cell r="X209">
            <v>-50.939668630891809</v>
          </cell>
          <cell r="Y209">
            <v>-182.05543350462261</v>
          </cell>
          <cell r="Z209">
            <v>-339.06271851667645</v>
          </cell>
          <cell r="AA209">
            <v>-213.6555426971573</v>
          </cell>
          <cell r="AB209">
            <v>-222.93260000000001</v>
          </cell>
          <cell r="AC209">
            <v>-97.400496043035659</v>
          </cell>
          <cell r="AD209">
            <v>0</v>
          </cell>
          <cell r="AE209">
            <v>0</v>
          </cell>
          <cell r="AF209">
            <v>0</v>
          </cell>
          <cell r="AG209">
            <v>-988.23762051219364</v>
          </cell>
          <cell r="AH209">
            <v>-1299.86481091733</v>
          </cell>
          <cell r="AI209">
            <v>-0.99246784524534204</v>
          </cell>
          <cell r="AJ209">
            <v>-1626.33</v>
          </cell>
          <cell r="AK209">
            <v>-3430.98</v>
          </cell>
        </row>
        <row r="210">
          <cell r="A210" t="str">
            <v>-  -  skovflis</v>
          </cell>
          <cell r="B210" t="str">
            <v>cev</v>
          </cell>
          <cell r="C210" t="str">
            <v>elr</v>
          </cell>
          <cell r="D210" t="str">
            <v>fli</v>
          </cell>
          <cell r="E210" t="str">
            <v>a0a0</v>
          </cell>
          <cell r="F210" t="str">
            <v>a00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-1.0463118324424963</v>
          </cell>
          <cell r="AF210">
            <v>-19.563367486546529</v>
          </cell>
          <cell r="AG210">
            <v>-174.30971249737689</v>
          </cell>
          <cell r="AH210">
            <v>-10.5998768804095</v>
          </cell>
          <cell r="AI210">
            <v>-4.9264600152253299</v>
          </cell>
          <cell r="AJ210">
            <v>-22.82</v>
          </cell>
          <cell r="AK210">
            <v>-249.93</v>
          </cell>
        </row>
        <row r="211">
          <cell r="A211" t="str">
            <v>-  -  træpiller</v>
          </cell>
          <cell r="B211" t="str">
            <v>cev</v>
          </cell>
          <cell r="C211" t="str">
            <v>elr</v>
          </cell>
          <cell r="D211" t="str">
            <v>tpi</v>
          </cell>
          <cell r="E211" t="str">
            <v>a0a0</v>
          </cell>
          <cell r="F211" t="str">
            <v>a00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-181.88509685702689</v>
          </cell>
          <cell r="AH211">
            <v>0</v>
          </cell>
          <cell r="AI211">
            <v>0</v>
          </cell>
          <cell r="AJ211">
            <v>-0.74</v>
          </cell>
          <cell r="AK211">
            <v>-94.31</v>
          </cell>
        </row>
        <row r="212">
          <cell r="A212" t="str">
            <v>-  -  træaffald</v>
          </cell>
          <cell r="B212" t="str">
            <v>cev</v>
          </cell>
          <cell r="C212" t="str">
            <v>elr</v>
          </cell>
          <cell r="D212" t="str">
            <v>taf</v>
          </cell>
          <cell r="E212" t="str">
            <v>a0a0</v>
          </cell>
          <cell r="F212" t="str">
            <v>a00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-41.743069767376312</v>
          </cell>
          <cell r="AD212">
            <v>0</v>
          </cell>
          <cell r="AE212">
            <v>-15.552167584469004</v>
          </cell>
          <cell r="AF212">
            <v>0</v>
          </cell>
          <cell r="AG212">
            <v>0</v>
          </cell>
          <cell r="AH212">
            <v>-174.38839825225</v>
          </cell>
          <cell r="AI212">
            <v>0</v>
          </cell>
          <cell r="AJ212">
            <v>0</v>
          </cell>
          <cell r="AK212">
            <v>0</v>
          </cell>
        </row>
        <row r="213">
          <cell r="A213" t="str">
            <v>-  -  biogas, deponi</v>
          </cell>
          <cell r="B213" t="str">
            <v>cev</v>
          </cell>
          <cell r="C213" t="str">
            <v>elr</v>
          </cell>
          <cell r="D213" t="str">
            <v>bid</v>
          </cell>
          <cell r="E213" t="str">
            <v>a0a0</v>
          </cell>
          <cell r="F213" t="str">
            <v>a00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-20.9349461489488</v>
          </cell>
          <cell r="AI213">
            <v>-18.11</v>
          </cell>
          <cell r="AJ213">
            <v>-16.21</v>
          </cell>
          <cell r="AK213">
            <v>-13.8</v>
          </cell>
        </row>
        <row r="221">
          <cell r="A221" t="str">
            <v>-  -  gas/dieselolie</v>
          </cell>
          <cell r="B221" t="str">
            <v>cev</v>
          </cell>
          <cell r="C221" t="str">
            <v>fjr</v>
          </cell>
          <cell r="D221" t="str">
            <v>gdt</v>
          </cell>
          <cell r="E221" t="str">
            <v>a0a0</v>
          </cell>
          <cell r="F221" t="str">
            <v>a00</v>
          </cell>
          <cell r="G221">
            <v>-0.21273554192653663</v>
          </cell>
          <cell r="H221">
            <v>0</v>
          </cell>
          <cell r="I221">
            <v>0</v>
          </cell>
          <cell r="J221">
            <v>-15.765872065329095</v>
          </cell>
          <cell r="K221">
            <v>-1.6008425388754377</v>
          </cell>
          <cell r="L221">
            <v>-9.239868612139281</v>
          </cell>
          <cell r="M221">
            <v>-17.709833776305555</v>
          </cell>
          <cell r="N221">
            <v>-26.267930362041731</v>
          </cell>
          <cell r="O221">
            <v>-16.502501644868438</v>
          </cell>
          <cell r="P221">
            <v>-40.923460894025368</v>
          </cell>
          <cell r="Q221">
            <v>-19.710511900490463</v>
          </cell>
          <cell r="R221">
            <v>-30.708155056310975</v>
          </cell>
          <cell r="S221">
            <v>-27.733784129948258</v>
          </cell>
          <cell r="T221">
            <v>-5.6034859069633729</v>
          </cell>
          <cell r="U221">
            <v>-15.477329131889743</v>
          </cell>
          <cell r="V221">
            <v>-33.591297469729078</v>
          </cell>
          <cell r="W221">
            <v>-36.221823440862025</v>
          </cell>
          <cell r="X221">
            <v>-28.27276342780149</v>
          </cell>
          <cell r="Y221">
            <v>-25.950426542790144</v>
          </cell>
          <cell r="Z221">
            <v>-40.982196437184264</v>
          </cell>
          <cell r="AA221">
            <v>-72.069604079415427</v>
          </cell>
          <cell r="AB221">
            <v>-25.444099999999999</v>
          </cell>
          <cell r="AC221">
            <v>-4.257249552594101</v>
          </cell>
          <cell r="AD221">
            <v>-10.694964306649753</v>
          </cell>
          <cell r="AE221">
            <v>-9.6513415484413247</v>
          </cell>
          <cell r="AF221">
            <v>-5.2302160331936332</v>
          </cell>
          <cell r="AG221">
            <v>-48.524580373370668</v>
          </cell>
          <cell r="AH221">
            <v>-24.791967507054999</v>
          </cell>
          <cell r="AI221">
            <v>-26.089095242379901</v>
          </cell>
          <cell r="AJ221">
            <v>-15.3</v>
          </cell>
          <cell r="AK221">
            <v>-12.8</v>
          </cell>
        </row>
        <row r="222">
          <cell r="A222" t="str">
            <v>-  -  fuelolie</v>
          </cell>
          <cell r="B222" t="str">
            <v>cev</v>
          </cell>
          <cell r="C222" t="str">
            <v>fjr</v>
          </cell>
          <cell r="D222" t="str">
            <v>fut</v>
          </cell>
          <cell r="E222" t="str">
            <v>a0a0</v>
          </cell>
          <cell r="F222" t="str">
            <v>a00</v>
          </cell>
          <cell r="G222">
            <v>-9662.044142895722</v>
          </cell>
          <cell r="H222">
            <v>0</v>
          </cell>
          <cell r="I222">
            <v>0</v>
          </cell>
          <cell r="J222">
            <v>-7657.3715762068914</v>
          </cell>
          <cell r="K222">
            <v>-6778.1318744984637</v>
          </cell>
          <cell r="L222">
            <v>-5539.9592930367353</v>
          </cell>
          <cell r="M222">
            <v>-4249.477926545349</v>
          </cell>
          <cell r="N222">
            <v>-3421.0497955142828</v>
          </cell>
          <cell r="O222">
            <v>-1953.2853818551159</v>
          </cell>
          <cell r="P222">
            <v>-1584.9083659007119</v>
          </cell>
          <cell r="Q222">
            <v>-1006.6895737822258</v>
          </cell>
          <cell r="R222">
            <v>-579.86880179848367</v>
          </cell>
          <cell r="S222">
            <v>-406.83143331418449</v>
          </cell>
          <cell r="T222">
            <v>-906.26642388188361</v>
          </cell>
          <cell r="U222">
            <v>-917.29885188662593</v>
          </cell>
          <cell r="V222">
            <v>-799.02126607873981</v>
          </cell>
          <cell r="W222">
            <v>-1139.4250955674145</v>
          </cell>
          <cell r="X222">
            <v>-954.16770380707896</v>
          </cell>
          <cell r="Y222">
            <v>-720.93360874410621</v>
          </cell>
          <cell r="Z222">
            <v>-841.00381290141422</v>
          </cell>
          <cell r="AA222">
            <v>-957.55584545490001</v>
          </cell>
          <cell r="AB222">
            <v>-848.9144</v>
          </cell>
          <cell r="AC222">
            <v>-1695.9648019422557</v>
          </cell>
          <cell r="AD222">
            <v>-1614.386827277503</v>
          </cell>
          <cell r="AE222">
            <v>-2169.1180514016096</v>
          </cell>
          <cell r="AF222">
            <v>-1328.2429158018811</v>
          </cell>
          <cell r="AG222">
            <v>-1830.1776628503656</v>
          </cell>
          <cell r="AH222">
            <v>-969.35665168602998</v>
          </cell>
          <cell r="AI222">
            <v>-460.293112073592</v>
          </cell>
          <cell r="AJ222">
            <v>-1644.33</v>
          </cell>
          <cell r="AK222">
            <v>-2083.1799999999998</v>
          </cell>
        </row>
        <row r="223">
          <cell r="A223" t="str">
            <v>-  -  petroleumskoks</v>
          </cell>
          <cell r="B223" t="str">
            <v>cev</v>
          </cell>
          <cell r="C223" t="str">
            <v>fjr</v>
          </cell>
          <cell r="D223" t="str">
            <v>pko</v>
          </cell>
          <cell r="E223" t="str">
            <v>a0a0</v>
          </cell>
          <cell r="F223" t="str">
            <v>a00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-142.94130000000001</v>
          </cell>
          <cell r="AC223">
            <v>-1900.73</v>
          </cell>
          <cell r="AD223">
            <v>-467.22</v>
          </cell>
          <cell r="AE223">
            <v>0</v>
          </cell>
          <cell r="AF223">
            <v>0</v>
          </cell>
          <cell r="AG223">
            <v>0</v>
          </cell>
          <cell r="AH223">
            <v>0</v>
          </cell>
          <cell r="AI223">
            <v>0</v>
          </cell>
          <cell r="AJ223">
            <v>0</v>
          </cell>
          <cell r="AK223">
            <v>0</v>
          </cell>
        </row>
        <row r="224">
          <cell r="A224" t="str">
            <v>-  -  orimulsion</v>
          </cell>
          <cell r="B224" t="str">
            <v>cev</v>
          </cell>
          <cell r="C224" t="str">
            <v>fjr</v>
          </cell>
          <cell r="D224" t="str">
            <v>ori</v>
          </cell>
          <cell r="E224" t="str">
            <v>a0a0</v>
          </cell>
          <cell r="F224" t="str">
            <v>a00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-241.36171624122451</v>
          </cell>
          <cell r="AE224">
            <v>-516.54333762327155</v>
          </cell>
          <cell r="AF224">
            <v>-532.47506327818439</v>
          </cell>
          <cell r="AG224">
            <v>-539.87282165235411</v>
          </cell>
          <cell r="AH224">
            <v>-616.94888877651999</v>
          </cell>
          <cell r="AI224">
            <v>-645.671399809798</v>
          </cell>
          <cell r="AJ224">
            <v>-653.26</v>
          </cell>
          <cell r="AK224">
            <v>-610.47</v>
          </cell>
        </row>
        <row r="225">
          <cell r="A225" t="str">
            <v>-  -  naturgas</v>
          </cell>
          <cell r="B225" t="str">
            <v>cev</v>
          </cell>
          <cell r="C225" t="str">
            <v>fjr</v>
          </cell>
          <cell r="D225" t="str">
            <v>nga</v>
          </cell>
          <cell r="E225" t="str">
            <v>a0a0</v>
          </cell>
          <cell r="F225" t="str">
            <v>a00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-301.44785793288952</v>
          </cell>
          <cell r="U225">
            <v>-499.08648624758086</v>
          </cell>
          <cell r="V225">
            <v>-358.32991011516742</v>
          </cell>
          <cell r="W225">
            <v>-547.64459123006861</v>
          </cell>
          <cell r="X225">
            <v>-624.47413661250039</v>
          </cell>
          <cell r="Y225">
            <v>-454.48182037342542</v>
          </cell>
          <cell r="Z225">
            <v>-410.3729346423537</v>
          </cell>
          <cell r="AA225">
            <v>-359.82137932799327</v>
          </cell>
          <cell r="AB225">
            <v>-512.94669999999996</v>
          </cell>
          <cell r="AC225">
            <v>-3244.4753650549783</v>
          </cell>
          <cell r="AD225">
            <v>-3822.0914063047408</v>
          </cell>
          <cell r="AE225">
            <v>-4101.4338223951145</v>
          </cell>
          <cell r="AF225">
            <v>-3906.3699732155587</v>
          </cell>
          <cell r="AG225">
            <v>-4884.9662040261665</v>
          </cell>
          <cell r="AH225">
            <v>-5702.2941612837503</v>
          </cell>
          <cell r="AI225">
            <v>-8029.4562888274704</v>
          </cell>
          <cell r="AJ225">
            <v>-7843.33</v>
          </cell>
          <cell r="AK225">
            <v>-8700.92</v>
          </cell>
        </row>
        <row r="226">
          <cell r="A226" t="str">
            <v>-  -  elværkskul</v>
          </cell>
          <cell r="B226" t="str">
            <v>cev</v>
          </cell>
          <cell r="C226" t="str">
            <v>fjr</v>
          </cell>
          <cell r="D226" t="str">
            <v>ske</v>
          </cell>
          <cell r="E226" t="str">
            <v>a0a0</v>
          </cell>
          <cell r="F226" t="str">
            <v>a00</v>
          </cell>
          <cell r="G226">
            <v>-1862.2032008823271</v>
          </cell>
          <cell r="H226">
            <v>0</v>
          </cell>
          <cell r="I226">
            <v>0</v>
          </cell>
          <cell r="J226">
            <v>-3421.8625517277783</v>
          </cell>
          <cell r="K226">
            <v>-5642.0366945487394</v>
          </cell>
          <cell r="L226">
            <v>-6707.3008383511251</v>
          </cell>
          <cell r="M226">
            <v>-9243.6537382282713</v>
          </cell>
          <cell r="N226">
            <v>-11299.682274123676</v>
          </cell>
          <cell r="O226">
            <v>-13408.712116500017</v>
          </cell>
          <cell r="P226">
            <v>-14123.168173205262</v>
          </cell>
          <cell r="Q226">
            <v>-15779.099914317285</v>
          </cell>
          <cell r="R226">
            <v>-18046.423043145205</v>
          </cell>
          <cell r="S226">
            <v>-18966.434782555865</v>
          </cell>
          <cell r="T226">
            <v>-21539.253487432827</v>
          </cell>
          <cell r="U226">
            <v>-22365.178083201219</v>
          </cell>
          <cell r="V226">
            <v>-24669.636405314519</v>
          </cell>
          <cell r="W226">
            <v>-24417.708489761659</v>
          </cell>
          <cell r="X226">
            <v>-23159.025064783509</v>
          </cell>
          <cell r="Y226">
            <v>-24527.397382630694</v>
          </cell>
          <cell r="Z226">
            <v>-28050.193539305856</v>
          </cell>
          <cell r="AA226">
            <v>-27679.637493844089</v>
          </cell>
          <cell r="AB226">
            <v>-30311.352597563866</v>
          </cell>
          <cell r="AC226">
            <v>-25772.404892792139</v>
          </cell>
          <cell r="AD226">
            <v>-26523.471762094188</v>
          </cell>
          <cell r="AE226">
            <v>-28353.918446428466</v>
          </cell>
          <cell r="AF226">
            <v>-26083.058233109703</v>
          </cell>
          <cell r="AG226">
            <v>-24726.052893959994</v>
          </cell>
          <cell r="AH226">
            <v>-22891.571818945598</v>
          </cell>
          <cell r="AI226">
            <v>-18965.159324474898</v>
          </cell>
          <cell r="AJ226">
            <v>-20677.02</v>
          </cell>
          <cell r="AK226">
            <v>-18362.12</v>
          </cell>
        </row>
        <row r="227">
          <cell r="A227" t="str">
            <v>-  -  halm</v>
          </cell>
          <cell r="B227" t="str">
            <v>cev</v>
          </cell>
          <cell r="C227" t="str">
            <v>fjr</v>
          </cell>
          <cell r="D227" t="str">
            <v>hal</v>
          </cell>
          <cell r="E227" t="str">
            <v>a0a0</v>
          </cell>
          <cell r="F227" t="str">
            <v>a00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-6.9287448454348031</v>
          </cell>
          <cell r="U227">
            <v>-7.8066386737755371</v>
          </cell>
          <cell r="V227">
            <v>-5.921121021846071</v>
          </cell>
          <cell r="W227">
            <v>0</v>
          </cell>
          <cell r="X227">
            <v>-7.0603313691081917</v>
          </cell>
          <cell r="Y227">
            <v>-23.944566495377401</v>
          </cell>
          <cell r="Z227">
            <v>-34.937281483323538</v>
          </cell>
          <cell r="AA227">
            <v>-26.344457302842702</v>
          </cell>
          <cell r="AB227">
            <v>-29.067299999999999</v>
          </cell>
          <cell r="AC227">
            <v>-2.8535038968119473</v>
          </cell>
          <cell r="AD227">
            <v>0</v>
          </cell>
          <cell r="AE227">
            <v>0</v>
          </cell>
          <cell r="AF227">
            <v>0</v>
          </cell>
          <cell r="AG227">
            <v>-25.532054487806207</v>
          </cell>
          <cell r="AH227">
            <v>-39.935189082670902</v>
          </cell>
          <cell r="AI227">
            <v>-5.6672154754658602E-2</v>
          </cell>
          <cell r="AJ227">
            <v>-62.94</v>
          </cell>
          <cell r="AK227">
            <v>-427.39</v>
          </cell>
        </row>
        <row r="228">
          <cell r="A228" t="str">
            <v>-  -  skovflis</v>
          </cell>
          <cell r="B228" t="str">
            <v>cev</v>
          </cell>
          <cell r="C228" t="str">
            <v>fjr</v>
          </cell>
          <cell r="D228" t="str">
            <v>fli</v>
          </cell>
          <cell r="E228" t="str">
            <v>a0a0</v>
          </cell>
          <cell r="F228" t="str">
            <v>a00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-0.22018816755750362</v>
          </cell>
          <cell r="AF228">
            <v>-2.9798325134534727</v>
          </cell>
          <cell r="AG228">
            <v>-6.3791175026231297</v>
          </cell>
          <cell r="AH228">
            <v>-1.36312311959048</v>
          </cell>
          <cell r="AI228">
            <v>-1.3165399847746699</v>
          </cell>
          <cell r="AJ228">
            <v>-8.19</v>
          </cell>
          <cell r="AK228">
            <v>-97.04</v>
          </cell>
        </row>
        <row r="229">
          <cell r="A229" t="str">
            <v>-  -  træpiller</v>
          </cell>
          <cell r="B229" t="str">
            <v>cev</v>
          </cell>
          <cell r="C229" t="str">
            <v>fjr</v>
          </cell>
          <cell r="D229" t="str">
            <v>tpi</v>
          </cell>
          <cell r="E229" t="str">
            <v>a0a0</v>
          </cell>
          <cell r="F229" t="str">
            <v>a00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-29.214803142973132</v>
          </cell>
          <cell r="AH229">
            <v>0</v>
          </cell>
          <cell r="AI229">
            <v>0</v>
          </cell>
          <cell r="AJ229">
            <v>-0.18</v>
          </cell>
          <cell r="AK229">
            <v>-22.75</v>
          </cell>
        </row>
        <row r="230">
          <cell r="A230" t="str">
            <v>-  -  træaffald</v>
          </cell>
          <cell r="B230" t="str">
            <v>cev</v>
          </cell>
          <cell r="C230" t="str">
            <v>fjr</v>
          </cell>
          <cell r="D230" t="str">
            <v>taf</v>
          </cell>
          <cell r="E230" t="str">
            <v>a0a0</v>
          </cell>
          <cell r="F230" t="str">
            <v>a00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-1.2229302425058666</v>
          </cell>
          <cell r="AD230">
            <v>0</v>
          </cell>
          <cell r="AE230">
            <v>-3.2728324155309951</v>
          </cell>
          <cell r="AF230">
            <v>0</v>
          </cell>
          <cell r="AG230">
            <v>0</v>
          </cell>
          <cell r="AH230">
            <v>-22.426001747749599</v>
          </cell>
          <cell r="AI230">
            <v>0</v>
          </cell>
          <cell r="AJ230">
            <v>0</v>
          </cell>
          <cell r="AK230">
            <v>0</v>
          </cell>
        </row>
        <row r="232">
          <cell r="A232" t="str">
            <v>-  -  biogas, andet</v>
          </cell>
          <cell r="B232" t="str">
            <v>cev</v>
          </cell>
          <cell r="C232" t="str">
            <v>fjr</v>
          </cell>
          <cell r="D232" t="str">
            <v>bia</v>
          </cell>
          <cell r="E232" t="str">
            <v>a0a0</v>
          </cell>
          <cell r="F232" t="str">
            <v>a00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-2.7485093787130879</v>
          </cell>
          <cell r="Z232">
            <v>-2.8734514660470452</v>
          </cell>
          <cell r="AA232">
            <v>-3.2393408144148417</v>
          </cell>
          <cell r="AB232">
            <v>-1.8862000000000001</v>
          </cell>
          <cell r="AC232">
            <v>-4.2827565187168002</v>
          </cell>
          <cell r="AD232">
            <v>-1.7823775691693668E-2</v>
          </cell>
          <cell r="AE232">
            <v>-18.363480019999269</v>
          </cell>
          <cell r="AF232">
            <v>-12.143766048025533</v>
          </cell>
          <cell r="AG232">
            <v>-14.26247240413648</v>
          </cell>
          <cell r="AH232">
            <v>0</v>
          </cell>
          <cell r="AI232">
            <v>0</v>
          </cell>
          <cell r="AJ232">
            <v>0</v>
          </cell>
          <cell r="AK232">
            <v>0</v>
          </cell>
        </row>
        <row r="233">
          <cell r="A233" t="str">
            <v>-  -  affald, plastik</v>
          </cell>
          <cell r="B233" t="str">
            <v>cev</v>
          </cell>
          <cell r="C233" t="str">
            <v>fjr</v>
          </cell>
          <cell r="D233" t="str">
            <v>afp</v>
          </cell>
          <cell r="E233" t="str">
            <v>a0a0</v>
          </cell>
          <cell r="F233" t="str">
            <v>a00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-5.6151779054981859</v>
          </cell>
          <cell r="AH233">
            <v>0</v>
          </cell>
          <cell r="AI233">
            <v>0</v>
          </cell>
          <cell r="AJ233">
            <v>-6.9097041220766657</v>
          </cell>
          <cell r="AK233">
            <v>-30.516098010072664</v>
          </cell>
        </row>
        <row r="234">
          <cell r="A234" t="str">
            <v>-  -  affald, andet</v>
          </cell>
          <cell r="B234" t="str">
            <v>cev</v>
          </cell>
          <cell r="C234" t="str">
            <v>fjr</v>
          </cell>
          <cell r="D234" t="str">
            <v>afa</v>
          </cell>
          <cell r="E234" t="str">
            <v>a0a0</v>
          </cell>
          <cell r="F234" t="str">
            <v>a00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-23.599625237474946</v>
          </cell>
          <cell r="AH234">
            <v>0</v>
          </cell>
          <cell r="AI234">
            <v>0</v>
          </cell>
          <cell r="AJ234">
            <v>-29.040295877923338</v>
          </cell>
          <cell r="AK234">
            <v>-128.25390198992736</v>
          </cell>
        </row>
        <row r="235">
          <cell r="A235" t="str">
            <v>-  forbrug af egne varer</v>
          </cell>
        </row>
        <row r="236">
          <cell r="A236" t="str">
            <v>-  -  el</v>
          </cell>
          <cell r="B236" t="str">
            <v>cev</v>
          </cell>
          <cell r="C236" t="str">
            <v>elf</v>
          </cell>
          <cell r="D236" t="str">
            <v>elc</v>
          </cell>
          <cell r="E236" t="str">
            <v>a0a0</v>
          </cell>
          <cell r="F236" t="str">
            <v>a00</v>
          </cell>
          <cell r="G236">
            <v>-1719.1008000000002</v>
          </cell>
          <cell r="H236">
            <v>0</v>
          </cell>
          <cell r="I236">
            <v>0</v>
          </cell>
          <cell r="J236">
            <v>-1566.5435999999995</v>
          </cell>
          <cell r="K236">
            <v>-2102.7687999999998</v>
          </cell>
          <cell r="L236">
            <v>-2092.1668000000004</v>
          </cell>
          <cell r="M236">
            <v>-1950.3164000000002</v>
          </cell>
          <cell r="N236">
            <v>-2329.6819999999998</v>
          </cell>
          <cell r="O236">
            <v>-2944.0403999999999</v>
          </cell>
          <cell r="P236">
            <v>-2476.0904000000005</v>
          </cell>
          <cell r="Q236">
            <v>-3537.46</v>
          </cell>
          <cell r="R236">
            <v>-3907.0295999999998</v>
          </cell>
          <cell r="S236">
            <v>-3662.674</v>
          </cell>
          <cell r="T236">
            <v>-5288.3112000000001</v>
          </cell>
          <cell r="U236">
            <v>-6172.0771999999997</v>
          </cell>
          <cell r="V236">
            <v>-5903.4076000000005</v>
          </cell>
          <cell r="W236">
            <v>-5762.3003999999992</v>
          </cell>
          <cell r="X236">
            <v>-4981.1019999999999</v>
          </cell>
          <cell r="Y236">
            <v>-5508.8855999999996</v>
          </cell>
          <cell r="Z236">
            <v>-7414.6176000000005</v>
          </cell>
          <cell r="AA236">
            <v>-6450.7067999999999</v>
          </cell>
          <cell r="AB236">
            <v>-6735.9312</v>
          </cell>
          <cell r="AC236">
            <v>-7542.1331999999938</v>
          </cell>
          <cell r="AD236">
            <v>-6575.5044000000016</v>
          </cell>
          <cell r="AE236">
            <v>-8689.2011999999959</v>
          </cell>
          <cell r="AF236">
            <v>-7762.2753599999996</v>
          </cell>
          <cell r="AG236">
            <v>-6034.5005759999995</v>
          </cell>
          <cell r="AH236">
            <v>-5966.6259600000003</v>
          </cell>
          <cell r="AI236">
            <v>-4992.16896</v>
          </cell>
          <cell r="AJ236">
            <v>-5021.8999999999996</v>
          </cell>
          <cell r="AK236">
            <v>-5727.3</v>
          </cell>
        </row>
        <row r="237">
          <cell r="A237" t="str">
            <v>-  produktion</v>
          </cell>
        </row>
        <row r="238">
          <cell r="A238" t="str">
            <v>-  -  el</v>
          </cell>
          <cell r="B238" t="str">
            <v>cev</v>
          </cell>
          <cell r="C238" t="str">
            <v>brt</v>
          </cell>
          <cell r="D238" t="str">
            <v>elc</v>
          </cell>
          <cell r="E238" t="str">
            <v>a0a0</v>
          </cell>
          <cell r="F238" t="str">
            <v>a00</v>
          </cell>
          <cell r="G238">
            <v>26121.065199999997</v>
          </cell>
          <cell r="H238">
            <v>0</v>
          </cell>
          <cell r="I238">
            <v>0</v>
          </cell>
          <cell r="J238">
            <v>24579.008799999996</v>
          </cell>
          <cell r="K238">
            <v>32814.568800000001</v>
          </cell>
          <cell r="L238">
            <v>32555.966800000002</v>
          </cell>
          <cell r="M238">
            <v>29580.316400000003</v>
          </cell>
          <cell r="N238">
            <v>35194.682000000001</v>
          </cell>
          <cell r="O238">
            <v>52055.640399999997</v>
          </cell>
          <cell r="P238">
            <v>38919.290400000005</v>
          </cell>
          <cell r="Q238">
            <v>67952.66</v>
          </cell>
          <cell r="R238">
            <v>62687.629600000007</v>
          </cell>
          <cell r="S238">
            <v>59185.673999999999</v>
          </cell>
          <cell r="T238">
            <v>84903.311199999996</v>
          </cell>
          <cell r="U238">
            <v>97036.0772</v>
          </cell>
          <cell r="V238">
            <v>91460.8076</v>
          </cell>
          <cell r="W238">
            <v>86453.700400000002</v>
          </cell>
          <cell r="X238">
            <v>71588.501999999993</v>
          </cell>
          <cell r="Y238">
            <v>80638.585599999991</v>
          </cell>
          <cell r="Z238">
            <v>117858.31759999999</v>
          </cell>
          <cell r="AA238">
            <v>96525.7068</v>
          </cell>
          <cell r="AB238">
            <v>103909.1312</v>
          </cell>
          <cell r="AC238">
            <v>113643.9828</v>
          </cell>
          <cell r="AD238">
            <v>96215.824799999988</v>
          </cell>
          <cell r="AE238">
            <v>142694.70480000001</v>
          </cell>
          <cell r="AF238">
            <v>115919.49239999999</v>
          </cell>
          <cell r="AG238">
            <v>98906.818176000001</v>
          </cell>
          <cell r="AH238">
            <v>89035.140599999999</v>
          </cell>
          <cell r="AI238">
            <v>73808.617679999996</v>
          </cell>
          <cell r="AJ238">
            <v>81868.800000000003</v>
          </cell>
          <cell r="AK238">
            <v>86460.800000000003</v>
          </cell>
        </row>
        <row r="239">
          <cell r="A239" t="str">
            <v>-  -  fjernvarme</v>
          </cell>
          <cell r="B239" t="str">
            <v>cev</v>
          </cell>
          <cell r="C239" t="str">
            <v>net</v>
          </cell>
          <cell r="D239" t="str">
            <v>fjv</v>
          </cell>
          <cell r="E239" t="str">
            <v>a0a0</v>
          </cell>
          <cell r="F239" t="str">
            <v>a00</v>
          </cell>
          <cell r="G239">
            <v>23027</v>
          </cell>
          <cell r="H239">
            <v>0</v>
          </cell>
          <cell r="I239">
            <v>0</v>
          </cell>
          <cell r="J239">
            <v>22190</v>
          </cell>
          <cell r="K239">
            <v>24794</v>
          </cell>
          <cell r="L239">
            <v>24513</v>
          </cell>
          <cell r="M239">
            <v>27032</v>
          </cell>
          <cell r="N239">
            <v>29494</v>
          </cell>
          <cell r="O239">
            <v>30757</v>
          </cell>
          <cell r="P239">
            <v>31498</v>
          </cell>
          <cell r="Q239">
            <v>33611</v>
          </cell>
          <cell r="R239">
            <v>37314</v>
          </cell>
          <cell r="S239">
            <v>38802</v>
          </cell>
          <cell r="T239">
            <v>45519</v>
          </cell>
          <cell r="U239">
            <v>47628</v>
          </cell>
          <cell r="V239">
            <v>51733</v>
          </cell>
          <cell r="W239">
            <v>52282</v>
          </cell>
          <cell r="X239">
            <v>49546</v>
          </cell>
          <cell r="Y239">
            <v>51511</v>
          </cell>
          <cell r="Z239">
            <v>58761</v>
          </cell>
          <cell r="AA239">
            <v>58045</v>
          </cell>
          <cell r="AB239">
            <v>63734</v>
          </cell>
          <cell r="AC239">
            <v>60562.063000000024</v>
          </cell>
          <cell r="AD239">
            <v>63232.121000000021</v>
          </cell>
          <cell r="AE239">
            <v>68955.953000000009</v>
          </cell>
          <cell r="AF239">
            <v>62341.051000000007</v>
          </cell>
          <cell r="AG239">
            <v>63170.571220799575</v>
          </cell>
          <cell r="AH239">
            <v>59354.447999999997</v>
          </cell>
          <cell r="AI239">
            <v>55405.165000000001</v>
          </cell>
          <cell r="AJ239">
            <v>60967.51</v>
          </cell>
          <cell r="AK239">
            <v>59793.8</v>
          </cell>
        </row>
        <row r="240">
          <cell r="A240" t="str">
            <v>Decentrale kraftvarmeanlæg</v>
          </cell>
        </row>
        <row r="241">
          <cell r="A241" t="str">
            <v>-  råvareforbrug til kraft</v>
          </cell>
          <cell r="AD241">
            <v>27070.78646885046</v>
          </cell>
          <cell r="AE241">
            <v>38362.409564403868</v>
          </cell>
          <cell r="AF241">
            <v>42457.246349479523</v>
          </cell>
          <cell r="AG241">
            <v>45393.372354749852</v>
          </cell>
          <cell r="AH241">
            <v>46166.515934926727</v>
          </cell>
          <cell r="AI241">
            <v>45722.878064313707</v>
          </cell>
          <cell r="AJ241">
            <v>50679.70412127451</v>
          </cell>
          <cell r="AK241">
            <v>50048.009999999995</v>
          </cell>
        </row>
        <row r="243">
          <cell r="A243" t="str">
            <v>-  -  fuelolie</v>
          </cell>
          <cell r="B243" t="str">
            <v>kvt</v>
          </cell>
          <cell r="C243" t="str">
            <v>elr</v>
          </cell>
          <cell r="D243" t="str">
            <v>fut</v>
          </cell>
          <cell r="E243" t="str">
            <v>a0a0</v>
          </cell>
          <cell r="F243" t="str">
            <v>a00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-3.65</v>
          </cell>
          <cell r="V243">
            <v>-14.6</v>
          </cell>
          <cell r="W243">
            <v>-14.6</v>
          </cell>
          <cell r="X243">
            <v>-14.6</v>
          </cell>
          <cell r="Y243">
            <v>-14.6</v>
          </cell>
          <cell r="Z243">
            <v>-14.6</v>
          </cell>
          <cell r="AA243">
            <v>-14.6</v>
          </cell>
          <cell r="AB243">
            <v>-151.109927</v>
          </cell>
          <cell r="AC243">
            <v>0</v>
          </cell>
          <cell r="AD243">
            <v>0</v>
          </cell>
          <cell r="AE243">
            <v>0</v>
          </cell>
          <cell r="AF243">
            <v>0</v>
          </cell>
          <cell r="AG243">
            <v>0</v>
          </cell>
          <cell r="AH243">
            <v>0</v>
          </cell>
          <cell r="AI243">
            <v>0</v>
          </cell>
          <cell r="AJ243">
            <v>-1479.0441212745</v>
          </cell>
          <cell r="AK243">
            <v>0</v>
          </cell>
        </row>
        <row r="245">
          <cell r="A245" t="str">
            <v>-  -  anden stenkul</v>
          </cell>
          <cell r="B245" t="str">
            <v>kvt</v>
          </cell>
          <cell r="C245" t="str">
            <v>elr</v>
          </cell>
          <cell r="D245" t="str">
            <v>ska</v>
          </cell>
          <cell r="E245" t="str">
            <v>a0a0</v>
          </cell>
          <cell r="F245" t="str">
            <v>a00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-63.365000000000002</v>
          </cell>
          <cell r="V245">
            <v>-290.13600000000002</v>
          </cell>
          <cell r="W245">
            <v>-254.79300000000001</v>
          </cell>
          <cell r="X245">
            <v>-286.81</v>
          </cell>
          <cell r="Y245">
            <v>-634.31700000000001</v>
          </cell>
          <cell r="Z245">
            <v>-1013.8049999999999</v>
          </cell>
          <cell r="AA245">
            <v>-903.27875200000005</v>
          </cell>
          <cell r="AB245">
            <v>-984.80793329999995</v>
          </cell>
          <cell r="AC245">
            <v>-2177.6985635559395</v>
          </cell>
          <cell r="AD245">
            <v>-831.08404397685092</v>
          </cell>
          <cell r="AE245">
            <v>-834.38485594454573</v>
          </cell>
          <cell r="AF245">
            <v>-614.81240788893251</v>
          </cell>
          <cell r="AG245">
            <v>-595.78132688488029</v>
          </cell>
          <cell r="AH245">
            <v>-581.30202436679804</v>
          </cell>
          <cell r="AI245">
            <v>-666.38538482140996</v>
          </cell>
          <cell r="AJ245">
            <v>-658.64</v>
          </cell>
          <cell r="AK245">
            <v>-626.42999999999995</v>
          </cell>
        </row>
        <row r="246">
          <cell r="A246" t="str">
            <v>-  -  halm</v>
          </cell>
          <cell r="B246" t="str">
            <v>kvt</v>
          </cell>
          <cell r="C246" t="str">
            <v>elr</v>
          </cell>
          <cell r="D246" t="str">
            <v>hal</v>
          </cell>
          <cell r="E246" t="str">
            <v>a0a0</v>
          </cell>
          <cell r="F246" t="str">
            <v>a00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-180.726</v>
          </cell>
          <cell r="Z246">
            <v>-434.48200000000003</v>
          </cell>
          <cell r="AA246">
            <v>-835.51400000000001</v>
          </cell>
          <cell r="AB246">
            <v>-930.98777240000004</v>
          </cell>
          <cell r="AC246">
            <v>-900.09999880995474</v>
          </cell>
          <cell r="AD246">
            <v>-1420.0041314867146</v>
          </cell>
          <cell r="AE246">
            <v>-1743.1603650518232</v>
          </cell>
          <cell r="AF246">
            <v>-1820.3436626543141</v>
          </cell>
          <cell r="AG246">
            <v>-1814.0175604890733</v>
          </cell>
          <cell r="AH246">
            <v>-1759.5226150395699</v>
          </cell>
          <cell r="AI246">
            <v>-2119.8861652856199</v>
          </cell>
          <cell r="AJ246">
            <v>-2253.12</v>
          </cell>
          <cell r="AK246">
            <v>-2144.91</v>
          </cell>
        </row>
        <row r="249">
          <cell r="A249" t="str">
            <v>-  -  træaffald</v>
          </cell>
          <cell r="B249" t="str">
            <v>kvt</v>
          </cell>
          <cell r="C249" t="str">
            <v>elr</v>
          </cell>
          <cell r="D249" t="str">
            <v>taf</v>
          </cell>
          <cell r="E249" t="str">
            <v>a0a0</v>
          </cell>
          <cell r="F249" t="str">
            <v>a00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-39.498874999999998</v>
          </cell>
          <cell r="AC249">
            <v>-37.485242911216943</v>
          </cell>
          <cell r="AD249">
            <v>-26.311859558925516</v>
          </cell>
          <cell r="AE249">
            <v>0</v>
          </cell>
          <cell r="AF249">
            <v>-1.8561861779939117</v>
          </cell>
          <cell r="AG249">
            <v>-218.0631792941565</v>
          </cell>
          <cell r="AH249">
            <v>-341.43512605530799</v>
          </cell>
          <cell r="AI249">
            <v>-292.50266398830502</v>
          </cell>
          <cell r="AJ249">
            <v>-262.47000000000003</v>
          </cell>
          <cell r="AK249">
            <v>-1935.44</v>
          </cell>
        </row>
        <row r="251">
          <cell r="A251" t="str">
            <v>-  -  biogas, andet</v>
          </cell>
          <cell r="B251" t="str">
            <v>kvt</v>
          </cell>
          <cell r="C251" t="str">
            <v>elr</v>
          </cell>
          <cell r="D251" t="str">
            <v>bia</v>
          </cell>
          <cell r="E251" t="str">
            <v>a0a0</v>
          </cell>
          <cell r="F251" t="str">
            <v>a00</v>
          </cell>
          <cell r="G251">
            <v>-39</v>
          </cell>
          <cell r="H251">
            <v>0</v>
          </cell>
          <cell r="I251">
            <v>0</v>
          </cell>
          <cell r="J251">
            <v>-39</v>
          </cell>
          <cell r="K251">
            <v>-39</v>
          </cell>
          <cell r="L251">
            <v>-39</v>
          </cell>
          <cell r="M251">
            <v>-39</v>
          </cell>
          <cell r="N251">
            <v>-39</v>
          </cell>
          <cell r="O251">
            <v>-39</v>
          </cell>
          <cell r="P251">
            <v>-39</v>
          </cell>
          <cell r="Q251">
            <v>-39</v>
          </cell>
          <cell r="R251">
            <v>-40.5</v>
          </cell>
          <cell r="S251">
            <v>-57</v>
          </cell>
          <cell r="T251">
            <v>-67.5</v>
          </cell>
          <cell r="U251">
            <v>-73.25</v>
          </cell>
          <cell r="V251">
            <v>-73.914000000000001</v>
          </cell>
          <cell r="W251">
            <v>-87.63</v>
          </cell>
          <cell r="X251">
            <v>-124.968</v>
          </cell>
          <cell r="Y251">
            <v>-161.54400000000001</v>
          </cell>
          <cell r="Z251">
            <v>-286.60599999999999</v>
          </cell>
          <cell r="AA251">
            <v>-251.46</v>
          </cell>
          <cell r="AB251">
            <v>-397.00200000000001</v>
          </cell>
          <cell r="AC251">
            <v>-435.41895563668555</v>
          </cell>
          <cell r="AD251">
            <v>-467.4262603529553</v>
          </cell>
          <cell r="AE251">
            <v>-539.75770473015427</v>
          </cell>
          <cell r="AF251">
            <v>-690.96790811183769</v>
          </cell>
          <cell r="AG251">
            <v>-870.33336526643234</v>
          </cell>
          <cell r="AH251">
            <v>-816.56127546867299</v>
          </cell>
          <cell r="AI251">
            <v>-859.3</v>
          </cell>
          <cell r="AJ251">
            <v>-934.56</v>
          </cell>
          <cell r="AK251">
            <v>-970.54</v>
          </cell>
        </row>
        <row r="254">
          <cell r="A254" t="str">
            <v>-  råvareforbrug til varme</v>
          </cell>
          <cell r="AD254">
            <v>9776.3663999999844</v>
          </cell>
          <cell r="AE254">
            <v>13642.443051999997</v>
          </cell>
          <cell r="AF254">
            <v>14812.879303676704</v>
          </cell>
          <cell r="AG254">
            <v>15904.381661797028</v>
          </cell>
          <cell r="AH254">
            <v>16323.362084797263</v>
          </cell>
          <cell r="AI254">
            <v>16353.658716084299</v>
          </cell>
          <cell r="AJ254">
            <v>17858.3818787255</v>
          </cell>
          <cell r="AK254">
            <v>17810.190000000002</v>
          </cell>
        </row>
        <row r="256">
          <cell r="A256" t="str">
            <v>-  -  fuelolie</v>
          </cell>
          <cell r="B256" t="str">
            <v>kvt</v>
          </cell>
          <cell r="C256" t="str">
            <v>fjr</v>
          </cell>
          <cell r="D256" t="str">
            <v>fut</v>
          </cell>
          <cell r="E256" t="str">
            <v>a0a0</v>
          </cell>
          <cell r="F256" t="str">
            <v>a00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-1.35</v>
          </cell>
          <cell r="V256">
            <v>-5.4</v>
          </cell>
          <cell r="W256">
            <v>-5.4</v>
          </cell>
          <cell r="X256">
            <v>-5.4</v>
          </cell>
          <cell r="Y256">
            <v>-5.4</v>
          </cell>
          <cell r="Z256">
            <v>-5.4</v>
          </cell>
          <cell r="AA256">
            <v>-5.4</v>
          </cell>
          <cell r="AB256">
            <v>-55.889973000000005</v>
          </cell>
          <cell r="AC256">
            <v>-8.5430555902710061</v>
          </cell>
          <cell r="AD256">
            <v>-2.1149318828025505</v>
          </cell>
          <cell r="AE256">
            <v>-0.37953765921191907</v>
          </cell>
          <cell r="AF256">
            <v>-0.31268437191080761</v>
          </cell>
          <cell r="AG256">
            <v>-0.18878766668093533</v>
          </cell>
          <cell r="AH256">
            <v>0</v>
          </cell>
          <cell r="AI256">
            <v>0</v>
          </cell>
          <cell r="AJ256">
            <v>-236.7318787255</v>
          </cell>
          <cell r="AK256">
            <v>0</v>
          </cell>
        </row>
        <row r="259">
          <cell r="A259" t="str">
            <v>-  -  halm</v>
          </cell>
          <cell r="B259" t="str">
            <v>kvt</v>
          </cell>
          <cell r="C259" t="str">
            <v>fjr</v>
          </cell>
          <cell r="D259" t="str">
            <v>hal</v>
          </cell>
          <cell r="E259" t="str">
            <v>a0a0</v>
          </cell>
          <cell r="F259" t="str">
            <v>a00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-92.274000000000001</v>
          </cell>
          <cell r="Z259">
            <v>-176.518</v>
          </cell>
          <cell r="AA259">
            <v>-411.48599999999999</v>
          </cell>
          <cell r="AB259">
            <v>-460.23242759999999</v>
          </cell>
          <cell r="AC259">
            <v>-463.01300074511187</v>
          </cell>
          <cell r="AD259">
            <v>-729.00636803183943</v>
          </cell>
          <cell r="AE259">
            <v>-899.6211349481772</v>
          </cell>
          <cell r="AF259">
            <v>-946.14033734568579</v>
          </cell>
          <cell r="AG259">
            <v>-895.09513951092674</v>
          </cell>
          <cell r="AH259">
            <v>-894.92018496043102</v>
          </cell>
          <cell r="AI259">
            <v>-1059.0658347143799</v>
          </cell>
          <cell r="AJ259">
            <v>-1101.3399999999999</v>
          </cell>
          <cell r="AK259">
            <v>-1105.26</v>
          </cell>
        </row>
        <row r="260">
          <cell r="A260" t="str">
            <v>-  -  skovflis</v>
          </cell>
          <cell r="B260" t="str">
            <v>kvt</v>
          </cell>
          <cell r="C260" t="str">
            <v>fjr</v>
          </cell>
          <cell r="D260" t="str">
            <v>fli</v>
          </cell>
          <cell r="E260" t="str">
            <v>a0a0</v>
          </cell>
          <cell r="F260" t="str">
            <v>a00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-45.045000000000002</v>
          </cell>
          <cell r="AB260">
            <v>-107.41496850000001</v>
          </cell>
          <cell r="AC260">
            <v>-120.96130984545553</v>
          </cell>
          <cell r="AD260">
            <v>-69.34857379750153</v>
          </cell>
          <cell r="AE260">
            <v>-77.131459918206559</v>
          </cell>
          <cell r="AF260">
            <v>-87.986660780099513</v>
          </cell>
          <cell r="AG260">
            <v>-122.67645345027435</v>
          </cell>
          <cell r="AH260">
            <v>-172.488482682491</v>
          </cell>
          <cell r="AI260">
            <v>-226.46038802659999</v>
          </cell>
          <cell r="AJ260">
            <v>-276.31</v>
          </cell>
          <cell r="AK260">
            <v>-320</v>
          </cell>
        </row>
        <row r="261">
          <cell r="A261" t="str">
            <v>-  -  træpiller</v>
          </cell>
          <cell r="B261" t="str">
            <v>kvt</v>
          </cell>
          <cell r="C261" t="str">
            <v>fjr</v>
          </cell>
          <cell r="D261" t="str">
            <v>tpi</v>
          </cell>
          <cell r="E261" t="str">
            <v>a0a0</v>
          </cell>
          <cell r="F261" t="str">
            <v>a00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-9.0190000000000001</v>
          </cell>
          <cell r="AB261">
            <v>-34.519538299999994</v>
          </cell>
          <cell r="AC261">
            <v>-56.105607338824839</v>
          </cell>
          <cell r="AD261">
            <v>-24.859019081997005</v>
          </cell>
          <cell r="AE261">
            <v>-20.562019727062246</v>
          </cell>
          <cell r="AF261">
            <v>-17.808417241380511</v>
          </cell>
          <cell r="AG261">
            <v>-10.242194594785452</v>
          </cell>
          <cell r="AH261">
            <v>-1.0961586487714801</v>
          </cell>
          <cell r="AI261">
            <v>-18.422889976977199</v>
          </cell>
          <cell r="AJ261">
            <v>-6.68</v>
          </cell>
          <cell r="AK261">
            <v>-30.4</v>
          </cell>
        </row>
        <row r="262">
          <cell r="A262" t="str">
            <v>-  -  træaffald</v>
          </cell>
          <cell r="B262" t="str">
            <v>kvt</v>
          </cell>
          <cell r="C262" t="str">
            <v>fjr</v>
          </cell>
          <cell r="D262" t="str">
            <v>taf</v>
          </cell>
          <cell r="E262" t="str">
            <v>a0a0</v>
          </cell>
          <cell r="F262" t="str">
            <v>a00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-23.699325000000002</v>
          </cell>
          <cell r="AC262">
            <v>-21.182457088783057</v>
          </cell>
          <cell r="AD262">
            <v>-19.375740441074484</v>
          </cell>
          <cell r="AE262">
            <v>0</v>
          </cell>
          <cell r="AF262">
            <v>-1.3778138220060883</v>
          </cell>
          <cell r="AG262">
            <v>-108.05778070584351</v>
          </cell>
          <cell r="AH262">
            <v>-170.45097394469201</v>
          </cell>
          <cell r="AI262">
            <v>-141.64533601169501</v>
          </cell>
          <cell r="AJ262">
            <v>-131.72</v>
          </cell>
          <cell r="AK262">
            <v>-274.11</v>
          </cell>
        </row>
        <row r="263">
          <cell r="A263" t="str">
            <v>-  -  biogas, deponi</v>
          </cell>
          <cell r="B263" t="str">
            <v>kvt</v>
          </cell>
          <cell r="C263" t="str">
            <v>fjr</v>
          </cell>
          <cell r="D263" t="str">
            <v>bid</v>
          </cell>
          <cell r="E263" t="str">
            <v>a0a0</v>
          </cell>
          <cell r="F263" t="str">
            <v>a00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-22.494104416853901</v>
          </cell>
          <cell r="AI263">
            <v>-24.42</v>
          </cell>
          <cell r="AJ263">
            <v>-21.12</v>
          </cell>
          <cell r="AK263">
            <v>-16.98</v>
          </cell>
        </row>
        <row r="264">
          <cell r="A264" t="str">
            <v>-  -  biogas, andet</v>
          </cell>
          <cell r="B264" t="str">
            <v>kvt</v>
          </cell>
          <cell r="C264" t="str">
            <v>fjr</v>
          </cell>
          <cell r="D264" t="str">
            <v>bia</v>
          </cell>
          <cell r="E264" t="str">
            <v>a0a0</v>
          </cell>
          <cell r="F264" t="str">
            <v>a00</v>
          </cell>
          <cell r="G264">
            <v>-15</v>
          </cell>
          <cell r="H264">
            <v>0</v>
          </cell>
          <cell r="I264">
            <v>0</v>
          </cell>
          <cell r="J264">
            <v>-15</v>
          </cell>
          <cell r="K264">
            <v>-15</v>
          </cell>
          <cell r="L264">
            <v>-15</v>
          </cell>
          <cell r="M264">
            <v>-15</v>
          </cell>
          <cell r="N264">
            <v>-15</v>
          </cell>
          <cell r="O264">
            <v>-15</v>
          </cell>
          <cell r="P264">
            <v>-15</v>
          </cell>
          <cell r="Q264">
            <v>-15</v>
          </cell>
          <cell r="R264">
            <v>-15.5</v>
          </cell>
          <cell r="S264">
            <v>-22</v>
          </cell>
          <cell r="T264">
            <v>-26.5</v>
          </cell>
          <cell r="U264">
            <v>-26.75</v>
          </cell>
          <cell r="V264">
            <v>-23.085999999999999</v>
          </cell>
          <cell r="W264">
            <v>-27.37</v>
          </cell>
          <cell r="X264">
            <v>-39.031999999999996</v>
          </cell>
          <cell r="Y264">
            <v>-50.455999999999996</v>
          </cell>
          <cell r="Z264">
            <v>-76.394000000000005</v>
          </cell>
          <cell r="AA264">
            <v>-78.540000000000006</v>
          </cell>
          <cell r="AB264">
            <v>-123.99799999999999</v>
          </cell>
          <cell r="AC264">
            <v>-130.21450036467655</v>
          </cell>
          <cell r="AD264">
            <v>-157.61791564816565</v>
          </cell>
          <cell r="AE264">
            <v>-167.26849526984569</v>
          </cell>
          <cell r="AF264">
            <v>-209.0881170427898</v>
          </cell>
          <cell r="AG264">
            <v>-240.45818823356768</v>
          </cell>
          <cell r="AH264">
            <v>-235.596224011327</v>
          </cell>
          <cell r="AI264">
            <v>-248.79</v>
          </cell>
          <cell r="AJ264">
            <v>-279.49</v>
          </cell>
          <cell r="AK264">
            <v>-319.86</v>
          </cell>
        </row>
        <row r="265">
          <cell r="A265" t="str">
            <v>-  -  affald, plastik</v>
          </cell>
          <cell r="B265" t="str">
            <v>kvt</v>
          </cell>
          <cell r="C265" t="str">
            <v>fjr</v>
          </cell>
          <cell r="D265" t="str">
            <v>afp</v>
          </cell>
          <cell r="E265" t="str">
            <v>a0a0</v>
          </cell>
          <cell r="F265" t="str">
            <v>a00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-98.174173588810604</v>
          </cell>
          <cell r="AA265">
            <v>-137.95569127979789</v>
          </cell>
          <cell r="AB265">
            <v>-262.8529141962934</v>
          </cell>
          <cell r="AC265">
            <v>-301.28048241467542</v>
          </cell>
          <cell r="AD265">
            <v>-340.79723875987122</v>
          </cell>
          <cell r="AE265">
            <v>-446.14180074935268</v>
          </cell>
          <cell r="AF265">
            <v>-488.50124207268698</v>
          </cell>
          <cell r="AG265">
            <v>-484.21698510285114</v>
          </cell>
          <cell r="AH265">
            <v>-499.54111695313418</v>
          </cell>
          <cell r="AI265">
            <v>-558.5973397588981</v>
          </cell>
          <cell r="AJ265">
            <v>-640.99566481458851</v>
          </cell>
          <cell r="AK265">
            <v>-614.98288718226991</v>
          </cell>
        </row>
        <row r="266">
          <cell r="A266" t="str">
            <v>-  -  affald, andet</v>
          </cell>
          <cell r="B266" t="str">
            <v>kvt</v>
          </cell>
          <cell r="C266" t="str">
            <v>fjr</v>
          </cell>
          <cell r="D266" t="str">
            <v>afa</v>
          </cell>
          <cell r="E266" t="str">
            <v>a0a0</v>
          </cell>
          <cell r="F266" t="str">
            <v>a00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-303.52582641118937</v>
          </cell>
          <cell r="AA266">
            <v>-481.58930872020204</v>
          </cell>
          <cell r="AB266">
            <v>-970.05708580370663</v>
          </cell>
          <cell r="AC266">
            <v>-1111.8737932745969</v>
          </cell>
          <cell r="AD266">
            <v>-1359.7425289870689</v>
          </cell>
          <cell r="AE266">
            <v>-1891.3653071096808</v>
          </cell>
          <cell r="AF266">
            <v>-2070.9431400160247</v>
          </cell>
          <cell r="AG266">
            <v>-2035.0805574402234</v>
          </cell>
          <cell r="AH266">
            <v>-2099.4852432476355</v>
          </cell>
          <cell r="AI266">
            <v>-2347.6883722691023</v>
          </cell>
          <cell r="AJ266">
            <v>-2693.9943351854113</v>
          </cell>
          <cell r="AK266">
            <v>-2584.6671128177304</v>
          </cell>
        </row>
        <row r="267">
          <cell r="A267" t="str">
            <v>-  forbrug af egne varer</v>
          </cell>
        </row>
        <row r="268">
          <cell r="A268" t="str">
            <v>-  -  el</v>
          </cell>
          <cell r="B268" t="str">
            <v>kvt</v>
          </cell>
          <cell r="C268" t="str">
            <v>elf</v>
          </cell>
          <cell r="D268" t="str">
            <v>elc</v>
          </cell>
          <cell r="E268" t="str">
            <v>a0a0</v>
          </cell>
          <cell r="F268" t="str">
            <v>a00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-0.90691200000000005</v>
          </cell>
          <cell r="V268">
            <v>-2.3214240000000004</v>
          </cell>
          <cell r="W268">
            <v>-6.8559840000000003</v>
          </cell>
          <cell r="X268">
            <v>-9.3736800000000002</v>
          </cell>
          <cell r="Y268">
            <v>-18.566306925623671</v>
          </cell>
          <cell r="Z268">
            <v>-31.85220446162074</v>
          </cell>
          <cell r="AA268">
            <v>-59.142085074203962</v>
          </cell>
          <cell r="AB268">
            <v>-102.10638518338303</v>
          </cell>
          <cell r="AC268">
            <v>-159.58808639999998</v>
          </cell>
          <cell r="AD268">
            <v>-223.13331216000003</v>
          </cell>
          <cell r="AE268">
            <v>-330.54038927999989</v>
          </cell>
          <cell r="AF268">
            <v>-467.93606735342473</v>
          </cell>
          <cell r="AG268">
            <v>-341.80466399999989</v>
          </cell>
          <cell r="AH268">
            <v>-386.31221640000001</v>
          </cell>
          <cell r="AI268">
            <v>-434.404854</v>
          </cell>
          <cell r="AJ268">
            <v>-417.3</v>
          </cell>
          <cell r="AK268">
            <v>-1056</v>
          </cell>
        </row>
        <row r="269">
          <cell r="A269" t="str">
            <v>-  produktion</v>
          </cell>
        </row>
        <row r="270">
          <cell r="A270" t="str">
            <v>-  -  el</v>
          </cell>
          <cell r="B270" t="str">
            <v>kvt</v>
          </cell>
          <cell r="C270" t="str">
            <v>brt</v>
          </cell>
          <cell r="D270" t="str">
            <v>elc</v>
          </cell>
          <cell r="E270" t="str">
            <v>a0a0</v>
          </cell>
          <cell r="F270" t="str">
            <v>a00</v>
          </cell>
          <cell r="G270">
            <v>18</v>
          </cell>
          <cell r="H270">
            <v>0</v>
          </cell>
          <cell r="I270">
            <v>0</v>
          </cell>
          <cell r="J270">
            <v>18</v>
          </cell>
          <cell r="K270">
            <v>18</v>
          </cell>
          <cell r="L270">
            <v>18</v>
          </cell>
          <cell r="M270">
            <v>18</v>
          </cell>
          <cell r="N270">
            <v>18</v>
          </cell>
          <cell r="O270">
            <v>18</v>
          </cell>
          <cell r="P270">
            <v>18</v>
          </cell>
          <cell r="Q270">
            <v>18</v>
          </cell>
          <cell r="R270">
            <v>19.079999999999998</v>
          </cell>
          <cell r="S270">
            <v>27</v>
          </cell>
          <cell r="T270">
            <v>31.68</v>
          </cell>
          <cell r="U270">
            <v>48.24</v>
          </cell>
          <cell r="V270">
            <v>123.48</v>
          </cell>
          <cell r="W270">
            <v>364.68</v>
          </cell>
          <cell r="X270">
            <v>498.6</v>
          </cell>
          <cell r="Y270">
            <v>987.56951732040807</v>
          </cell>
          <cell r="Z270">
            <v>1694.2661947670606</v>
          </cell>
          <cell r="AA270">
            <v>3145.8555890534021</v>
          </cell>
          <cell r="AB270">
            <v>5431.1907012437778</v>
          </cell>
          <cell r="AC270">
            <v>8488.7279999999992</v>
          </cell>
          <cell r="AD270">
            <v>11868.793200000002</v>
          </cell>
          <cell r="AE270">
            <v>17581.935599999993</v>
          </cell>
          <cell r="AF270">
            <v>20098.325137709573</v>
          </cell>
          <cell r="AG270">
            <v>21541.870806480005</v>
          </cell>
          <cell r="AH270">
            <v>22026.3716628</v>
          </cell>
          <cell r="AI270">
            <v>21518.192966400002</v>
          </cell>
          <cell r="AJ270">
            <v>23329</v>
          </cell>
          <cell r="AK270">
            <v>23110.1</v>
          </cell>
        </row>
        <row r="271">
          <cell r="A271" t="str">
            <v>-  -  fjernvarme</v>
          </cell>
          <cell r="B271" t="str">
            <v>kvt</v>
          </cell>
          <cell r="C271" t="str">
            <v>net</v>
          </cell>
          <cell r="D271" t="str">
            <v>fjv</v>
          </cell>
          <cell r="E271" t="str">
            <v>a0a0</v>
          </cell>
          <cell r="F271" t="str">
            <v>a00</v>
          </cell>
          <cell r="G271">
            <v>30</v>
          </cell>
          <cell r="H271">
            <v>0</v>
          </cell>
          <cell r="I271">
            <v>0</v>
          </cell>
          <cell r="J271">
            <v>30</v>
          </cell>
          <cell r="K271">
            <v>30</v>
          </cell>
          <cell r="L271">
            <v>30</v>
          </cell>
          <cell r="M271">
            <v>30</v>
          </cell>
          <cell r="N271">
            <v>30</v>
          </cell>
          <cell r="O271">
            <v>30</v>
          </cell>
          <cell r="P271">
            <v>30</v>
          </cell>
          <cell r="Q271">
            <v>30</v>
          </cell>
          <cell r="R271">
            <v>31</v>
          </cell>
          <cell r="S271">
            <v>44</v>
          </cell>
          <cell r="T271">
            <v>53</v>
          </cell>
          <cell r="U271">
            <v>122</v>
          </cell>
          <cell r="V271">
            <v>294</v>
          </cell>
          <cell r="W271">
            <v>765</v>
          </cell>
          <cell r="X271">
            <v>1092</v>
          </cell>
          <cell r="Y271">
            <v>2144.6444843752306</v>
          </cell>
          <cell r="Z271">
            <v>3593.630546949983</v>
          </cell>
          <cell r="AA271">
            <v>6349.4797059770917</v>
          </cell>
          <cell r="AB271">
            <v>10280.796635589828</v>
          </cell>
          <cell r="AC271">
            <v>14766.694000000012</v>
          </cell>
          <cell r="AD271">
            <v>19512.735799999955</v>
          </cell>
          <cell r="AE271">
            <v>26869.920999999988</v>
          </cell>
          <cell r="AF271">
            <v>29189.647687353412</v>
          </cell>
          <cell r="AG271">
            <v>31303.640341594135</v>
          </cell>
          <cell r="AH271">
            <v>32012.355210394599</v>
          </cell>
          <cell r="AI271">
            <v>32069.280692394499</v>
          </cell>
          <cell r="AJ271">
            <v>34656.57</v>
          </cell>
          <cell r="AK271">
            <v>34661.29</v>
          </cell>
        </row>
        <row r="272">
          <cell r="A272" t="str">
            <v>Vindmøller</v>
          </cell>
        </row>
        <row r="273">
          <cell r="A273" t="str">
            <v>-  råvareforbrug til kraft</v>
          </cell>
        </row>
        <row r="274">
          <cell r="A274" t="str">
            <v>-  -  vindkraft</v>
          </cell>
          <cell r="B274" t="str">
            <v>vmt</v>
          </cell>
          <cell r="C274" t="str">
            <v>elr</v>
          </cell>
          <cell r="D274" t="str">
            <v>vin</v>
          </cell>
          <cell r="E274" t="str">
            <v>a0a0</v>
          </cell>
          <cell r="F274" t="str">
            <v>a00</v>
          </cell>
          <cell r="G274">
            <v>0</v>
          </cell>
          <cell r="H274">
            <v>0</v>
          </cell>
          <cell r="I274">
            <v>0</v>
          </cell>
          <cell r="J274">
            <v>0</v>
          </cell>
          <cell r="K274">
            <v>0</v>
          </cell>
          <cell r="L274">
            <v>0</v>
          </cell>
          <cell r="M274">
            <v>-10.8</v>
          </cell>
          <cell r="N274">
            <v>-21.6</v>
          </cell>
          <cell r="O274">
            <v>-37.800000000000004</v>
          </cell>
          <cell r="P274">
            <v>-37.800000000000004</v>
          </cell>
          <cell r="Q274">
            <v>-66.600000000000009</v>
          </cell>
          <cell r="R274">
            <v>-97.559999999999988</v>
          </cell>
          <cell r="S274">
            <v>-119.52000000000001</v>
          </cell>
          <cell r="T274">
            <v>-185.04</v>
          </cell>
          <cell r="U274">
            <v>-452.15999999999997</v>
          </cell>
          <cell r="V274">
            <v>-625.67999999999995</v>
          </cell>
          <cell r="W274">
            <v>-1050.1199999999999</v>
          </cell>
          <cell r="X274">
            <v>-1542.24</v>
          </cell>
          <cell r="Y274">
            <v>-2197.08</v>
          </cell>
          <cell r="Z274">
            <v>-2664.36</v>
          </cell>
          <cell r="AA274">
            <v>-3295.44</v>
          </cell>
          <cell r="AB274">
            <v>-3723.1200000000003</v>
          </cell>
          <cell r="AC274">
            <v>-4093.2000000000003</v>
          </cell>
          <cell r="AD274">
            <v>-4238.28</v>
          </cell>
          <cell r="AE274">
            <v>-4416.84</v>
          </cell>
          <cell r="AF274">
            <v>-6963.12</v>
          </cell>
          <cell r="AG274">
            <v>-10151.640000000001</v>
          </cell>
          <cell r="AH274">
            <v>-10904.4</v>
          </cell>
          <cell r="AI274">
            <v>-15268.3165116</v>
          </cell>
          <cell r="AJ274">
            <v>-15501.673421999998</v>
          </cell>
          <cell r="AK274">
            <v>-17556.981984000002</v>
          </cell>
        </row>
        <row r="275">
          <cell r="A275" t="str">
            <v>-  bruttoproduktion</v>
          </cell>
        </row>
        <row r="276">
          <cell r="A276" t="str">
            <v>-  -  el</v>
          </cell>
          <cell r="B276" t="str">
            <v>vmt</v>
          </cell>
          <cell r="C276" t="str">
            <v>brt</v>
          </cell>
          <cell r="D276" t="str">
            <v>elc</v>
          </cell>
          <cell r="E276" t="str">
            <v>a0a0</v>
          </cell>
          <cell r="F276" t="str">
            <v>a00</v>
          </cell>
          <cell r="G276">
            <v>0</v>
          </cell>
          <cell r="H276">
            <v>0</v>
          </cell>
          <cell r="I276">
            <v>0</v>
          </cell>
          <cell r="J276">
            <v>0</v>
          </cell>
          <cell r="K276">
            <v>0</v>
          </cell>
          <cell r="L276">
            <v>0</v>
          </cell>
          <cell r="M276">
            <v>10.8</v>
          </cell>
          <cell r="N276">
            <v>21.6</v>
          </cell>
          <cell r="O276">
            <v>37.800000000000004</v>
          </cell>
          <cell r="P276">
            <v>37.800000000000004</v>
          </cell>
          <cell r="Q276">
            <v>66.600000000000009</v>
          </cell>
          <cell r="R276">
            <v>97.559999999999988</v>
          </cell>
          <cell r="S276">
            <v>119.52000000000001</v>
          </cell>
          <cell r="T276">
            <v>185.04</v>
          </cell>
          <cell r="U276">
            <v>452.15999999999997</v>
          </cell>
          <cell r="V276">
            <v>625.67999999999995</v>
          </cell>
          <cell r="W276">
            <v>1050.1199999999999</v>
          </cell>
          <cell r="X276">
            <v>1542.24</v>
          </cell>
          <cell r="Y276">
            <v>2197.08</v>
          </cell>
          <cell r="Z276">
            <v>2664.36</v>
          </cell>
          <cell r="AA276">
            <v>3295.44</v>
          </cell>
          <cell r="AB276">
            <v>3723.1200000000003</v>
          </cell>
          <cell r="AC276">
            <v>4093.2000000000003</v>
          </cell>
          <cell r="AD276">
            <v>4238.28</v>
          </cell>
          <cell r="AE276">
            <v>4416.84</v>
          </cell>
          <cell r="AF276">
            <v>6963.12</v>
          </cell>
          <cell r="AG276">
            <v>10151.640000000001</v>
          </cell>
          <cell r="AH276">
            <v>10904.4</v>
          </cell>
          <cell r="AI276">
            <v>15268.3165116</v>
          </cell>
          <cell r="AJ276">
            <v>15501.673421999998</v>
          </cell>
          <cell r="AK276">
            <v>17556.981984000002</v>
          </cell>
        </row>
        <row r="277">
          <cell r="A277" t="str">
            <v>Vandkraftanlæg</v>
          </cell>
        </row>
        <row r="278">
          <cell r="A278" t="str">
            <v>-  råvareforbrug til kraft</v>
          </cell>
        </row>
        <row r="280">
          <cell r="A280" t="str">
            <v>-  bruttoproduktion</v>
          </cell>
        </row>
        <row r="283">
          <cell r="A283" t="str">
            <v>-  råvareforbrug til varme</v>
          </cell>
          <cell r="AD283">
            <v>22261.036359866146</v>
          </cell>
          <cell r="AE283">
            <v>20818.525242558593</v>
          </cell>
          <cell r="AF283">
            <v>17163.259229817559</v>
          </cell>
          <cell r="AG283">
            <v>16355.800278642433</v>
          </cell>
          <cell r="AH283">
            <v>15240.268546143297</v>
          </cell>
          <cell r="AI283">
            <v>14591.334054274917</v>
          </cell>
          <cell r="AJ283">
            <v>15657.82</v>
          </cell>
          <cell r="AK283">
            <v>14893.24</v>
          </cell>
        </row>
        <row r="284">
          <cell r="A284" t="str">
            <v>-  -  raffinaderigas</v>
          </cell>
          <cell r="B284" t="str">
            <v>fvv</v>
          </cell>
          <cell r="C284" t="str">
            <v>fjr</v>
          </cell>
          <cell r="D284" t="str">
            <v>rga</v>
          </cell>
          <cell r="E284" t="str">
            <v>a0a0</v>
          </cell>
          <cell r="F284" t="str">
            <v>a00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-369.37199940900479</v>
          </cell>
          <cell r="AD284">
            <v>-156.74399974920962</v>
          </cell>
          <cell r="AE284">
            <v>-35.204000000000001</v>
          </cell>
          <cell r="AF284">
            <v>-40.076999999999998</v>
          </cell>
          <cell r="AG284">
            <v>0</v>
          </cell>
          <cell r="AH284">
            <v>0</v>
          </cell>
          <cell r="AI284">
            <v>0</v>
          </cell>
          <cell r="AJ284">
            <v>0</v>
          </cell>
          <cell r="AK284">
            <v>0</v>
          </cell>
        </row>
        <row r="285">
          <cell r="A285" t="str">
            <v>-  -  LPG</v>
          </cell>
          <cell r="B285" t="str">
            <v>fvv</v>
          </cell>
          <cell r="C285" t="str">
            <v>fjr</v>
          </cell>
          <cell r="D285" t="str">
            <v>lpg</v>
          </cell>
          <cell r="E285" t="str">
            <v>a0a0</v>
          </cell>
          <cell r="F285" t="str">
            <v>a00</v>
          </cell>
          <cell r="G285">
            <v>-46</v>
          </cell>
          <cell r="H285">
            <v>0</v>
          </cell>
          <cell r="I285">
            <v>0</v>
          </cell>
          <cell r="J285">
            <v>0</v>
          </cell>
          <cell r="K285">
            <v>-35</v>
          </cell>
          <cell r="L285">
            <v>0</v>
          </cell>
          <cell r="M285">
            <v>0</v>
          </cell>
          <cell r="N285">
            <v>0</v>
          </cell>
          <cell r="O285">
            <v>-2</v>
          </cell>
          <cell r="P285">
            <v>-2</v>
          </cell>
          <cell r="Q285">
            <v>-153</v>
          </cell>
          <cell r="R285">
            <v>-141</v>
          </cell>
          <cell r="S285">
            <v>-135</v>
          </cell>
          <cell r="T285">
            <v>-63</v>
          </cell>
          <cell r="U285">
            <v>-23</v>
          </cell>
          <cell r="V285">
            <v>-12</v>
          </cell>
          <cell r="W285">
            <v>-10</v>
          </cell>
          <cell r="X285">
            <v>-10</v>
          </cell>
          <cell r="Y285">
            <v>-9</v>
          </cell>
          <cell r="Z285">
            <v>-13</v>
          </cell>
          <cell r="AA285">
            <v>-10</v>
          </cell>
          <cell r="AB285">
            <v>0</v>
          </cell>
          <cell r="AC285">
            <v>-2.7324000000000002</v>
          </cell>
          <cell r="AD285">
            <v>-0.73599999999999999</v>
          </cell>
          <cell r="AE285">
            <v>0</v>
          </cell>
          <cell r="AF285">
            <v>0</v>
          </cell>
          <cell r="AG285">
            <v>0</v>
          </cell>
          <cell r="AH285">
            <v>-8.9300000000000004E-3</v>
          </cell>
          <cell r="AI285">
            <v>-0.24553</v>
          </cell>
          <cell r="AJ285">
            <v>0</v>
          </cell>
          <cell r="AK285">
            <v>0</v>
          </cell>
        </row>
        <row r="286">
          <cell r="A286" t="str">
            <v>-  -  gas/dieselolie</v>
          </cell>
          <cell r="B286" t="str">
            <v>fvv</v>
          </cell>
          <cell r="C286" t="str">
            <v>fjr</v>
          </cell>
          <cell r="D286" t="str">
            <v>gdt</v>
          </cell>
          <cell r="E286" t="str">
            <v>a0a0</v>
          </cell>
          <cell r="F286" t="str">
            <v>a00</v>
          </cell>
          <cell r="G286">
            <v>-402</v>
          </cell>
          <cell r="H286">
            <v>0</v>
          </cell>
          <cell r="I286">
            <v>0</v>
          </cell>
          <cell r="J286">
            <v>-489</v>
          </cell>
          <cell r="K286">
            <v>-328</v>
          </cell>
          <cell r="L286">
            <v>-515</v>
          </cell>
          <cell r="M286">
            <v>-600</v>
          </cell>
          <cell r="N286">
            <v>-446</v>
          </cell>
          <cell r="O286">
            <v>-287</v>
          </cell>
          <cell r="P286">
            <v>-295</v>
          </cell>
          <cell r="Q286">
            <v>-389</v>
          </cell>
          <cell r="R286">
            <v>-330</v>
          </cell>
          <cell r="S286">
            <v>-1260</v>
          </cell>
          <cell r="T286">
            <v>-886</v>
          </cell>
          <cell r="U286">
            <v>-732</v>
          </cell>
          <cell r="V286">
            <v>-739</v>
          </cell>
          <cell r="W286">
            <v>-707</v>
          </cell>
          <cell r="X286">
            <v>-2952</v>
          </cell>
          <cell r="Y286">
            <v>-1941</v>
          </cell>
          <cell r="Z286">
            <v>-813</v>
          </cell>
          <cell r="AA286">
            <v>-744</v>
          </cell>
          <cell r="AB286">
            <v>-947</v>
          </cell>
          <cell r="AC286">
            <v>-1130.6178673394736</v>
          </cell>
          <cell r="AD286">
            <v>-867.1414408108626</v>
          </cell>
          <cell r="AE286">
            <v>-1538.1819633757104</v>
          </cell>
          <cell r="AF286">
            <v>-1253.4038645359999</v>
          </cell>
          <cell r="AG286">
            <v>-1163.7867800925026</v>
          </cell>
          <cell r="AH286">
            <v>-713.06761607107194</v>
          </cell>
          <cell r="AI286">
            <v>-1160.826456546461</v>
          </cell>
          <cell r="AJ286">
            <v>-1261.32</v>
          </cell>
          <cell r="AK286">
            <v>-1052.74</v>
          </cell>
        </row>
        <row r="287">
          <cell r="A287" t="str">
            <v>-  -  fuelolie</v>
          </cell>
          <cell r="B287" t="str">
            <v>fvv</v>
          </cell>
          <cell r="C287" t="str">
            <v>fjr</v>
          </cell>
          <cell r="D287" t="str">
            <v>fut</v>
          </cell>
          <cell r="E287" t="str">
            <v>a0a0</v>
          </cell>
          <cell r="F287" t="str">
            <v>a00</v>
          </cell>
          <cell r="G287">
            <v>-62686</v>
          </cell>
          <cell r="H287">
            <v>0</v>
          </cell>
          <cell r="I287">
            <v>0</v>
          </cell>
          <cell r="J287">
            <v>-47991</v>
          </cell>
          <cell r="K287">
            <v>-51863</v>
          </cell>
          <cell r="L287">
            <v>-52949</v>
          </cell>
          <cell r="M287">
            <v>-53328</v>
          </cell>
          <cell r="N287">
            <v>-55195</v>
          </cell>
          <cell r="O287">
            <v>-48280</v>
          </cell>
          <cell r="P287">
            <v>-42961</v>
          </cell>
          <cell r="Q287">
            <v>-40106</v>
          </cell>
          <cell r="R287">
            <v>-34007</v>
          </cell>
          <cell r="S287">
            <v>-28461</v>
          </cell>
          <cell r="T287">
            <v>-24385</v>
          </cell>
          <cell r="U287">
            <v>-14948</v>
          </cell>
          <cell r="V287">
            <v>-10813</v>
          </cell>
          <cell r="W287">
            <v>-4709</v>
          </cell>
          <cell r="X287">
            <v>-2318</v>
          </cell>
          <cell r="Y287">
            <v>-1289</v>
          </cell>
          <cell r="Z287">
            <v>-1519</v>
          </cell>
          <cell r="AA287">
            <v>-424</v>
          </cell>
          <cell r="AB287">
            <v>-210</v>
          </cell>
          <cell r="AC287">
            <v>-742.96822349232423</v>
          </cell>
          <cell r="AD287">
            <v>-1094.8082915819225</v>
          </cell>
          <cell r="AE287">
            <v>-1357.6432077122349</v>
          </cell>
          <cell r="AF287">
            <v>-961.39165477844153</v>
          </cell>
          <cell r="AG287">
            <v>-923.23041157499995</v>
          </cell>
          <cell r="AH287">
            <v>-1008.3517752499999</v>
          </cell>
          <cell r="AI287">
            <v>-903.19725332870007</v>
          </cell>
          <cell r="AJ287">
            <v>-770.51</v>
          </cell>
          <cell r="AK287">
            <v>-628.82000000000005</v>
          </cell>
        </row>
        <row r="288">
          <cell r="A288" t="str">
            <v>-  -  spildolie</v>
          </cell>
          <cell r="B288" t="str">
            <v>fvv</v>
          </cell>
          <cell r="C288" t="str">
            <v>fjr</v>
          </cell>
          <cell r="D288" t="str">
            <v>spo</v>
          </cell>
          <cell r="E288" t="str">
            <v>a0a0</v>
          </cell>
          <cell r="F288" t="str">
            <v>a00</v>
          </cell>
          <cell r="G288">
            <v>0</v>
          </cell>
          <cell r="H288">
            <v>0</v>
          </cell>
          <cell r="I288">
            <v>0</v>
          </cell>
          <cell r="J288">
            <v>0</v>
          </cell>
          <cell r="K288">
            <v>0</v>
          </cell>
          <cell r="L288">
            <v>0</v>
          </cell>
          <cell r="M288">
            <v>0</v>
          </cell>
          <cell r="N288">
            <v>0</v>
          </cell>
          <cell r="O288">
            <v>-717</v>
          </cell>
          <cell r="P288">
            <v>-717</v>
          </cell>
          <cell r="Q288">
            <v>-717</v>
          </cell>
          <cell r="R288">
            <v>-717</v>
          </cell>
          <cell r="S288">
            <v>-717</v>
          </cell>
          <cell r="T288">
            <v>-717</v>
          </cell>
          <cell r="U288">
            <v>-717</v>
          </cell>
          <cell r="V288">
            <v>-717</v>
          </cell>
          <cell r="W288">
            <v>-717</v>
          </cell>
          <cell r="X288">
            <v>-717</v>
          </cell>
          <cell r="Y288">
            <v>-717</v>
          </cell>
          <cell r="Z288">
            <v>-717</v>
          </cell>
          <cell r="AA288">
            <v>-717</v>
          </cell>
          <cell r="AB288">
            <v>-669</v>
          </cell>
          <cell r="AC288">
            <v>-674.18744836822293</v>
          </cell>
          <cell r="AD288">
            <v>-654.19758154188457</v>
          </cell>
          <cell r="AE288">
            <v>-804.42771986799983</v>
          </cell>
          <cell r="AF288">
            <v>-750.23931167599994</v>
          </cell>
          <cell r="AG288">
            <v>-739.93164613484339</v>
          </cell>
          <cell r="AH288">
            <v>-819.73144194224903</v>
          </cell>
          <cell r="AI288">
            <v>-579.87091870978099</v>
          </cell>
          <cell r="AJ288">
            <v>-689.79</v>
          </cell>
          <cell r="AK288">
            <v>-650.36</v>
          </cell>
        </row>
        <row r="290">
          <cell r="A290" t="str">
            <v>-  -  naturgas</v>
          </cell>
          <cell r="B290" t="str">
            <v>fvv</v>
          </cell>
          <cell r="C290" t="str">
            <v>fjr</v>
          </cell>
          <cell r="D290" t="str">
            <v>nga</v>
          </cell>
          <cell r="E290" t="str">
            <v>a0a0</v>
          </cell>
          <cell r="F290" t="str">
            <v>a00</v>
          </cell>
          <cell r="G290">
            <v>0</v>
          </cell>
          <cell r="H290">
            <v>0</v>
          </cell>
          <cell r="I290">
            <v>0</v>
          </cell>
          <cell r="J290">
            <v>0</v>
          </cell>
          <cell r="K290">
            <v>0</v>
          </cell>
          <cell r="L290">
            <v>0</v>
          </cell>
          <cell r="M290">
            <v>0</v>
          </cell>
          <cell r="N290">
            <v>0</v>
          </cell>
          <cell r="O290">
            <v>0</v>
          </cell>
          <cell r="P290">
            <v>0</v>
          </cell>
          <cell r="Q290">
            <v>0</v>
          </cell>
          <cell r="R290">
            <v>-296</v>
          </cell>
          <cell r="S290">
            <v>-1647</v>
          </cell>
          <cell r="T290">
            <v>-6082</v>
          </cell>
          <cell r="U290">
            <v>-12317</v>
          </cell>
          <cell r="V290">
            <v>-15041</v>
          </cell>
          <cell r="W290">
            <v>-13816</v>
          </cell>
          <cell r="X290">
            <v>-11291</v>
          </cell>
          <cell r="Y290">
            <v>-11033</v>
          </cell>
          <cell r="Z290">
            <v>-13655</v>
          </cell>
          <cell r="AA290">
            <v>-12350</v>
          </cell>
          <cell r="AB290">
            <v>-11420</v>
          </cell>
          <cell r="AC290">
            <v>-9825.2738088017813</v>
          </cell>
          <cell r="AD290">
            <v>-8366.6441833535155</v>
          </cell>
          <cell r="AE290">
            <v>-6424.7799186000702</v>
          </cell>
          <cell r="AF290">
            <v>-4298.18803841096</v>
          </cell>
          <cell r="AG290">
            <v>-3509.013326600093</v>
          </cell>
          <cell r="AH290">
            <v>-2924.3548177000002</v>
          </cell>
          <cell r="AI290">
            <v>-2448.6887806899999</v>
          </cell>
          <cell r="AJ290">
            <v>-3017.14</v>
          </cell>
          <cell r="AK290">
            <v>-2545.21</v>
          </cell>
        </row>
        <row r="293">
          <cell r="A293" t="str">
            <v>-  -  solvarme</v>
          </cell>
          <cell r="B293" t="str">
            <v>fvv</v>
          </cell>
          <cell r="C293" t="str">
            <v>fjr</v>
          </cell>
          <cell r="D293" t="str">
            <v>sol</v>
          </cell>
          <cell r="E293" t="str">
            <v>a0a0</v>
          </cell>
          <cell r="F293" t="str">
            <v>a00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-4.3</v>
          </cell>
          <cell r="Y293">
            <v>-5.8</v>
          </cell>
          <cell r="Z293">
            <v>-5.8</v>
          </cell>
          <cell r="AA293">
            <v>-5.8</v>
          </cell>
          <cell r="AB293">
            <v>-5.8</v>
          </cell>
          <cell r="AC293">
            <v>-5.7461999999994227</v>
          </cell>
          <cell r="AD293">
            <v>-6.3630000000000004</v>
          </cell>
          <cell r="AE293">
            <v>-5.5969999999999995</v>
          </cell>
          <cell r="AF293">
            <v>-18.838999999999999</v>
          </cell>
          <cell r="AG293">
            <v>-16.046799999993798</v>
          </cell>
          <cell r="AH293">
            <v>-22.668839999999701</v>
          </cell>
          <cell r="AI293">
            <v>-24.282199999999698</v>
          </cell>
          <cell r="AJ293">
            <v>-27.29</v>
          </cell>
          <cell r="AK293">
            <v>-36.630000000000003</v>
          </cell>
        </row>
        <row r="294">
          <cell r="A294" t="str">
            <v>-  -  geotermi</v>
          </cell>
          <cell r="B294" t="str">
            <v>fvv</v>
          </cell>
          <cell r="C294" t="str">
            <v>fjr</v>
          </cell>
          <cell r="D294" t="str">
            <v>geo</v>
          </cell>
          <cell r="E294" t="str">
            <v>a0a0</v>
          </cell>
          <cell r="F294" t="str">
            <v>a00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-45</v>
          </cell>
          <cell r="Y294">
            <v>-48</v>
          </cell>
          <cell r="Z294">
            <v>-45</v>
          </cell>
          <cell r="AA294">
            <v>-45</v>
          </cell>
          <cell r="AB294">
            <v>-45</v>
          </cell>
          <cell r="AC294">
            <v>-42.404000000000003</v>
          </cell>
          <cell r="AD294">
            <v>-46.926000000000002</v>
          </cell>
          <cell r="AE294">
            <v>-32.201999999999998</v>
          </cell>
          <cell r="AF294">
            <v>-50.31</v>
          </cell>
          <cell r="AG294">
            <v>-53.719000000000001</v>
          </cell>
          <cell r="AH294">
            <v>-53.8631999999782</v>
          </cell>
          <cell r="AI294">
            <v>-58.039199999976503</v>
          </cell>
          <cell r="AJ294">
            <v>-71.37</v>
          </cell>
          <cell r="AK294">
            <v>-84.74</v>
          </cell>
        </row>
        <row r="295">
          <cell r="A295" t="str">
            <v>-  -  halm</v>
          </cell>
          <cell r="B295" t="str">
            <v>fvv</v>
          </cell>
          <cell r="C295" t="str">
            <v>fjr</v>
          </cell>
          <cell r="D295" t="str">
            <v>hal</v>
          </cell>
          <cell r="E295" t="str">
            <v>a0a0</v>
          </cell>
          <cell r="F295" t="str">
            <v>a00</v>
          </cell>
          <cell r="G295">
            <v>0</v>
          </cell>
          <cell r="H295">
            <v>0</v>
          </cell>
          <cell r="I295">
            <v>0</v>
          </cell>
          <cell r="J295">
            <v>0</v>
          </cell>
          <cell r="K295">
            <v>0</v>
          </cell>
          <cell r="L295">
            <v>0</v>
          </cell>
          <cell r="M295">
            <v>0</v>
          </cell>
          <cell r="N295">
            <v>-145</v>
          </cell>
          <cell r="O295">
            <v>-290</v>
          </cell>
          <cell r="P295">
            <v>-290</v>
          </cell>
          <cell r="Q295">
            <v>-304</v>
          </cell>
          <cell r="R295">
            <v>-551</v>
          </cell>
          <cell r="S295">
            <v>-1000.5</v>
          </cell>
          <cell r="T295">
            <v>-1436</v>
          </cell>
          <cell r="U295">
            <v>-1740</v>
          </cell>
          <cell r="V295">
            <v>-2262</v>
          </cell>
          <cell r="W295">
            <v>-2683</v>
          </cell>
          <cell r="X295">
            <v>-3074</v>
          </cell>
          <cell r="Y295">
            <v>-3524</v>
          </cell>
          <cell r="Z295">
            <v>-3843</v>
          </cell>
          <cell r="AA295">
            <v>-3915</v>
          </cell>
          <cell r="AB295">
            <v>-3806</v>
          </cell>
          <cell r="AC295">
            <v>-3837.356290715662</v>
          </cell>
          <cell r="AD295">
            <v>-4024.1345119685238</v>
          </cell>
          <cell r="AE295">
            <v>-4237.362900000001</v>
          </cell>
          <cell r="AF295">
            <v>-3912.758497027397</v>
          </cell>
          <cell r="AG295">
            <v>-3885.9221960000004</v>
          </cell>
          <cell r="AH295">
            <v>-3930.0441204999997</v>
          </cell>
          <cell r="AI295">
            <v>-3847.88013</v>
          </cell>
          <cell r="AJ295">
            <v>-3812.17</v>
          </cell>
          <cell r="AK295">
            <v>-3782.75</v>
          </cell>
        </row>
        <row r="296">
          <cell r="A296" t="str">
            <v>-  -  skovflis</v>
          </cell>
          <cell r="B296" t="str">
            <v>fvv</v>
          </cell>
          <cell r="C296" t="str">
            <v>fjr</v>
          </cell>
          <cell r="D296" t="str">
            <v>fli</v>
          </cell>
          <cell r="E296" t="str">
            <v>a0a0</v>
          </cell>
          <cell r="F296" t="str">
            <v>a00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-974</v>
          </cell>
          <cell r="V296">
            <v>-1246</v>
          </cell>
          <cell r="W296">
            <v>-1400</v>
          </cell>
          <cell r="X296">
            <v>-1540</v>
          </cell>
          <cell r="Y296">
            <v>-1470</v>
          </cell>
          <cell r="Z296">
            <v>-1358</v>
          </cell>
          <cell r="AA296">
            <v>-1445</v>
          </cell>
          <cell r="AB296">
            <v>-1351</v>
          </cell>
          <cell r="AC296">
            <v>-1592.7321819534152</v>
          </cell>
          <cell r="AD296">
            <v>-1822.3414016513141</v>
          </cell>
          <cell r="AE296">
            <v>-2215.9619000000002</v>
          </cell>
          <cell r="AF296">
            <v>-2114.5586955400472</v>
          </cell>
          <cell r="AG296">
            <v>-2208.2659834400006</v>
          </cell>
          <cell r="AH296">
            <v>-2139.5554793000001</v>
          </cell>
          <cell r="AI296">
            <v>-2093.9454941999998</v>
          </cell>
          <cell r="AJ296">
            <v>-2386.79</v>
          </cell>
          <cell r="AK296">
            <v>-2523.5100000000002</v>
          </cell>
        </row>
        <row r="297">
          <cell r="A297" t="str">
            <v>-  -  træpiller</v>
          </cell>
          <cell r="B297" t="str">
            <v>fvv</v>
          </cell>
          <cell r="C297" t="str">
            <v>fjr</v>
          </cell>
          <cell r="D297" t="str">
            <v>tpi</v>
          </cell>
          <cell r="E297" t="str">
            <v>a0a0</v>
          </cell>
          <cell r="F297" t="str">
            <v>a00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-35</v>
          </cell>
          <cell r="V297">
            <v>-175</v>
          </cell>
          <cell r="W297">
            <v>-350</v>
          </cell>
          <cell r="X297">
            <v>-875</v>
          </cell>
          <cell r="Y297">
            <v>-1400</v>
          </cell>
          <cell r="Z297">
            <v>-1943</v>
          </cell>
          <cell r="AA297">
            <v>-2275</v>
          </cell>
          <cell r="AB297">
            <v>-1810.6144999999999</v>
          </cell>
          <cell r="AC297">
            <v>-1824.1475524999996</v>
          </cell>
          <cell r="AD297">
            <v>-1867.1138499999997</v>
          </cell>
          <cell r="AE297">
            <v>-1932.5921999999998</v>
          </cell>
          <cell r="AF297">
            <v>-1923.6766918544772</v>
          </cell>
          <cell r="AG297">
            <v>-1985.6010500000002</v>
          </cell>
          <cell r="AH297">
            <v>-1990.6140654200001</v>
          </cell>
          <cell r="AI297">
            <v>-1875.4577750000001</v>
          </cell>
          <cell r="AJ297">
            <v>-1967.67</v>
          </cell>
          <cell r="AK297">
            <v>-1984.98</v>
          </cell>
        </row>
        <row r="298">
          <cell r="A298" t="str">
            <v>-  -  træaffald</v>
          </cell>
          <cell r="B298" t="str">
            <v>fvv</v>
          </cell>
          <cell r="C298" t="str">
            <v>fjr</v>
          </cell>
          <cell r="D298" t="str">
            <v>taf</v>
          </cell>
          <cell r="E298" t="str">
            <v>a0a0</v>
          </cell>
          <cell r="F298" t="str">
            <v>a00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-281</v>
          </cell>
          <cell r="V298">
            <v>-281</v>
          </cell>
          <cell r="W298">
            <v>-281</v>
          </cell>
          <cell r="X298">
            <v>-347</v>
          </cell>
          <cell r="Y298">
            <v>-347</v>
          </cell>
          <cell r="Z298">
            <v>-347</v>
          </cell>
          <cell r="AA298">
            <v>-376</v>
          </cell>
          <cell r="AB298">
            <v>-588.84</v>
          </cell>
          <cell r="AC298">
            <v>-363.53025602773585</v>
          </cell>
          <cell r="AD298">
            <v>-333.38910002665904</v>
          </cell>
          <cell r="AE298">
            <v>-311.66359999999997</v>
          </cell>
          <cell r="AF298">
            <v>-546.19960119037614</v>
          </cell>
          <cell r="AG298">
            <v>-489.76634999999999</v>
          </cell>
          <cell r="AH298">
            <v>-369.77677899999998</v>
          </cell>
          <cell r="AI298">
            <v>-324.569455</v>
          </cell>
          <cell r="AJ298">
            <v>-453.36</v>
          </cell>
          <cell r="AK298">
            <v>-423.68</v>
          </cell>
        </row>
        <row r="299">
          <cell r="A299" t="str">
            <v>-  -  biogas, deponi</v>
          </cell>
          <cell r="B299" t="str">
            <v>fvv</v>
          </cell>
          <cell r="C299" t="str">
            <v>fjr</v>
          </cell>
          <cell r="D299" t="str">
            <v>bid</v>
          </cell>
          <cell r="E299" t="str">
            <v>a0a0</v>
          </cell>
          <cell r="F299" t="str">
            <v>a00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-1.56637</v>
          </cell>
          <cell r="AI299">
            <v>-1.96</v>
          </cell>
          <cell r="AJ299">
            <v>-0.08</v>
          </cell>
          <cell r="AK299">
            <v>-0.15</v>
          </cell>
        </row>
        <row r="300">
          <cell r="A300" t="str">
            <v>-  -  biogas, slam</v>
          </cell>
          <cell r="B300" t="str">
            <v>fvv</v>
          </cell>
          <cell r="C300" t="str">
            <v>fjr</v>
          </cell>
          <cell r="D300" t="str">
            <v>bis</v>
          </cell>
          <cell r="E300" t="str">
            <v>a0a0</v>
          </cell>
          <cell r="F300" t="str">
            <v>a00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-7.5004559999999998</v>
          </cell>
          <cell r="AI300">
            <v>-5.05</v>
          </cell>
          <cell r="AJ300">
            <v>-2.2599999999999998</v>
          </cell>
          <cell r="AK300">
            <v>-3.36</v>
          </cell>
        </row>
        <row r="301">
          <cell r="A301" t="str">
            <v>-  -  biogas, andet</v>
          </cell>
          <cell r="B301" t="str">
            <v>fvv</v>
          </cell>
          <cell r="C301" t="str">
            <v>fjr</v>
          </cell>
          <cell r="D301" t="str">
            <v>bia</v>
          </cell>
          <cell r="E301" t="str">
            <v>a0a0</v>
          </cell>
          <cell r="F301" t="str">
            <v>a00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-10</v>
          </cell>
          <cell r="U301">
            <v>-40</v>
          </cell>
          <cell r="V301">
            <v>-40</v>
          </cell>
          <cell r="W301">
            <v>-34</v>
          </cell>
          <cell r="X301">
            <v>-30</v>
          </cell>
          <cell r="Y301">
            <v>-30</v>
          </cell>
          <cell r="Z301">
            <v>-30</v>
          </cell>
          <cell r="AA301">
            <v>-53</v>
          </cell>
          <cell r="AB301">
            <v>-53</v>
          </cell>
          <cell r="AC301">
            <v>-85.644696000091187</v>
          </cell>
          <cell r="AD301">
            <v>-147.56990928225298</v>
          </cell>
          <cell r="AE301">
            <v>-155.89969300000001</v>
          </cell>
          <cell r="AF301">
            <v>-132.25785297871826</v>
          </cell>
          <cell r="AG301">
            <v>-118.63447480000001</v>
          </cell>
          <cell r="AH301">
            <v>-108.10850296</v>
          </cell>
          <cell r="AI301">
            <v>-141.06</v>
          </cell>
          <cell r="AJ301">
            <v>-114.58</v>
          </cell>
          <cell r="AK301">
            <v>-98.59</v>
          </cell>
        </row>
        <row r="302">
          <cell r="A302" t="str">
            <v>-  -  affald, plastik</v>
          </cell>
          <cell r="B302" t="str">
            <v>fvv</v>
          </cell>
          <cell r="C302" t="str">
            <v>fjr</v>
          </cell>
          <cell r="D302" t="str">
            <v>afp</v>
          </cell>
          <cell r="E302" t="str">
            <v>a0a0</v>
          </cell>
          <cell r="F302" t="str">
            <v>a00</v>
          </cell>
          <cell r="G302">
            <v>-293.97995998632939</v>
          </cell>
          <cell r="H302">
            <v>0</v>
          </cell>
          <cell r="I302">
            <v>0</v>
          </cell>
          <cell r="J302">
            <v>-323.37795598496223</v>
          </cell>
          <cell r="K302">
            <v>-352.77595198359529</v>
          </cell>
          <cell r="L302">
            <v>-352.77595198359529</v>
          </cell>
          <cell r="M302">
            <v>-352.77595198359529</v>
          </cell>
          <cell r="N302">
            <v>-370.41474958277468</v>
          </cell>
          <cell r="O302">
            <v>-370.41474958277468</v>
          </cell>
          <cell r="P302">
            <v>-392.14826805319302</v>
          </cell>
          <cell r="Q302">
            <v>-413.25182946649727</v>
          </cell>
          <cell r="R302">
            <v>-437.36518570823324</v>
          </cell>
          <cell r="S302">
            <v>-456.40388787877635</v>
          </cell>
          <cell r="T302">
            <v>-481.91714869187552</v>
          </cell>
          <cell r="U302">
            <v>-500.60587471957803</v>
          </cell>
          <cell r="V302">
            <v>-500.60587471957803</v>
          </cell>
          <cell r="W302">
            <v>-474.30527032352705</v>
          </cell>
          <cell r="X302">
            <v>-480.15608484509954</v>
          </cell>
          <cell r="Y302">
            <v>-440.34727599331308</v>
          </cell>
          <cell r="Z302">
            <v>-460.09471479996341</v>
          </cell>
          <cell r="AA302">
            <v>-298.31503622928437</v>
          </cell>
          <cell r="AB302">
            <v>-220.93962063717231</v>
          </cell>
          <cell r="AC302">
            <v>-190.94279457372059</v>
          </cell>
          <cell r="AD302">
            <v>-195.97236722081504</v>
          </cell>
          <cell r="AE302">
            <v>-193.02879460068343</v>
          </cell>
          <cell r="AF302">
            <v>-187.98835269839171</v>
          </cell>
          <cell r="AG302">
            <v>-222.54818474301956</v>
          </cell>
          <cell r="AH302">
            <v>-208.17375523602234</v>
          </cell>
          <cell r="AI302">
            <v>-199.12373806810066</v>
          </cell>
          <cell r="AJ302">
            <v>-166.47870159604796</v>
          </cell>
          <cell r="AK302">
            <v>-179.5715818407173</v>
          </cell>
        </row>
        <row r="303">
          <cell r="A303" t="str">
            <v>-  -  affald, andet</v>
          </cell>
          <cell r="B303" t="str">
            <v>fvv</v>
          </cell>
          <cell r="C303" t="str">
            <v>fjr</v>
          </cell>
          <cell r="D303" t="str">
            <v>afa</v>
          </cell>
          <cell r="E303" t="str">
            <v>a0a0</v>
          </cell>
          <cell r="F303" t="str">
            <v>a00</v>
          </cell>
          <cell r="G303">
            <v>-908.90004001367072</v>
          </cell>
          <cell r="H303">
            <v>0</v>
          </cell>
          <cell r="I303">
            <v>0</v>
          </cell>
          <cell r="J303">
            <v>-999.79004401503744</v>
          </cell>
          <cell r="K303">
            <v>-1090.680048016405</v>
          </cell>
          <cell r="L303">
            <v>-1090.680048016405</v>
          </cell>
          <cell r="M303">
            <v>-1090.680048016405</v>
          </cell>
          <cell r="N303">
            <v>-1145.2140504172239</v>
          </cell>
          <cell r="O303">
            <v>-1145.2140504172239</v>
          </cell>
          <cell r="P303">
            <v>-1212.4077319468074</v>
          </cell>
          <cell r="Q303">
            <v>-1277.6537705335029</v>
          </cell>
          <cell r="R303">
            <v>-1352.2052142917673</v>
          </cell>
          <cell r="S303">
            <v>-1411.0673121212237</v>
          </cell>
          <cell r="T303">
            <v>-1489.946851308124</v>
          </cell>
          <cell r="U303">
            <v>-1547.7269252804222</v>
          </cell>
          <cell r="V303">
            <v>-1547.7269252804222</v>
          </cell>
          <cell r="W303">
            <v>-1466.4131500521171</v>
          </cell>
          <cell r="X303">
            <v>-1484.5021570477543</v>
          </cell>
          <cell r="Y303">
            <v>-1361.424965119543</v>
          </cell>
          <cell r="Z303">
            <v>-1422.4782693051982</v>
          </cell>
          <cell r="AA303">
            <v>-1041.3874972879885</v>
          </cell>
          <cell r="AB303">
            <v>-815.37633010155218</v>
          </cell>
          <cell r="AC303">
            <v>-704.67322542627949</v>
          </cell>
          <cell r="AD303">
            <v>-781.90763277918495</v>
          </cell>
          <cell r="AE303">
            <v>-818.32270539931653</v>
          </cell>
          <cell r="AF303">
            <v>-796.95434912675012</v>
          </cell>
          <cell r="AG303">
            <v>-935.33167525698036</v>
          </cell>
          <cell r="AH303">
            <v>-874.91842476397778</v>
          </cell>
          <cell r="AI303">
            <v>-836.88276193189938</v>
          </cell>
          <cell r="AJ303">
            <v>-699.68129840395204</v>
          </cell>
          <cell r="AK303">
            <v>-754.7084181592827</v>
          </cell>
        </row>
        <row r="305">
          <cell r="A305" t="str">
            <v>-  -  el til varmepumper</v>
          </cell>
          <cell r="B305" t="str">
            <v>fvv</v>
          </cell>
          <cell r="C305" t="str">
            <v>fjr</v>
          </cell>
          <cell r="D305" t="str">
            <v>elc</v>
          </cell>
          <cell r="E305" t="str">
            <v>a0a0</v>
          </cell>
          <cell r="F305" t="str">
            <v>a00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-11.530799999999999</v>
          </cell>
          <cell r="AD305">
            <v>-11.485256400000001</v>
          </cell>
          <cell r="AE305">
            <v>-42.940800002576168</v>
          </cell>
          <cell r="AF305">
            <v>-10.1052</v>
          </cell>
          <cell r="AG305">
            <v>-9.7200000000000009E-2</v>
          </cell>
          <cell r="AH305">
            <v>-0.13651199999999999</v>
          </cell>
          <cell r="AI305">
            <v>-1.1622167999999999</v>
          </cell>
          <cell r="AJ305">
            <v>-0.24</v>
          </cell>
          <cell r="AK305">
            <v>-1.26</v>
          </cell>
        </row>
        <row r="306">
          <cell r="A306" t="str">
            <v>-  nettoproduktion</v>
          </cell>
        </row>
        <row r="307">
          <cell r="A307" t="str">
            <v>-  -  fjernvarme</v>
          </cell>
          <cell r="B307" t="str">
            <v>fvv</v>
          </cell>
          <cell r="C307" t="str">
            <v>net</v>
          </cell>
          <cell r="D307" t="str">
            <v>fjv</v>
          </cell>
          <cell r="E307" t="str">
            <v>a0a0</v>
          </cell>
          <cell r="F307" t="str">
            <v>a00</v>
          </cell>
          <cell r="G307">
            <v>55083.6</v>
          </cell>
          <cell r="H307">
            <v>0</v>
          </cell>
          <cell r="I307">
            <v>0</v>
          </cell>
          <cell r="J307">
            <v>42558.16</v>
          </cell>
          <cell r="K307">
            <v>45856.72</v>
          </cell>
          <cell r="L307">
            <v>46921.72</v>
          </cell>
          <cell r="M307">
            <v>47380.72</v>
          </cell>
          <cell r="N307">
            <v>49031.256000000001</v>
          </cell>
          <cell r="O307">
            <v>43655.256000000001</v>
          </cell>
          <cell r="P307">
            <v>40537.51</v>
          </cell>
          <cell r="Q307">
            <v>39017.300799999997</v>
          </cell>
          <cell r="R307">
            <v>37137.338239999997</v>
          </cell>
          <cell r="S307">
            <v>37385.805200000003</v>
          </cell>
          <cell r="T307">
            <v>41530.738400000002</v>
          </cell>
          <cell r="U307">
            <v>39910.839999999997</v>
          </cell>
          <cell r="V307">
            <v>39881.839999999997</v>
          </cell>
          <cell r="W307">
            <v>33172.455679999999</v>
          </cell>
          <cell r="X307">
            <v>29925.362719999997</v>
          </cell>
          <cell r="Y307">
            <v>27755.226719999999</v>
          </cell>
          <cell r="Z307">
            <v>31378.386880000002</v>
          </cell>
          <cell r="AA307">
            <v>28809.843679999998</v>
          </cell>
          <cell r="AB307">
            <v>25480.875750192001</v>
          </cell>
          <cell r="AC307">
            <v>22385.852799999993</v>
          </cell>
          <cell r="AD307">
            <v>20628.326506849298</v>
          </cell>
          <cell r="AE307">
            <v>18782.654999999999</v>
          </cell>
          <cell r="AF307">
            <v>15193.197515068485</v>
          </cell>
          <cell r="AG307">
            <v>15210.147327043911</v>
          </cell>
          <cell r="AH307">
            <v>13484.596273308649</v>
          </cell>
          <cell r="AI307">
            <v>12491.675571197051</v>
          </cell>
          <cell r="AJ307">
            <v>13828.19</v>
          </cell>
          <cell r="AK307">
            <v>12973.46</v>
          </cell>
        </row>
        <row r="308">
          <cell r="A308" t="str">
            <v>Private elproducenter</v>
          </cell>
        </row>
        <row r="309">
          <cell r="A309" t="str">
            <v>-  råvareforbrug til kraft</v>
          </cell>
          <cell r="AD309">
            <v>80.372904000000005</v>
          </cell>
          <cell r="AE309">
            <v>16.724256000000004</v>
          </cell>
          <cell r="AF309">
            <v>2.759808</v>
          </cell>
          <cell r="AG309">
            <v>19.777535</v>
          </cell>
          <cell r="AH309">
            <v>27.830488000000003</v>
          </cell>
          <cell r="AI309">
            <v>27.47</v>
          </cell>
          <cell r="AJ309">
            <v>37.76</v>
          </cell>
          <cell r="AK309">
            <v>8.32</v>
          </cell>
        </row>
        <row r="310">
          <cell r="A310" t="str">
            <v>-  -  naturgas</v>
          </cell>
          <cell r="B310" t="str">
            <v>pel</v>
          </cell>
          <cell r="C310" t="str">
            <v>elr</v>
          </cell>
          <cell r="D310" t="str">
            <v>nga</v>
          </cell>
          <cell r="E310" t="str">
            <v>a0a0</v>
          </cell>
          <cell r="F310" t="str">
            <v>a00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-0.02</v>
          </cell>
          <cell r="AJ310">
            <v>0</v>
          </cell>
          <cell r="AK310">
            <v>-0.99</v>
          </cell>
        </row>
        <row r="311">
          <cell r="A311" t="str">
            <v>-  -  solvarme</v>
          </cell>
          <cell r="B311" t="str">
            <v>pel</v>
          </cell>
          <cell r="C311" t="str">
            <v>elr</v>
          </cell>
          <cell r="D311" t="str">
            <v>sol</v>
          </cell>
          <cell r="E311" t="str">
            <v>a0a0</v>
          </cell>
          <cell r="F311" t="str">
            <v>a00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-0.18</v>
          </cell>
          <cell r="AJ311">
            <v>-0.18</v>
          </cell>
          <cell r="AK311">
            <v>-0.6</v>
          </cell>
        </row>
        <row r="312">
          <cell r="A312" t="str">
            <v>-  -  biogas, deponi</v>
          </cell>
          <cell r="B312" t="str">
            <v>pel</v>
          </cell>
          <cell r="C312" t="str">
            <v>elr</v>
          </cell>
          <cell r="D312" t="str">
            <v>bid</v>
          </cell>
          <cell r="E312" t="str">
            <v>a0a0</v>
          </cell>
          <cell r="F312" t="str">
            <v>a00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-9.2040000000000006</v>
          </cell>
          <cell r="AH312">
            <v>-27.830488000000003</v>
          </cell>
          <cell r="AI312">
            <v>-27.27</v>
          </cell>
          <cell r="AJ312">
            <v>-37.58</v>
          </cell>
          <cell r="AK312">
            <v>-6.73</v>
          </cell>
        </row>
        <row r="313">
          <cell r="A313" t="str">
            <v>-  -  biogas, slam</v>
          </cell>
          <cell r="B313" t="str">
            <v>pel</v>
          </cell>
          <cell r="C313" t="str">
            <v>elr</v>
          </cell>
          <cell r="D313" t="str">
            <v>bis</v>
          </cell>
          <cell r="E313" t="str">
            <v>a0a0</v>
          </cell>
          <cell r="F313" t="str">
            <v>a00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-29.351264000025701</v>
          </cell>
          <cell r="AD313">
            <v>-29.839656000000002</v>
          </cell>
          <cell r="AE313">
            <v>-15.111432000000002</v>
          </cell>
          <cell r="AF313">
            <v>0</v>
          </cell>
          <cell r="AG313">
            <v>0</v>
          </cell>
          <cell r="AH313">
            <v>0</v>
          </cell>
          <cell r="AI313">
            <v>0</v>
          </cell>
          <cell r="AJ313">
            <v>0</v>
          </cell>
          <cell r="AK313">
            <v>0</v>
          </cell>
        </row>
        <row r="314">
          <cell r="A314" t="str">
            <v>-  -  biogas, andet</v>
          </cell>
          <cell r="B314" t="str">
            <v>pel</v>
          </cell>
          <cell r="C314" t="str">
            <v>elr</v>
          </cell>
          <cell r="D314" t="str">
            <v>bia</v>
          </cell>
          <cell r="E314" t="str">
            <v>a0a0</v>
          </cell>
          <cell r="F314" t="str">
            <v>a00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-50.533248</v>
          </cell>
          <cell r="AE314">
            <v>-1.6128240000000003</v>
          </cell>
          <cell r="AF314">
            <v>-2.759808</v>
          </cell>
          <cell r="AG314">
            <v>-10.573535</v>
          </cell>
          <cell r="AH314">
            <v>0</v>
          </cell>
          <cell r="AI314">
            <v>0</v>
          </cell>
          <cell r="AJ314">
            <v>0</v>
          </cell>
          <cell r="AK314">
            <v>0</v>
          </cell>
        </row>
        <row r="315">
          <cell r="A315" t="str">
            <v>-  bruttoproduktion</v>
          </cell>
        </row>
        <row r="317">
          <cell r="A317" t="str">
            <v>Private kraftvarmeproducenter</v>
          </cell>
        </row>
        <row r="318">
          <cell r="A318" t="str">
            <v>-  råvareforbrug til kraft</v>
          </cell>
          <cell r="AD318">
            <v>11140.148316152419</v>
          </cell>
          <cell r="AE318">
            <v>15173.827531091638</v>
          </cell>
          <cell r="AF318">
            <v>16752.272060846051</v>
          </cell>
          <cell r="AG318">
            <v>20005.292018770953</v>
          </cell>
          <cell r="AH318">
            <v>23644.270741208384</v>
          </cell>
          <cell r="AI318">
            <v>24375.718512754396</v>
          </cell>
          <cell r="AJ318">
            <v>23368.322013180004</v>
          </cell>
          <cell r="AK318">
            <v>22647.46</v>
          </cell>
        </row>
        <row r="321">
          <cell r="A321" t="str">
            <v>-  -  fuelolie</v>
          </cell>
          <cell r="B321" t="str">
            <v>pev</v>
          </cell>
          <cell r="C321" t="str">
            <v>elr</v>
          </cell>
          <cell r="D321" t="str">
            <v>fut</v>
          </cell>
          <cell r="E321" t="str">
            <v>a0a0</v>
          </cell>
          <cell r="F321" t="str">
            <v>a00</v>
          </cell>
          <cell r="G321">
            <v>-2204.7377205663438</v>
          </cell>
          <cell r="H321">
            <v>0</v>
          </cell>
          <cell r="I321">
            <v>0</v>
          </cell>
          <cell r="J321">
            <v>-2224.152681262658</v>
          </cell>
          <cell r="K321">
            <v>-2247.0541972045485</v>
          </cell>
          <cell r="L321">
            <v>-1927.6009006595334</v>
          </cell>
          <cell r="M321">
            <v>-1940.4038789940491</v>
          </cell>
          <cell r="N321">
            <v>-1759.1327508294096</v>
          </cell>
          <cell r="O321">
            <v>-1577.8616226647703</v>
          </cell>
          <cell r="P321">
            <v>-1438.9194402349722</v>
          </cell>
          <cell r="Q321">
            <v>-1457.9772578051734</v>
          </cell>
          <cell r="R321">
            <v>-1477.0350753753751</v>
          </cell>
          <cell r="S321">
            <v>-1493.5686731231228</v>
          </cell>
          <cell r="T321">
            <v>-1510.1022708708711</v>
          </cell>
          <cell r="U321">
            <v>-1204.9291931931932</v>
          </cell>
          <cell r="V321">
            <v>-1212.2475155155155</v>
          </cell>
          <cell r="W321">
            <v>-1214.9663786198646</v>
          </cell>
          <cell r="X321">
            <v>-1209.8302756734606</v>
          </cell>
          <cell r="Y321">
            <v>-1217.1194027617896</v>
          </cell>
          <cell r="Z321">
            <v>-1205.4637731683124</v>
          </cell>
          <cell r="AA321">
            <v>-1220.1880285281718</v>
          </cell>
          <cell r="AB321">
            <v>-1215.2333986495291</v>
          </cell>
          <cell r="AC321">
            <v>-964.50748312662563</v>
          </cell>
          <cell r="AD321">
            <v>-1116.3027595079802</v>
          </cell>
          <cell r="AE321">
            <v>-1037.3589180709632</v>
          </cell>
          <cell r="AF321">
            <v>-1041.241249901339</v>
          </cell>
          <cell r="AG321">
            <v>-1004.8872858210036</v>
          </cell>
          <cell r="AH321">
            <v>-957.48843797140319</v>
          </cell>
          <cell r="AI321">
            <v>-919.65407635947361</v>
          </cell>
          <cell r="AJ321">
            <v>-797.3</v>
          </cell>
          <cell r="AK321">
            <v>-710.06</v>
          </cell>
        </row>
        <row r="322">
          <cell r="A322" t="str">
            <v>-  -  spildolie</v>
          </cell>
          <cell r="B322" t="str">
            <v>pev</v>
          </cell>
          <cell r="C322" t="str">
            <v>elr</v>
          </cell>
          <cell r="D322" t="str">
            <v>spo</v>
          </cell>
          <cell r="E322" t="str">
            <v>a0a0</v>
          </cell>
          <cell r="F322" t="str">
            <v>a00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-57.169092189703392</v>
          </cell>
          <cell r="AD322">
            <v>-64.111891366831657</v>
          </cell>
          <cell r="AE322">
            <v>0</v>
          </cell>
          <cell r="AF322">
            <v>0</v>
          </cell>
          <cell r="AG322">
            <v>0</v>
          </cell>
          <cell r="AH322">
            <v>0</v>
          </cell>
          <cell r="AI322">
            <v>0</v>
          </cell>
          <cell r="AJ322">
            <v>0</v>
          </cell>
          <cell r="AK322">
            <v>0</v>
          </cell>
        </row>
        <row r="323">
          <cell r="A323" t="str">
            <v>-  -  naturgas</v>
          </cell>
          <cell r="B323" t="str">
            <v>pev</v>
          </cell>
          <cell r="C323" t="str">
            <v>elr</v>
          </cell>
          <cell r="D323" t="str">
            <v>nga</v>
          </cell>
          <cell r="E323" t="str">
            <v>a0a0</v>
          </cell>
          <cell r="F323" t="str">
            <v>a00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-297.83370000000002</v>
          </cell>
          <cell r="V323">
            <v>-296.178</v>
          </cell>
          <cell r="W323">
            <v>-672.23519999999996</v>
          </cell>
          <cell r="X323">
            <v>-683.81684099999995</v>
          </cell>
          <cell r="Y323">
            <v>-695.39848200000006</v>
          </cell>
          <cell r="Z323">
            <v>-633.14518499999997</v>
          </cell>
          <cell r="AA323">
            <v>-1033.2645033846154</v>
          </cell>
          <cell r="AB323">
            <v>-917.95212946153856</v>
          </cell>
          <cell r="AC323">
            <v>-2144.0726966006314</v>
          </cell>
          <cell r="AD323">
            <v>-3778.5967344889741</v>
          </cell>
          <cell r="AE323">
            <v>-6972.6254821746197</v>
          </cell>
          <cell r="AF323">
            <v>-8472.1292012150861</v>
          </cell>
          <cell r="AG323">
            <v>-11390.855913799691</v>
          </cell>
          <cell r="AH323">
            <v>-12798.467862021422</v>
          </cell>
          <cell r="AI323">
            <v>-12578.558575118399</v>
          </cell>
          <cell r="AJ323">
            <v>-12006.901072980005</v>
          </cell>
          <cell r="AK323">
            <v>-13101.27</v>
          </cell>
        </row>
        <row r="324">
          <cell r="A324" t="str">
            <v>-  -  anden stenkul</v>
          </cell>
          <cell r="B324" t="str">
            <v>pev</v>
          </cell>
          <cell r="C324" t="str">
            <v>elr</v>
          </cell>
          <cell r="D324" t="str">
            <v>ska</v>
          </cell>
          <cell r="E324" t="str">
            <v>a0a0</v>
          </cell>
          <cell r="F324" t="str">
            <v>a00</v>
          </cell>
          <cell r="G324">
            <v>-804.63692307692315</v>
          </cell>
          <cell r="H324">
            <v>0</v>
          </cell>
          <cell r="I324">
            <v>0</v>
          </cell>
          <cell r="J324">
            <v>-829.3938461538462</v>
          </cell>
          <cell r="K324">
            <v>-901.75692307692316</v>
          </cell>
          <cell r="L324">
            <v>-1316.4748124869054</v>
          </cell>
          <cell r="M324">
            <v>-1398.9364270173573</v>
          </cell>
          <cell r="N324">
            <v>-1317.3358954213606</v>
          </cell>
          <cell r="O324">
            <v>-1235.7353638253637</v>
          </cell>
          <cell r="P324">
            <v>-1388.6368885585587</v>
          </cell>
          <cell r="Q324">
            <v>-1383.5384132917534</v>
          </cell>
          <cell r="R324">
            <v>-1378.4399380249479</v>
          </cell>
          <cell r="S324">
            <v>-1488.0432383367981</v>
          </cell>
          <cell r="T324">
            <v>-1597.6465386486486</v>
          </cell>
          <cell r="U324">
            <v>-1541.400192224532</v>
          </cell>
          <cell r="V324">
            <v>-1485.1538458004156</v>
          </cell>
          <cell r="W324">
            <v>-1428.9074993762993</v>
          </cell>
          <cell r="X324">
            <v>-1511.1549158627859</v>
          </cell>
          <cell r="Y324">
            <v>-1593.4023323492725</v>
          </cell>
          <cell r="Z324">
            <v>-1429.9328930630631</v>
          </cell>
          <cell r="AA324">
            <v>-804.09083839223842</v>
          </cell>
          <cell r="AB324">
            <v>-693.60593756756771</v>
          </cell>
          <cell r="AC324">
            <v>-568.41029611979593</v>
          </cell>
          <cell r="AD324">
            <v>-659.40199424749198</v>
          </cell>
          <cell r="AE324">
            <v>-676.80358410906899</v>
          </cell>
          <cell r="AF324">
            <v>-748.89285415990662</v>
          </cell>
          <cell r="AG324">
            <v>-426.19087918014691</v>
          </cell>
          <cell r="AH324">
            <v>-287.61860311777502</v>
          </cell>
          <cell r="AI324">
            <v>-466.00228303374064</v>
          </cell>
          <cell r="AJ324">
            <v>-472.32</v>
          </cell>
          <cell r="AK324">
            <v>-145.07</v>
          </cell>
        </row>
        <row r="325">
          <cell r="A325" t="str">
            <v>-  -  halm</v>
          </cell>
          <cell r="B325" t="str">
            <v>pev</v>
          </cell>
          <cell r="C325" t="str">
            <v>elr</v>
          </cell>
          <cell r="D325" t="str">
            <v>hal</v>
          </cell>
          <cell r="E325" t="str">
            <v>a0a0</v>
          </cell>
          <cell r="F325" t="str">
            <v>a00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-0.44593921774721601</v>
          </cell>
          <cell r="AI325">
            <v>-0.23</v>
          </cell>
          <cell r="AJ325">
            <v>-0.09</v>
          </cell>
          <cell r="AK325">
            <v>0</v>
          </cell>
        </row>
        <row r="326">
          <cell r="A326" t="str">
            <v>-  -  skovflis</v>
          </cell>
          <cell r="B326" t="str">
            <v>pev</v>
          </cell>
          <cell r="C326" t="str">
            <v>elr</v>
          </cell>
          <cell r="D326" t="str">
            <v>fli</v>
          </cell>
          <cell r="E326" t="str">
            <v>a0a0</v>
          </cell>
          <cell r="F326" t="str">
            <v>a00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-3.555297668769982</v>
          </cell>
          <cell r="AE326">
            <v>-6.7691707319139329</v>
          </cell>
          <cell r="AF326">
            <v>0</v>
          </cell>
          <cell r="AG326">
            <v>0</v>
          </cell>
          <cell r="AH326">
            <v>0</v>
          </cell>
          <cell r="AI326">
            <v>0</v>
          </cell>
          <cell r="AJ326">
            <v>0</v>
          </cell>
          <cell r="AK326">
            <v>0</v>
          </cell>
        </row>
        <row r="327">
          <cell r="A327" t="str">
            <v>-  -  træpiller</v>
          </cell>
          <cell r="B327" t="str">
            <v>pev</v>
          </cell>
          <cell r="C327" t="str">
            <v>elr</v>
          </cell>
          <cell r="D327" t="str">
            <v>tpi</v>
          </cell>
          <cell r="E327" t="str">
            <v>a0a0</v>
          </cell>
          <cell r="F327" t="str">
            <v>a00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-7.0000000000000007E-2</v>
          </cell>
          <cell r="AK327">
            <v>0</v>
          </cell>
        </row>
        <row r="328">
          <cell r="A328" t="str">
            <v>-  -  træaffald</v>
          </cell>
          <cell r="B328" t="str">
            <v>pev</v>
          </cell>
          <cell r="C328" t="str">
            <v>elr</v>
          </cell>
          <cell r="D328" t="str">
            <v>taf</v>
          </cell>
          <cell r="E328" t="str">
            <v>a0a0</v>
          </cell>
          <cell r="F328" t="str">
            <v>a00</v>
          </cell>
          <cell r="G328">
            <v>-79.095789473684206</v>
          </cell>
          <cell r="H328">
            <v>0</v>
          </cell>
          <cell r="I328">
            <v>0</v>
          </cell>
          <cell r="J328">
            <v>-32.864210526315787</v>
          </cell>
          <cell r="K328">
            <v>-43.89473684210526</v>
          </cell>
          <cell r="L328">
            <v>-54.925263157894726</v>
          </cell>
          <cell r="M328">
            <v>-65.955789473684206</v>
          </cell>
          <cell r="N328">
            <v>-78.111947368421042</v>
          </cell>
          <cell r="O328">
            <v>-90.268105263157892</v>
          </cell>
          <cell r="P328">
            <v>-146.91226105263155</v>
          </cell>
          <cell r="Q328">
            <v>-203.55641684210528</v>
          </cell>
          <cell r="R328">
            <v>-260.20057263157895</v>
          </cell>
          <cell r="S328">
            <v>-238.92070736842103</v>
          </cell>
          <cell r="T328">
            <v>-217.64084210526315</v>
          </cell>
          <cell r="U328">
            <v>-336.24647368421051</v>
          </cell>
          <cell r="V328">
            <v>-454.85210526315785</v>
          </cell>
          <cell r="W328">
            <v>-573.45773684210519</v>
          </cell>
          <cell r="X328">
            <v>-659.21221894736846</v>
          </cell>
          <cell r="Y328">
            <v>-744.96670105263161</v>
          </cell>
          <cell r="Z328">
            <v>-736.14707052631582</v>
          </cell>
          <cell r="AA328">
            <v>-727.32744000000002</v>
          </cell>
          <cell r="AB328">
            <v>-718.50780947368423</v>
          </cell>
          <cell r="AC328">
            <v>-722.71000044212349</v>
          </cell>
          <cell r="AD328">
            <v>-675.0174545715488</v>
          </cell>
          <cell r="AE328">
            <v>-738.87048463138967</v>
          </cell>
          <cell r="AF328">
            <v>-732.70647774016447</v>
          </cell>
          <cell r="AG328">
            <v>-679.64369192225774</v>
          </cell>
          <cell r="AH328">
            <v>-1599.0239708073375</v>
          </cell>
          <cell r="AI328">
            <v>-1743.0509721533306</v>
          </cell>
          <cell r="AJ328">
            <v>-1585.28</v>
          </cell>
          <cell r="AK328">
            <v>-155.55000000000001</v>
          </cell>
        </row>
        <row r="329">
          <cell r="A329" t="str">
            <v>-  -  biogas, deponi</v>
          </cell>
          <cell r="B329" t="str">
            <v>pev</v>
          </cell>
          <cell r="C329" t="str">
            <v>elr</v>
          </cell>
          <cell r="D329" t="str">
            <v>bid</v>
          </cell>
          <cell r="E329" t="str">
            <v>a0a0</v>
          </cell>
          <cell r="F329" t="str">
            <v>a00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-8.8333320377834692</v>
          </cell>
          <cell r="X329">
            <v>-11.154638910700125</v>
          </cell>
          <cell r="Y329">
            <v>-26.538206996012175</v>
          </cell>
          <cell r="Z329">
            <v>-36.347080182868602</v>
          </cell>
          <cell r="AA329">
            <v>-73.888313016200911</v>
          </cell>
          <cell r="AB329">
            <v>-90.741740582708786</v>
          </cell>
          <cell r="AC329">
            <v>-87.465139999999991</v>
          </cell>
          <cell r="AD329">
            <v>-133.03015199999999</v>
          </cell>
          <cell r="AE329">
            <v>-104.174114</v>
          </cell>
          <cell r="AF329">
            <v>-276.364426786173</v>
          </cell>
          <cell r="AG329">
            <v>-375.38448780002585</v>
          </cell>
          <cell r="AH329">
            <v>-313.53096635322458</v>
          </cell>
          <cell r="AI329">
            <v>-295.72000000000003</v>
          </cell>
          <cell r="AJ329">
            <v>-242.21</v>
          </cell>
          <cell r="AK329">
            <v>-374.67</v>
          </cell>
        </row>
        <row r="330">
          <cell r="A330" t="str">
            <v>-  -  biogas, slam</v>
          </cell>
          <cell r="B330" t="str">
            <v>pev</v>
          </cell>
          <cell r="C330" t="str">
            <v>elr</v>
          </cell>
          <cell r="D330" t="str">
            <v>bis</v>
          </cell>
          <cell r="E330" t="str">
            <v>a0a0</v>
          </cell>
          <cell r="F330" t="str">
            <v>a00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-234.48275862068968</v>
          </cell>
          <cell r="Y330">
            <v>-234.48275862068968</v>
          </cell>
          <cell r="Z330">
            <v>-234.48275862068968</v>
          </cell>
          <cell r="AA330">
            <v>-275.86206896551727</v>
          </cell>
          <cell r="AB330">
            <v>-275.86206896551727</v>
          </cell>
          <cell r="AC330">
            <v>-319.73701540299697</v>
          </cell>
          <cell r="AD330">
            <v>-407.87868393399543</v>
          </cell>
          <cell r="AE330">
            <v>-374.14196087136895</v>
          </cell>
          <cell r="AF330">
            <v>-399.24124229026279</v>
          </cell>
          <cell r="AG330">
            <v>-422.71471329343802</v>
          </cell>
          <cell r="AH330">
            <v>-409.90898828401799</v>
          </cell>
          <cell r="AI330">
            <v>-461.3</v>
          </cell>
          <cell r="AJ330">
            <v>-449.77</v>
          </cell>
          <cell r="AK330">
            <v>-450.8</v>
          </cell>
        </row>
        <row r="331">
          <cell r="A331" t="str">
            <v>-  -  biogas, andet</v>
          </cell>
          <cell r="B331" t="str">
            <v>pev</v>
          </cell>
          <cell r="C331" t="str">
            <v>elr</v>
          </cell>
          <cell r="D331" t="str">
            <v>bia</v>
          </cell>
          <cell r="E331" t="str">
            <v>a0a0</v>
          </cell>
          <cell r="F331" t="str">
            <v>a00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-17.530519381489601</v>
          </cell>
          <cell r="AD331">
            <v>-28.568465092541345</v>
          </cell>
          <cell r="AE331">
            <v>-86.193440835613487</v>
          </cell>
          <cell r="AF331">
            <v>-79.397040106196059</v>
          </cell>
          <cell r="AG331">
            <v>-70.502518280905761</v>
          </cell>
          <cell r="AH331">
            <v>-52.322631597845358</v>
          </cell>
          <cell r="AI331">
            <v>-98.29</v>
          </cell>
          <cell r="AJ331">
            <v>-158.8809402</v>
          </cell>
          <cell r="AK331">
            <v>-268.51</v>
          </cell>
        </row>
        <row r="333">
          <cell r="A333" t="str">
            <v>-  -  affald, plastik</v>
          </cell>
          <cell r="B333" t="str">
            <v>pev</v>
          </cell>
          <cell r="C333" t="str">
            <v>elr</v>
          </cell>
          <cell r="D333" t="str">
            <v>afp</v>
          </cell>
          <cell r="E333" t="str">
            <v>a0a0</v>
          </cell>
          <cell r="F333" t="str">
            <v>a00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-47.328673232750958</v>
          </cell>
          <cell r="X333">
            <v>-59.766151411005801</v>
          </cell>
          <cell r="Y333">
            <v>-142.19075222406511</v>
          </cell>
          <cell r="Z333">
            <v>-194.74633961243541</v>
          </cell>
          <cell r="AA333">
            <v>-360.70060314398859</v>
          </cell>
          <cell r="AB333">
            <v>-424.1240294458849</v>
          </cell>
          <cell r="AC333">
            <v>-494.09425556184772</v>
          </cell>
          <cell r="AD333">
            <v>-504.30414849999005</v>
          </cell>
          <cell r="AE333">
            <v>-600.34359287552957</v>
          </cell>
          <cell r="AF333">
            <v>-624.59962707354748</v>
          </cell>
          <cell r="AG333">
            <v>-722.42682116202604</v>
          </cell>
          <cell r="AH333">
            <v>-997.8944422185167</v>
          </cell>
          <cell r="AI333">
            <v>-1150.094749275831</v>
          </cell>
          <cell r="AJ333">
            <v>-1113.1754374316145</v>
          </cell>
          <cell r="AK333">
            <v>-1067.2888515594425</v>
          </cell>
        </row>
        <row r="336">
          <cell r="A336" t="str">
            <v>-  -  raffinaderigas</v>
          </cell>
          <cell r="B336" t="str">
            <v>pev</v>
          </cell>
          <cell r="C336" t="str">
            <v>fjr</v>
          </cell>
          <cell r="D336" t="str">
            <v>rga</v>
          </cell>
          <cell r="E336" t="str">
            <v>a0a0</v>
          </cell>
          <cell r="F336" t="str">
            <v>a00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-102</v>
          </cell>
          <cell r="AD336">
            <v>-114.5</v>
          </cell>
          <cell r="AE336">
            <v>-126.5</v>
          </cell>
          <cell r="AF336">
            <v>-105.5</v>
          </cell>
          <cell r="AG336">
            <v>-123</v>
          </cell>
          <cell r="AH336">
            <v>-128.5</v>
          </cell>
          <cell r="AI336">
            <v>-121</v>
          </cell>
          <cell r="AJ336">
            <v>-120.91</v>
          </cell>
          <cell r="AK336">
            <v>-126.93</v>
          </cell>
        </row>
        <row r="337">
          <cell r="A337" t="str">
            <v>-  -  gas/dieselolie</v>
          </cell>
          <cell r="B337" t="str">
            <v>pev</v>
          </cell>
          <cell r="C337" t="str">
            <v>fjr</v>
          </cell>
          <cell r="D337" t="str">
            <v>gdt</v>
          </cell>
          <cell r="E337" t="str">
            <v>a0a0</v>
          </cell>
          <cell r="F337" t="str">
            <v>a00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-0.26251420041679835</v>
          </cell>
          <cell r="AE337">
            <v>-15.788207816397932</v>
          </cell>
          <cell r="AF337">
            <v>-12.043533189864554</v>
          </cell>
          <cell r="AG337">
            <v>0</v>
          </cell>
          <cell r="AH337">
            <v>-23.341805865233798</v>
          </cell>
          <cell r="AI337">
            <v>-19.931332007877799</v>
          </cell>
          <cell r="AJ337">
            <v>-15.92</v>
          </cell>
          <cell r="AK337">
            <v>-20.91</v>
          </cell>
        </row>
        <row r="338">
          <cell r="A338" t="str">
            <v>-  -  fuelolie</v>
          </cell>
          <cell r="B338" t="str">
            <v>pev</v>
          </cell>
          <cell r="C338" t="str">
            <v>fjr</v>
          </cell>
          <cell r="D338" t="str">
            <v>fut</v>
          </cell>
          <cell r="E338" t="str">
            <v>a0a0</v>
          </cell>
          <cell r="F338" t="str">
            <v>a00</v>
          </cell>
          <cell r="G338">
            <v>-9.52</v>
          </cell>
          <cell r="H338">
            <v>0</v>
          </cell>
          <cell r="I338">
            <v>0</v>
          </cell>
          <cell r="J338">
            <v>-28.12</v>
          </cell>
          <cell r="K338">
            <v>-37.200000000000003</v>
          </cell>
          <cell r="L338">
            <v>-34.71</v>
          </cell>
          <cell r="M338">
            <v>-41.85</v>
          </cell>
          <cell r="N338">
            <v>-41.85</v>
          </cell>
          <cell r="O338">
            <v>-48.66</v>
          </cell>
          <cell r="P338">
            <v>-56.25</v>
          </cell>
          <cell r="Q338">
            <v>-63.75</v>
          </cell>
          <cell r="R338">
            <v>-75</v>
          </cell>
          <cell r="S338">
            <v>-81.25</v>
          </cell>
          <cell r="T338">
            <v>-87.5</v>
          </cell>
          <cell r="U338">
            <v>-43.75</v>
          </cell>
          <cell r="V338">
            <v>-50</v>
          </cell>
          <cell r="W338">
            <v>-56.25</v>
          </cell>
          <cell r="X338">
            <v>-63.17651944552329</v>
          </cell>
          <cell r="Y338">
            <v>-52.453931363440354</v>
          </cell>
          <cell r="Z338">
            <v>-98.020715390610505</v>
          </cell>
          <cell r="AA338">
            <v>-115.06129384560001</v>
          </cell>
          <cell r="AB338">
            <v>-135.96442495486372</v>
          </cell>
          <cell r="AC338">
            <v>-168.1477508113868</v>
          </cell>
          <cell r="AD338">
            <v>-166.23648554804225</v>
          </cell>
          <cell r="AE338">
            <v>-162.47011151348636</v>
          </cell>
          <cell r="AF338">
            <v>-237.3268376480039</v>
          </cell>
          <cell r="AG338">
            <v>-243.68267889041957</v>
          </cell>
          <cell r="AH338">
            <v>-77.667321041373697</v>
          </cell>
          <cell r="AI338">
            <v>-83.324358061630605</v>
          </cell>
          <cell r="AJ338">
            <v>-49.56</v>
          </cell>
          <cell r="AK338">
            <v>-68.06</v>
          </cell>
        </row>
        <row r="339">
          <cell r="A339" t="str">
            <v>-  -  spildolie</v>
          </cell>
          <cell r="B339" t="str">
            <v>pev</v>
          </cell>
          <cell r="C339" t="str">
            <v>fjr</v>
          </cell>
          <cell r="D339" t="str">
            <v>spo</v>
          </cell>
          <cell r="E339" t="str">
            <v>a0a0</v>
          </cell>
          <cell r="F339" t="str">
            <v>a00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-55.092355014280649</v>
          </cell>
          <cell r="AD339">
            <v>-69.945095880870724</v>
          </cell>
          <cell r="AE339">
            <v>0</v>
          </cell>
          <cell r="AF339">
            <v>0</v>
          </cell>
          <cell r="AG339">
            <v>0</v>
          </cell>
          <cell r="AH339">
            <v>0</v>
          </cell>
          <cell r="AI339">
            <v>0</v>
          </cell>
          <cell r="AJ339">
            <v>0</v>
          </cell>
          <cell r="AK339">
            <v>0</v>
          </cell>
        </row>
        <row r="340">
          <cell r="A340" t="str">
            <v>-  -  naturgas</v>
          </cell>
          <cell r="B340" t="str">
            <v>pev</v>
          </cell>
          <cell r="C340" t="str">
            <v>fjr</v>
          </cell>
          <cell r="D340" t="str">
            <v>nga</v>
          </cell>
          <cell r="E340" t="str">
            <v>a0a0</v>
          </cell>
          <cell r="F340" t="str">
            <v>a00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-50</v>
          </cell>
          <cell r="V340">
            <v>-50</v>
          </cell>
          <cell r="W340">
            <v>-62.5</v>
          </cell>
          <cell r="X340">
            <v>-62.5</v>
          </cell>
          <cell r="Y340">
            <v>-42</v>
          </cell>
          <cell r="Z340">
            <v>-44.330500000000001</v>
          </cell>
          <cell r="AA340">
            <v>-46.661000000000001</v>
          </cell>
          <cell r="AB340">
            <v>-48.991500000000002</v>
          </cell>
          <cell r="AC340">
            <v>-44.96619166810855</v>
          </cell>
          <cell r="AD340">
            <v>-21.112700174359421</v>
          </cell>
          <cell r="AE340">
            <v>-116.6825</v>
          </cell>
          <cell r="AF340">
            <v>-171.96939535177864</v>
          </cell>
          <cell r="AG340">
            <v>-151.51008917854844</v>
          </cell>
          <cell r="AH340">
            <v>-209.54142839992409</v>
          </cell>
          <cell r="AI340">
            <v>-200.14881722349122</v>
          </cell>
          <cell r="AJ340">
            <v>-153.41999999999999</v>
          </cell>
          <cell r="AK340">
            <v>-156.88</v>
          </cell>
        </row>
        <row r="341">
          <cell r="A341" t="str">
            <v>-  -  anden stenkul</v>
          </cell>
          <cell r="B341" t="str">
            <v>pev</v>
          </cell>
          <cell r="C341" t="str">
            <v>fjr</v>
          </cell>
          <cell r="D341" t="str">
            <v>ska</v>
          </cell>
          <cell r="E341" t="str">
            <v>a0a0</v>
          </cell>
          <cell r="F341" t="str">
            <v>a00</v>
          </cell>
          <cell r="G341">
            <v>0</v>
          </cell>
          <cell r="H341">
            <v>0</v>
          </cell>
          <cell r="I341">
            <v>0</v>
          </cell>
          <cell r="J341">
            <v>0</v>
          </cell>
          <cell r="K341">
            <v>0</v>
          </cell>
          <cell r="L341">
            <v>-11.57</v>
          </cell>
          <cell r="M341">
            <v>-13.95</v>
          </cell>
          <cell r="N341">
            <v>-13.95</v>
          </cell>
          <cell r="O341">
            <v>-16.22</v>
          </cell>
          <cell r="P341">
            <v>-18.75</v>
          </cell>
          <cell r="Q341">
            <v>-21.25</v>
          </cell>
          <cell r="R341">
            <v>-25</v>
          </cell>
          <cell r="S341">
            <v>-31.25</v>
          </cell>
          <cell r="T341">
            <v>-37.5</v>
          </cell>
          <cell r="U341">
            <v>-43.75</v>
          </cell>
          <cell r="V341">
            <v>-50</v>
          </cell>
          <cell r="W341">
            <v>-56.25</v>
          </cell>
          <cell r="X341">
            <v>-62.5</v>
          </cell>
          <cell r="Y341">
            <v>-36.785249999999998</v>
          </cell>
          <cell r="Z341">
            <v>-41.75</v>
          </cell>
          <cell r="AA341">
            <v>-54.938916666666664</v>
          </cell>
          <cell r="AB341">
            <v>-64.015749999999997</v>
          </cell>
          <cell r="AC341">
            <v>-237.21458771691172</v>
          </cell>
          <cell r="AD341">
            <v>-81.141026196669372</v>
          </cell>
          <cell r="AE341">
            <v>-172.59657162207682</v>
          </cell>
          <cell r="AF341">
            <v>-53.799141095962817</v>
          </cell>
          <cell r="AG341">
            <v>-523.54064892287499</v>
          </cell>
          <cell r="AH341">
            <v>0</v>
          </cell>
          <cell r="AI341">
            <v>0</v>
          </cell>
          <cell r="AJ341">
            <v>0</v>
          </cell>
          <cell r="AK341">
            <v>0</v>
          </cell>
        </row>
        <row r="348">
          <cell r="A348" t="str">
            <v>-  -  affald, andet</v>
          </cell>
          <cell r="B348" t="str">
            <v>pev</v>
          </cell>
          <cell r="C348" t="str">
            <v>fjr</v>
          </cell>
          <cell r="D348" t="str">
            <v>afa</v>
          </cell>
          <cell r="E348" t="str">
            <v>a0a0</v>
          </cell>
          <cell r="F348" t="str">
            <v>a00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-13.321615875907447</v>
          </cell>
          <cell r="Y348">
            <v>-308.53829226488523</v>
          </cell>
          <cell r="Z348">
            <v>-1108.0492371012308</v>
          </cell>
          <cell r="AA348">
            <v>-1517.7635880807475</v>
          </cell>
          <cell r="AB348">
            <v>-1930.5002073906542</v>
          </cell>
          <cell r="AC348">
            <v>-1943.6671613693186</v>
          </cell>
          <cell r="AD348">
            <v>-2427.7663267177295</v>
          </cell>
          <cell r="AE348">
            <v>-3158.4857640009982</v>
          </cell>
          <cell r="AF348">
            <v>-2810.1939133048668</v>
          </cell>
          <cell r="AG348">
            <v>-3348.1603893133579</v>
          </cell>
          <cell r="AH348">
            <v>-4229.69459838892</v>
          </cell>
          <cell r="AI348">
            <v>-5099.7827759598285</v>
          </cell>
          <cell r="AJ348">
            <v>-5177.0163734462831</v>
          </cell>
          <cell r="AK348">
            <v>-5622.1285802516595</v>
          </cell>
        </row>
        <row r="350">
          <cell r="A350" t="str">
            <v>-  -  el</v>
          </cell>
          <cell r="B350" t="str">
            <v>pev</v>
          </cell>
          <cell r="C350" t="str">
            <v>brt</v>
          </cell>
          <cell r="D350" t="str">
            <v>elc</v>
          </cell>
          <cell r="E350" t="str">
            <v>a0a0</v>
          </cell>
          <cell r="F350" t="str">
            <v>a00</v>
          </cell>
          <cell r="G350">
            <v>1201.2454604651164</v>
          </cell>
          <cell r="H350">
            <v>0</v>
          </cell>
          <cell r="I350">
            <v>0</v>
          </cell>
          <cell r="J350">
            <v>1202.9112</v>
          </cell>
          <cell r="K350">
            <v>1240.8492000000001</v>
          </cell>
          <cell r="L350">
            <v>1278.7872</v>
          </cell>
          <cell r="M350">
            <v>1316.7252000000001</v>
          </cell>
          <cell r="N350">
            <v>1218.138786</v>
          </cell>
          <cell r="O350">
            <v>1119.5523720000001</v>
          </cell>
          <cell r="P350">
            <v>1146.9739139999999</v>
          </cell>
          <cell r="Q350">
            <v>1174.395456</v>
          </cell>
          <cell r="R350">
            <v>1201.816998</v>
          </cell>
          <cell r="S350">
            <v>1239.0221232000001</v>
          </cell>
          <cell r="T350">
            <v>1276.2272484</v>
          </cell>
          <cell r="U350">
            <v>1323.4794767999997</v>
          </cell>
          <cell r="V350">
            <v>1375.4124251999997</v>
          </cell>
          <cell r="W350">
            <v>1650.7250136000002</v>
          </cell>
          <cell r="X350">
            <v>1851.9920924012308</v>
          </cell>
          <cell r="Y350">
            <v>2099.0859995131832</v>
          </cell>
          <cell r="Z350">
            <v>2260.3194032722367</v>
          </cell>
          <cell r="AA350">
            <v>2675.217438353704</v>
          </cell>
          <cell r="AB350">
            <v>2897.8383208088044</v>
          </cell>
          <cell r="AC350">
            <v>3524.5426234082192</v>
          </cell>
          <cell r="AD350">
            <v>4418.9427757808226</v>
          </cell>
          <cell r="AE350">
            <v>6116.6973839999982</v>
          </cell>
          <cell r="AF350">
            <v>6891.4906490958892</v>
          </cell>
          <cell r="AG350">
            <v>7994.8289231999952</v>
          </cell>
          <cell r="AH350">
            <v>9699.4598867999994</v>
          </cell>
          <cell r="AI350">
            <v>10160.496550800002</v>
          </cell>
          <cell r="AJ350">
            <v>9535.5</v>
          </cell>
          <cell r="AK350">
            <v>9559.6</v>
          </cell>
        </row>
        <row r="352">
          <cell r="A352" t="str">
            <v>Private fjernvarmeproducenter</v>
          </cell>
        </row>
        <row r="356">
          <cell r="A356" t="str">
            <v>-  -  spildolie</v>
          </cell>
          <cell r="B356" t="str">
            <v>pvp</v>
          </cell>
          <cell r="C356" t="str">
            <v>fjr</v>
          </cell>
          <cell r="D356" t="str">
            <v>spo</v>
          </cell>
          <cell r="E356" t="str">
            <v>a0a0</v>
          </cell>
          <cell r="F356" t="str">
            <v>a00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-7.122416114901438</v>
          </cell>
          <cell r="AD356">
            <v>0</v>
          </cell>
          <cell r="AE356">
            <v>-14.802329014598541</v>
          </cell>
          <cell r="AF356">
            <v>-13.389513511778755</v>
          </cell>
          <cell r="AG356">
            <v>-16.048338421272515</v>
          </cell>
          <cell r="AH356">
            <v>-19.053000000000001</v>
          </cell>
          <cell r="AI356">
            <v>-7.6230592403006803</v>
          </cell>
          <cell r="AJ356">
            <v>-0.55000000000000004</v>
          </cell>
          <cell r="AK356">
            <v>0</v>
          </cell>
        </row>
        <row r="357">
          <cell r="A357" t="str">
            <v>-  -  naturgas</v>
          </cell>
          <cell r="B357" t="str">
            <v>pvp</v>
          </cell>
          <cell r="C357" t="str">
            <v>fjr</v>
          </cell>
          <cell r="D357" t="str">
            <v>nga</v>
          </cell>
          <cell r="E357" t="str">
            <v>a0a0</v>
          </cell>
          <cell r="F357" t="str">
            <v>a00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-135.06516957360193</v>
          </cell>
          <cell r="AD357">
            <v>-98.637663386203045</v>
          </cell>
          <cell r="AE357">
            <v>-242.85379979999999</v>
          </cell>
          <cell r="AF357">
            <v>-197.71255572981127</v>
          </cell>
          <cell r="AG357">
            <v>-222.04694990133322</v>
          </cell>
          <cell r="AH357">
            <v>-157.66659227557923</v>
          </cell>
          <cell r="AI357">
            <v>-186.73438584467647</v>
          </cell>
          <cell r="AJ357">
            <v>-205.24</v>
          </cell>
          <cell r="AK357">
            <v>-80.349999999999994</v>
          </cell>
        </row>
        <row r="358">
          <cell r="A358" t="str">
            <v>-  -  anden stenkul</v>
          </cell>
          <cell r="B358" t="str">
            <v>pvp</v>
          </cell>
          <cell r="C358" t="str">
            <v>fjr</v>
          </cell>
          <cell r="D358" t="str">
            <v>ska</v>
          </cell>
          <cell r="E358" t="str">
            <v>a0a0</v>
          </cell>
          <cell r="F358" t="str">
            <v>a00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row>
        <row r="361">
          <cell r="A361" t="str">
            <v>-  -  træpiller</v>
          </cell>
          <cell r="B361" t="str">
            <v>pvp</v>
          </cell>
          <cell r="C361" t="str">
            <v>fjr</v>
          </cell>
          <cell r="D361" t="str">
            <v>tpi</v>
          </cell>
          <cell r="E361" t="str">
            <v>a0a0</v>
          </cell>
          <cell r="F361" t="str">
            <v>a00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-6.7841978955141222</v>
          </cell>
          <cell r="AD361">
            <v>-53.115938814655749</v>
          </cell>
          <cell r="AE361">
            <v>-6.4606552074669619</v>
          </cell>
          <cell r="AF361">
            <v>-55.597763914902501</v>
          </cell>
          <cell r="AG361">
            <v>-5.5446262254901963</v>
          </cell>
          <cell r="AH361">
            <v>-2.093</v>
          </cell>
          <cell r="AI361">
            <v>0</v>
          </cell>
          <cell r="AJ361">
            <v>0</v>
          </cell>
          <cell r="AK361">
            <v>0</v>
          </cell>
        </row>
        <row r="362">
          <cell r="A362" t="str">
            <v>-  -  træaffald</v>
          </cell>
          <cell r="B362" t="str">
            <v>pvp</v>
          </cell>
          <cell r="C362" t="str">
            <v>fjr</v>
          </cell>
          <cell r="D362" t="str">
            <v>taf</v>
          </cell>
          <cell r="E362" t="str">
            <v>a0a0</v>
          </cell>
          <cell r="F362" t="str">
            <v>a00</v>
          </cell>
          <cell r="G362">
            <v>-46</v>
          </cell>
          <cell r="H362">
            <v>0</v>
          </cell>
          <cell r="I362">
            <v>0</v>
          </cell>
          <cell r="J362">
            <v>-138.5</v>
          </cell>
          <cell r="K362">
            <v>-185</v>
          </cell>
          <cell r="L362">
            <v>-231.5</v>
          </cell>
          <cell r="M362">
            <v>-277.5</v>
          </cell>
          <cell r="N362">
            <v>-277.5</v>
          </cell>
          <cell r="O362">
            <v>-324</v>
          </cell>
          <cell r="P362">
            <v>-324</v>
          </cell>
          <cell r="Q362">
            <v>-324</v>
          </cell>
          <cell r="R362">
            <v>-324</v>
          </cell>
          <cell r="S362">
            <v>-324</v>
          </cell>
          <cell r="T362">
            <v>-324</v>
          </cell>
          <cell r="U362">
            <v>-324</v>
          </cell>
          <cell r="V362">
            <v>-324</v>
          </cell>
          <cell r="W362">
            <v>-324</v>
          </cell>
          <cell r="X362">
            <v>-324</v>
          </cell>
          <cell r="Y362">
            <v>-324</v>
          </cell>
          <cell r="Z362">
            <v>-324</v>
          </cell>
          <cell r="AA362">
            <v>-324</v>
          </cell>
          <cell r="AB362">
            <v>-324</v>
          </cell>
          <cell r="AC362">
            <v>-396.1868051830935</v>
          </cell>
          <cell r="AD362">
            <v>-402.95150530776533</v>
          </cell>
          <cell r="AE362">
            <v>-337.89940768395735</v>
          </cell>
          <cell r="AF362">
            <v>-321.7867448894483</v>
          </cell>
          <cell r="AG362">
            <v>-258.81475964191094</v>
          </cell>
          <cell r="AH362">
            <v>-240.73679611853231</v>
          </cell>
          <cell r="AI362">
            <v>-236.49121964530585</v>
          </cell>
          <cell r="AJ362">
            <v>-234.94</v>
          </cell>
          <cell r="AK362">
            <v>-251.45</v>
          </cell>
        </row>
        <row r="363">
          <cell r="A363" t="str">
            <v>-  -  biogas, deponi</v>
          </cell>
          <cell r="B363" t="str">
            <v>pvp</v>
          </cell>
          <cell r="C363" t="str">
            <v>fjr</v>
          </cell>
          <cell r="D363" t="str">
            <v>bid</v>
          </cell>
          <cell r="E363" t="str">
            <v>a0a0</v>
          </cell>
          <cell r="F363" t="str">
            <v>a00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-14.21748</v>
          </cell>
          <cell r="AD363">
            <v>-14.21748</v>
          </cell>
          <cell r="AE363">
            <v>-14.21748</v>
          </cell>
          <cell r="AF363">
            <v>-12.81432</v>
          </cell>
          <cell r="AG363">
            <v>-12.143736000000001</v>
          </cell>
          <cell r="AH363">
            <v>-11.538360000000001</v>
          </cell>
          <cell r="AI363">
            <v>-8.64</v>
          </cell>
          <cell r="AJ363">
            <v>-18.21</v>
          </cell>
          <cell r="AK363">
            <v>0</v>
          </cell>
        </row>
        <row r="364">
          <cell r="A364" t="str">
            <v>-  -  biogas, slam</v>
          </cell>
          <cell r="B364" t="str">
            <v>pvp</v>
          </cell>
          <cell r="C364" t="str">
            <v>fjr</v>
          </cell>
          <cell r="D364" t="str">
            <v>bis</v>
          </cell>
          <cell r="E364" t="str">
            <v>a0a0</v>
          </cell>
          <cell r="F364" t="str">
            <v>a00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-2.8648102134247484</v>
          </cell>
          <cell r="AE364">
            <v>0</v>
          </cell>
          <cell r="AF364">
            <v>-39.396442454014917</v>
          </cell>
          <cell r="AG364">
            <v>-71.225587634484384</v>
          </cell>
          <cell r="AH364">
            <v>-74.379275945912596</v>
          </cell>
          <cell r="AI364">
            <v>-80.19</v>
          </cell>
          <cell r="AJ364">
            <v>-76.430000000000007</v>
          </cell>
          <cell r="AK364">
            <v>-6.83</v>
          </cell>
        </row>
        <row r="365">
          <cell r="A365" t="str">
            <v>-  -  biogas, andet</v>
          </cell>
          <cell r="B365" t="str">
            <v>pvp</v>
          </cell>
          <cell r="C365" t="str">
            <v>fjr</v>
          </cell>
          <cell r="D365" t="str">
            <v>bia</v>
          </cell>
          <cell r="E365" t="str">
            <v>a0a0</v>
          </cell>
          <cell r="F365" t="str">
            <v>a00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-45.39</v>
          </cell>
          <cell r="AK365">
            <v>-52.52</v>
          </cell>
        </row>
        <row r="367">
          <cell r="A367" t="str">
            <v>-  -  affald, andet</v>
          </cell>
          <cell r="B367" t="str">
            <v>pvp</v>
          </cell>
          <cell r="C367" t="str">
            <v>fjr</v>
          </cell>
          <cell r="D367" t="str">
            <v>afa</v>
          </cell>
          <cell r="E367" t="str">
            <v>a0a0</v>
          </cell>
          <cell r="F367" t="str">
            <v>a00</v>
          </cell>
          <cell r="G367">
            <v>-5077.6538548249755</v>
          </cell>
          <cell r="H367">
            <v>0</v>
          </cell>
          <cell r="I367">
            <v>0</v>
          </cell>
          <cell r="J367">
            <v>-5585.419240307473</v>
          </cell>
          <cell r="K367">
            <v>-6093.1846257899706</v>
          </cell>
          <cell r="L367">
            <v>-6093.1846257899706</v>
          </cell>
          <cell r="M367">
            <v>-6093.1846257899706</v>
          </cell>
          <cell r="N367">
            <v>-6397.8438570794697</v>
          </cell>
          <cell r="O367">
            <v>-6397.8438570794697</v>
          </cell>
          <cell r="P367">
            <v>-6773.2275527754591</v>
          </cell>
          <cell r="Q367">
            <v>-7137.7305616396798</v>
          </cell>
          <cell r="R367">
            <v>-7554.2190742556813</v>
          </cell>
          <cell r="S367">
            <v>-7883.0576096157747</v>
          </cell>
          <cell r="T367">
            <v>-8323.7254263023715</v>
          </cell>
          <cell r="U367">
            <v>-8646.5191356448158</v>
          </cell>
          <cell r="V367">
            <v>-8646.5191356448158</v>
          </cell>
          <cell r="W367">
            <v>-8666.4670615030573</v>
          </cell>
          <cell r="X367">
            <v>-9070.8659220837599</v>
          </cell>
          <cell r="Y367">
            <v>-8889.5211415542963</v>
          </cell>
          <cell r="Z367">
            <v>-7751.8848850327968</v>
          </cell>
          <cell r="AA367">
            <v>-7595.4215648045565</v>
          </cell>
          <cell r="AB367">
            <v>-6926.5505442590711</v>
          </cell>
          <cell r="AC367">
            <v>-7015.8865537479523</v>
          </cell>
          <cell r="AD367">
            <v>-7473.7327846941898</v>
          </cell>
          <cell r="AE367">
            <v>-6493.2809690499616</v>
          </cell>
          <cell r="AF367">
            <v>-7577.7312461540869</v>
          </cell>
          <cell r="AG367">
            <v>-7132.1300785488065</v>
          </cell>
          <cell r="AH367">
            <v>-6427.992040455063</v>
          </cell>
          <cell r="AI367">
            <v>-5553.5190821693259</v>
          </cell>
          <cell r="AJ367">
            <v>-5690.1854628028432</v>
          </cell>
          <cell r="AK367">
            <v>-5225.3630134544528</v>
          </cell>
        </row>
        <row r="368">
          <cell r="A368" t="str">
            <v>-  -  el til varmepumper</v>
          </cell>
          <cell r="B368" t="str">
            <v>pvp</v>
          </cell>
          <cell r="C368" t="str">
            <v>fjr</v>
          </cell>
          <cell r="D368" t="str">
            <v>elc</v>
          </cell>
          <cell r="E368" t="str">
            <v>a0a0</v>
          </cell>
          <cell r="F368" t="str">
            <v>a00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-48.1464</v>
          </cell>
          <cell r="AD368">
            <v>-42.742800000000003</v>
          </cell>
          <cell r="AE368">
            <v>-55.244990914520002</v>
          </cell>
          <cell r="AF368">
            <v>-40.8017000500788</v>
          </cell>
          <cell r="AG368">
            <v>-19.0341187042972</v>
          </cell>
          <cell r="AH368">
            <v>-45.283065646254798</v>
          </cell>
          <cell r="AI368">
            <v>-73.91</v>
          </cell>
          <cell r="AJ368">
            <v>-68.95</v>
          </cell>
          <cell r="AK368">
            <v>-55.76</v>
          </cell>
        </row>
        <row r="369">
          <cell r="A369" t="str">
            <v>-  nettoproduktion</v>
          </cell>
        </row>
        <row r="370">
          <cell r="A370" t="str">
            <v>-  -  fjernvarme</v>
          </cell>
          <cell r="B370" t="str">
            <v>pvp</v>
          </cell>
          <cell r="C370" t="str">
            <v>net</v>
          </cell>
          <cell r="D370" t="str">
            <v>fjv</v>
          </cell>
          <cell r="E370" t="str">
            <v>a0a0</v>
          </cell>
          <cell r="F370" t="str">
            <v>a00</v>
          </cell>
          <cell r="G370">
            <v>3155.36</v>
          </cell>
          <cell r="H370">
            <v>0</v>
          </cell>
          <cell r="I370">
            <v>0</v>
          </cell>
          <cell r="J370">
            <v>3625.6</v>
          </cell>
          <cell r="K370">
            <v>4014.88</v>
          </cell>
          <cell r="L370">
            <v>4096.72</v>
          </cell>
          <cell r="M370">
            <v>4177.68</v>
          </cell>
          <cell r="N370">
            <v>4362.1440000000002</v>
          </cell>
          <cell r="O370">
            <v>4443.9840000000004</v>
          </cell>
          <cell r="P370">
            <v>5237.7299999999996</v>
          </cell>
          <cell r="Q370">
            <v>6457.9392000000007</v>
          </cell>
          <cell r="R370">
            <v>7184.9017600000016</v>
          </cell>
          <cell r="S370">
            <v>8036.4347999999991</v>
          </cell>
          <cell r="T370">
            <v>8906.5016000000014</v>
          </cell>
          <cell r="U370">
            <v>9554.4</v>
          </cell>
          <cell r="V370">
            <v>9394.4</v>
          </cell>
          <cell r="W370">
            <v>10069.784320000001</v>
          </cell>
          <cell r="X370">
            <v>10696.877280000001</v>
          </cell>
          <cell r="Y370">
            <v>10306.013279999999</v>
          </cell>
          <cell r="Z370">
            <v>9296.8531199999998</v>
          </cell>
          <cell r="AA370">
            <v>9221.3963199999998</v>
          </cell>
          <cell r="AB370">
            <v>8743.3642498080007</v>
          </cell>
          <cell r="AC370">
            <v>10590.443000000001</v>
          </cell>
          <cell r="AD370">
            <v>10787.145</v>
          </cell>
          <cell r="AE370">
            <v>10196.099</v>
          </cell>
          <cell r="AF370">
            <v>10890.187799999992</v>
          </cell>
          <cell r="AG370">
            <v>10683.402727050041</v>
          </cell>
          <cell r="AH370">
            <v>9920.2126054380387</v>
          </cell>
          <cell r="AI370">
            <v>9513.0674907983357</v>
          </cell>
          <cell r="AJ370">
            <v>9723.41</v>
          </cell>
          <cell r="AK370">
            <v>8913.44</v>
          </cell>
        </row>
        <row r="371">
          <cell r="A371" t="str">
            <v>Bygasværker</v>
          </cell>
        </row>
        <row r="373">
          <cell r="A373" t="str">
            <v>-  -  raffinaderigas</v>
          </cell>
          <cell r="B373" t="str">
            <v>bgv</v>
          </cell>
          <cell r="C373" t="str">
            <v>byr</v>
          </cell>
          <cell r="D373" t="str">
            <v>rga</v>
          </cell>
          <cell r="E373" t="str">
            <v>a0a0</v>
          </cell>
          <cell r="F373" t="str">
            <v>a00</v>
          </cell>
          <cell r="G373">
            <v>-1256.6399999999999</v>
          </cell>
          <cell r="H373">
            <v>0</v>
          </cell>
          <cell r="I373">
            <v>0</v>
          </cell>
          <cell r="J373">
            <v>-1256.6399999999999</v>
          </cell>
          <cell r="K373">
            <v>-1125.6447999999998</v>
          </cell>
          <cell r="L373">
            <v>-1387.2</v>
          </cell>
          <cell r="M373">
            <v>-227.55520000000001</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A374" t="str">
            <v>-  -  LPG</v>
          </cell>
          <cell r="B374" t="str">
            <v>bgv</v>
          </cell>
          <cell r="C374" t="str">
            <v>byr</v>
          </cell>
          <cell r="D374" t="str">
            <v>lpg</v>
          </cell>
          <cell r="E374" t="str">
            <v>a0a0</v>
          </cell>
          <cell r="F374" t="str">
            <v>a00</v>
          </cell>
          <cell r="G374">
            <v>-1442.93</v>
          </cell>
          <cell r="H374">
            <v>0</v>
          </cell>
          <cell r="I374">
            <v>0</v>
          </cell>
          <cell r="J374">
            <v>-1180.1600000000001</v>
          </cell>
          <cell r="K374">
            <v>-1018.81</v>
          </cell>
          <cell r="L374">
            <v>-834.41</v>
          </cell>
          <cell r="M374">
            <v>-682.58259999999996</v>
          </cell>
          <cell r="N374">
            <v>-1545.1674</v>
          </cell>
          <cell r="O374">
            <v>-1666.6384</v>
          </cell>
          <cell r="P374">
            <v>-1697.78</v>
          </cell>
          <cell r="Q374">
            <v>-1683.71</v>
          </cell>
          <cell r="R374">
            <v>-1378.86</v>
          </cell>
          <cell r="S374">
            <v>-1153.74</v>
          </cell>
          <cell r="T374">
            <v>-647.21999999999991</v>
          </cell>
          <cell r="U374">
            <v>-504.16</v>
          </cell>
          <cell r="V374">
            <v>-141.08200000000002</v>
          </cell>
          <cell r="W374">
            <v>-453.79</v>
          </cell>
          <cell r="X374">
            <v>-401.99399999999997</v>
          </cell>
          <cell r="Y374">
            <v>-171.35</v>
          </cell>
          <cell r="Z374">
            <v>-51.97999999999999</v>
          </cell>
          <cell r="AA374">
            <v>-49.956000000000003</v>
          </cell>
          <cell r="AB374">
            <v>-54.786000000000001</v>
          </cell>
          <cell r="AC374">
            <v>0</v>
          </cell>
          <cell r="AD374">
            <v>-46</v>
          </cell>
          <cell r="AE374">
            <v>-46</v>
          </cell>
          <cell r="AF374">
            <v>0</v>
          </cell>
          <cell r="AG374">
            <v>0</v>
          </cell>
          <cell r="AH374">
            <v>0</v>
          </cell>
          <cell r="AI374">
            <v>0</v>
          </cell>
          <cell r="AJ374">
            <v>-10.671999999999999</v>
          </cell>
          <cell r="AK374">
            <v>-10.028</v>
          </cell>
        </row>
        <row r="375">
          <cell r="A375" t="str">
            <v>-  -  nafta (LVN)</v>
          </cell>
          <cell r="B375" t="str">
            <v>bgv</v>
          </cell>
          <cell r="C375" t="str">
            <v>byr</v>
          </cell>
          <cell r="D375" t="str">
            <v>lvn</v>
          </cell>
          <cell r="E375" t="str">
            <v>a0a0</v>
          </cell>
          <cell r="F375" t="str">
            <v>a00</v>
          </cell>
          <cell r="G375">
            <v>-3071.1</v>
          </cell>
          <cell r="H375">
            <v>0</v>
          </cell>
          <cell r="I375">
            <v>0</v>
          </cell>
          <cell r="J375">
            <v>-2383.7999999999997</v>
          </cell>
          <cell r="K375">
            <v>-2749.2000000000003</v>
          </cell>
          <cell r="L375">
            <v>-2523</v>
          </cell>
          <cell r="M375">
            <v>-3713.6385</v>
          </cell>
          <cell r="N375">
            <v>-3349.3694999999998</v>
          </cell>
          <cell r="O375">
            <v>-3081.4094999999998</v>
          </cell>
          <cell r="P375">
            <v>-2792.7</v>
          </cell>
          <cell r="Q375">
            <v>-2466.4499999999998</v>
          </cell>
          <cell r="R375">
            <v>-2640.45</v>
          </cell>
          <cell r="S375">
            <v>-2553.4499999999998</v>
          </cell>
          <cell r="T375">
            <v>-1070.1000000000001</v>
          </cell>
          <cell r="U375">
            <v>-304.38</v>
          </cell>
          <cell r="V375">
            <v>-220.9425</v>
          </cell>
          <cell r="W375">
            <v>-153.52500000000001</v>
          </cell>
          <cell r="X375">
            <v>-72.445999999999998</v>
          </cell>
          <cell r="Y375">
            <v>-4.4055</v>
          </cell>
          <cell r="Z375">
            <v>-78.498000000000005</v>
          </cell>
          <cell r="AA375">
            <v>-0.22249999999999998</v>
          </cell>
          <cell r="AB375">
            <v>-7.88</v>
          </cell>
          <cell r="AC375">
            <v>-123.5</v>
          </cell>
          <cell r="AD375">
            <v>-85.3</v>
          </cell>
          <cell r="AE375">
            <v>-8.9890000000000008</v>
          </cell>
          <cell r="AF375">
            <v>-22.25</v>
          </cell>
          <cell r="AG375">
            <v>0</v>
          </cell>
          <cell r="AH375">
            <v>-2.1805000000000003</v>
          </cell>
          <cell r="AI375">
            <v>-0.13349999999999998</v>
          </cell>
          <cell r="AJ375">
            <v>-75.116</v>
          </cell>
          <cell r="AK375">
            <v>0</v>
          </cell>
        </row>
        <row r="376">
          <cell r="A376" t="str">
            <v>-  -  gas/dieselolie</v>
          </cell>
          <cell r="B376" t="str">
            <v>bgv</v>
          </cell>
          <cell r="C376" t="str">
            <v>byr</v>
          </cell>
          <cell r="D376" t="str">
            <v>gdt</v>
          </cell>
          <cell r="E376" t="str">
            <v>a0a0</v>
          </cell>
          <cell r="F376" t="str">
            <v>a00</v>
          </cell>
          <cell r="G376">
            <v>-0.35568999999999995</v>
          </cell>
          <cell r="H376">
            <v>0</v>
          </cell>
          <cell r="I376">
            <v>0</v>
          </cell>
          <cell r="J376">
            <v>-0.35568999999999995</v>
          </cell>
          <cell r="K376">
            <v>-0.10671</v>
          </cell>
          <cell r="L376">
            <v>0</v>
          </cell>
          <cell r="M376">
            <v>-39.992820000000002</v>
          </cell>
          <cell r="N376">
            <v>-75.071719999999999</v>
          </cell>
          <cell r="O376">
            <v>-4.3041599999999995</v>
          </cell>
          <cell r="P376">
            <v>-52.116199999999999</v>
          </cell>
          <cell r="Q376">
            <v>-5.0932599999999999</v>
          </cell>
          <cell r="R376">
            <v>-2.0803400000000001</v>
          </cell>
          <cell r="S376">
            <v>-2.4390200000000002</v>
          </cell>
          <cell r="T376">
            <v>0</v>
          </cell>
          <cell r="U376">
            <v>-1.57819</v>
          </cell>
          <cell r="V376">
            <v>-1.72166</v>
          </cell>
          <cell r="W376">
            <v>-1.14778</v>
          </cell>
          <cell r="X376">
            <v>-6.0616899999999996</v>
          </cell>
          <cell r="Y376">
            <v>-6.0975600000000005</v>
          </cell>
          <cell r="Z376">
            <v>-6.63558</v>
          </cell>
          <cell r="AA376">
            <v>-8.64419</v>
          </cell>
          <cell r="AB376">
            <v>-2.7618400000000003</v>
          </cell>
          <cell r="AC376">
            <v>-9.4332799999999999</v>
          </cell>
          <cell r="AD376">
            <v>-7.0301299999999998</v>
          </cell>
          <cell r="AE376">
            <v>-6.7431799999999997</v>
          </cell>
          <cell r="AF376">
            <v>-8.1779039999999998</v>
          </cell>
          <cell r="AG376">
            <v>-15.60258</v>
          </cell>
          <cell r="AH376">
            <v>-70.265411999999998</v>
          </cell>
          <cell r="AI376">
            <v>-8.0703000000000014</v>
          </cell>
          <cell r="AJ376">
            <v>-9.827831999999999</v>
          </cell>
          <cell r="AK376">
            <v>-7.0659960000000002</v>
          </cell>
        </row>
        <row r="378">
          <cell r="A378" t="str">
            <v>-  -  anden stenkul</v>
          </cell>
          <cell r="B378" t="str">
            <v>bgv</v>
          </cell>
          <cell r="C378" t="str">
            <v>byr</v>
          </cell>
          <cell r="D378" t="str">
            <v>ska</v>
          </cell>
          <cell r="E378" t="str">
            <v>a0a0</v>
          </cell>
          <cell r="F378" t="str">
            <v>a00</v>
          </cell>
          <cell r="G378">
            <v>-3468.3929000000003</v>
          </cell>
          <cell r="H378">
            <v>-3468.3929000000003</v>
          </cell>
          <cell r="I378">
            <v>-3468.3929000000003</v>
          </cell>
          <cell r="J378">
            <v>-3591.1106</v>
          </cell>
          <cell r="K378">
            <v>-3080.7049000000002</v>
          </cell>
          <cell r="L378">
            <v>-2538.4232999999999</v>
          </cell>
          <cell r="M378">
            <v>-2768.7786000000001</v>
          </cell>
          <cell r="N378">
            <v>-2685.8530999999998</v>
          </cell>
          <cell r="O378">
            <v>-2745.1200000000003</v>
          </cell>
          <cell r="P378">
            <v>-2763.18</v>
          </cell>
          <cell r="Q378">
            <v>-2790.2700000000004</v>
          </cell>
          <cell r="R378">
            <v>-1248.1868000000002</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row>
        <row r="379">
          <cell r="A379" t="str">
            <v>-  bruttoproduktion</v>
          </cell>
        </row>
        <row r="380">
          <cell r="A380" t="str">
            <v>-  -  bygas</v>
          </cell>
          <cell r="B380" t="str">
            <v>bgv</v>
          </cell>
          <cell r="C380" t="str">
            <v>brt</v>
          </cell>
          <cell r="D380" t="str">
            <v>bga</v>
          </cell>
          <cell r="E380" t="str">
            <v>a0a0</v>
          </cell>
          <cell r="F380" t="str">
            <v>a00</v>
          </cell>
          <cell r="G380">
            <v>6464</v>
          </cell>
          <cell r="H380">
            <v>0</v>
          </cell>
          <cell r="I380">
            <v>0</v>
          </cell>
          <cell r="J380">
            <v>5543</v>
          </cell>
          <cell r="K380">
            <v>5631</v>
          </cell>
          <cell r="L380">
            <v>5347</v>
          </cell>
          <cell r="M380">
            <v>5280</v>
          </cell>
          <cell r="N380">
            <v>5527</v>
          </cell>
          <cell r="O380">
            <v>5234</v>
          </cell>
          <cell r="P380">
            <v>4882</v>
          </cell>
          <cell r="Q380">
            <v>4564</v>
          </cell>
          <cell r="R380">
            <v>4297</v>
          </cell>
          <cell r="S380">
            <v>4369</v>
          </cell>
          <cell r="T380">
            <v>4043</v>
          </cell>
          <cell r="U380">
            <v>2661</v>
          </cell>
          <cell r="V380">
            <v>2331.1410000000001</v>
          </cell>
          <cell r="W380">
            <v>1948.0649999999998</v>
          </cell>
          <cell r="X380">
            <v>1667.5840000000001</v>
          </cell>
          <cell r="Y380">
            <v>1604.0650000000001</v>
          </cell>
          <cell r="Z380">
            <v>1664.6009999999999</v>
          </cell>
          <cell r="AA380">
            <v>1513.5149999999999</v>
          </cell>
          <cell r="AB380">
            <v>1496.5619999999999</v>
          </cell>
          <cell r="AC380">
            <v>1338.3400000000001</v>
          </cell>
          <cell r="AD380">
            <v>1310.133</v>
          </cell>
          <cell r="AE380">
            <v>1210.1779999999999</v>
          </cell>
          <cell r="AF380">
            <v>1032.8999999999999</v>
          </cell>
          <cell r="AG380">
            <v>880.1</v>
          </cell>
          <cell r="AH380">
            <v>741.21299999999997</v>
          </cell>
          <cell r="AI380">
            <v>679.49199999999996</v>
          </cell>
          <cell r="AJ380">
            <v>715.14499999999998</v>
          </cell>
          <cell r="AK380">
            <v>623.38700000000006</v>
          </cell>
        </row>
        <row r="381">
          <cell r="A381" t="str">
            <v>-  -  koks</v>
          </cell>
          <cell r="B381" t="str">
            <v>bgv</v>
          </cell>
          <cell r="C381" t="str">
            <v>brt</v>
          </cell>
          <cell r="D381" t="str">
            <v>kok</v>
          </cell>
          <cell r="E381" t="str">
            <v>a0a0</v>
          </cell>
          <cell r="F381" t="str">
            <v>a00</v>
          </cell>
          <cell r="G381">
            <v>59014000</v>
          </cell>
          <cell r="H381">
            <v>0</v>
          </cell>
          <cell r="I381">
            <v>0</v>
          </cell>
          <cell r="J381">
            <v>85005000</v>
          </cell>
          <cell r="K381">
            <v>62660000</v>
          </cell>
          <cell r="L381">
            <v>57976000</v>
          </cell>
          <cell r="M381">
            <v>59668000</v>
          </cell>
          <cell r="N381">
            <v>56224000</v>
          </cell>
          <cell r="O381">
            <v>65600000</v>
          </cell>
          <cell r="P381">
            <v>69600000</v>
          </cell>
          <cell r="Q381">
            <v>66600000</v>
          </cell>
          <cell r="R381">
            <v>20557000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row>
        <row r="383">
          <cell r="A383" t="str">
            <v>-  nettab mv</v>
          </cell>
        </row>
        <row r="384">
          <cell r="A384" t="str">
            <v>-  -  naturgas</v>
          </cell>
          <cell r="B384" t="str">
            <v>ens</v>
          </cell>
          <cell r="C384" t="str">
            <v>tab</v>
          </cell>
          <cell r="D384" t="str">
            <v>nga</v>
          </cell>
          <cell r="E384" t="str">
            <v>a0a0</v>
          </cell>
          <cell r="F384" t="str">
            <v>a00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-117</v>
          </cell>
          <cell r="V384">
            <v>-117</v>
          </cell>
          <cell r="W384">
            <v>-117</v>
          </cell>
          <cell r="X384">
            <v>-117</v>
          </cell>
          <cell r="Y384">
            <v>-117</v>
          </cell>
          <cell r="Z384">
            <v>-117</v>
          </cell>
          <cell r="AA384">
            <v>-117</v>
          </cell>
          <cell r="AB384">
            <v>-117.89999999999999</v>
          </cell>
          <cell r="AC384">
            <v>-117.89999999999999</v>
          </cell>
          <cell r="AD384">
            <v>-117.89999999999999</v>
          </cell>
          <cell r="AE384">
            <v>-117.89999999999999</v>
          </cell>
          <cell r="AF384">
            <v>-118.80000000000001</v>
          </cell>
          <cell r="AG384">
            <v>-119.69999999999999</v>
          </cell>
          <cell r="AH384">
            <v>-120</v>
          </cell>
          <cell r="AI384">
            <v>-120.44999999999999</v>
          </cell>
          <cell r="AJ384">
            <v>-119.97</v>
          </cell>
          <cell r="AK384">
            <v>-120.18</v>
          </cell>
        </row>
        <row r="385">
          <cell r="A385" t="str">
            <v>-  -  el</v>
          </cell>
          <cell r="B385" t="str">
            <v>ens</v>
          </cell>
          <cell r="C385" t="str">
            <v>tab</v>
          </cell>
          <cell r="D385" t="str">
            <v>elc</v>
          </cell>
          <cell r="E385" t="str">
            <v>a0a0</v>
          </cell>
          <cell r="F385" t="str">
            <v>a00</v>
          </cell>
          <cell r="G385">
            <v>-3365.2888000000021</v>
          </cell>
          <cell r="H385">
            <v>0</v>
          </cell>
          <cell r="I385">
            <v>0</v>
          </cell>
          <cell r="J385">
            <v>-5326.0648000000001</v>
          </cell>
          <cell r="K385">
            <v>-7656.6262666666589</v>
          </cell>
          <cell r="L385">
            <v>-7112.4913333333534</v>
          </cell>
          <cell r="M385">
            <v>-7319.3564000000042</v>
          </cell>
          <cell r="N385">
            <v>-6887.4692487999855</v>
          </cell>
          <cell r="O385">
            <v>-7497.3420975999907</v>
          </cell>
          <cell r="P385">
            <v>-6922.3586776000011</v>
          </cell>
          <cell r="Q385">
            <v>-6759.215257600008</v>
          </cell>
          <cell r="R385">
            <v>-7723.3518375999993</v>
          </cell>
          <cell r="S385">
            <v>-7568.7504248000041</v>
          </cell>
          <cell r="T385">
            <v>-8062.549011999974</v>
          </cell>
          <cell r="U385">
            <v>-7542.3341040000087</v>
          </cell>
          <cell r="V385">
            <v>-7904.9163160000026</v>
          </cell>
          <cell r="W385">
            <v>-8038.4328661600011</v>
          </cell>
          <cell r="X385">
            <v>-8441.2572647252964</v>
          </cell>
          <cell r="Y385">
            <v>-8887.6337554153288</v>
          </cell>
          <cell r="Z385">
            <v>-9098.8851246868871</v>
          </cell>
          <cell r="AA385">
            <v>-8045.8802428818453</v>
          </cell>
          <cell r="AB385">
            <v>-8765.0090790430841</v>
          </cell>
          <cell r="AC385">
            <v>-5727.0374106411327</v>
          </cell>
          <cell r="AD385">
            <v>-7772.2720294103783</v>
          </cell>
          <cell r="AE385">
            <v>-10528.505814117423</v>
          </cell>
          <cell r="AF385">
            <v>-7222.627507452009</v>
          </cell>
          <cell r="AG385">
            <v>-8014.0421908799617</v>
          </cell>
          <cell r="AH385">
            <v>-6906.0953123999789</v>
          </cell>
          <cell r="AI385">
            <v>-7601.0512112468859</v>
          </cell>
          <cell r="AJ385">
            <v>-8486.2624382399808</v>
          </cell>
          <cell r="AK385">
            <v>-7914.8151520000247</v>
          </cell>
        </row>
        <row r="386">
          <cell r="A386" t="str">
            <v>-  -  fjernvarme</v>
          </cell>
          <cell r="B386" t="str">
            <v>ens</v>
          </cell>
          <cell r="C386" t="str">
            <v>tab</v>
          </cell>
          <cell r="D386" t="str">
            <v>fjv</v>
          </cell>
          <cell r="E386" t="str">
            <v>a0a0</v>
          </cell>
          <cell r="F386" t="str">
            <v>a00</v>
          </cell>
          <cell r="G386">
            <v>-20328.75</v>
          </cell>
          <cell r="H386">
            <v>0</v>
          </cell>
          <cell r="I386">
            <v>0</v>
          </cell>
          <cell r="J386">
            <v>-17115</v>
          </cell>
          <cell r="K386">
            <v>-18692.5</v>
          </cell>
          <cell r="L386">
            <v>-18913.5</v>
          </cell>
          <cell r="M386">
            <v>-19683</v>
          </cell>
          <cell r="N386">
            <v>-20757.25</v>
          </cell>
          <cell r="O386">
            <v>-19753.999999999996</v>
          </cell>
          <cell r="P386">
            <v>-19363.310000000001</v>
          </cell>
          <cell r="Q386">
            <v>-19821.559999999998</v>
          </cell>
          <cell r="R386">
            <v>-20466.810000000001</v>
          </cell>
          <cell r="S386">
            <v>-21154.81</v>
          </cell>
          <cell r="T386">
            <v>-23132.457600000002</v>
          </cell>
          <cell r="U386">
            <v>-22451.735199999999</v>
          </cell>
          <cell r="V386">
            <v>-22380.432799999999</v>
          </cell>
          <cell r="W386">
            <v>-20320.700400000002</v>
          </cell>
          <cell r="X386">
            <v>-18355.448</v>
          </cell>
          <cell r="Y386">
            <v>-18506.648000000001</v>
          </cell>
          <cell r="Z386">
            <v>-21019.013466666671</v>
          </cell>
          <cell r="AA386">
            <v>-21014.032266666669</v>
          </cell>
          <cell r="AB386">
            <v>-22295.5098</v>
          </cell>
          <cell r="AC386">
            <v>-22413.235360000006</v>
          </cell>
          <cell r="AD386">
            <v>-23631.588861369855</v>
          </cell>
          <cell r="AE386">
            <v>-26017.131400000002</v>
          </cell>
          <cell r="AF386">
            <v>-24529.773600484379</v>
          </cell>
          <cell r="AG386">
            <v>-25286.244884897191</v>
          </cell>
          <cell r="AH386">
            <v>-24393.448549187862</v>
          </cell>
          <cell r="AI386">
            <v>-23599.622947277559</v>
          </cell>
          <cell r="AJ386">
            <v>-25562</v>
          </cell>
          <cell r="AK386">
            <v>-25191.326000000001</v>
          </cell>
        </row>
        <row r="387">
          <cell r="A387" t="str">
            <v>-  -  bygas</v>
          </cell>
          <cell r="B387" t="str">
            <v>ens</v>
          </cell>
          <cell r="C387" t="str">
            <v>tab</v>
          </cell>
          <cell r="D387" t="str">
            <v>bga</v>
          </cell>
          <cell r="E387" t="str">
            <v>a0a0</v>
          </cell>
          <cell r="F387" t="str">
            <v>a00</v>
          </cell>
          <cell r="G387">
            <v>-258.56</v>
          </cell>
          <cell r="H387">
            <v>0</v>
          </cell>
          <cell r="I387">
            <v>0</v>
          </cell>
          <cell r="J387">
            <v>-221.72</v>
          </cell>
          <cell r="K387">
            <v>-225.24</v>
          </cell>
          <cell r="L387">
            <v>-213.88</v>
          </cell>
          <cell r="M387">
            <v>-211.2</v>
          </cell>
          <cell r="N387">
            <v>-221.08</v>
          </cell>
          <cell r="O387">
            <v>-209.36</v>
          </cell>
          <cell r="P387">
            <v>-195.28</v>
          </cell>
          <cell r="Q387">
            <v>-182.56</v>
          </cell>
          <cell r="R387">
            <v>-171.88</v>
          </cell>
          <cell r="S387">
            <v>-174.76</v>
          </cell>
          <cell r="T387">
            <v>-161.72</v>
          </cell>
          <cell r="U387">
            <v>-106.44</v>
          </cell>
          <cell r="V387">
            <v>-93.245640000000009</v>
          </cell>
          <cell r="W387">
            <v>-77.922599999999989</v>
          </cell>
          <cell r="X387">
            <v>-66.703360000000004</v>
          </cell>
          <cell r="Y387">
            <v>-64.162599999999998</v>
          </cell>
          <cell r="Z387">
            <v>-66.584040000000002</v>
          </cell>
          <cell r="AA387">
            <v>-60.540599999999998</v>
          </cell>
          <cell r="AB387">
            <v>-59.862479999999998</v>
          </cell>
          <cell r="AC387">
            <v>-53.533600000000007</v>
          </cell>
          <cell r="AD387">
            <v>-52.405319999999996</v>
          </cell>
          <cell r="AE387">
            <v>-48.407119999999999</v>
          </cell>
          <cell r="AF387">
            <v>-41.315999999999995</v>
          </cell>
          <cell r="AG387">
            <v>-35.204000000000001</v>
          </cell>
          <cell r="AH387">
            <v>-29.647999999999996</v>
          </cell>
          <cell r="AI387">
            <v>-27.179679999999998</v>
          </cell>
          <cell r="AJ387">
            <v>-28.605799999999999</v>
          </cell>
          <cell r="AK387">
            <v>-24.935480000000002</v>
          </cell>
        </row>
        <row r="389">
          <cell r="A389" t="str">
            <v>-  ikke energiformål</v>
          </cell>
          <cell r="Y389">
            <v>12741.9431</v>
          </cell>
          <cell r="Z389">
            <v>12300.912100000001</v>
          </cell>
          <cell r="AA389">
            <v>12472.3076</v>
          </cell>
          <cell r="AB389">
            <v>12718.205299999998</v>
          </cell>
          <cell r="AC389">
            <v>12643.758</v>
          </cell>
          <cell r="AD389">
            <v>12655.022299999999</v>
          </cell>
          <cell r="AE389">
            <v>13543.479399999998</v>
          </cell>
          <cell r="AF389">
            <v>13189.107599999999</v>
          </cell>
          <cell r="AG389">
            <v>11725.036700000001</v>
          </cell>
          <cell r="AH389">
            <v>12561.1191</v>
          </cell>
          <cell r="AI389">
            <v>12106.3086</v>
          </cell>
          <cell r="AJ389">
            <v>10625.9581</v>
          </cell>
          <cell r="AK389">
            <v>10870.151899999999</v>
          </cell>
        </row>
        <row r="390">
          <cell r="A390" t="str">
            <v>-  -  mineralsk terpentin</v>
          </cell>
          <cell r="B390" t="str">
            <v>fbs</v>
          </cell>
          <cell r="C390" t="str">
            <v>ief</v>
          </cell>
          <cell r="D390" t="str">
            <v>ter</v>
          </cell>
          <cell r="E390" t="str">
            <v>a0a0</v>
          </cell>
          <cell r="F390" t="str">
            <v>a00</v>
          </cell>
          <cell r="G390">
            <v>-1818.3</v>
          </cell>
          <cell r="H390">
            <v>0</v>
          </cell>
          <cell r="I390">
            <v>0</v>
          </cell>
          <cell r="J390">
            <v>-1722.6</v>
          </cell>
          <cell r="K390">
            <v>-1755.2249999999999</v>
          </cell>
          <cell r="L390">
            <v>-1735.65</v>
          </cell>
          <cell r="M390">
            <v>-1747.395</v>
          </cell>
          <cell r="N390">
            <v>-1717.989</v>
          </cell>
          <cell r="O390">
            <v>-1379.037</v>
          </cell>
          <cell r="P390">
            <v>-1145.442</v>
          </cell>
          <cell r="Q390">
            <v>-1159.1010000000001</v>
          </cell>
          <cell r="R390">
            <v>-1216.9559999999999</v>
          </cell>
          <cell r="S390">
            <v>-1078.7565</v>
          </cell>
          <cell r="T390">
            <v>-1126.0409999999999</v>
          </cell>
          <cell r="U390">
            <v>-1097.7225000000001</v>
          </cell>
          <cell r="V390">
            <v>-1100.376</v>
          </cell>
          <cell r="W390">
            <v>-1160.319</v>
          </cell>
          <cell r="X390">
            <v>-1124.0835</v>
          </cell>
          <cell r="Y390">
            <v>-1018.8135</v>
          </cell>
          <cell r="Z390">
            <v>-1030.0364999999999</v>
          </cell>
          <cell r="AA390">
            <v>-946.38599999999997</v>
          </cell>
          <cell r="AB390">
            <v>-1028.1224999999999</v>
          </cell>
          <cell r="AC390">
            <v>-1015.812</v>
          </cell>
          <cell r="AD390">
            <v>-1022.6849999999999</v>
          </cell>
          <cell r="AE390">
            <v>-1222.6545000000001</v>
          </cell>
          <cell r="AF390">
            <v>-994.06200000000001</v>
          </cell>
          <cell r="AG390">
            <v>-936.99</v>
          </cell>
          <cell r="AH390">
            <v>-1057.4414999999999</v>
          </cell>
          <cell r="AI390">
            <v>-1069.5345</v>
          </cell>
          <cell r="AJ390">
            <v>-880.875</v>
          </cell>
          <cell r="AK390">
            <v>-880.875</v>
          </cell>
        </row>
      </sheetData>
      <sheetData sheetId="3">
        <row r="7">
          <cell r="A7" t="str">
            <v>ELIMKORR_F</v>
          </cell>
          <cell r="B7" t="str">
            <v>TJ</v>
          </cell>
          <cell r="C7" t="str">
            <v>elc</v>
          </cell>
          <cell r="D7" t="str">
            <v>fut</v>
          </cell>
          <cell r="G7">
            <v>-17699.986874130427</v>
          </cell>
          <cell r="J7">
            <v>5443.9645313039146</v>
          </cell>
          <cell r="K7">
            <v>4048.9977263672035</v>
          </cell>
          <cell r="L7">
            <v>2987.0857579754147</v>
          </cell>
          <cell r="M7">
            <v>15164.342632327003</v>
          </cell>
          <cell r="N7">
            <v>10648.579917085535</v>
          </cell>
          <cell r="O7">
            <v>-2118.3202310976999</v>
          </cell>
          <cell r="P7">
            <v>6685.9008179318498</v>
          </cell>
          <cell r="Q7">
            <v>1479.64745517136</v>
          </cell>
          <cell r="R7">
            <v>1535.8811274990314</v>
          </cell>
          <cell r="S7">
            <v>1424.9505756719122</v>
          </cell>
          <cell r="T7">
            <v>199.55423926904618</v>
          </cell>
          <cell r="U7">
            <v>36.156322383940193</v>
          </cell>
          <cell r="V7">
            <v>977.33935708398451</v>
          </cell>
          <cell r="W7">
            <v>1747.2838430865522</v>
          </cell>
          <cell r="X7">
            <v>4975.9828801234189</v>
          </cell>
          <cell r="Y7">
            <v>3420.6298843407399</v>
          </cell>
          <cell r="Z7">
            <v>1322.2202047618694</v>
          </cell>
          <cell r="AA7">
            <v>578.85080158446817</v>
          </cell>
          <cell r="AB7">
            <v>-902.99846355380316</v>
          </cell>
          <cell r="AC7">
            <v>-15448.43</v>
          </cell>
          <cell r="AD7">
            <v>890.68</v>
          </cell>
          <cell r="AE7">
            <v>-4555.28</v>
          </cell>
          <cell r="AF7">
            <v>-1354</v>
          </cell>
          <cell r="AG7">
            <v>365</v>
          </cell>
          <cell r="AH7">
            <v>298</v>
          </cell>
          <cell r="AI7">
            <v>0</v>
          </cell>
          <cell r="AJ7">
            <v>675</v>
          </cell>
          <cell r="AK7">
            <v>179</v>
          </cell>
          <cell r="AM7" t="str">
            <v>Eltra og Elkraft; 2001-2002: Energistyrelsen</v>
          </cell>
          <cell r="AN7" t="str">
            <v>Oplysninger fra SOxNOx-rapport</v>
          </cell>
        </row>
        <row r="8">
          <cell r="A8" t="str">
            <v>ELIMKORR_ORI</v>
          </cell>
          <cell r="B8" t="str">
            <v>TJ</v>
          </cell>
          <cell r="C8" t="str">
            <v>elc</v>
          </cell>
          <cell r="D8" t="str">
            <v>ori</v>
          </cell>
          <cell r="G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287.22274256923242</v>
          </cell>
          <cell r="AE8">
            <v>-11160.240977863708</v>
          </cell>
          <cell r="AF8">
            <v>-3566</v>
          </cell>
          <cell r="AG8">
            <v>392</v>
          </cell>
          <cell r="AH8">
            <v>0</v>
          </cell>
          <cell r="AI8">
            <v>2294</v>
          </cell>
          <cell r="AJ8">
            <v>5079</v>
          </cell>
          <cell r="AK8">
            <v>1278</v>
          </cell>
          <cell r="AM8" t="str">
            <v>Eltra og Elkraft</v>
          </cell>
          <cell r="AN8" t="str">
            <v>Oplysninger fra SOxNOx-rapport</v>
          </cell>
        </row>
        <row r="9">
          <cell r="A9" t="str">
            <v>ELIMKORR_NG</v>
          </cell>
          <cell r="B9" t="str">
            <v>TJ</v>
          </cell>
          <cell r="C9" t="str">
            <v>elc</v>
          </cell>
          <cell r="D9" t="str">
            <v>nga</v>
          </cell>
          <cell r="G9">
            <v>0</v>
          </cell>
          <cell r="J9">
            <v>0</v>
          </cell>
          <cell r="K9">
            <v>0</v>
          </cell>
          <cell r="L9">
            <v>0</v>
          </cell>
          <cell r="M9">
            <v>0</v>
          </cell>
          <cell r="N9">
            <v>0</v>
          </cell>
          <cell r="O9">
            <v>0</v>
          </cell>
          <cell r="P9">
            <v>0</v>
          </cell>
          <cell r="Q9">
            <v>0</v>
          </cell>
          <cell r="R9">
            <v>0</v>
          </cell>
          <cell r="S9">
            <v>0</v>
          </cell>
          <cell r="T9">
            <v>46.105236255057676</v>
          </cell>
          <cell r="U9">
            <v>13.690855189824463</v>
          </cell>
          <cell r="V9">
            <v>485.2375094860638</v>
          </cell>
          <cell r="W9">
            <v>1145.3859309856537</v>
          </cell>
          <cell r="X9">
            <v>2897</v>
          </cell>
          <cell r="Y9">
            <v>1915.9321654960343</v>
          </cell>
          <cell r="Z9">
            <v>113.90229443653202</v>
          </cell>
          <cell r="AA9">
            <v>680.27447680250248</v>
          </cell>
          <cell r="AB9">
            <v>329.79155130430058</v>
          </cell>
          <cell r="AC9">
            <v>0</v>
          </cell>
          <cell r="AD9">
            <v>0</v>
          </cell>
          <cell r="AE9">
            <v>-47.67</v>
          </cell>
          <cell r="AF9">
            <v>0</v>
          </cell>
          <cell r="AG9">
            <v>0</v>
          </cell>
          <cell r="AH9">
            <v>0</v>
          </cell>
          <cell r="AI9">
            <v>0</v>
          </cell>
          <cell r="AJ9">
            <v>-999</v>
          </cell>
          <cell r="AK9">
            <v>-1715</v>
          </cell>
          <cell r="AM9" t="str">
            <v>Eltra og Elkraft</v>
          </cell>
          <cell r="AN9" t="str">
            <v>Oplysninger fra SOxNOx-rapport</v>
          </cell>
        </row>
        <row r="10">
          <cell r="A10" t="str">
            <v>ELIMKORR_KUVH</v>
          </cell>
          <cell r="B10" t="str">
            <v>TJ</v>
          </cell>
          <cell r="C10" t="str">
            <v>elc</v>
          </cell>
          <cell r="D10" t="str">
            <v>kul</v>
          </cell>
          <cell r="G10">
            <v>-5014.6961274825571</v>
          </cell>
          <cell r="J10">
            <v>3013.2801784349085</v>
          </cell>
          <cell r="K10">
            <v>3647.1324899810052</v>
          </cell>
          <cell r="L10">
            <v>2950.7167600065713</v>
          </cell>
          <cell r="M10">
            <v>20397.979872103006</v>
          </cell>
          <cell r="N10">
            <v>19929.129458660991</v>
          </cell>
          <cell r="O10">
            <v>-9857.4794267355519</v>
          </cell>
          <cell r="P10">
            <v>46793.350072023248</v>
          </cell>
          <cell r="Q10">
            <v>17922.719343669065</v>
          </cell>
          <cell r="R10">
            <v>38410.244055216397</v>
          </cell>
          <cell r="S10">
            <v>44316.385453442526</v>
          </cell>
          <cell r="T10">
            <v>4005.729688677653</v>
          </cell>
          <cell r="U10">
            <v>686.87683254999013</v>
          </cell>
          <cell r="V10">
            <v>21184.913133429949</v>
          </cell>
          <cell r="W10">
            <v>36135.230225927793</v>
          </cell>
          <cell r="X10">
            <v>79289.017119876575</v>
          </cell>
          <cell r="Y10">
            <v>62355.617950163229</v>
          </cell>
          <cell r="Z10">
            <v>-17551.122499198402</v>
          </cell>
          <cell r="AA10">
            <v>30051.874721613029</v>
          </cell>
          <cell r="AB10">
            <v>11787.846912249503</v>
          </cell>
          <cell r="AC10">
            <v>-27349.64</v>
          </cell>
          <cell r="AD10">
            <v>-8236.1427425692327</v>
          </cell>
          <cell r="AE10">
            <v>-125274.17902213629</v>
          </cell>
          <cell r="AF10">
            <v>-58990</v>
          </cell>
          <cell r="AG10">
            <v>-39738</v>
          </cell>
          <cell r="AH10">
            <v>-20429</v>
          </cell>
          <cell r="AI10">
            <v>5006</v>
          </cell>
          <cell r="AJ10">
            <v>-8179</v>
          </cell>
          <cell r="AK10">
            <v>-17111</v>
          </cell>
          <cell r="AM10" t="str">
            <v>Eltra og Elkraft</v>
          </cell>
          <cell r="AN10" t="str">
            <v>Oplysninger fra SOxNOx-rapport</v>
          </cell>
        </row>
      </sheetData>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Gross Energy Consumption (adj.)"/>
      <sheetName val="Total Consumption (adj.)"/>
      <sheetName val="Agriculture and Industry (adj.)"/>
      <sheetName val="Commercial and Public (adj) "/>
      <sheetName val="Households (adj.)"/>
      <sheetName val="Space Heating (adj.)"/>
      <sheetName val="Net Space Heating (adj.)"/>
      <sheetName val="Electricity Consumption (adj.)"/>
      <sheetName val="Emissions (adj.)"/>
      <sheetName val="Gross Energy Consumption (obs.)"/>
      <sheetName val="Energy Sector"/>
      <sheetName val="Final Energy Consumption (obs.)"/>
      <sheetName val="Transport (obs.)"/>
      <sheetName val="Agriculture and Industry (obs.)"/>
      <sheetName val="Commercial and Public (obs.) "/>
      <sheetName val="Households (obs.)"/>
      <sheetName val="Space Heating (obs.)"/>
      <sheetName val="Net Space Heating (obs.)"/>
      <sheetName val="Electricity Consumption (obs.)"/>
      <sheetName val="Emissions (obs.)"/>
      <sheetName val="Primary Energy Production"/>
      <sheetName val="Renewable Energy "/>
      <sheetName val="Electricity Production"/>
      <sheetName val="Fuels Used in El. Production"/>
      <sheetName val="Heat Production"/>
      <sheetName val="Fuels Used in Heat Production"/>
      <sheetName val="Gas Works"/>
      <sheetName val="Energy Balance"/>
      <sheetName val="Detailed Supply and Consumption"/>
      <sheetName val="Assum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Plants1"/>
      <sheetName val="Plants1-X"/>
      <sheetName val="Ad hoc"/>
      <sheetName val="Plants2"/>
      <sheetName val="Plants2A"/>
      <sheetName val="Plants2B"/>
      <sheetName val="Tech"/>
      <sheetName val="TechA"/>
      <sheetName val="TechB"/>
      <sheetName val="Proc"/>
      <sheetName val="ProcA"/>
      <sheetName val="ProcB"/>
      <sheetName val="Proc1"/>
      <sheetName val="Comm"/>
      <sheetName val="Emis"/>
      <sheetName val="Fuel Tech"/>
      <sheetName val="Tech WS"/>
      <sheetName val="TechA WS"/>
      <sheetName val="TechB WS"/>
      <sheetName val="Proc WS"/>
      <sheetName val="ProcA WS"/>
      <sheetName val="ProcB WS"/>
      <sheetName val="Capacity"/>
      <sheetName val="Geo"/>
      <sheetName val="PlantData"/>
      <sheetName val="Technology"/>
      <sheetName val="PlantType"/>
      <sheetName val="TIMES-DK codes"/>
      <sheetName val="Peak"/>
      <sheetName val="Plants Translate 1"/>
      <sheetName val="Plants Translate 2"/>
      <sheetName val="Fuel"/>
      <sheetName val="Names"/>
      <sheetName val="Info"/>
      <sheetName val="Define ChooseSheet"/>
    </sheetNames>
    <sheetDataSet>
      <sheetData sheetId="0">
        <row r="22">
          <cell r="D22">
            <v>2010</v>
          </cell>
        </row>
        <row r="24">
          <cell r="D24" t="str">
            <v>DK-West</v>
          </cell>
        </row>
      </sheetData>
      <sheetData sheetId="1">
        <row r="14">
          <cell r="A14" t="str">
            <v>Helsingør1</v>
          </cell>
          <cell r="B14" t="str">
            <v>DK-East</v>
          </cell>
          <cell r="G14">
            <v>55</v>
          </cell>
          <cell r="H14">
            <v>58.823529411764703</v>
          </cell>
          <cell r="AK14">
            <v>22.384999999999998</v>
          </cell>
          <cell r="AL14">
            <v>25.605536332179923</v>
          </cell>
          <cell r="AN14">
            <v>0</v>
          </cell>
          <cell r="AO14">
            <v>4.4000000000000004</v>
          </cell>
          <cell r="AP14">
            <v>550</v>
          </cell>
          <cell r="AQ14">
            <v>5.5</v>
          </cell>
          <cell r="BG14" t="b">
            <v>0</v>
          </cell>
          <cell r="BO14" t="b">
            <v>0</v>
          </cell>
          <cell r="CA14" t="b">
            <v>0</v>
          </cell>
          <cell r="CB14" t="b">
            <v>0</v>
          </cell>
          <cell r="CD14" t="b">
            <v>0</v>
          </cell>
          <cell r="CE14" t="b">
            <v>0</v>
          </cell>
          <cell r="CG14" t="b">
            <v>0</v>
          </cell>
          <cell r="CH14" t="b">
            <v>0</v>
          </cell>
          <cell r="CP14" t="str">
            <v>ECGASGTD</v>
          </cell>
          <cell r="CT14" t="b">
            <v>0</v>
          </cell>
          <cell r="CV14" t="b">
            <v>0</v>
          </cell>
          <cell r="CX14" t="b">
            <v>0</v>
          </cell>
          <cell r="CZ14" t="b">
            <v>0</v>
          </cell>
          <cell r="DB14" t="b">
            <v>0</v>
          </cell>
          <cell r="DD14" t="b">
            <v>0</v>
          </cell>
          <cell r="DF14" t="b">
            <v>0</v>
          </cell>
          <cell r="DH14" t="b">
            <v>0</v>
          </cell>
          <cell r="DJ14" t="b">
            <v>0</v>
          </cell>
          <cell r="DL14" t="b">
            <v>0</v>
          </cell>
          <cell r="DN14" t="b">
            <v>0</v>
          </cell>
          <cell r="DP14" t="b">
            <v>0</v>
          </cell>
          <cell r="DV14">
            <v>0</v>
          </cell>
          <cell r="DX14">
            <v>0</v>
          </cell>
          <cell r="DZ14">
            <v>0</v>
          </cell>
          <cell r="EB14">
            <v>0</v>
          </cell>
          <cell r="ED14">
            <v>0</v>
          </cell>
          <cell r="EF14">
            <v>0</v>
          </cell>
          <cell r="EJ14">
            <v>0</v>
          </cell>
          <cell r="EL14">
            <v>0</v>
          </cell>
          <cell r="EN14">
            <v>0</v>
          </cell>
          <cell r="EP14">
            <v>0</v>
          </cell>
          <cell r="ER14">
            <v>0</v>
          </cell>
          <cell r="ET14">
            <v>0</v>
          </cell>
          <cell r="EX14">
            <v>0</v>
          </cell>
          <cell r="EZ14">
            <v>0</v>
          </cell>
          <cell r="FD14">
            <v>0</v>
          </cell>
          <cell r="FF14">
            <v>0</v>
          </cell>
        </row>
        <row r="15">
          <cell r="A15" t="str">
            <v>Helsingør1</v>
          </cell>
          <cell r="B15" t="str">
            <v>DK-East</v>
          </cell>
          <cell r="G15">
            <v>55</v>
          </cell>
          <cell r="H15">
            <v>58.823529411764703</v>
          </cell>
          <cell r="AK15">
            <v>22.384999999999998</v>
          </cell>
          <cell r="AL15">
            <v>25.605536332179923</v>
          </cell>
          <cell r="AN15">
            <v>0</v>
          </cell>
          <cell r="AO15">
            <v>4.4000000000000004</v>
          </cell>
          <cell r="AP15">
            <v>550</v>
          </cell>
          <cell r="AQ15">
            <v>5.5</v>
          </cell>
          <cell r="BG15" t="b">
            <v>0</v>
          </cell>
          <cell r="BO15" t="b">
            <v>0</v>
          </cell>
          <cell r="CA15" t="b">
            <v>0</v>
          </cell>
          <cell r="CB15" t="b">
            <v>0</v>
          </cell>
          <cell r="CD15" t="b">
            <v>0</v>
          </cell>
          <cell r="CE15" t="b">
            <v>0</v>
          </cell>
          <cell r="CG15" t="b">
            <v>0</v>
          </cell>
          <cell r="CH15" t="b">
            <v>0</v>
          </cell>
          <cell r="CP15" t="str">
            <v>ECGASGTD</v>
          </cell>
          <cell r="CT15" t="b">
            <v>0</v>
          </cell>
          <cell r="CV15" t="b">
            <v>0</v>
          </cell>
          <cell r="CX15" t="b">
            <v>0</v>
          </cell>
          <cell r="CZ15" t="b">
            <v>0</v>
          </cell>
          <cell r="DB15" t="b">
            <v>0</v>
          </cell>
          <cell r="DD15" t="b">
            <v>0</v>
          </cell>
          <cell r="DF15" t="b">
            <v>0</v>
          </cell>
          <cell r="DH15" t="b">
            <v>0</v>
          </cell>
          <cell r="DJ15" t="b">
            <v>0</v>
          </cell>
          <cell r="DL15" t="b">
            <v>0</v>
          </cell>
          <cell r="DN15" t="b">
            <v>0</v>
          </cell>
          <cell r="DP15" t="b">
            <v>0</v>
          </cell>
          <cell r="DV15">
            <v>0</v>
          </cell>
          <cell r="DX15">
            <v>0</v>
          </cell>
          <cell r="DZ15">
            <v>0</v>
          </cell>
          <cell r="EB15">
            <v>0</v>
          </cell>
          <cell r="ED15">
            <v>0</v>
          </cell>
          <cell r="EF15">
            <v>0</v>
          </cell>
          <cell r="EJ15">
            <v>0</v>
          </cell>
          <cell r="EL15">
            <v>0</v>
          </cell>
          <cell r="EN15">
            <v>0</v>
          </cell>
          <cell r="EP15">
            <v>0</v>
          </cell>
          <cell r="ER15">
            <v>0</v>
          </cell>
          <cell r="ET15">
            <v>0</v>
          </cell>
          <cell r="EX15">
            <v>0</v>
          </cell>
          <cell r="EZ15">
            <v>0</v>
          </cell>
          <cell r="FD15">
            <v>0</v>
          </cell>
          <cell r="FF15">
            <v>0</v>
          </cell>
        </row>
        <row r="16">
          <cell r="A16" t="str">
            <v>Helsingør1</v>
          </cell>
          <cell r="B16" t="str">
            <v>DK-East</v>
          </cell>
          <cell r="G16">
            <v>55</v>
          </cell>
          <cell r="H16">
            <v>58.823529411764703</v>
          </cell>
          <cell r="AK16">
            <v>22.384999999999998</v>
          </cell>
          <cell r="AL16">
            <v>25.605536332179923</v>
          </cell>
          <cell r="AN16">
            <v>0</v>
          </cell>
          <cell r="AO16">
            <v>4.4000000000000004</v>
          </cell>
          <cell r="AP16">
            <v>550</v>
          </cell>
          <cell r="AQ16">
            <v>5.5</v>
          </cell>
          <cell r="BG16" t="b">
            <v>0</v>
          </cell>
          <cell r="BO16" t="b">
            <v>0</v>
          </cell>
          <cell r="CA16" t="b">
            <v>0</v>
          </cell>
          <cell r="CB16" t="b">
            <v>0</v>
          </cell>
          <cell r="CD16" t="b">
            <v>0</v>
          </cell>
          <cell r="CE16" t="b">
            <v>0</v>
          </cell>
          <cell r="CG16" t="b">
            <v>0</v>
          </cell>
          <cell r="CH16" t="b">
            <v>0</v>
          </cell>
          <cell r="CP16" t="str">
            <v>ECGASGTD</v>
          </cell>
          <cell r="CT16" t="b">
            <v>0</v>
          </cell>
          <cell r="CV16" t="b">
            <v>0</v>
          </cell>
          <cell r="CX16" t="b">
            <v>0</v>
          </cell>
          <cell r="CZ16" t="b">
            <v>0</v>
          </cell>
          <cell r="DB16" t="b">
            <v>0</v>
          </cell>
          <cell r="DD16" t="b">
            <v>0</v>
          </cell>
          <cell r="DF16" t="b">
            <v>0</v>
          </cell>
          <cell r="DH16" t="b">
            <v>0</v>
          </cell>
          <cell r="DJ16" t="b">
            <v>0</v>
          </cell>
          <cell r="DL16" t="b">
            <v>0</v>
          </cell>
          <cell r="DN16" t="b">
            <v>0</v>
          </cell>
          <cell r="DP16" t="b">
            <v>0</v>
          </cell>
          <cell r="DV16">
            <v>0</v>
          </cell>
          <cell r="DX16">
            <v>0</v>
          </cell>
          <cell r="DZ16">
            <v>0</v>
          </cell>
          <cell r="EB16">
            <v>0</v>
          </cell>
          <cell r="ED16">
            <v>0</v>
          </cell>
          <cell r="EF16">
            <v>0</v>
          </cell>
          <cell r="EJ16">
            <v>0</v>
          </cell>
          <cell r="EL16">
            <v>0</v>
          </cell>
          <cell r="EN16">
            <v>0</v>
          </cell>
          <cell r="EP16">
            <v>0</v>
          </cell>
          <cell r="ER16">
            <v>0</v>
          </cell>
          <cell r="ET16">
            <v>0</v>
          </cell>
          <cell r="EX16">
            <v>0</v>
          </cell>
          <cell r="EZ16">
            <v>0</v>
          </cell>
          <cell r="FD16">
            <v>0</v>
          </cell>
          <cell r="FF16">
            <v>0</v>
          </cell>
        </row>
        <row r="17">
          <cell r="A17" t="str">
            <v>Helsingør2</v>
          </cell>
          <cell r="B17" t="str">
            <v>DK-East</v>
          </cell>
          <cell r="G17">
            <v>76.714666666666659</v>
          </cell>
          <cell r="H17">
            <v>58</v>
          </cell>
          <cell r="AK17">
            <v>37.314013866666656</v>
          </cell>
          <cell r="AL17">
            <v>21.329032258064519</v>
          </cell>
          <cell r="AN17">
            <v>0</v>
          </cell>
          <cell r="AO17">
            <v>0</v>
          </cell>
          <cell r="AP17">
            <v>1428.8106666666665</v>
          </cell>
          <cell r="AQ17">
            <v>7.6714666666666664</v>
          </cell>
          <cell r="BG17" t="b">
            <v>0</v>
          </cell>
          <cell r="BO17" t="b">
            <v>0</v>
          </cell>
          <cell r="CA17" t="b">
            <v>0</v>
          </cell>
          <cell r="CB17" t="b">
            <v>0</v>
          </cell>
          <cell r="CD17" t="b">
            <v>0</v>
          </cell>
          <cell r="CE17" t="b">
            <v>0</v>
          </cell>
          <cell r="CG17" t="b">
            <v>0</v>
          </cell>
          <cell r="CH17" t="b">
            <v>0</v>
          </cell>
          <cell r="CP17" t="str">
            <v>ECGASGTD</v>
          </cell>
          <cell r="CT17" t="b">
            <v>0</v>
          </cell>
          <cell r="CV17" t="b">
            <v>0</v>
          </cell>
          <cell r="CX17" t="b">
            <v>0</v>
          </cell>
          <cell r="CZ17" t="b">
            <v>0</v>
          </cell>
          <cell r="DB17" t="b">
            <v>0</v>
          </cell>
          <cell r="DD17" t="b">
            <v>0</v>
          </cell>
          <cell r="DF17" t="b">
            <v>0</v>
          </cell>
          <cell r="DH17" t="b">
            <v>0</v>
          </cell>
          <cell r="DJ17" t="b">
            <v>0</v>
          </cell>
          <cell r="DL17" t="b">
            <v>0</v>
          </cell>
          <cell r="DN17" t="b">
            <v>0</v>
          </cell>
          <cell r="DP17" t="b">
            <v>0</v>
          </cell>
          <cell r="DV17">
            <v>0</v>
          </cell>
          <cell r="DX17">
            <v>0</v>
          </cell>
          <cell r="DZ17">
            <v>0</v>
          </cell>
          <cell r="EB17">
            <v>0</v>
          </cell>
          <cell r="ED17">
            <v>0</v>
          </cell>
          <cell r="EF17">
            <v>0</v>
          </cell>
          <cell r="EJ17">
            <v>0</v>
          </cell>
          <cell r="EL17">
            <v>0</v>
          </cell>
          <cell r="EN17">
            <v>0</v>
          </cell>
          <cell r="EP17">
            <v>0</v>
          </cell>
          <cell r="ER17">
            <v>0</v>
          </cell>
          <cell r="ET17">
            <v>0</v>
          </cell>
          <cell r="EX17">
            <v>0</v>
          </cell>
          <cell r="EZ17">
            <v>0</v>
          </cell>
          <cell r="FD17">
            <v>0</v>
          </cell>
          <cell r="FF17">
            <v>0</v>
          </cell>
        </row>
        <row r="18">
          <cell r="A18" t="str">
            <v>KedlerHelsingør</v>
          </cell>
          <cell r="B18" t="str">
            <v>DK-East</v>
          </cell>
          <cell r="G18">
            <v>0</v>
          </cell>
          <cell r="H18">
            <v>62</v>
          </cell>
          <cell r="AK18">
            <v>0</v>
          </cell>
          <cell r="AL18">
            <v>57.970000000000006</v>
          </cell>
          <cell r="AN18">
            <v>0</v>
          </cell>
          <cell r="AO18">
            <v>0</v>
          </cell>
          <cell r="AP18">
            <v>669.6</v>
          </cell>
          <cell r="AQ18">
            <v>0</v>
          </cell>
          <cell r="BG18" t="b">
            <v>0</v>
          </cell>
          <cell r="BO18" t="b">
            <v>0</v>
          </cell>
          <cell r="CA18" t="b">
            <v>0</v>
          </cell>
          <cell r="CB18" t="b">
            <v>0</v>
          </cell>
          <cell r="CD18" t="b">
            <v>0</v>
          </cell>
          <cell r="CE18" t="b">
            <v>0</v>
          </cell>
          <cell r="CG18" t="b">
            <v>0</v>
          </cell>
          <cell r="CH18" t="b">
            <v>0</v>
          </cell>
          <cell r="CP18" t="str">
            <v>EHGASBOD</v>
          </cell>
          <cell r="CT18" t="b">
            <v>0</v>
          </cell>
          <cell r="CV18" t="b">
            <v>0</v>
          </cell>
          <cell r="CX18" t="b">
            <v>0</v>
          </cell>
          <cell r="CZ18" t="b">
            <v>0</v>
          </cell>
          <cell r="DB18" t="b">
            <v>0</v>
          </cell>
          <cell r="DD18" t="b">
            <v>0</v>
          </cell>
          <cell r="DF18" t="b">
            <v>0</v>
          </cell>
          <cell r="DH18" t="b">
            <v>0</v>
          </cell>
          <cell r="DJ18" t="b">
            <v>0</v>
          </cell>
          <cell r="DL18" t="b">
            <v>0</v>
          </cell>
          <cell r="DN18" t="b">
            <v>0</v>
          </cell>
          <cell r="DP18" t="b">
            <v>0</v>
          </cell>
          <cell r="DV18">
            <v>0</v>
          </cell>
          <cell r="DX18">
            <v>0</v>
          </cell>
          <cell r="DZ18">
            <v>0</v>
          </cell>
          <cell r="EB18">
            <v>0</v>
          </cell>
          <cell r="ED18">
            <v>0</v>
          </cell>
          <cell r="EF18">
            <v>0</v>
          </cell>
          <cell r="EJ18">
            <v>0</v>
          </cell>
          <cell r="EL18">
            <v>0</v>
          </cell>
          <cell r="EN18">
            <v>0</v>
          </cell>
          <cell r="EP18">
            <v>0</v>
          </cell>
          <cell r="ER18">
            <v>0</v>
          </cell>
          <cell r="ET18">
            <v>0</v>
          </cell>
          <cell r="EX18">
            <v>0</v>
          </cell>
          <cell r="EZ18">
            <v>0</v>
          </cell>
          <cell r="FD18">
            <v>0</v>
          </cell>
          <cell r="FF18">
            <v>0</v>
          </cell>
        </row>
        <row r="19">
          <cell r="A19" t="str">
            <v>KedlerHelsingør</v>
          </cell>
          <cell r="B19" t="str">
            <v>DK-East</v>
          </cell>
          <cell r="G19">
            <v>0</v>
          </cell>
          <cell r="H19">
            <v>62</v>
          </cell>
          <cell r="AK19">
            <v>0</v>
          </cell>
          <cell r="AL19">
            <v>57.970000000000006</v>
          </cell>
          <cell r="AN19">
            <v>0</v>
          </cell>
          <cell r="AO19">
            <v>0</v>
          </cell>
          <cell r="AP19">
            <v>669.6</v>
          </cell>
          <cell r="AQ19">
            <v>0</v>
          </cell>
          <cell r="BG19" t="b">
            <v>0</v>
          </cell>
          <cell r="BO19" t="b">
            <v>0</v>
          </cell>
          <cell r="CA19" t="b">
            <v>0</v>
          </cell>
          <cell r="CB19" t="b">
            <v>0</v>
          </cell>
          <cell r="CD19" t="b">
            <v>0</v>
          </cell>
          <cell r="CE19" t="b">
            <v>0</v>
          </cell>
          <cell r="CG19" t="b">
            <v>0</v>
          </cell>
          <cell r="CH19" t="b">
            <v>0</v>
          </cell>
          <cell r="CP19" t="str">
            <v>EHGASBOD</v>
          </cell>
          <cell r="CT19" t="b">
            <v>0</v>
          </cell>
          <cell r="CV19" t="b">
            <v>0</v>
          </cell>
          <cell r="CX19" t="b">
            <v>0</v>
          </cell>
          <cell r="CZ19" t="b">
            <v>0</v>
          </cell>
          <cell r="DB19" t="b">
            <v>0</v>
          </cell>
          <cell r="DD19" t="b">
            <v>0</v>
          </cell>
          <cell r="DF19" t="b">
            <v>0</v>
          </cell>
          <cell r="DH19" t="b">
            <v>0</v>
          </cell>
          <cell r="DJ19" t="b">
            <v>0</v>
          </cell>
          <cell r="DL19" t="b">
            <v>0</v>
          </cell>
          <cell r="DN19" t="b">
            <v>0</v>
          </cell>
          <cell r="DP19" t="b">
            <v>0</v>
          </cell>
          <cell r="DV19">
            <v>0</v>
          </cell>
          <cell r="DX19">
            <v>0</v>
          </cell>
          <cell r="DZ19">
            <v>0</v>
          </cell>
          <cell r="EB19">
            <v>0</v>
          </cell>
          <cell r="ED19">
            <v>0</v>
          </cell>
          <cell r="EF19">
            <v>0</v>
          </cell>
          <cell r="EJ19">
            <v>0</v>
          </cell>
          <cell r="EL19">
            <v>0</v>
          </cell>
          <cell r="EN19">
            <v>0</v>
          </cell>
          <cell r="EP19">
            <v>0</v>
          </cell>
          <cell r="ER19">
            <v>0</v>
          </cell>
          <cell r="ET19">
            <v>0</v>
          </cell>
          <cell r="EX19">
            <v>0</v>
          </cell>
          <cell r="EZ19">
            <v>0</v>
          </cell>
          <cell r="FD19">
            <v>0</v>
          </cell>
          <cell r="FF19">
            <v>0</v>
          </cell>
        </row>
        <row r="20">
          <cell r="A20" t="str">
            <v>Fliskedel1</v>
          </cell>
          <cell r="B20" t="str">
            <v>DK-East</v>
          </cell>
          <cell r="G20">
            <v>0</v>
          </cell>
          <cell r="H20">
            <v>5</v>
          </cell>
          <cell r="AK20">
            <v>0</v>
          </cell>
          <cell r="AL20">
            <v>5.782865947611711</v>
          </cell>
          <cell r="AN20">
            <v>0</v>
          </cell>
          <cell r="AO20">
            <v>0.01</v>
          </cell>
          <cell r="AP20">
            <v>104</v>
          </cell>
          <cell r="AQ20">
            <v>0</v>
          </cell>
          <cell r="BG20" t="b">
            <v>0</v>
          </cell>
          <cell r="BO20" t="b">
            <v>0</v>
          </cell>
          <cell r="CA20" t="b">
            <v>0</v>
          </cell>
          <cell r="CB20" t="b">
            <v>0</v>
          </cell>
          <cell r="CD20" t="b">
            <v>0</v>
          </cell>
          <cell r="CE20" t="b">
            <v>0</v>
          </cell>
          <cell r="CG20" t="b">
            <v>0</v>
          </cell>
          <cell r="CH20" t="b">
            <v>0</v>
          </cell>
          <cell r="CP20" t="str">
            <v>EHWCHBOD</v>
          </cell>
          <cell r="CT20" t="b">
            <v>0</v>
          </cell>
          <cell r="CV20" t="b">
            <v>0</v>
          </cell>
          <cell r="CX20" t="b">
            <v>0</v>
          </cell>
          <cell r="CZ20" t="b">
            <v>0</v>
          </cell>
          <cell r="DB20" t="b">
            <v>0</v>
          </cell>
          <cell r="DD20" t="b">
            <v>0</v>
          </cell>
          <cell r="DF20" t="b">
            <v>0</v>
          </cell>
          <cell r="DH20" t="b">
            <v>0</v>
          </cell>
          <cell r="DJ20" t="b">
            <v>0</v>
          </cell>
          <cell r="DL20" t="b">
            <v>0</v>
          </cell>
          <cell r="DN20" t="b">
            <v>0</v>
          </cell>
          <cell r="DP20" t="b">
            <v>0</v>
          </cell>
          <cell r="DV20">
            <v>0</v>
          </cell>
          <cell r="DX20">
            <v>0</v>
          </cell>
          <cell r="DZ20">
            <v>0</v>
          </cell>
          <cell r="EB20">
            <v>0</v>
          </cell>
          <cell r="ED20">
            <v>0</v>
          </cell>
          <cell r="EF20">
            <v>0</v>
          </cell>
          <cell r="EJ20">
            <v>0</v>
          </cell>
          <cell r="EL20">
            <v>0</v>
          </cell>
          <cell r="EN20">
            <v>0</v>
          </cell>
          <cell r="EP20">
            <v>0</v>
          </cell>
          <cell r="ER20">
            <v>0</v>
          </cell>
          <cell r="ET20">
            <v>0</v>
          </cell>
          <cell r="EX20">
            <v>0</v>
          </cell>
          <cell r="EZ20">
            <v>0</v>
          </cell>
          <cell r="FD20">
            <v>0</v>
          </cell>
          <cell r="FF20">
            <v>0</v>
          </cell>
        </row>
        <row r="21">
          <cell r="A21" t="str">
            <v>Fliskedel2</v>
          </cell>
          <cell r="B21" t="str">
            <v>DK-East</v>
          </cell>
          <cell r="G21">
            <v>0</v>
          </cell>
          <cell r="H21">
            <v>6</v>
          </cell>
          <cell r="AK21">
            <v>0</v>
          </cell>
          <cell r="AL21">
            <v>6.9394391371340527</v>
          </cell>
          <cell r="AN21">
            <v>0</v>
          </cell>
          <cell r="AO21">
            <v>1.2E-2</v>
          </cell>
          <cell r="AP21">
            <v>124.80000000000001</v>
          </cell>
          <cell r="AQ21">
            <v>0</v>
          </cell>
          <cell r="BG21" t="b">
            <v>0</v>
          </cell>
          <cell r="BO21" t="b">
            <v>0</v>
          </cell>
          <cell r="CA21" t="b">
            <v>0</v>
          </cell>
          <cell r="CB21" t="b">
            <v>0</v>
          </cell>
          <cell r="CD21" t="b">
            <v>0</v>
          </cell>
          <cell r="CE21" t="b">
            <v>0</v>
          </cell>
          <cell r="CG21" t="b">
            <v>0</v>
          </cell>
          <cell r="CH21" t="b">
            <v>0</v>
          </cell>
          <cell r="CP21" t="str">
            <v>EHWCHBOD</v>
          </cell>
          <cell r="CT21" t="b">
            <v>0</v>
          </cell>
          <cell r="CV21" t="b">
            <v>0</v>
          </cell>
          <cell r="CX21" t="b">
            <v>0</v>
          </cell>
          <cell r="CZ21" t="b">
            <v>0</v>
          </cell>
          <cell r="DB21" t="b">
            <v>0</v>
          </cell>
          <cell r="DD21" t="b">
            <v>0</v>
          </cell>
          <cell r="DF21" t="b">
            <v>0</v>
          </cell>
          <cell r="DH21" t="b">
            <v>0</v>
          </cell>
          <cell r="DJ21" t="b">
            <v>0</v>
          </cell>
          <cell r="DL21" t="b">
            <v>0</v>
          </cell>
          <cell r="DN21" t="b">
            <v>0</v>
          </cell>
          <cell r="DP21" t="b">
            <v>0</v>
          </cell>
          <cell r="DV21">
            <v>0</v>
          </cell>
          <cell r="DX21">
            <v>0</v>
          </cell>
          <cell r="DZ21">
            <v>0</v>
          </cell>
          <cell r="EB21">
            <v>0</v>
          </cell>
          <cell r="ED21">
            <v>0</v>
          </cell>
          <cell r="EF21">
            <v>0</v>
          </cell>
          <cell r="EJ21">
            <v>0</v>
          </cell>
          <cell r="EL21">
            <v>0</v>
          </cell>
          <cell r="EN21">
            <v>0</v>
          </cell>
          <cell r="EP21">
            <v>0</v>
          </cell>
          <cell r="ER21">
            <v>0</v>
          </cell>
          <cell r="ET21">
            <v>0</v>
          </cell>
          <cell r="EX21">
            <v>0</v>
          </cell>
          <cell r="EZ21">
            <v>0</v>
          </cell>
          <cell r="FD21">
            <v>0</v>
          </cell>
          <cell r="FF21">
            <v>0</v>
          </cell>
        </row>
        <row r="22">
          <cell r="A22" t="str">
            <v>Nordforbrænding</v>
          </cell>
          <cell r="B22" t="str">
            <v>DK-East</v>
          </cell>
          <cell r="G22">
            <v>0</v>
          </cell>
          <cell r="H22">
            <v>0.21</v>
          </cell>
          <cell r="AK22">
            <v>0</v>
          </cell>
          <cell r="AL22">
            <v>0.18395999999999998</v>
          </cell>
          <cell r="AN22">
            <v>0</v>
          </cell>
          <cell r="AO22">
            <v>4.1579999999999999E-2</v>
          </cell>
          <cell r="AP22">
            <v>0</v>
          </cell>
          <cell r="AQ22">
            <v>1.4700000000000001E-2</v>
          </cell>
          <cell r="BG22" t="b">
            <v>0</v>
          </cell>
          <cell r="BO22" t="b">
            <v>0</v>
          </cell>
          <cell r="CA22" t="b">
            <v>0</v>
          </cell>
          <cell r="CB22" t="b">
            <v>0</v>
          </cell>
          <cell r="CD22" t="b">
            <v>0</v>
          </cell>
          <cell r="CE22" t="b">
            <v>0</v>
          </cell>
          <cell r="CG22" t="b">
            <v>0</v>
          </cell>
          <cell r="CH22" t="b">
            <v>0</v>
          </cell>
          <cell r="CP22" t="str">
            <v>EHWSTBOD</v>
          </cell>
          <cell r="CT22" t="b">
            <v>0</v>
          </cell>
          <cell r="CV22" t="b">
            <v>0</v>
          </cell>
          <cell r="CX22" t="b">
            <v>0</v>
          </cell>
          <cell r="CZ22" t="b">
            <v>0</v>
          </cell>
          <cell r="DB22" t="b">
            <v>0</v>
          </cell>
          <cell r="DD22" t="b">
            <v>0</v>
          </cell>
          <cell r="DF22" t="b">
            <v>0</v>
          </cell>
          <cell r="DH22" t="b">
            <v>0</v>
          </cell>
          <cell r="DJ22" t="b">
            <v>0</v>
          </cell>
          <cell r="DL22" t="b">
            <v>0</v>
          </cell>
          <cell r="DN22" t="b">
            <v>0</v>
          </cell>
          <cell r="DP22" t="b">
            <v>0</v>
          </cell>
          <cell r="DV22">
            <v>0</v>
          </cell>
          <cell r="DX22">
            <v>0</v>
          </cell>
          <cell r="DZ22">
            <v>0</v>
          </cell>
          <cell r="EB22">
            <v>0</v>
          </cell>
          <cell r="ED22">
            <v>0</v>
          </cell>
          <cell r="EF22">
            <v>0</v>
          </cell>
          <cell r="EJ22">
            <v>0</v>
          </cell>
          <cell r="EL22">
            <v>0</v>
          </cell>
          <cell r="EN22">
            <v>0</v>
          </cell>
          <cell r="EP22">
            <v>0</v>
          </cell>
          <cell r="ER22">
            <v>0</v>
          </cell>
          <cell r="ET22">
            <v>0</v>
          </cell>
          <cell r="EX22">
            <v>0</v>
          </cell>
          <cell r="EZ22">
            <v>0</v>
          </cell>
          <cell r="FD22">
            <v>0</v>
          </cell>
          <cell r="FF22">
            <v>0</v>
          </cell>
        </row>
        <row r="23">
          <cell r="A23" t="str">
            <v>Nordforbrænding</v>
          </cell>
          <cell r="B23" t="str">
            <v>DK-East</v>
          </cell>
          <cell r="G23">
            <v>0</v>
          </cell>
          <cell r="H23">
            <v>0.21</v>
          </cell>
          <cell r="AK23">
            <v>0</v>
          </cell>
          <cell r="AL23">
            <v>0.18395999999999998</v>
          </cell>
          <cell r="AN23">
            <v>0</v>
          </cell>
          <cell r="AO23">
            <v>4.1579999999999999E-2</v>
          </cell>
          <cell r="AP23">
            <v>0</v>
          </cell>
          <cell r="AQ23">
            <v>1.4700000000000001E-2</v>
          </cell>
          <cell r="BG23" t="b">
            <v>0</v>
          </cell>
          <cell r="BO23" t="b">
            <v>0</v>
          </cell>
          <cell r="CA23" t="b">
            <v>0</v>
          </cell>
          <cell r="CB23" t="b">
            <v>0</v>
          </cell>
          <cell r="CD23" t="b">
            <v>0</v>
          </cell>
          <cell r="CE23" t="b">
            <v>0</v>
          </cell>
          <cell r="CG23" t="b">
            <v>0</v>
          </cell>
          <cell r="CH23" t="b">
            <v>0</v>
          </cell>
          <cell r="CP23" t="str">
            <v>EHWSTBOD</v>
          </cell>
          <cell r="CT23" t="b">
            <v>0</v>
          </cell>
          <cell r="CV23" t="b">
            <v>0</v>
          </cell>
          <cell r="CX23" t="b">
            <v>0</v>
          </cell>
          <cell r="CZ23" t="b">
            <v>0</v>
          </cell>
          <cell r="DB23" t="b">
            <v>0</v>
          </cell>
          <cell r="DD23" t="b">
            <v>0</v>
          </cell>
          <cell r="DF23" t="b">
            <v>0</v>
          </cell>
          <cell r="DH23" t="b">
            <v>0</v>
          </cell>
          <cell r="DJ23" t="b">
            <v>0</v>
          </cell>
          <cell r="DL23" t="b">
            <v>0</v>
          </cell>
          <cell r="DN23" t="b">
            <v>0</v>
          </cell>
          <cell r="DP23" t="b">
            <v>0</v>
          </cell>
          <cell r="DV23">
            <v>0</v>
          </cell>
          <cell r="DX23">
            <v>0</v>
          </cell>
          <cell r="DZ23">
            <v>0</v>
          </cell>
          <cell r="EB23">
            <v>0</v>
          </cell>
          <cell r="ED23">
            <v>0</v>
          </cell>
          <cell r="EF23">
            <v>0</v>
          </cell>
          <cell r="EJ23">
            <v>0</v>
          </cell>
          <cell r="EL23">
            <v>0</v>
          </cell>
          <cell r="EN23">
            <v>0</v>
          </cell>
          <cell r="EP23">
            <v>0</v>
          </cell>
          <cell r="ER23">
            <v>0</v>
          </cell>
          <cell r="ET23">
            <v>0</v>
          </cell>
          <cell r="EX23">
            <v>0</v>
          </cell>
          <cell r="EZ23">
            <v>0</v>
          </cell>
          <cell r="FD23">
            <v>0</v>
          </cell>
          <cell r="FF23">
            <v>0</v>
          </cell>
        </row>
        <row r="24">
          <cell r="A24" t="str">
            <v>Nordforbrænding</v>
          </cell>
          <cell r="B24" t="str">
            <v>DK-East</v>
          </cell>
          <cell r="G24">
            <v>0</v>
          </cell>
          <cell r="H24">
            <v>0.21</v>
          </cell>
          <cell r="AK24">
            <v>0</v>
          </cell>
          <cell r="AL24">
            <v>0.18395999999999998</v>
          </cell>
          <cell r="AN24">
            <v>0</v>
          </cell>
          <cell r="AO24">
            <v>4.1579999999999999E-2</v>
          </cell>
          <cell r="AP24">
            <v>0</v>
          </cell>
          <cell r="AQ24">
            <v>1.4700000000000001E-2</v>
          </cell>
          <cell r="BG24" t="b">
            <v>0</v>
          </cell>
          <cell r="BO24" t="b">
            <v>0</v>
          </cell>
          <cell r="CA24" t="b">
            <v>0</v>
          </cell>
          <cell r="CB24" t="b">
            <v>0</v>
          </cell>
          <cell r="CD24" t="b">
            <v>0</v>
          </cell>
          <cell r="CE24" t="b">
            <v>0</v>
          </cell>
          <cell r="CG24" t="b">
            <v>0</v>
          </cell>
          <cell r="CH24" t="b">
            <v>0</v>
          </cell>
          <cell r="CP24" t="str">
            <v>EHWSTBOD</v>
          </cell>
          <cell r="CT24" t="b">
            <v>0</v>
          </cell>
          <cell r="CV24" t="b">
            <v>0</v>
          </cell>
          <cell r="CX24" t="b">
            <v>0</v>
          </cell>
          <cell r="CZ24" t="b">
            <v>0</v>
          </cell>
          <cell r="DB24" t="b">
            <v>0</v>
          </cell>
          <cell r="DD24" t="b">
            <v>0</v>
          </cell>
          <cell r="DF24" t="b">
            <v>0</v>
          </cell>
          <cell r="DH24" t="b">
            <v>0</v>
          </cell>
          <cell r="DJ24" t="b">
            <v>0</v>
          </cell>
          <cell r="DL24" t="b">
            <v>0</v>
          </cell>
          <cell r="DN24" t="b">
            <v>0</v>
          </cell>
          <cell r="DP24" t="b">
            <v>0</v>
          </cell>
          <cell r="DV24">
            <v>0</v>
          </cell>
          <cell r="DX24">
            <v>0</v>
          </cell>
          <cell r="DZ24">
            <v>0</v>
          </cell>
          <cell r="EB24">
            <v>0</v>
          </cell>
          <cell r="ED24">
            <v>0</v>
          </cell>
          <cell r="EF24">
            <v>0</v>
          </cell>
          <cell r="EJ24">
            <v>0</v>
          </cell>
          <cell r="EL24">
            <v>0</v>
          </cell>
          <cell r="EN24">
            <v>0</v>
          </cell>
          <cell r="EP24">
            <v>0</v>
          </cell>
          <cell r="ER24">
            <v>0</v>
          </cell>
          <cell r="ET24">
            <v>0</v>
          </cell>
          <cell r="EX24">
            <v>0</v>
          </cell>
          <cell r="EZ24">
            <v>0</v>
          </cell>
          <cell r="FD24">
            <v>0</v>
          </cell>
          <cell r="FF24">
            <v>0</v>
          </cell>
        </row>
        <row r="25">
          <cell r="A25" t="str">
            <v>Nordforbrænding_KV</v>
          </cell>
          <cell r="B25" t="str">
            <v>DK-East</v>
          </cell>
          <cell r="G25">
            <v>5.740800000000001</v>
          </cell>
          <cell r="H25">
            <v>20.8</v>
          </cell>
          <cell r="AK25">
            <v>1.0907520000000002</v>
          </cell>
          <cell r="AL25">
            <v>14.318840579710145</v>
          </cell>
          <cell r="AN25">
            <v>0</v>
          </cell>
          <cell r="AO25">
            <v>11.479188864000005</v>
          </cell>
          <cell r="AP25">
            <v>0</v>
          </cell>
          <cell r="AQ25">
            <v>0.51667200000000002</v>
          </cell>
          <cell r="BG25" t="b">
            <v>0</v>
          </cell>
          <cell r="BO25" t="b">
            <v>0</v>
          </cell>
          <cell r="CA25" t="b">
            <v>0</v>
          </cell>
          <cell r="CB25" t="b">
            <v>0</v>
          </cell>
          <cell r="CD25" t="b">
            <v>0</v>
          </cell>
          <cell r="CE25" t="b">
            <v>0</v>
          </cell>
          <cell r="CG25" t="b">
            <v>0</v>
          </cell>
          <cell r="CH25" t="b">
            <v>0</v>
          </cell>
          <cell r="CP25" t="str">
            <v>ECWSTBPD</v>
          </cell>
          <cell r="CT25" t="b">
            <v>0</v>
          </cell>
          <cell r="CV25" t="b">
            <v>0</v>
          </cell>
          <cell r="CX25" t="b">
            <v>0</v>
          </cell>
          <cell r="CZ25" t="b">
            <v>0</v>
          </cell>
          <cell r="DB25" t="b">
            <v>0</v>
          </cell>
          <cell r="DD25" t="b">
            <v>0</v>
          </cell>
          <cell r="DF25" t="b">
            <v>0</v>
          </cell>
          <cell r="DH25" t="b">
            <v>0</v>
          </cell>
          <cell r="DJ25" t="b">
            <v>0</v>
          </cell>
          <cell r="DL25" t="b">
            <v>0</v>
          </cell>
          <cell r="DN25" t="b">
            <v>0</v>
          </cell>
          <cell r="DP25" t="b">
            <v>0</v>
          </cell>
          <cell r="DV25">
            <v>0</v>
          </cell>
          <cell r="DX25">
            <v>0</v>
          </cell>
          <cell r="DZ25">
            <v>0</v>
          </cell>
          <cell r="EB25">
            <v>0</v>
          </cell>
          <cell r="ED25">
            <v>0</v>
          </cell>
          <cell r="EF25">
            <v>0</v>
          </cell>
          <cell r="EJ25">
            <v>0</v>
          </cell>
          <cell r="EL25">
            <v>0</v>
          </cell>
          <cell r="EN25">
            <v>0</v>
          </cell>
          <cell r="EP25">
            <v>0</v>
          </cell>
          <cell r="ER25">
            <v>0</v>
          </cell>
          <cell r="ET25">
            <v>0</v>
          </cell>
          <cell r="EX25">
            <v>0</v>
          </cell>
          <cell r="EZ25">
            <v>0</v>
          </cell>
          <cell r="FD25">
            <v>0</v>
          </cell>
          <cell r="FF25">
            <v>0</v>
          </cell>
        </row>
        <row r="26">
          <cell r="A26" t="str">
            <v>Nordforbrænding_KV</v>
          </cell>
          <cell r="B26" t="str">
            <v>DK-East</v>
          </cell>
          <cell r="G26">
            <v>5.740800000000001</v>
          </cell>
          <cell r="H26">
            <v>20.8</v>
          </cell>
          <cell r="AK26">
            <v>1.0907520000000002</v>
          </cell>
          <cell r="AL26">
            <v>14.318840579710145</v>
          </cell>
          <cell r="AN26">
            <v>0</v>
          </cell>
          <cell r="AO26">
            <v>11.000176512000001</v>
          </cell>
          <cell r="AP26">
            <v>0</v>
          </cell>
          <cell r="AQ26">
            <v>0.51667200000000002</v>
          </cell>
          <cell r="BG26" t="b">
            <v>0</v>
          </cell>
          <cell r="BO26" t="b">
            <v>0</v>
          </cell>
          <cell r="CA26" t="b">
            <v>0</v>
          </cell>
          <cell r="CB26" t="b">
            <v>0</v>
          </cell>
          <cell r="CD26" t="b">
            <v>0</v>
          </cell>
          <cell r="CE26" t="b">
            <v>0</v>
          </cell>
          <cell r="CG26" t="b">
            <v>0</v>
          </cell>
          <cell r="CH26" t="b">
            <v>0</v>
          </cell>
          <cell r="CP26" t="str">
            <v>ECWSTBPD</v>
          </cell>
          <cell r="CT26" t="b">
            <v>0</v>
          </cell>
          <cell r="CV26" t="b">
            <v>0</v>
          </cell>
          <cell r="CX26" t="b">
            <v>0</v>
          </cell>
          <cell r="CZ26" t="b">
            <v>0</v>
          </cell>
          <cell r="DB26" t="b">
            <v>0</v>
          </cell>
          <cell r="DD26" t="b">
            <v>0</v>
          </cell>
          <cell r="DF26" t="b">
            <v>0</v>
          </cell>
          <cell r="DH26" t="b">
            <v>0</v>
          </cell>
          <cell r="DJ26" t="b">
            <v>0</v>
          </cell>
          <cell r="DL26" t="b">
            <v>0</v>
          </cell>
          <cell r="DN26" t="b">
            <v>0</v>
          </cell>
          <cell r="DP26" t="b">
            <v>0</v>
          </cell>
          <cell r="DV26">
            <v>0</v>
          </cell>
          <cell r="DX26">
            <v>0</v>
          </cell>
          <cell r="DZ26">
            <v>0</v>
          </cell>
          <cell r="EB26">
            <v>0</v>
          </cell>
          <cell r="ED26">
            <v>0</v>
          </cell>
          <cell r="EF26">
            <v>0</v>
          </cell>
          <cell r="EJ26">
            <v>0</v>
          </cell>
          <cell r="EL26">
            <v>0</v>
          </cell>
          <cell r="EN26">
            <v>0</v>
          </cell>
          <cell r="EP26">
            <v>0</v>
          </cell>
          <cell r="ER26">
            <v>0</v>
          </cell>
          <cell r="ET26">
            <v>0</v>
          </cell>
          <cell r="EX26">
            <v>0</v>
          </cell>
          <cell r="EZ26">
            <v>0</v>
          </cell>
          <cell r="FD26">
            <v>0</v>
          </cell>
          <cell r="FF26">
            <v>0</v>
          </cell>
        </row>
        <row r="27">
          <cell r="A27" t="str">
            <v>Nordforbrænding_KV</v>
          </cell>
          <cell r="B27" t="str">
            <v>DK-East</v>
          </cell>
          <cell r="G27">
            <v>5.740800000000001</v>
          </cell>
          <cell r="H27">
            <v>20.8</v>
          </cell>
          <cell r="AK27">
            <v>1.0907520000000002</v>
          </cell>
          <cell r="AL27">
            <v>14.318840579710145</v>
          </cell>
          <cell r="AN27">
            <v>0</v>
          </cell>
          <cell r="AO27">
            <v>10.820546880000002</v>
          </cell>
          <cell r="AP27">
            <v>0</v>
          </cell>
          <cell r="AQ27">
            <v>0.51667200000000002</v>
          </cell>
          <cell r="BG27" t="b">
            <v>0</v>
          </cell>
          <cell r="BO27" t="b">
            <v>0</v>
          </cell>
          <cell r="CA27" t="b">
            <v>0</v>
          </cell>
          <cell r="CB27" t="b">
            <v>0</v>
          </cell>
          <cell r="CD27" t="b">
            <v>0</v>
          </cell>
          <cell r="CE27" t="b">
            <v>0</v>
          </cell>
          <cell r="CG27" t="b">
            <v>0</v>
          </cell>
          <cell r="CH27" t="b">
            <v>0</v>
          </cell>
          <cell r="CP27" t="str">
            <v>ECWSTBPD</v>
          </cell>
          <cell r="CT27" t="b">
            <v>0</v>
          </cell>
          <cell r="CV27" t="b">
            <v>0</v>
          </cell>
          <cell r="CX27" t="b">
            <v>0</v>
          </cell>
          <cell r="CZ27" t="b">
            <v>0</v>
          </cell>
          <cell r="DB27" t="b">
            <v>0</v>
          </cell>
          <cell r="DD27" t="b">
            <v>0</v>
          </cell>
          <cell r="DF27" t="b">
            <v>0</v>
          </cell>
          <cell r="DH27" t="b">
            <v>0</v>
          </cell>
          <cell r="DJ27" t="b">
            <v>0</v>
          </cell>
          <cell r="DL27" t="b">
            <v>0</v>
          </cell>
          <cell r="DN27" t="b">
            <v>0</v>
          </cell>
          <cell r="DP27" t="b">
            <v>0</v>
          </cell>
          <cell r="DV27">
            <v>0</v>
          </cell>
          <cell r="DX27">
            <v>0</v>
          </cell>
          <cell r="DZ27">
            <v>0</v>
          </cell>
          <cell r="EB27">
            <v>0</v>
          </cell>
          <cell r="ED27">
            <v>0</v>
          </cell>
          <cell r="EF27">
            <v>0</v>
          </cell>
          <cell r="EJ27">
            <v>0</v>
          </cell>
          <cell r="EL27">
            <v>0</v>
          </cell>
          <cell r="EN27">
            <v>0</v>
          </cell>
          <cell r="EP27">
            <v>0</v>
          </cell>
          <cell r="ER27">
            <v>0</v>
          </cell>
          <cell r="ET27">
            <v>0</v>
          </cell>
          <cell r="EX27">
            <v>0</v>
          </cell>
          <cell r="EZ27">
            <v>0</v>
          </cell>
          <cell r="FD27">
            <v>0</v>
          </cell>
          <cell r="FF27">
            <v>0</v>
          </cell>
        </row>
        <row r="28">
          <cell r="A28" t="str">
            <v>Nordforbrænding_KV</v>
          </cell>
          <cell r="B28" t="str">
            <v>DK-East</v>
          </cell>
          <cell r="G28">
            <v>5.740800000000001</v>
          </cell>
          <cell r="H28">
            <v>20.8</v>
          </cell>
          <cell r="AK28">
            <v>1.0907520000000002</v>
          </cell>
          <cell r="AL28">
            <v>14.318840579710145</v>
          </cell>
          <cell r="AN28">
            <v>0</v>
          </cell>
          <cell r="AO28">
            <v>10.640917248000003</v>
          </cell>
          <cell r="AP28">
            <v>0</v>
          </cell>
          <cell r="AQ28">
            <v>0.51667200000000002</v>
          </cell>
          <cell r="BG28" t="b">
            <v>0</v>
          </cell>
          <cell r="BO28" t="b">
            <v>0</v>
          </cell>
          <cell r="CA28" t="b">
            <v>0</v>
          </cell>
          <cell r="CB28" t="b">
            <v>0</v>
          </cell>
          <cell r="CD28" t="b">
            <v>0</v>
          </cell>
          <cell r="CE28" t="b">
            <v>0</v>
          </cell>
          <cell r="CG28" t="b">
            <v>0</v>
          </cell>
          <cell r="CH28" t="b">
            <v>0</v>
          </cell>
          <cell r="CP28" t="str">
            <v>ECWSTBPD</v>
          </cell>
          <cell r="CT28" t="b">
            <v>0</v>
          </cell>
          <cell r="CV28" t="b">
            <v>0</v>
          </cell>
          <cell r="CX28" t="b">
            <v>0</v>
          </cell>
          <cell r="CZ28" t="b">
            <v>0</v>
          </cell>
          <cell r="DB28" t="b">
            <v>0</v>
          </cell>
          <cell r="DD28" t="b">
            <v>0</v>
          </cell>
          <cell r="DF28" t="b">
            <v>0</v>
          </cell>
          <cell r="DH28" t="b">
            <v>0</v>
          </cell>
          <cell r="DJ28" t="b">
            <v>0</v>
          </cell>
          <cell r="DL28" t="b">
            <v>0</v>
          </cell>
          <cell r="DN28" t="b">
            <v>0</v>
          </cell>
          <cell r="DP28" t="b">
            <v>0</v>
          </cell>
          <cell r="DV28">
            <v>0</v>
          </cell>
          <cell r="DX28">
            <v>0</v>
          </cell>
          <cell r="DZ28">
            <v>0</v>
          </cell>
          <cell r="EB28">
            <v>0</v>
          </cell>
          <cell r="ED28">
            <v>0</v>
          </cell>
          <cell r="EF28">
            <v>0</v>
          </cell>
          <cell r="EJ28">
            <v>0</v>
          </cell>
          <cell r="EL28">
            <v>0</v>
          </cell>
          <cell r="EN28">
            <v>0</v>
          </cell>
          <cell r="EP28">
            <v>0</v>
          </cell>
          <cell r="ER28">
            <v>0</v>
          </cell>
          <cell r="ET28">
            <v>0</v>
          </cell>
          <cell r="EX28">
            <v>0</v>
          </cell>
          <cell r="EZ28">
            <v>0</v>
          </cell>
          <cell r="FD28">
            <v>0</v>
          </cell>
          <cell r="FF28">
            <v>0</v>
          </cell>
        </row>
        <row r="29">
          <cell r="A29" t="str">
            <v>Nordforbrænding_KV2</v>
          </cell>
          <cell r="B29" t="str">
            <v>DK-East</v>
          </cell>
          <cell r="G29">
            <v>7.6169014084507047</v>
          </cell>
          <cell r="H29">
            <v>20.8</v>
          </cell>
          <cell r="AK29">
            <v>1.8813746478873241</v>
          </cell>
          <cell r="AL29">
            <v>14.0296</v>
          </cell>
          <cell r="AN29">
            <v>0</v>
          </cell>
          <cell r="AO29">
            <v>8.8356056338028175</v>
          </cell>
          <cell r="AP29">
            <v>0</v>
          </cell>
          <cell r="AQ29">
            <v>0.53318309859154933</v>
          </cell>
          <cell r="BG29" t="b">
            <v>0</v>
          </cell>
          <cell r="BO29" t="b">
            <v>0</v>
          </cell>
          <cell r="CA29" t="b">
            <v>0</v>
          </cell>
          <cell r="CB29" t="b">
            <v>0</v>
          </cell>
          <cell r="CD29" t="b">
            <v>0</v>
          </cell>
          <cell r="CE29" t="b">
            <v>0</v>
          </cell>
          <cell r="CG29" t="b">
            <v>0</v>
          </cell>
          <cell r="CH29" t="b">
            <v>0</v>
          </cell>
          <cell r="CP29" t="str">
            <v>ECWSTBPD</v>
          </cell>
          <cell r="CT29" t="b">
            <v>0</v>
          </cell>
          <cell r="CV29" t="b">
            <v>0</v>
          </cell>
          <cell r="CX29" t="b">
            <v>0</v>
          </cell>
          <cell r="CZ29" t="b">
            <v>0</v>
          </cell>
          <cell r="DB29" t="b">
            <v>0</v>
          </cell>
          <cell r="DD29" t="b">
            <v>0</v>
          </cell>
          <cell r="DF29" t="b">
            <v>0</v>
          </cell>
          <cell r="DH29" t="b">
            <v>0</v>
          </cell>
          <cell r="DJ29" t="b">
            <v>0</v>
          </cell>
          <cell r="DL29" t="b">
            <v>0</v>
          </cell>
          <cell r="DN29" t="b">
            <v>0</v>
          </cell>
          <cell r="DP29" t="b">
            <v>0</v>
          </cell>
          <cell r="DV29">
            <v>0</v>
          </cell>
          <cell r="DX29">
            <v>0</v>
          </cell>
          <cell r="DZ29">
            <v>0</v>
          </cell>
          <cell r="EB29">
            <v>0</v>
          </cell>
          <cell r="ED29">
            <v>0</v>
          </cell>
          <cell r="EF29">
            <v>0</v>
          </cell>
          <cell r="EJ29">
            <v>0</v>
          </cell>
          <cell r="EL29">
            <v>0</v>
          </cell>
          <cell r="EN29">
            <v>0</v>
          </cell>
          <cell r="EP29">
            <v>0</v>
          </cell>
          <cell r="ER29">
            <v>0</v>
          </cell>
          <cell r="ET29">
            <v>0</v>
          </cell>
          <cell r="EX29">
            <v>0</v>
          </cell>
          <cell r="EZ29">
            <v>0</v>
          </cell>
          <cell r="FD29">
            <v>0</v>
          </cell>
          <cell r="FF29">
            <v>0</v>
          </cell>
        </row>
        <row r="30">
          <cell r="A30" t="str">
            <v>VarmelagerHelsingør</v>
          </cell>
          <cell r="B30" t="str">
            <v>DK-East</v>
          </cell>
          <cell r="G30">
            <v>0</v>
          </cell>
          <cell r="H30">
            <v>63</v>
          </cell>
          <cell r="AK30">
            <v>0</v>
          </cell>
          <cell r="AL30">
            <v>0</v>
          </cell>
          <cell r="AN30">
            <v>0</v>
          </cell>
          <cell r="AO30">
            <v>0</v>
          </cell>
          <cell r="AP30">
            <v>0</v>
          </cell>
          <cell r="AQ30">
            <v>0</v>
          </cell>
          <cell r="BG30" t="b">
            <v>0</v>
          </cell>
          <cell r="BO30" t="b">
            <v>0</v>
          </cell>
          <cell r="CA30" t="b">
            <v>0</v>
          </cell>
          <cell r="CB30" t="b">
            <v>0</v>
          </cell>
          <cell r="CD30" t="b">
            <v>0</v>
          </cell>
          <cell r="CE30" t="b">
            <v>0</v>
          </cell>
          <cell r="CG30" t="b">
            <v>0</v>
          </cell>
          <cell r="CH30" t="b">
            <v>0</v>
          </cell>
          <cell r="CP30">
            <v>0</v>
          </cell>
          <cell r="CT30" t="b">
            <v>0</v>
          </cell>
          <cell r="CV30" t="b">
            <v>0</v>
          </cell>
          <cell r="CX30" t="b">
            <v>0</v>
          </cell>
          <cell r="CZ30" t="b">
            <v>0</v>
          </cell>
          <cell r="DB30" t="b">
            <v>0</v>
          </cell>
          <cell r="DD30" t="b">
            <v>0</v>
          </cell>
          <cell r="DF30" t="b">
            <v>0</v>
          </cell>
          <cell r="DH30" t="b">
            <v>0</v>
          </cell>
          <cell r="DJ30" t="b">
            <v>0</v>
          </cell>
          <cell r="DL30" t="b">
            <v>0</v>
          </cell>
          <cell r="DN30" t="b">
            <v>0</v>
          </cell>
          <cell r="DP30" t="b">
            <v>0</v>
          </cell>
          <cell r="DV30">
            <v>0</v>
          </cell>
          <cell r="DX30">
            <v>0</v>
          </cell>
          <cell r="DZ30">
            <v>0</v>
          </cell>
          <cell r="EB30">
            <v>0</v>
          </cell>
          <cell r="ED30">
            <v>0</v>
          </cell>
          <cell r="EF30">
            <v>0</v>
          </cell>
          <cell r="EJ30">
            <v>0</v>
          </cell>
          <cell r="EL30">
            <v>0</v>
          </cell>
          <cell r="EN30">
            <v>0</v>
          </cell>
          <cell r="EP30">
            <v>0</v>
          </cell>
          <cell r="ER30">
            <v>0</v>
          </cell>
          <cell r="ET30">
            <v>0</v>
          </cell>
          <cell r="EX30">
            <v>0</v>
          </cell>
          <cell r="EZ30">
            <v>0</v>
          </cell>
          <cell r="FD30">
            <v>0</v>
          </cell>
          <cell r="FF30">
            <v>0</v>
          </cell>
        </row>
        <row r="31">
          <cell r="A31" t="str">
            <v>ElkedelHelsingør</v>
          </cell>
          <cell r="B31" t="str">
            <v>DK-East</v>
          </cell>
          <cell r="G31" t="e">
            <v>#VALUE!</v>
          </cell>
          <cell r="H31">
            <v>14.5</v>
          </cell>
          <cell r="AK31">
            <v>0</v>
          </cell>
          <cell r="AL31">
            <v>0</v>
          </cell>
          <cell r="AN31">
            <v>0</v>
          </cell>
          <cell r="AO31">
            <v>0</v>
          </cell>
          <cell r="AP31">
            <v>0</v>
          </cell>
          <cell r="AQ31">
            <v>0</v>
          </cell>
          <cell r="BG31" t="b">
            <v>0</v>
          </cell>
          <cell r="BO31" t="b">
            <v>0</v>
          </cell>
          <cell r="CA31" t="b">
            <v>0</v>
          </cell>
          <cell r="CB31" t="b">
            <v>0</v>
          </cell>
          <cell r="CD31" t="b">
            <v>0</v>
          </cell>
          <cell r="CE31" t="b">
            <v>0</v>
          </cell>
          <cell r="CG31" t="b">
            <v>0</v>
          </cell>
          <cell r="CH31" t="b">
            <v>0</v>
          </cell>
          <cell r="CP31">
            <v>0</v>
          </cell>
          <cell r="CT31" t="b">
            <v>0</v>
          </cell>
          <cell r="CV31" t="b">
            <v>0</v>
          </cell>
          <cell r="CX31" t="b">
            <v>0</v>
          </cell>
          <cell r="CZ31" t="b">
            <v>0</v>
          </cell>
          <cell r="DB31" t="b">
            <v>0</v>
          </cell>
          <cell r="DD31" t="b">
            <v>0</v>
          </cell>
          <cell r="DF31" t="b">
            <v>0</v>
          </cell>
          <cell r="DH31" t="b">
            <v>0</v>
          </cell>
          <cell r="DJ31" t="b">
            <v>0</v>
          </cell>
          <cell r="DL31" t="b">
            <v>0</v>
          </cell>
          <cell r="DN31" t="b">
            <v>0</v>
          </cell>
          <cell r="DP31" t="b">
            <v>0</v>
          </cell>
          <cell r="DV31">
            <v>0</v>
          </cell>
          <cell r="DX31">
            <v>0</v>
          </cell>
          <cell r="DZ31">
            <v>0</v>
          </cell>
          <cell r="EB31">
            <v>0</v>
          </cell>
          <cell r="ED31">
            <v>0</v>
          </cell>
          <cell r="EF31">
            <v>0</v>
          </cell>
          <cell r="EJ31">
            <v>0</v>
          </cell>
          <cell r="EL31">
            <v>0</v>
          </cell>
          <cell r="EN31">
            <v>0</v>
          </cell>
          <cell r="EP31">
            <v>0</v>
          </cell>
          <cell r="ER31">
            <v>0</v>
          </cell>
          <cell r="ET31">
            <v>0</v>
          </cell>
          <cell r="EX31">
            <v>0</v>
          </cell>
          <cell r="EZ31">
            <v>0</v>
          </cell>
          <cell r="FD31">
            <v>0</v>
          </cell>
          <cell r="FF31">
            <v>0</v>
          </cell>
        </row>
        <row r="32">
          <cell r="A32" t="str">
            <v>Hillerød1</v>
          </cell>
          <cell r="B32" t="str">
            <v>DK-East</v>
          </cell>
          <cell r="G32">
            <v>71.7</v>
          </cell>
          <cell r="H32">
            <v>60.9</v>
          </cell>
          <cell r="AK32">
            <v>30.174944999999997</v>
          </cell>
          <cell r="AL32">
            <v>21.769214623430958</v>
          </cell>
          <cell r="AN32">
            <v>0</v>
          </cell>
          <cell r="AO32">
            <v>5.7360000000000007</v>
          </cell>
          <cell r="AP32">
            <v>717</v>
          </cell>
          <cell r="AQ32">
            <v>7.1700000000000008</v>
          </cell>
          <cell r="BG32" t="b">
            <v>0</v>
          </cell>
          <cell r="BO32" t="b">
            <v>0</v>
          </cell>
          <cell r="CA32" t="b">
            <v>0</v>
          </cell>
          <cell r="CB32" t="b">
            <v>0</v>
          </cell>
          <cell r="CD32" t="b">
            <v>0</v>
          </cell>
          <cell r="CE32" t="b">
            <v>0</v>
          </cell>
          <cell r="CG32" t="b">
            <v>0</v>
          </cell>
          <cell r="CH32" t="b">
            <v>0</v>
          </cell>
          <cell r="CP32" t="str">
            <v>ECGASGTD</v>
          </cell>
          <cell r="CT32" t="b">
            <v>0</v>
          </cell>
          <cell r="CV32" t="b">
            <v>0</v>
          </cell>
          <cell r="CX32" t="b">
            <v>0</v>
          </cell>
          <cell r="CZ32" t="b">
            <v>0</v>
          </cell>
          <cell r="DB32" t="b">
            <v>0</v>
          </cell>
          <cell r="DD32" t="b">
            <v>0</v>
          </cell>
          <cell r="DF32" t="b">
            <v>0</v>
          </cell>
          <cell r="DH32" t="b">
            <v>0</v>
          </cell>
          <cell r="DJ32" t="b">
            <v>0</v>
          </cell>
          <cell r="DL32" t="b">
            <v>0</v>
          </cell>
          <cell r="DN32" t="b">
            <v>0</v>
          </cell>
          <cell r="DP32" t="b">
            <v>0</v>
          </cell>
          <cell r="DV32">
            <v>0</v>
          </cell>
          <cell r="DX32">
            <v>0</v>
          </cell>
          <cell r="DZ32">
            <v>0</v>
          </cell>
          <cell r="EB32">
            <v>0</v>
          </cell>
          <cell r="ED32">
            <v>0</v>
          </cell>
          <cell r="EF32">
            <v>0</v>
          </cell>
          <cell r="EJ32">
            <v>0</v>
          </cell>
          <cell r="EL32">
            <v>0</v>
          </cell>
          <cell r="EN32">
            <v>0</v>
          </cell>
          <cell r="EP32">
            <v>0</v>
          </cell>
          <cell r="ER32">
            <v>0</v>
          </cell>
          <cell r="ET32">
            <v>0</v>
          </cell>
          <cell r="EX32">
            <v>0</v>
          </cell>
          <cell r="EZ32">
            <v>0</v>
          </cell>
          <cell r="FD32">
            <v>0</v>
          </cell>
          <cell r="FF32">
            <v>0</v>
          </cell>
        </row>
        <row r="33">
          <cell r="A33" t="str">
            <v>Hillerød1</v>
          </cell>
          <cell r="B33" t="str">
            <v>DK-East</v>
          </cell>
          <cell r="G33">
            <v>77</v>
          </cell>
          <cell r="H33">
            <v>77.464788732394368</v>
          </cell>
          <cell r="AK33">
            <v>32.647999999999996</v>
          </cell>
          <cell r="AL33">
            <v>33.043330404964998</v>
          </cell>
          <cell r="AN33">
            <v>0</v>
          </cell>
          <cell r="AO33">
            <v>6.16</v>
          </cell>
          <cell r="AP33">
            <v>770</v>
          </cell>
          <cell r="AQ33">
            <v>7.7</v>
          </cell>
          <cell r="BG33" t="b">
            <v>0</v>
          </cell>
          <cell r="BO33" t="b">
            <v>0</v>
          </cell>
          <cell r="CA33" t="b">
            <v>0</v>
          </cell>
          <cell r="CB33" t="b">
            <v>0</v>
          </cell>
          <cell r="CD33" t="b">
            <v>0</v>
          </cell>
          <cell r="CE33" t="b">
            <v>0</v>
          </cell>
          <cell r="CG33" t="b">
            <v>0</v>
          </cell>
          <cell r="CH33" t="b">
            <v>0</v>
          </cell>
          <cell r="CP33" t="str">
            <v>ECGASGTD</v>
          </cell>
          <cell r="CT33" t="b">
            <v>0</v>
          </cell>
          <cell r="CV33" t="b">
            <v>0</v>
          </cell>
          <cell r="CX33" t="b">
            <v>0</v>
          </cell>
          <cell r="CZ33" t="b">
            <v>0</v>
          </cell>
          <cell r="DB33" t="b">
            <v>0</v>
          </cell>
          <cell r="DD33" t="b">
            <v>0</v>
          </cell>
          <cell r="DF33" t="b">
            <v>0</v>
          </cell>
          <cell r="DH33" t="b">
            <v>0</v>
          </cell>
          <cell r="DJ33" t="b">
            <v>0</v>
          </cell>
          <cell r="DL33" t="b">
            <v>0</v>
          </cell>
          <cell r="DN33" t="b">
            <v>0</v>
          </cell>
          <cell r="DP33" t="b">
            <v>0</v>
          </cell>
          <cell r="DV33">
            <v>0</v>
          </cell>
          <cell r="DX33">
            <v>0</v>
          </cell>
          <cell r="DZ33">
            <v>0</v>
          </cell>
          <cell r="EB33">
            <v>0</v>
          </cell>
          <cell r="ED33">
            <v>0</v>
          </cell>
          <cell r="EF33">
            <v>0</v>
          </cell>
          <cell r="EJ33">
            <v>0</v>
          </cell>
          <cell r="EL33">
            <v>0</v>
          </cell>
          <cell r="EN33">
            <v>0</v>
          </cell>
          <cell r="EP33">
            <v>0</v>
          </cell>
          <cell r="ER33">
            <v>0</v>
          </cell>
          <cell r="ET33">
            <v>0</v>
          </cell>
          <cell r="EX33">
            <v>0</v>
          </cell>
          <cell r="EZ33">
            <v>0</v>
          </cell>
          <cell r="FD33">
            <v>0</v>
          </cell>
          <cell r="FF33">
            <v>0</v>
          </cell>
        </row>
        <row r="34">
          <cell r="A34" t="str">
            <v>Hillerød1</v>
          </cell>
          <cell r="B34" t="str">
            <v>DK-East</v>
          </cell>
          <cell r="G34">
            <v>75</v>
          </cell>
          <cell r="H34">
            <v>84</v>
          </cell>
          <cell r="AK34">
            <v>31.125</v>
          </cell>
          <cell r="AL34">
            <v>39.043199999999999</v>
          </cell>
          <cell r="AN34">
            <v>0</v>
          </cell>
          <cell r="AO34">
            <v>6</v>
          </cell>
          <cell r="AP34">
            <v>750</v>
          </cell>
          <cell r="AQ34">
            <v>7.5</v>
          </cell>
          <cell r="BG34" t="b">
            <v>0</v>
          </cell>
          <cell r="BO34" t="b">
            <v>0</v>
          </cell>
          <cell r="CA34" t="b">
            <v>0</v>
          </cell>
          <cell r="CB34" t="b">
            <v>0</v>
          </cell>
          <cell r="CD34" t="b">
            <v>0</v>
          </cell>
          <cell r="CE34" t="b">
            <v>0</v>
          </cell>
          <cell r="CG34" t="b">
            <v>0</v>
          </cell>
          <cell r="CH34" t="b">
            <v>0</v>
          </cell>
          <cell r="CP34" t="str">
            <v>ECGASGTD</v>
          </cell>
          <cell r="CT34" t="b">
            <v>0</v>
          </cell>
          <cell r="CV34" t="b">
            <v>0</v>
          </cell>
          <cell r="CX34" t="b">
            <v>0</v>
          </cell>
          <cell r="CZ34" t="b">
            <v>0</v>
          </cell>
          <cell r="DB34" t="b">
            <v>0</v>
          </cell>
          <cell r="DD34" t="b">
            <v>0</v>
          </cell>
          <cell r="DF34" t="b">
            <v>0</v>
          </cell>
          <cell r="DH34" t="b">
            <v>0</v>
          </cell>
          <cell r="DJ34" t="b">
            <v>0</v>
          </cell>
          <cell r="DL34" t="b">
            <v>0</v>
          </cell>
          <cell r="DN34" t="b">
            <v>0</v>
          </cell>
          <cell r="DP34" t="b">
            <v>0</v>
          </cell>
          <cell r="DV34">
            <v>0</v>
          </cell>
          <cell r="DX34">
            <v>0</v>
          </cell>
          <cell r="DZ34">
            <v>0</v>
          </cell>
          <cell r="EB34">
            <v>0</v>
          </cell>
          <cell r="ED34">
            <v>0</v>
          </cell>
          <cell r="EF34">
            <v>0</v>
          </cell>
          <cell r="EJ34">
            <v>0</v>
          </cell>
          <cell r="EL34">
            <v>0</v>
          </cell>
          <cell r="EN34">
            <v>0</v>
          </cell>
          <cell r="EP34">
            <v>0</v>
          </cell>
          <cell r="ER34">
            <v>0</v>
          </cell>
          <cell r="ET34">
            <v>0</v>
          </cell>
          <cell r="EX34">
            <v>0</v>
          </cell>
          <cell r="EZ34">
            <v>0</v>
          </cell>
          <cell r="FD34">
            <v>0</v>
          </cell>
          <cell r="FF34">
            <v>0</v>
          </cell>
        </row>
        <row r="35">
          <cell r="A35" t="str">
            <v>Hillerød1</v>
          </cell>
          <cell r="B35" t="str">
            <v>DK-East</v>
          </cell>
          <cell r="G35">
            <v>75</v>
          </cell>
          <cell r="H35">
            <v>84</v>
          </cell>
          <cell r="AK35">
            <v>31.125</v>
          </cell>
          <cell r="AL35">
            <v>39.043199999999999</v>
          </cell>
          <cell r="AN35">
            <v>0</v>
          </cell>
          <cell r="AO35">
            <v>6</v>
          </cell>
          <cell r="AP35">
            <v>750</v>
          </cell>
          <cell r="AQ35">
            <v>7.5</v>
          </cell>
          <cell r="BG35" t="b">
            <v>0</v>
          </cell>
          <cell r="BO35" t="b">
            <v>0</v>
          </cell>
          <cell r="CA35" t="b">
            <v>0</v>
          </cell>
          <cell r="CB35" t="b">
            <v>0</v>
          </cell>
          <cell r="CD35" t="b">
            <v>0</v>
          </cell>
          <cell r="CE35" t="b">
            <v>0</v>
          </cell>
          <cell r="CG35" t="b">
            <v>0</v>
          </cell>
          <cell r="CH35" t="b">
            <v>0</v>
          </cell>
          <cell r="CP35" t="str">
            <v>ECGASGTD</v>
          </cell>
          <cell r="CT35" t="b">
            <v>0</v>
          </cell>
          <cell r="CV35" t="b">
            <v>0</v>
          </cell>
          <cell r="CX35" t="b">
            <v>0</v>
          </cell>
          <cell r="CZ35" t="b">
            <v>0</v>
          </cell>
          <cell r="DB35" t="b">
            <v>0</v>
          </cell>
          <cell r="DD35" t="b">
            <v>0</v>
          </cell>
          <cell r="DF35" t="b">
            <v>0</v>
          </cell>
          <cell r="DH35" t="b">
            <v>0</v>
          </cell>
          <cell r="DJ35" t="b">
            <v>0</v>
          </cell>
          <cell r="DL35" t="b">
            <v>0</v>
          </cell>
          <cell r="DN35" t="b">
            <v>0</v>
          </cell>
          <cell r="DP35" t="b">
            <v>0</v>
          </cell>
          <cell r="DV35">
            <v>0</v>
          </cell>
          <cell r="DX35">
            <v>0</v>
          </cell>
          <cell r="DZ35">
            <v>0</v>
          </cell>
          <cell r="EB35">
            <v>0</v>
          </cell>
          <cell r="ED35">
            <v>0</v>
          </cell>
          <cell r="EF35">
            <v>0</v>
          </cell>
          <cell r="EJ35">
            <v>0</v>
          </cell>
          <cell r="EL35">
            <v>0</v>
          </cell>
          <cell r="EN35">
            <v>0</v>
          </cell>
          <cell r="EP35">
            <v>0</v>
          </cell>
          <cell r="ER35">
            <v>0</v>
          </cell>
          <cell r="ET35">
            <v>0</v>
          </cell>
          <cell r="EX35">
            <v>0</v>
          </cell>
          <cell r="EZ35">
            <v>0</v>
          </cell>
          <cell r="FD35">
            <v>0</v>
          </cell>
          <cell r="FF35">
            <v>0</v>
          </cell>
        </row>
        <row r="36">
          <cell r="A36" t="str">
            <v>Hillerød2</v>
          </cell>
          <cell r="B36" t="str">
            <v>DK-East</v>
          </cell>
          <cell r="G36">
            <v>101.50399999999999</v>
          </cell>
          <cell r="H36">
            <v>78</v>
          </cell>
          <cell r="AK36">
            <v>47.828684799999991</v>
          </cell>
          <cell r="AL36">
            <v>28.243032786885248</v>
          </cell>
          <cell r="AN36">
            <v>0</v>
          </cell>
          <cell r="AO36">
            <v>0</v>
          </cell>
          <cell r="AP36">
            <v>1890.5119999999997</v>
          </cell>
          <cell r="AQ36">
            <v>10.150399999999999</v>
          </cell>
          <cell r="BG36" t="b">
            <v>0</v>
          </cell>
          <cell r="BO36" t="b">
            <v>0</v>
          </cell>
          <cell r="CA36" t="b">
            <v>0</v>
          </cell>
          <cell r="CB36" t="b">
            <v>0</v>
          </cell>
          <cell r="CD36" t="b">
            <v>0</v>
          </cell>
          <cell r="CE36" t="b">
            <v>0</v>
          </cell>
          <cell r="CG36" t="b">
            <v>0</v>
          </cell>
          <cell r="CH36" t="b">
            <v>0</v>
          </cell>
          <cell r="CP36" t="str">
            <v>ECGASGTD</v>
          </cell>
          <cell r="CT36" t="b">
            <v>0</v>
          </cell>
          <cell r="CV36" t="b">
            <v>0</v>
          </cell>
          <cell r="CX36" t="b">
            <v>0</v>
          </cell>
          <cell r="CZ36" t="b">
            <v>0</v>
          </cell>
          <cell r="DB36" t="b">
            <v>0</v>
          </cell>
          <cell r="DD36" t="b">
            <v>0</v>
          </cell>
          <cell r="DF36" t="b">
            <v>0</v>
          </cell>
          <cell r="DH36" t="b">
            <v>0</v>
          </cell>
          <cell r="DJ36" t="b">
            <v>0</v>
          </cell>
          <cell r="DL36" t="b">
            <v>0</v>
          </cell>
          <cell r="DN36" t="b">
            <v>0</v>
          </cell>
          <cell r="DP36" t="b">
            <v>0</v>
          </cell>
          <cell r="DV36">
            <v>0</v>
          </cell>
          <cell r="DX36">
            <v>0</v>
          </cell>
          <cell r="DZ36">
            <v>0</v>
          </cell>
          <cell r="EB36">
            <v>0</v>
          </cell>
          <cell r="ED36">
            <v>0</v>
          </cell>
          <cell r="EF36">
            <v>0</v>
          </cell>
          <cell r="EJ36">
            <v>0</v>
          </cell>
          <cell r="EL36">
            <v>0</v>
          </cell>
          <cell r="EN36">
            <v>0</v>
          </cell>
          <cell r="EP36">
            <v>0</v>
          </cell>
          <cell r="ER36">
            <v>0</v>
          </cell>
          <cell r="ET36">
            <v>0</v>
          </cell>
          <cell r="EX36">
            <v>0</v>
          </cell>
          <cell r="EZ36">
            <v>0</v>
          </cell>
          <cell r="FD36">
            <v>0</v>
          </cell>
          <cell r="FF36">
            <v>0</v>
          </cell>
        </row>
        <row r="37">
          <cell r="A37" t="str">
            <v>HillerødRenseanlæg</v>
          </cell>
          <cell r="B37" t="str">
            <v>DK-East</v>
          </cell>
          <cell r="G37">
            <v>0</v>
          </cell>
          <cell r="H37">
            <v>0.28999999999999998</v>
          </cell>
          <cell r="AK37">
            <v>0</v>
          </cell>
          <cell r="AL37">
            <v>0.1668791090743936</v>
          </cell>
          <cell r="AN37">
            <v>0</v>
          </cell>
          <cell r="AO37">
            <v>0</v>
          </cell>
          <cell r="AP37">
            <v>3.1320000000000001</v>
          </cell>
          <cell r="AQ37">
            <v>0</v>
          </cell>
          <cell r="BG37" t="b">
            <v>0</v>
          </cell>
          <cell r="BO37" t="b">
            <v>0</v>
          </cell>
          <cell r="CA37" t="b">
            <v>0</v>
          </cell>
          <cell r="CB37" t="b">
            <v>0</v>
          </cell>
          <cell r="CD37" t="b">
            <v>0</v>
          </cell>
          <cell r="CE37" t="b">
            <v>0</v>
          </cell>
          <cell r="CG37" t="b">
            <v>0</v>
          </cell>
          <cell r="CH37" t="b">
            <v>0</v>
          </cell>
          <cell r="CP37" t="str">
            <v>EHBGABOD</v>
          </cell>
          <cell r="CT37" t="b">
            <v>0</v>
          </cell>
          <cell r="CV37" t="b">
            <v>0</v>
          </cell>
          <cell r="CX37" t="b">
            <v>0</v>
          </cell>
          <cell r="CZ37" t="b">
            <v>0</v>
          </cell>
          <cell r="DB37" t="b">
            <v>0</v>
          </cell>
          <cell r="DD37" t="b">
            <v>0</v>
          </cell>
          <cell r="DF37" t="b">
            <v>0</v>
          </cell>
          <cell r="DH37" t="b">
            <v>0</v>
          </cell>
          <cell r="DJ37" t="b">
            <v>0</v>
          </cell>
          <cell r="DL37" t="b">
            <v>0</v>
          </cell>
          <cell r="DN37" t="b">
            <v>0</v>
          </cell>
          <cell r="DP37" t="b">
            <v>0</v>
          </cell>
          <cell r="DV37">
            <v>0</v>
          </cell>
          <cell r="DX37">
            <v>0</v>
          </cell>
          <cell r="DZ37">
            <v>0</v>
          </cell>
          <cell r="EB37">
            <v>0</v>
          </cell>
          <cell r="ED37">
            <v>0</v>
          </cell>
          <cell r="EF37">
            <v>0</v>
          </cell>
          <cell r="EJ37">
            <v>0</v>
          </cell>
          <cell r="EL37">
            <v>0</v>
          </cell>
          <cell r="EN37">
            <v>0</v>
          </cell>
          <cell r="EP37">
            <v>0</v>
          </cell>
          <cell r="ER37">
            <v>0</v>
          </cell>
          <cell r="ET37">
            <v>0</v>
          </cell>
          <cell r="EX37">
            <v>0</v>
          </cell>
          <cell r="EZ37">
            <v>0</v>
          </cell>
          <cell r="FD37">
            <v>0</v>
          </cell>
          <cell r="FF37">
            <v>0</v>
          </cell>
        </row>
        <row r="38">
          <cell r="A38" t="str">
            <v>KedlerHillerød</v>
          </cell>
          <cell r="B38" t="str">
            <v>DK-East</v>
          </cell>
          <cell r="G38">
            <v>0</v>
          </cell>
          <cell r="H38">
            <v>197.20000000000005</v>
          </cell>
          <cell r="AK38">
            <v>0</v>
          </cell>
          <cell r="AL38">
            <v>184.57920000000004</v>
          </cell>
          <cell r="AN38">
            <v>0</v>
          </cell>
          <cell r="AO38">
            <v>0</v>
          </cell>
          <cell r="AP38">
            <v>2129.7600000000007</v>
          </cell>
          <cell r="AQ38">
            <v>0</v>
          </cell>
          <cell r="BG38" t="b">
            <v>0</v>
          </cell>
          <cell r="BO38" t="b">
            <v>0</v>
          </cell>
          <cell r="CA38" t="b">
            <v>0</v>
          </cell>
          <cell r="CB38" t="b">
            <v>0</v>
          </cell>
          <cell r="CD38" t="b">
            <v>0</v>
          </cell>
          <cell r="CE38" t="b">
            <v>0</v>
          </cell>
          <cell r="CG38" t="b">
            <v>0</v>
          </cell>
          <cell r="CH38" t="b">
            <v>0</v>
          </cell>
          <cell r="CP38" t="str">
            <v>EHGASBOD</v>
          </cell>
          <cell r="CT38" t="b">
            <v>0</v>
          </cell>
          <cell r="CV38" t="b">
            <v>0</v>
          </cell>
          <cell r="CX38" t="b">
            <v>0</v>
          </cell>
          <cell r="CZ38" t="b">
            <v>0</v>
          </cell>
          <cell r="DB38" t="b">
            <v>0</v>
          </cell>
          <cell r="DD38" t="b">
            <v>0</v>
          </cell>
          <cell r="DF38" t="b">
            <v>0</v>
          </cell>
          <cell r="DH38" t="b">
            <v>0</v>
          </cell>
          <cell r="DJ38" t="b">
            <v>0</v>
          </cell>
          <cell r="DL38" t="b">
            <v>0</v>
          </cell>
          <cell r="DN38" t="b">
            <v>0</v>
          </cell>
          <cell r="DP38" t="b">
            <v>0</v>
          </cell>
          <cell r="DV38">
            <v>0</v>
          </cell>
          <cell r="DX38">
            <v>0</v>
          </cell>
          <cell r="DZ38">
            <v>0</v>
          </cell>
          <cell r="EB38">
            <v>0</v>
          </cell>
          <cell r="ED38">
            <v>0</v>
          </cell>
          <cell r="EF38">
            <v>0</v>
          </cell>
          <cell r="EJ38">
            <v>0</v>
          </cell>
          <cell r="EL38">
            <v>0</v>
          </cell>
          <cell r="EN38">
            <v>0</v>
          </cell>
          <cell r="EP38">
            <v>0</v>
          </cell>
          <cell r="ER38">
            <v>0</v>
          </cell>
          <cell r="ET38">
            <v>0</v>
          </cell>
          <cell r="EX38">
            <v>0</v>
          </cell>
          <cell r="EZ38">
            <v>0</v>
          </cell>
          <cell r="FD38">
            <v>0</v>
          </cell>
          <cell r="FF38">
            <v>0</v>
          </cell>
        </row>
        <row r="39">
          <cell r="A39" t="str">
            <v>KedlerHillerød</v>
          </cell>
          <cell r="B39" t="str">
            <v>DK-East</v>
          </cell>
          <cell r="G39">
            <v>0</v>
          </cell>
          <cell r="H39">
            <v>197.20000000000005</v>
          </cell>
          <cell r="AK39">
            <v>0</v>
          </cell>
          <cell r="AL39">
            <v>184.57920000000004</v>
          </cell>
          <cell r="AN39">
            <v>0</v>
          </cell>
          <cell r="AO39">
            <v>0</v>
          </cell>
          <cell r="AP39">
            <v>2129.7600000000007</v>
          </cell>
          <cell r="AQ39">
            <v>0</v>
          </cell>
          <cell r="BG39" t="b">
            <v>0</v>
          </cell>
          <cell r="BO39" t="b">
            <v>0</v>
          </cell>
          <cell r="CA39" t="b">
            <v>0</v>
          </cell>
          <cell r="CB39" t="b">
            <v>0</v>
          </cell>
          <cell r="CD39" t="b">
            <v>0</v>
          </cell>
          <cell r="CE39" t="b">
            <v>0</v>
          </cell>
          <cell r="CG39" t="b">
            <v>0</v>
          </cell>
          <cell r="CH39" t="b">
            <v>0</v>
          </cell>
          <cell r="CP39" t="str">
            <v>EHGASBOD</v>
          </cell>
          <cell r="CT39" t="b">
            <v>0</v>
          </cell>
          <cell r="CV39" t="b">
            <v>0</v>
          </cell>
          <cell r="CX39" t="b">
            <v>0</v>
          </cell>
          <cell r="CZ39" t="b">
            <v>0</v>
          </cell>
          <cell r="DB39" t="b">
            <v>0</v>
          </cell>
          <cell r="DD39" t="b">
            <v>0</v>
          </cell>
          <cell r="DF39" t="b">
            <v>0</v>
          </cell>
          <cell r="DH39" t="b">
            <v>0</v>
          </cell>
          <cell r="DJ39" t="b">
            <v>0</v>
          </cell>
          <cell r="DL39" t="b">
            <v>0</v>
          </cell>
          <cell r="DN39" t="b">
            <v>0</v>
          </cell>
          <cell r="DP39" t="b">
            <v>0</v>
          </cell>
          <cell r="DV39">
            <v>0</v>
          </cell>
          <cell r="DX39">
            <v>0</v>
          </cell>
          <cell r="DZ39">
            <v>0</v>
          </cell>
          <cell r="EB39">
            <v>0</v>
          </cell>
          <cell r="ED39">
            <v>0</v>
          </cell>
          <cell r="EF39">
            <v>0</v>
          </cell>
          <cell r="EJ39">
            <v>0</v>
          </cell>
          <cell r="EL39">
            <v>0</v>
          </cell>
          <cell r="EN39">
            <v>0</v>
          </cell>
          <cell r="EP39">
            <v>0</v>
          </cell>
          <cell r="ER39">
            <v>0</v>
          </cell>
          <cell r="ET39">
            <v>0</v>
          </cell>
          <cell r="EX39">
            <v>0</v>
          </cell>
          <cell r="EZ39">
            <v>0</v>
          </cell>
          <cell r="FD39">
            <v>0</v>
          </cell>
          <cell r="FF39">
            <v>0</v>
          </cell>
        </row>
        <row r="40">
          <cell r="A40" t="str">
            <v>VarmelagerHillerød</v>
          </cell>
          <cell r="B40" t="str">
            <v>DK-East</v>
          </cell>
          <cell r="G40">
            <v>0</v>
          </cell>
          <cell r="H40">
            <v>72</v>
          </cell>
          <cell r="AK40">
            <v>0</v>
          </cell>
          <cell r="AL40">
            <v>0</v>
          </cell>
          <cell r="AN40">
            <v>0</v>
          </cell>
          <cell r="AO40">
            <v>0</v>
          </cell>
          <cell r="AP40">
            <v>0</v>
          </cell>
          <cell r="AQ40">
            <v>0</v>
          </cell>
          <cell r="BG40" t="b">
            <v>0</v>
          </cell>
          <cell r="BO40" t="b">
            <v>0</v>
          </cell>
          <cell r="CA40" t="b">
            <v>0</v>
          </cell>
          <cell r="CB40" t="b">
            <v>0</v>
          </cell>
          <cell r="CD40" t="b">
            <v>0</v>
          </cell>
          <cell r="CE40" t="b">
            <v>0</v>
          </cell>
          <cell r="CG40" t="b">
            <v>0</v>
          </cell>
          <cell r="CH40" t="b">
            <v>0</v>
          </cell>
          <cell r="CP40">
            <v>0</v>
          </cell>
          <cell r="CT40" t="b">
            <v>0</v>
          </cell>
          <cell r="CV40" t="b">
            <v>0</v>
          </cell>
          <cell r="CX40" t="b">
            <v>0</v>
          </cell>
          <cell r="CZ40" t="b">
            <v>0</v>
          </cell>
          <cell r="DB40" t="b">
            <v>0</v>
          </cell>
          <cell r="DD40" t="b">
            <v>0</v>
          </cell>
          <cell r="DF40" t="b">
            <v>0</v>
          </cell>
          <cell r="DH40" t="b">
            <v>0</v>
          </cell>
          <cell r="DJ40" t="b">
            <v>0</v>
          </cell>
          <cell r="DL40" t="b">
            <v>0</v>
          </cell>
          <cell r="DN40" t="b">
            <v>0</v>
          </cell>
          <cell r="DP40" t="b">
            <v>0</v>
          </cell>
          <cell r="DV40">
            <v>0</v>
          </cell>
          <cell r="DX40">
            <v>0</v>
          </cell>
          <cell r="DZ40">
            <v>0</v>
          </cell>
          <cell r="EB40">
            <v>0</v>
          </cell>
          <cell r="ED40">
            <v>0</v>
          </cell>
          <cell r="EF40">
            <v>0</v>
          </cell>
          <cell r="EJ40">
            <v>0</v>
          </cell>
          <cell r="EL40">
            <v>0</v>
          </cell>
          <cell r="EN40">
            <v>0</v>
          </cell>
          <cell r="EP40">
            <v>0</v>
          </cell>
          <cell r="ER40">
            <v>0</v>
          </cell>
          <cell r="ET40">
            <v>0</v>
          </cell>
          <cell r="EX40">
            <v>0</v>
          </cell>
          <cell r="EZ40">
            <v>0</v>
          </cell>
          <cell r="FD40">
            <v>0</v>
          </cell>
          <cell r="FF40">
            <v>0</v>
          </cell>
        </row>
        <row r="41">
          <cell r="A41" t="str">
            <v>ElkedelHillerød</v>
          </cell>
          <cell r="B41" t="str">
            <v>DK-East</v>
          </cell>
          <cell r="G41" t="e">
            <v>#VALUE!</v>
          </cell>
          <cell r="H41">
            <v>21</v>
          </cell>
          <cell r="AK41">
            <v>0</v>
          </cell>
          <cell r="AL41">
            <v>0</v>
          </cell>
          <cell r="AN41">
            <v>0</v>
          </cell>
          <cell r="AO41">
            <v>0</v>
          </cell>
          <cell r="AP41">
            <v>0</v>
          </cell>
          <cell r="AQ41">
            <v>0</v>
          </cell>
          <cell r="BG41" t="b">
            <v>0</v>
          </cell>
          <cell r="BO41" t="b">
            <v>0</v>
          </cell>
          <cell r="CA41" t="b">
            <v>0</v>
          </cell>
          <cell r="CB41" t="b">
            <v>0</v>
          </cell>
          <cell r="CD41" t="b">
            <v>0</v>
          </cell>
          <cell r="CE41" t="b">
            <v>0</v>
          </cell>
          <cell r="CG41" t="b">
            <v>0</v>
          </cell>
          <cell r="CH41" t="b">
            <v>0</v>
          </cell>
          <cell r="CP41">
            <v>0</v>
          </cell>
          <cell r="CT41" t="b">
            <v>0</v>
          </cell>
          <cell r="CV41" t="b">
            <v>0</v>
          </cell>
          <cell r="CX41" t="b">
            <v>0</v>
          </cell>
          <cell r="CZ41" t="b">
            <v>0</v>
          </cell>
          <cell r="DB41" t="b">
            <v>0</v>
          </cell>
          <cell r="DD41" t="b">
            <v>0</v>
          </cell>
          <cell r="DF41" t="b">
            <v>0</v>
          </cell>
          <cell r="DH41" t="b">
            <v>0</v>
          </cell>
          <cell r="DJ41" t="b">
            <v>0</v>
          </cell>
          <cell r="DL41" t="b">
            <v>0</v>
          </cell>
          <cell r="DN41" t="b">
            <v>0</v>
          </cell>
          <cell r="DP41" t="b">
            <v>0</v>
          </cell>
          <cell r="DV41">
            <v>0</v>
          </cell>
          <cell r="DX41">
            <v>0</v>
          </cell>
          <cell r="DZ41">
            <v>0</v>
          </cell>
          <cell r="EB41">
            <v>0</v>
          </cell>
          <cell r="ED41">
            <v>0</v>
          </cell>
          <cell r="EF41">
            <v>0</v>
          </cell>
          <cell r="EJ41">
            <v>0</v>
          </cell>
          <cell r="EL41">
            <v>0</v>
          </cell>
          <cell r="EN41">
            <v>0</v>
          </cell>
          <cell r="EP41">
            <v>0</v>
          </cell>
          <cell r="ER41">
            <v>0</v>
          </cell>
          <cell r="ET41">
            <v>0</v>
          </cell>
          <cell r="EX41">
            <v>0</v>
          </cell>
          <cell r="EZ41">
            <v>0</v>
          </cell>
          <cell r="FD41">
            <v>0</v>
          </cell>
          <cell r="FF41">
            <v>0</v>
          </cell>
        </row>
        <row r="42">
          <cell r="A42" t="str">
            <v>ASV1</v>
          </cell>
          <cell r="B42" t="str">
            <v>DK-East</v>
          </cell>
          <cell r="G42">
            <v>140</v>
          </cell>
          <cell r="H42">
            <v>28</v>
          </cell>
          <cell r="AK42">
            <v>47.040000000000006</v>
          </cell>
          <cell r="AL42">
            <v>40.904347826086962</v>
          </cell>
          <cell r="AN42">
            <v>6.44</v>
          </cell>
          <cell r="AO42">
            <v>22.064000000000004</v>
          </cell>
          <cell r="AP42">
            <v>3479</v>
          </cell>
          <cell r="AQ42">
            <v>19.600000000000001</v>
          </cell>
          <cell r="BG42" t="b">
            <v>0</v>
          </cell>
          <cell r="BO42" t="b">
            <v>0</v>
          </cell>
          <cell r="CA42" t="b">
            <v>0</v>
          </cell>
          <cell r="CB42" t="b">
            <v>0</v>
          </cell>
          <cell r="CD42" t="b">
            <v>0</v>
          </cell>
          <cell r="CE42" t="b">
            <v>0</v>
          </cell>
          <cell r="CG42" t="b">
            <v>0</v>
          </cell>
          <cell r="CH42" t="b">
            <v>0</v>
          </cell>
          <cell r="CP42" t="str">
            <v>ECCOAEXC</v>
          </cell>
          <cell r="CT42" t="b">
            <v>0</v>
          </cell>
          <cell r="CV42" t="b">
            <v>0</v>
          </cell>
          <cell r="CX42" t="b">
            <v>0</v>
          </cell>
          <cell r="CZ42" t="b">
            <v>0</v>
          </cell>
          <cell r="DB42" t="b">
            <v>0</v>
          </cell>
          <cell r="DD42" t="b">
            <v>0</v>
          </cell>
          <cell r="DF42" t="b">
            <v>0</v>
          </cell>
          <cell r="DH42" t="b">
            <v>0</v>
          </cell>
          <cell r="DJ42" t="b">
            <v>0</v>
          </cell>
          <cell r="DL42" t="b">
            <v>0</v>
          </cell>
          <cell r="DN42" t="b">
            <v>0</v>
          </cell>
          <cell r="DP42" t="b">
            <v>0</v>
          </cell>
          <cell r="DV42">
            <v>0</v>
          </cell>
          <cell r="DX42">
            <v>0</v>
          </cell>
          <cell r="DZ42">
            <v>0</v>
          </cell>
          <cell r="EB42">
            <v>0</v>
          </cell>
          <cell r="ED42">
            <v>0</v>
          </cell>
          <cell r="EF42">
            <v>0</v>
          </cell>
          <cell r="EJ42">
            <v>0</v>
          </cell>
          <cell r="EL42">
            <v>0</v>
          </cell>
          <cell r="EN42">
            <v>0</v>
          </cell>
          <cell r="EP42">
            <v>0</v>
          </cell>
          <cell r="ER42">
            <v>0</v>
          </cell>
          <cell r="ET42">
            <v>0</v>
          </cell>
          <cell r="EX42">
            <v>0</v>
          </cell>
          <cell r="EZ42">
            <v>0</v>
          </cell>
          <cell r="FD42">
            <v>0</v>
          </cell>
          <cell r="FF42">
            <v>0</v>
          </cell>
        </row>
        <row r="43">
          <cell r="A43" t="str">
            <v>ASV2</v>
          </cell>
          <cell r="B43" t="str">
            <v>DK-East</v>
          </cell>
          <cell r="G43">
            <v>125</v>
          </cell>
          <cell r="H43">
            <v>67</v>
          </cell>
          <cell r="AK43">
            <v>42.749999999999993</v>
          </cell>
          <cell r="AL43">
            <v>99.626086956521718</v>
          </cell>
          <cell r="AN43">
            <v>15.41</v>
          </cell>
          <cell r="AO43">
            <v>19.700000000000003</v>
          </cell>
          <cell r="AP43">
            <v>3106.25</v>
          </cell>
          <cell r="AQ43">
            <v>17.5</v>
          </cell>
          <cell r="BG43" t="b">
            <v>0</v>
          </cell>
          <cell r="BO43" t="b">
            <v>0</v>
          </cell>
          <cell r="CA43" t="b">
            <v>0</v>
          </cell>
          <cell r="CB43" t="b">
            <v>0</v>
          </cell>
          <cell r="CD43" t="b">
            <v>0</v>
          </cell>
          <cell r="CE43" t="b">
            <v>0</v>
          </cell>
          <cell r="CG43" t="b">
            <v>0</v>
          </cell>
          <cell r="CH43" t="b">
            <v>0</v>
          </cell>
          <cell r="CP43" t="str">
            <v>ECCOAEXC</v>
          </cell>
          <cell r="CT43" t="b">
            <v>0</v>
          </cell>
          <cell r="CV43" t="b">
            <v>0</v>
          </cell>
          <cell r="CX43" t="b">
            <v>0</v>
          </cell>
          <cell r="CZ43" t="b">
            <v>0</v>
          </cell>
          <cell r="DB43" t="b">
            <v>0</v>
          </cell>
          <cell r="DD43" t="b">
            <v>0</v>
          </cell>
          <cell r="DF43" t="b">
            <v>0</v>
          </cell>
          <cell r="DH43" t="b">
            <v>0</v>
          </cell>
          <cell r="DJ43" t="b">
            <v>0</v>
          </cell>
          <cell r="DL43" t="b">
            <v>0</v>
          </cell>
          <cell r="DN43" t="b">
            <v>0</v>
          </cell>
          <cell r="DP43" t="b">
            <v>0</v>
          </cell>
          <cell r="DV43">
            <v>0</v>
          </cell>
          <cell r="DX43">
            <v>0</v>
          </cell>
          <cell r="DZ43">
            <v>0</v>
          </cell>
          <cell r="EB43">
            <v>0</v>
          </cell>
          <cell r="ED43">
            <v>0</v>
          </cell>
          <cell r="EF43">
            <v>0</v>
          </cell>
          <cell r="EJ43">
            <v>0</v>
          </cell>
          <cell r="EL43">
            <v>0</v>
          </cell>
          <cell r="EN43">
            <v>0</v>
          </cell>
          <cell r="EP43">
            <v>0</v>
          </cell>
          <cell r="ER43">
            <v>0</v>
          </cell>
          <cell r="ET43">
            <v>0</v>
          </cell>
          <cell r="EX43">
            <v>0</v>
          </cell>
          <cell r="EZ43">
            <v>0</v>
          </cell>
          <cell r="FD43">
            <v>0</v>
          </cell>
          <cell r="FF43">
            <v>0</v>
          </cell>
        </row>
        <row r="44">
          <cell r="A44" t="str">
            <v>ASV2</v>
          </cell>
          <cell r="B44" t="str">
            <v>DK-East</v>
          </cell>
          <cell r="G44">
            <v>147</v>
          </cell>
          <cell r="H44">
            <v>67</v>
          </cell>
          <cell r="AK44">
            <v>53.802</v>
          </cell>
          <cell r="AL44">
            <v>106.61739130434782</v>
          </cell>
          <cell r="AN44">
            <v>15.41</v>
          </cell>
          <cell r="AO44">
            <v>23.167200000000001</v>
          </cell>
          <cell r="AP44">
            <v>3652.9500000000003</v>
          </cell>
          <cell r="AQ44">
            <v>20.580000000000002</v>
          </cell>
          <cell r="BG44" t="b">
            <v>0</v>
          </cell>
          <cell r="BO44" t="b">
            <v>0</v>
          </cell>
          <cell r="CA44" t="b">
            <v>0</v>
          </cell>
          <cell r="CB44" t="b">
            <v>0</v>
          </cell>
          <cell r="CD44" t="b">
            <v>0</v>
          </cell>
          <cell r="CE44" t="b">
            <v>0</v>
          </cell>
          <cell r="CG44" t="b">
            <v>0</v>
          </cell>
          <cell r="CH44" t="b">
            <v>0</v>
          </cell>
          <cell r="CP44" t="str">
            <v>ECCOAEXC</v>
          </cell>
          <cell r="CT44" t="b">
            <v>0</v>
          </cell>
          <cell r="CV44" t="b">
            <v>0</v>
          </cell>
          <cell r="CX44" t="b">
            <v>0</v>
          </cell>
          <cell r="CZ44" t="b">
            <v>0</v>
          </cell>
          <cell r="DB44" t="b">
            <v>0</v>
          </cell>
          <cell r="DD44" t="b">
            <v>0</v>
          </cell>
          <cell r="DF44" t="b">
            <v>0</v>
          </cell>
          <cell r="DH44" t="b">
            <v>0</v>
          </cell>
          <cell r="DJ44" t="b">
            <v>0</v>
          </cell>
          <cell r="DL44" t="b">
            <v>0</v>
          </cell>
          <cell r="DN44" t="b">
            <v>0</v>
          </cell>
          <cell r="DP44" t="b">
            <v>0</v>
          </cell>
          <cell r="DV44">
            <v>0</v>
          </cell>
          <cell r="DX44">
            <v>0</v>
          </cell>
          <cell r="DZ44">
            <v>0</v>
          </cell>
          <cell r="EB44">
            <v>0</v>
          </cell>
          <cell r="ED44">
            <v>0</v>
          </cell>
          <cell r="EF44">
            <v>0</v>
          </cell>
          <cell r="EJ44">
            <v>0</v>
          </cell>
          <cell r="EL44">
            <v>0</v>
          </cell>
          <cell r="EN44">
            <v>0</v>
          </cell>
          <cell r="EP44">
            <v>0</v>
          </cell>
          <cell r="ER44">
            <v>0</v>
          </cell>
          <cell r="ET44">
            <v>0</v>
          </cell>
          <cell r="EX44">
            <v>0</v>
          </cell>
          <cell r="EZ44">
            <v>0</v>
          </cell>
          <cell r="FD44">
            <v>0</v>
          </cell>
          <cell r="FF44">
            <v>0</v>
          </cell>
        </row>
        <row r="45">
          <cell r="A45" t="str">
            <v>ASV2</v>
          </cell>
          <cell r="B45" t="str">
            <v>DK-East</v>
          </cell>
          <cell r="G45">
            <v>147</v>
          </cell>
          <cell r="H45">
            <v>67</v>
          </cell>
          <cell r="AK45">
            <v>53.802</v>
          </cell>
          <cell r="AL45">
            <v>106.61739130434782</v>
          </cell>
          <cell r="AN45">
            <v>15.41</v>
          </cell>
          <cell r="AO45">
            <v>23.167200000000001</v>
          </cell>
          <cell r="AP45">
            <v>3652.9500000000003</v>
          </cell>
          <cell r="AQ45">
            <v>20.580000000000002</v>
          </cell>
          <cell r="BG45" t="b">
            <v>0</v>
          </cell>
          <cell r="BO45" t="b">
            <v>0</v>
          </cell>
          <cell r="CA45" t="b">
            <v>0</v>
          </cell>
          <cell r="CB45" t="b">
            <v>0</v>
          </cell>
          <cell r="CD45" t="b">
            <v>0</v>
          </cell>
          <cell r="CE45" t="b">
            <v>0</v>
          </cell>
          <cell r="CG45" t="b">
            <v>0</v>
          </cell>
          <cell r="CH45" t="b">
            <v>0</v>
          </cell>
          <cell r="CP45" t="str">
            <v>ECCOAEXC</v>
          </cell>
          <cell r="CT45" t="b">
            <v>0</v>
          </cell>
          <cell r="CV45" t="b">
            <v>0</v>
          </cell>
          <cell r="CX45" t="b">
            <v>0</v>
          </cell>
          <cell r="CZ45" t="b">
            <v>0</v>
          </cell>
          <cell r="DB45" t="b">
            <v>0</v>
          </cell>
          <cell r="DD45" t="b">
            <v>0</v>
          </cell>
          <cell r="DF45" t="b">
            <v>0</v>
          </cell>
          <cell r="DH45" t="b">
            <v>0</v>
          </cell>
          <cell r="DJ45" t="b">
            <v>0</v>
          </cell>
          <cell r="DL45" t="b">
            <v>0</v>
          </cell>
          <cell r="DN45" t="b">
            <v>0</v>
          </cell>
          <cell r="DP45" t="b">
            <v>0</v>
          </cell>
          <cell r="DV45">
            <v>0</v>
          </cell>
          <cell r="DX45">
            <v>0</v>
          </cell>
          <cell r="DZ45">
            <v>0</v>
          </cell>
          <cell r="EB45">
            <v>0</v>
          </cell>
          <cell r="ED45">
            <v>0</v>
          </cell>
          <cell r="EF45">
            <v>0</v>
          </cell>
          <cell r="EJ45">
            <v>0</v>
          </cell>
          <cell r="EL45">
            <v>0</v>
          </cell>
          <cell r="EN45">
            <v>0</v>
          </cell>
          <cell r="EP45">
            <v>0</v>
          </cell>
          <cell r="ER45">
            <v>0</v>
          </cell>
          <cell r="ET45">
            <v>0</v>
          </cell>
          <cell r="EX45">
            <v>0</v>
          </cell>
          <cell r="EZ45">
            <v>0</v>
          </cell>
          <cell r="FD45">
            <v>0</v>
          </cell>
          <cell r="FF45">
            <v>0</v>
          </cell>
        </row>
        <row r="46">
          <cell r="A46" t="str">
            <v>ASV2</v>
          </cell>
          <cell r="B46" t="str">
            <v>DK-East</v>
          </cell>
          <cell r="G46">
            <v>147</v>
          </cell>
          <cell r="H46">
            <v>67</v>
          </cell>
          <cell r="AK46">
            <v>53.802</v>
          </cell>
          <cell r="AL46">
            <v>106.61739130434782</v>
          </cell>
          <cell r="AN46">
            <v>15.41</v>
          </cell>
          <cell r="AO46">
            <v>23.167200000000001</v>
          </cell>
          <cell r="AP46">
            <v>3652.9500000000003</v>
          </cell>
          <cell r="AQ46">
            <v>20.580000000000002</v>
          </cell>
          <cell r="BG46" t="b">
            <v>0</v>
          </cell>
          <cell r="BO46" t="b">
            <v>0</v>
          </cell>
          <cell r="CA46" t="b">
            <v>0</v>
          </cell>
          <cell r="CB46" t="b">
            <v>0</v>
          </cell>
          <cell r="CD46" t="b">
            <v>0</v>
          </cell>
          <cell r="CE46" t="b">
            <v>0</v>
          </cell>
          <cell r="CG46" t="b">
            <v>0</v>
          </cell>
          <cell r="CH46" t="b">
            <v>0</v>
          </cell>
          <cell r="CP46" t="str">
            <v>ECCOAEXC</v>
          </cell>
          <cell r="CT46" t="b">
            <v>0</v>
          </cell>
          <cell r="CV46" t="b">
            <v>0</v>
          </cell>
          <cell r="CX46" t="b">
            <v>0</v>
          </cell>
          <cell r="CZ46" t="b">
            <v>0</v>
          </cell>
          <cell r="DB46" t="b">
            <v>0</v>
          </cell>
          <cell r="DD46" t="b">
            <v>0</v>
          </cell>
          <cell r="DF46" t="b">
            <v>0</v>
          </cell>
          <cell r="DH46" t="b">
            <v>0</v>
          </cell>
          <cell r="DJ46" t="b">
            <v>0</v>
          </cell>
          <cell r="DL46" t="b">
            <v>0</v>
          </cell>
          <cell r="DN46" t="b">
            <v>0</v>
          </cell>
          <cell r="DP46" t="b">
            <v>0</v>
          </cell>
          <cell r="DV46">
            <v>0</v>
          </cell>
          <cell r="DX46">
            <v>0</v>
          </cell>
          <cell r="DZ46">
            <v>0</v>
          </cell>
          <cell r="EB46">
            <v>0</v>
          </cell>
          <cell r="ED46">
            <v>0</v>
          </cell>
          <cell r="EF46">
            <v>0</v>
          </cell>
          <cell r="EJ46">
            <v>0</v>
          </cell>
          <cell r="EL46">
            <v>0</v>
          </cell>
          <cell r="EN46">
            <v>0</v>
          </cell>
          <cell r="EP46">
            <v>0</v>
          </cell>
          <cell r="ER46">
            <v>0</v>
          </cell>
          <cell r="ET46">
            <v>0</v>
          </cell>
          <cell r="EX46">
            <v>0</v>
          </cell>
          <cell r="EZ46">
            <v>0</v>
          </cell>
          <cell r="FD46">
            <v>0</v>
          </cell>
          <cell r="FF46">
            <v>0</v>
          </cell>
        </row>
        <row r="47">
          <cell r="A47" t="str">
            <v>ASV2</v>
          </cell>
          <cell r="B47" t="str">
            <v>DK-East</v>
          </cell>
          <cell r="G47">
            <v>147</v>
          </cell>
          <cell r="H47">
            <v>67</v>
          </cell>
          <cell r="AK47">
            <v>53.802</v>
          </cell>
          <cell r="AL47">
            <v>106.61739130434782</v>
          </cell>
          <cell r="AN47">
            <v>15.41</v>
          </cell>
          <cell r="AO47">
            <v>23.167200000000001</v>
          </cell>
          <cell r="AP47">
            <v>3652.9500000000003</v>
          </cell>
          <cell r="AQ47">
            <v>20.580000000000002</v>
          </cell>
          <cell r="BG47" t="b">
            <v>0</v>
          </cell>
          <cell r="BO47" t="b">
            <v>0</v>
          </cell>
          <cell r="CA47" t="b">
            <v>0</v>
          </cell>
          <cell r="CB47" t="b">
            <v>0</v>
          </cell>
          <cell r="CD47" t="b">
            <v>0</v>
          </cell>
          <cell r="CE47" t="b">
            <v>0</v>
          </cell>
          <cell r="CG47" t="b">
            <v>0</v>
          </cell>
          <cell r="CH47" t="b">
            <v>0</v>
          </cell>
          <cell r="CT47" t="b">
            <v>0</v>
          </cell>
          <cell r="CV47" t="b">
            <v>0</v>
          </cell>
          <cell r="CX47" t="b">
            <v>0</v>
          </cell>
          <cell r="CZ47" t="b">
            <v>0</v>
          </cell>
          <cell r="DB47" t="b">
            <v>0</v>
          </cell>
          <cell r="DD47" t="b">
            <v>0</v>
          </cell>
          <cell r="DF47" t="b">
            <v>0</v>
          </cell>
          <cell r="DH47" t="b">
            <v>0</v>
          </cell>
          <cell r="DJ47" t="b">
            <v>0</v>
          </cell>
          <cell r="DL47" t="b">
            <v>0</v>
          </cell>
          <cell r="DN47" t="b">
            <v>0</v>
          </cell>
          <cell r="DP47" t="b">
            <v>0</v>
          </cell>
          <cell r="DV47">
            <v>0</v>
          </cell>
          <cell r="DX47">
            <v>0</v>
          </cell>
          <cell r="DZ47">
            <v>0</v>
          </cell>
          <cell r="EB47">
            <v>0</v>
          </cell>
          <cell r="ED47">
            <v>0</v>
          </cell>
          <cell r="EF47">
            <v>0</v>
          </cell>
          <cell r="EJ47">
            <v>0</v>
          </cell>
          <cell r="EL47">
            <v>0</v>
          </cell>
          <cell r="EN47">
            <v>0</v>
          </cell>
          <cell r="EP47">
            <v>0</v>
          </cell>
          <cell r="ER47">
            <v>0</v>
          </cell>
          <cell r="ET47">
            <v>0</v>
          </cell>
          <cell r="EX47">
            <v>0</v>
          </cell>
          <cell r="EZ47">
            <v>0</v>
          </cell>
          <cell r="FD47">
            <v>0</v>
          </cell>
          <cell r="FF47">
            <v>0</v>
          </cell>
        </row>
        <row r="48">
          <cell r="A48" t="str">
            <v>ASV6</v>
          </cell>
          <cell r="B48" t="str">
            <v>DK-East</v>
          </cell>
          <cell r="G48">
            <v>150</v>
          </cell>
          <cell r="H48">
            <v>100</v>
          </cell>
          <cell r="AK48">
            <v>0</v>
          </cell>
          <cell r="AL48">
            <v>0</v>
          </cell>
          <cell r="AN48">
            <v>0</v>
          </cell>
          <cell r="AO48">
            <v>0</v>
          </cell>
          <cell r="AP48">
            <v>0</v>
          </cell>
          <cell r="AQ48">
            <v>0</v>
          </cell>
          <cell r="BG48" t="b">
            <v>0</v>
          </cell>
          <cell r="BO48" t="b">
            <v>0</v>
          </cell>
          <cell r="CA48" t="b">
            <v>0</v>
          </cell>
          <cell r="CB48" t="b">
            <v>0</v>
          </cell>
          <cell r="CD48" t="b">
            <v>0</v>
          </cell>
          <cell r="CE48" t="b">
            <v>0</v>
          </cell>
          <cell r="CG48" t="b">
            <v>0</v>
          </cell>
          <cell r="CH48" t="b">
            <v>0</v>
          </cell>
          <cell r="CP48" t="str">
            <v>ECXXXEXC</v>
          </cell>
          <cell r="CT48" t="b">
            <v>0</v>
          </cell>
          <cell r="CV48" t="b">
            <v>0</v>
          </cell>
          <cell r="CX48" t="b">
            <v>0</v>
          </cell>
          <cell r="CZ48" t="b">
            <v>0</v>
          </cell>
          <cell r="DB48" t="b">
            <v>0</v>
          </cell>
          <cell r="DD48" t="b">
            <v>0</v>
          </cell>
          <cell r="DF48" t="b">
            <v>0</v>
          </cell>
          <cell r="DH48" t="b">
            <v>0</v>
          </cell>
          <cell r="DJ48" t="b">
            <v>0</v>
          </cell>
          <cell r="DL48" t="b">
            <v>0</v>
          </cell>
          <cell r="DN48" t="b">
            <v>0</v>
          </cell>
          <cell r="DP48" t="b">
            <v>0</v>
          </cell>
          <cell r="DV48">
            <v>0</v>
          </cell>
          <cell r="DX48">
            <v>0</v>
          </cell>
          <cell r="DZ48">
            <v>0</v>
          </cell>
          <cell r="EB48">
            <v>0</v>
          </cell>
          <cell r="ED48">
            <v>0</v>
          </cell>
          <cell r="EF48">
            <v>0</v>
          </cell>
          <cell r="EJ48">
            <v>0</v>
          </cell>
          <cell r="EL48">
            <v>0</v>
          </cell>
          <cell r="EN48">
            <v>0</v>
          </cell>
          <cell r="EP48">
            <v>0</v>
          </cell>
          <cell r="ER48">
            <v>0</v>
          </cell>
          <cell r="ET48">
            <v>0</v>
          </cell>
          <cell r="EX48">
            <v>0</v>
          </cell>
          <cell r="EZ48">
            <v>0</v>
          </cell>
          <cell r="FD48">
            <v>0</v>
          </cell>
          <cell r="FF48">
            <v>0</v>
          </cell>
        </row>
        <row r="49">
          <cell r="A49" t="str">
            <v>ASV3</v>
          </cell>
          <cell r="B49" t="str">
            <v>DK-East</v>
          </cell>
          <cell r="G49">
            <v>270</v>
          </cell>
          <cell r="H49">
            <v>58</v>
          </cell>
          <cell r="AK49">
            <v>98.009999999999991</v>
          </cell>
          <cell r="AL49">
            <v>91.539130434782592</v>
          </cell>
          <cell r="AN49">
            <v>13.34</v>
          </cell>
          <cell r="AO49">
            <v>42.552000000000007</v>
          </cell>
          <cell r="AP49">
            <v>6709.5</v>
          </cell>
          <cell r="AQ49">
            <v>37.800000000000004</v>
          </cell>
          <cell r="BG49" t="b">
            <v>0</v>
          </cell>
          <cell r="BO49" t="b">
            <v>0</v>
          </cell>
          <cell r="CA49" t="b">
            <v>0</v>
          </cell>
          <cell r="CB49" t="b">
            <v>0</v>
          </cell>
          <cell r="CD49" t="b">
            <v>0</v>
          </cell>
          <cell r="CE49" t="b">
            <v>0</v>
          </cell>
          <cell r="CG49" t="b">
            <v>0</v>
          </cell>
          <cell r="CH49" t="b">
            <v>0</v>
          </cell>
          <cell r="CP49" t="str">
            <v>ECCOAEXC</v>
          </cell>
          <cell r="CT49" t="b">
            <v>0</v>
          </cell>
          <cell r="CV49" t="b">
            <v>0</v>
          </cell>
          <cell r="CX49" t="b">
            <v>0</v>
          </cell>
          <cell r="CZ49" t="b">
            <v>0</v>
          </cell>
          <cell r="DB49" t="b">
            <v>0</v>
          </cell>
          <cell r="DD49" t="b">
            <v>0</v>
          </cell>
          <cell r="DF49" t="b">
            <v>0</v>
          </cell>
          <cell r="DH49" t="b">
            <v>0</v>
          </cell>
          <cell r="DJ49" t="b">
            <v>0</v>
          </cell>
          <cell r="DL49" t="b">
            <v>0</v>
          </cell>
          <cell r="DN49" t="b">
            <v>0</v>
          </cell>
          <cell r="DP49" t="b">
            <v>0</v>
          </cell>
          <cell r="DV49">
            <v>0</v>
          </cell>
          <cell r="DX49">
            <v>0</v>
          </cell>
          <cell r="DZ49">
            <v>0</v>
          </cell>
          <cell r="EB49">
            <v>0</v>
          </cell>
          <cell r="ED49">
            <v>0</v>
          </cell>
          <cell r="EF49">
            <v>0</v>
          </cell>
          <cell r="EJ49">
            <v>0</v>
          </cell>
          <cell r="EL49">
            <v>0</v>
          </cell>
          <cell r="EN49">
            <v>0</v>
          </cell>
          <cell r="EP49">
            <v>0</v>
          </cell>
          <cell r="ER49">
            <v>0</v>
          </cell>
          <cell r="ET49">
            <v>0</v>
          </cell>
          <cell r="EX49">
            <v>0</v>
          </cell>
          <cell r="EZ49">
            <v>0</v>
          </cell>
          <cell r="FD49">
            <v>0</v>
          </cell>
          <cell r="FF49">
            <v>0</v>
          </cell>
        </row>
        <row r="50">
          <cell r="A50" t="str">
            <v>ASV4</v>
          </cell>
          <cell r="B50" t="str">
            <v>DK-East</v>
          </cell>
          <cell r="G50">
            <v>270</v>
          </cell>
          <cell r="H50">
            <v>58</v>
          </cell>
          <cell r="AK50">
            <v>100.44</v>
          </cell>
          <cell r="AL50">
            <v>93.80869565217391</v>
          </cell>
          <cell r="AN50">
            <v>13.34</v>
          </cell>
          <cell r="AO50">
            <v>42.552000000000007</v>
          </cell>
          <cell r="AP50">
            <v>6709.5</v>
          </cell>
          <cell r="AQ50">
            <v>51.3</v>
          </cell>
          <cell r="BG50" t="b">
            <v>0</v>
          </cell>
          <cell r="BO50" t="b">
            <v>0</v>
          </cell>
          <cell r="CA50" t="b">
            <v>0</v>
          </cell>
          <cell r="CB50" t="b">
            <v>0</v>
          </cell>
          <cell r="CD50" t="b">
            <v>0</v>
          </cell>
          <cell r="CE50" t="b">
            <v>0</v>
          </cell>
          <cell r="CG50" t="b">
            <v>0</v>
          </cell>
          <cell r="CH50" t="b">
            <v>0</v>
          </cell>
          <cell r="CP50" t="str">
            <v>ECCOAEXC</v>
          </cell>
          <cell r="CT50" t="b">
            <v>0</v>
          </cell>
          <cell r="CV50" t="b">
            <v>0</v>
          </cell>
          <cell r="CX50" t="b">
            <v>0</v>
          </cell>
          <cell r="CZ50" t="b">
            <v>0</v>
          </cell>
          <cell r="DB50" t="b">
            <v>0</v>
          </cell>
          <cell r="DD50" t="b">
            <v>0</v>
          </cell>
          <cell r="DF50" t="b">
            <v>0</v>
          </cell>
          <cell r="DH50" t="b">
            <v>0</v>
          </cell>
          <cell r="DJ50" t="b">
            <v>0</v>
          </cell>
          <cell r="DL50" t="b">
            <v>0</v>
          </cell>
          <cell r="DN50" t="b">
            <v>0</v>
          </cell>
          <cell r="DP50" t="b">
            <v>0</v>
          </cell>
          <cell r="DV50">
            <v>0</v>
          </cell>
          <cell r="DX50">
            <v>0</v>
          </cell>
          <cell r="DZ50">
            <v>0</v>
          </cell>
          <cell r="EB50">
            <v>0</v>
          </cell>
          <cell r="ED50">
            <v>0</v>
          </cell>
          <cell r="EF50">
            <v>0</v>
          </cell>
          <cell r="EJ50">
            <v>0</v>
          </cell>
          <cell r="EL50">
            <v>0</v>
          </cell>
          <cell r="EN50">
            <v>0</v>
          </cell>
          <cell r="EP50">
            <v>0</v>
          </cell>
          <cell r="ER50">
            <v>0</v>
          </cell>
          <cell r="ET50">
            <v>0</v>
          </cell>
          <cell r="EX50">
            <v>0</v>
          </cell>
          <cell r="EZ50">
            <v>0</v>
          </cell>
          <cell r="FD50">
            <v>0</v>
          </cell>
          <cell r="FF50">
            <v>0</v>
          </cell>
        </row>
        <row r="51">
          <cell r="A51" t="str">
            <v>ASV4</v>
          </cell>
          <cell r="B51" t="str">
            <v>DK-East</v>
          </cell>
          <cell r="G51">
            <v>270</v>
          </cell>
          <cell r="H51">
            <v>58</v>
          </cell>
          <cell r="AK51">
            <v>100.44</v>
          </cell>
          <cell r="AL51">
            <v>93.80869565217391</v>
          </cell>
          <cell r="AN51">
            <v>13.34</v>
          </cell>
          <cell r="AO51">
            <v>42.552000000000007</v>
          </cell>
          <cell r="AP51">
            <v>6709.5</v>
          </cell>
          <cell r="AQ51">
            <v>51.3</v>
          </cell>
          <cell r="BG51" t="b">
            <v>0</v>
          </cell>
          <cell r="BO51" t="b">
            <v>0</v>
          </cell>
          <cell r="CA51" t="b">
            <v>0</v>
          </cell>
          <cell r="CB51" t="b">
            <v>0</v>
          </cell>
          <cell r="CD51" t="b">
            <v>0</v>
          </cell>
          <cell r="CE51" t="b">
            <v>0</v>
          </cell>
          <cell r="CG51" t="b">
            <v>0</v>
          </cell>
          <cell r="CH51" t="b">
            <v>0</v>
          </cell>
          <cell r="CP51" t="str">
            <v>ECCOAEXC</v>
          </cell>
          <cell r="CT51" t="b">
            <v>0</v>
          </cell>
          <cell r="CV51" t="b">
            <v>0</v>
          </cell>
          <cell r="CX51" t="b">
            <v>0</v>
          </cell>
          <cell r="CZ51" t="b">
            <v>0</v>
          </cell>
          <cell r="DB51" t="b">
            <v>0</v>
          </cell>
          <cell r="DD51" t="b">
            <v>0</v>
          </cell>
          <cell r="DF51" t="b">
            <v>0</v>
          </cell>
          <cell r="DH51" t="b">
            <v>0</v>
          </cell>
          <cell r="DJ51" t="b">
            <v>0</v>
          </cell>
          <cell r="DL51" t="b">
            <v>0</v>
          </cell>
          <cell r="DN51" t="b">
            <v>0</v>
          </cell>
          <cell r="DP51" t="b">
            <v>0</v>
          </cell>
          <cell r="DV51">
            <v>0</v>
          </cell>
          <cell r="DX51">
            <v>0</v>
          </cell>
          <cell r="DZ51">
            <v>0</v>
          </cell>
          <cell r="EB51">
            <v>0</v>
          </cell>
          <cell r="ED51">
            <v>0</v>
          </cell>
          <cell r="EF51">
            <v>0</v>
          </cell>
          <cell r="EJ51">
            <v>0</v>
          </cell>
          <cell r="EL51">
            <v>0</v>
          </cell>
          <cell r="EN51">
            <v>0</v>
          </cell>
          <cell r="EP51">
            <v>0</v>
          </cell>
          <cell r="ER51">
            <v>0</v>
          </cell>
          <cell r="ET51">
            <v>0</v>
          </cell>
          <cell r="EX51">
            <v>0</v>
          </cell>
          <cell r="EZ51">
            <v>0</v>
          </cell>
          <cell r="FD51">
            <v>0</v>
          </cell>
          <cell r="FF51">
            <v>0</v>
          </cell>
        </row>
        <row r="52">
          <cell r="A52" t="str">
            <v>ASV5</v>
          </cell>
          <cell r="B52" t="str">
            <v>DK-East</v>
          </cell>
          <cell r="G52">
            <v>650</v>
          </cell>
          <cell r="H52">
            <v>80</v>
          </cell>
          <cell r="AK52">
            <v>247.65</v>
          </cell>
          <cell r="AL52">
            <v>101.60000000000001</v>
          </cell>
          <cell r="AN52">
            <v>24</v>
          </cell>
          <cell r="AO52">
            <v>102.44000000000001</v>
          </cell>
          <cell r="AP52">
            <v>16152.500000000002</v>
          </cell>
          <cell r="AQ52">
            <v>91.000000000000014</v>
          </cell>
          <cell r="BG52" t="b">
            <v>0</v>
          </cell>
          <cell r="BO52" t="b">
            <v>0</v>
          </cell>
          <cell r="CA52" t="b">
            <v>0</v>
          </cell>
          <cell r="CB52" t="b">
            <v>0</v>
          </cell>
          <cell r="CD52" t="b">
            <v>0</v>
          </cell>
          <cell r="CE52" t="b">
            <v>0</v>
          </cell>
          <cell r="CG52" t="b">
            <v>0</v>
          </cell>
          <cell r="CH52" t="b">
            <v>0</v>
          </cell>
          <cell r="CP52" t="str">
            <v>ECCOAEXC</v>
          </cell>
          <cell r="CT52" t="b">
            <v>0</v>
          </cell>
          <cell r="CV52" t="b">
            <v>0</v>
          </cell>
          <cell r="CX52" t="b">
            <v>0</v>
          </cell>
          <cell r="CZ52" t="b">
            <v>0</v>
          </cell>
          <cell r="DB52" t="b">
            <v>0</v>
          </cell>
          <cell r="DD52" t="b">
            <v>0</v>
          </cell>
          <cell r="DF52" t="b">
            <v>0</v>
          </cell>
          <cell r="DH52" t="b">
            <v>0</v>
          </cell>
          <cell r="DJ52" t="b">
            <v>0</v>
          </cell>
          <cell r="DL52" t="b">
            <v>0</v>
          </cell>
          <cell r="DN52" t="b">
            <v>0</v>
          </cell>
          <cell r="DP52" t="b">
            <v>0</v>
          </cell>
          <cell r="DV52">
            <v>0</v>
          </cell>
          <cell r="DX52">
            <v>0</v>
          </cell>
          <cell r="DZ52">
            <v>0</v>
          </cell>
          <cell r="EB52">
            <v>0</v>
          </cell>
          <cell r="ED52">
            <v>0</v>
          </cell>
          <cell r="EF52">
            <v>0</v>
          </cell>
          <cell r="EJ52">
            <v>0</v>
          </cell>
          <cell r="EL52">
            <v>0</v>
          </cell>
          <cell r="EN52">
            <v>0</v>
          </cell>
          <cell r="EP52">
            <v>0</v>
          </cell>
          <cell r="ER52">
            <v>0</v>
          </cell>
          <cell r="ET52">
            <v>0</v>
          </cell>
          <cell r="EX52">
            <v>0</v>
          </cell>
          <cell r="EZ52">
            <v>0</v>
          </cell>
          <cell r="FD52">
            <v>0</v>
          </cell>
          <cell r="FF52">
            <v>0</v>
          </cell>
        </row>
        <row r="53">
          <cell r="A53" t="str">
            <v>ASV5</v>
          </cell>
          <cell r="B53" t="str">
            <v>DK-East</v>
          </cell>
          <cell r="G53">
            <v>640</v>
          </cell>
          <cell r="H53">
            <v>80</v>
          </cell>
          <cell r="AK53">
            <v>243.84</v>
          </cell>
          <cell r="AL53">
            <v>101.60000000000001</v>
          </cell>
          <cell r="AN53">
            <v>24</v>
          </cell>
          <cell r="AO53">
            <v>100.864</v>
          </cell>
          <cell r="AP53">
            <v>15904</v>
          </cell>
          <cell r="AQ53">
            <v>89.600000000000009</v>
          </cell>
          <cell r="BG53" t="b">
            <v>0</v>
          </cell>
          <cell r="BO53" t="b">
            <v>0</v>
          </cell>
          <cell r="CA53" t="b">
            <v>0</v>
          </cell>
          <cell r="CB53" t="b">
            <v>0</v>
          </cell>
          <cell r="CD53" t="b">
            <v>0</v>
          </cell>
          <cell r="CE53" t="b">
            <v>0</v>
          </cell>
          <cell r="CG53" t="b">
            <v>0</v>
          </cell>
          <cell r="CH53" t="b">
            <v>0</v>
          </cell>
          <cell r="CP53" t="str">
            <v>ECCOAEXC</v>
          </cell>
          <cell r="CT53" t="b">
            <v>0</v>
          </cell>
          <cell r="CV53" t="b">
            <v>0</v>
          </cell>
          <cell r="CX53" t="b">
            <v>0</v>
          </cell>
          <cell r="CZ53" t="b">
            <v>0</v>
          </cell>
          <cell r="DB53" t="b">
            <v>0</v>
          </cell>
          <cell r="DD53" t="b">
            <v>0</v>
          </cell>
          <cell r="DF53" t="b">
            <v>0</v>
          </cell>
          <cell r="DH53" t="b">
            <v>0</v>
          </cell>
          <cell r="DJ53" t="b">
            <v>0</v>
          </cell>
          <cell r="DL53" t="b">
            <v>0</v>
          </cell>
          <cell r="DN53" t="b">
            <v>0</v>
          </cell>
          <cell r="DP53" t="b">
            <v>0</v>
          </cell>
          <cell r="DV53">
            <v>0</v>
          </cell>
          <cell r="DX53">
            <v>0</v>
          </cell>
          <cell r="DZ53">
            <v>0</v>
          </cell>
          <cell r="EB53">
            <v>0</v>
          </cell>
          <cell r="ED53">
            <v>0</v>
          </cell>
          <cell r="EF53">
            <v>0</v>
          </cell>
          <cell r="EJ53">
            <v>0</v>
          </cell>
          <cell r="EL53">
            <v>0</v>
          </cell>
          <cell r="EN53">
            <v>0</v>
          </cell>
          <cell r="EP53">
            <v>0</v>
          </cell>
          <cell r="ER53">
            <v>0</v>
          </cell>
          <cell r="ET53">
            <v>0</v>
          </cell>
          <cell r="EX53">
            <v>0</v>
          </cell>
          <cell r="EZ53">
            <v>0</v>
          </cell>
          <cell r="FD53">
            <v>0</v>
          </cell>
          <cell r="FF53">
            <v>0</v>
          </cell>
        </row>
        <row r="54">
          <cell r="A54" t="str">
            <v>ASV5</v>
          </cell>
          <cell r="B54" t="str">
            <v>DK-East</v>
          </cell>
          <cell r="G54">
            <v>640</v>
          </cell>
          <cell r="H54">
            <v>80</v>
          </cell>
          <cell r="AK54">
            <v>243.84</v>
          </cell>
          <cell r="AL54">
            <v>101.60000000000001</v>
          </cell>
          <cell r="AN54">
            <v>24</v>
          </cell>
          <cell r="AO54">
            <v>100.864</v>
          </cell>
          <cell r="AP54">
            <v>15904</v>
          </cell>
          <cell r="AQ54">
            <v>89.600000000000009</v>
          </cell>
          <cell r="BG54" t="b">
            <v>0</v>
          </cell>
          <cell r="BO54" t="b">
            <v>0</v>
          </cell>
          <cell r="CA54" t="b">
            <v>0</v>
          </cell>
          <cell r="CB54" t="b">
            <v>0</v>
          </cell>
          <cell r="CD54" t="b">
            <v>0</v>
          </cell>
          <cell r="CE54" t="b">
            <v>0</v>
          </cell>
          <cell r="CG54" t="b">
            <v>0</v>
          </cell>
          <cell r="CH54" t="b">
            <v>0</v>
          </cell>
          <cell r="CP54" t="str">
            <v>ECCOAEXC</v>
          </cell>
          <cell r="CT54" t="b">
            <v>0</v>
          </cell>
          <cell r="CV54" t="b">
            <v>0</v>
          </cell>
          <cell r="CX54" t="b">
            <v>0</v>
          </cell>
          <cell r="CZ54" t="b">
            <v>0</v>
          </cell>
          <cell r="DB54" t="b">
            <v>0</v>
          </cell>
          <cell r="DD54" t="b">
            <v>0</v>
          </cell>
          <cell r="DF54" t="b">
            <v>0</v>
          </cell>
          <cell r="DH54" t="b">
            <v>0</v>
          </cell>
          <cell r="DJ54" t="b">
            <v>0</v>
          </cell>
          <cell r="DL54" t="b">
            <v>0</v>
          </cell>
          <cell r="DN54" t="b">
            <v>0</v>
          </cell>
          <cell r="DP54" t="b">
            <v>0</v>
          </cell>
          <cell r="DV54">
            <v>0</v>
          </cell>
          <cell r="DX54">
            <v>0</v>
          </cell>
          <cell r="DZ54">
            <v>0</v>
          </cell>
          <cell r="EB54">
            <v>0</v>
          </cell>
          <cell r="ED54">
            <v>0</v>
          </cell>
          <cell r="EF54">
            <v>0</v>
          </cell>
          <cell r="EJ54">
            <v>0</v>
          </cell>
          <cell r="EL54">
            <v>0</v>
          </cell>
          <cell r="EN54">
            <v>0</v>
          </cell>
          <cell r="EP54">
            <v>0</v>
          </cell>
          <cell r="ER54">
            <v>0</v>
          </cell>
          <cell r="ET54">
            <v>0</v>
          </cell>
          <cell r="EX54">
            <v>0</v>
          </cell>
          <cell r="EZ54">
            <v>0</v>
          </cell>
          <cell r="FD54">
            <v>0</v>
          </cell>
          <cell r="FF54">
            <v>0</v>
          </cell>
        </row>
        <row r="55">
          <cell r="A55" t="str">
            <v>ASV5</v>
          </cell>
          <cell r="B55" t="str">
            <v>DK-East</v>
          </cell>
          <cell r="G55">
            <v>640</v>
          </cell>
          <cell r="H55">
            <v>80</v>
          </cell>
          <cell r="AK55">
            <v>243.84</v>
          </cell>
          <cell r="AL55">
            <v>101.60000000000001</v>
          </cell>
          <cell r="AN55">
            <v>24</v>
          </cell>
          <cell r="AO55">
            <v>100.864</v>
          </cell>
          <cell r="AP55">
            <v>15904</v>
          </cell>
          <cell r="AQ55">
            <v>89.600000000000009</v>
          </cell>
          <cell r="BG55" t="b">
            <v>0</v>
          </cell>
          <cell r="BO55" t="b">
            <v>0</v>
          </cell>
          <cell r="CA55" t="b">
            <v>0</v>
          </cell>
          <cell r="CB55" t="b">
            <v>0</v>
          </cell>
          <cell r="CD55" t="b">
            <v>0</v>
          </cell>
          <cell r="CE55" t="b">
            <v>0</v>
          </cell>
          <cell r="CG55" t="b">
            <v>0</v>
          </cell>
          <cell r="CH55" t="b">
            <v>0</v>
          </cell>
          <cell r="CP55" t="str">
            <v>ECCOAEXC</v>
          </cell>
          <cell r="CT55" t="b">
            <v>0</v>
          </cell>
          <cell r="CV55" t="b">
            <v>0</v>
          </cell>
          <cell r="CX55" t="b">
            <v>0</v>
          </cell>
          <cell r="CZ55" t="b">
            <v>0</v>
          </cell>
          <cell r="DB55" t="b">
            <v>0</v>
          </cell>
          <cell r="DD55" t="b">
            <v>0</v>
          </cell>
          <cell r="DF55" t="b">
            <v>0</v>
          </cell>
          <cell r="DH55" t="b">
            <v>0</v>
          </cell>
          <cell r="DJ55" t="b">
            <v>0</v>
          </cell>
          <cell r="DL55" t="b">
            <v>0</v>
          </cell>
          <cell r="DN55" t="b">
            <v>0</v>
          </cell>
          <cell r="DP55" t="b">
            <v>0</v>
          </cell>
          <cell r="DV55">
            <v>0</v>
          </cell>
          <cell r="DX55">
            <v>0</v>
          </cell>
          <cell r="DZ55">
            <v>0</v>
          </cell>
          <cell r="EB55">
            <v>0</v>
          </cell>
          <cell r="ED55">
            <v>0</v>
          </cell>
          <cell r="EF55">
            <v>0</v>
          </cell>
          <cell r="EJ55">
            <v>0</v>
          </cell>
          <cell r="EL55">
            <v>0</v>
          </cell>
          <cell r="EN55">
            <v>0</v>
          </cell>
          <cell r="EP55">
            <v>0</v>
          </cell>
          <cell r="ER55">
            <v>0</v>
          </cell>
          <cell r="ET55">
            <v>0</v>
          </cell>
          <cell r="EX55">
            <v>0</v>
          </cell>
          <cell r="EZ55">
            <v>0</v>
          </cell>
          <cell r="FD55">
            <v>0</v>
          </cell>
          <cell r="FF55">
            <v>0</v>
          </cell>
        </row>
        <row r="56">
          <cell r="A56" t="str">
            <v>ASV5</v>
          </cell>
          <cell r="B56" t="str">
            <v>DK-East</v>
          </cell>
          <cell r="G56">
            <v>320</v>
          </cell>
          <cell r="H56">
            <v>40</v>
          </cell>
          <cell r="AK56">
            <v>121.92</v>
          </cell>
          <cell r="AL56">
            <v>50.800000000000004</v>
          </cell>
          <cell r="AN56">
            <v>12</v>
          </cell>
          <cell r="AO56">
            <v>50.432000000000002</v>
          </cell>
          <cell r="AP56">
            <v>7952</v>
          </cell>
          <cell r="AQ56">
            <v>44.800000000000004</v>
          </cell>
          <cell r="BG56" t="b">
            <v>0</v>
          </cell>
          <cell r="BO56" t="b">
            <v>0</v>
          </cell>
          <cell r="CA56" t="b">
            <v>0</v>
          </cell>
          <cell r="CB56" t="b">
            <v>0</v>
          </cell>
          <cell r="CD56" t="b">
            <v>0</v>
          </cell>
          <cell r="CE56" t="b">
            <v>0</v>
          </cell>
          <cell r="CG56" t="b">
            <v>0</v>
          </cell>
          <cell r="CH56" t="b">
            <v>0</v>
          </cell>
          <cell r="CP56" t="str">
            <v>ECCOAEXC</v>
          </cell>
          <cell r="CT56" t="b">
            <v>0</v>
          </cell>
          <cell r="CV56" t="b">
            <v>0</v>
          </cell>
          <cell r="CX56" t="b">
            <v>0</v>
          </cell>
          <cell r="CZ56" t="b">
            <v>0</v>
          </cell>
          <cell r="DB56" t="b">
            <v>0</v>
          </cell>
          <cell r="DD56" t="b">
            <v>0</v>
          </cell>
          <cell r="DF56" t="b">
            <v>0</v>
          </cell>
          <cell r="DH56" t="b">
            <v>0</v>
          </cell>
          <cell r="DJ56" t="b">
            <v>0</v>
          </cell>
          <cell r="DL56" t="b">
            <v>0</v>
          </cell>
          <cell r="DN56" t="b">
            <v>0</v>
          </cell>
          <cell r="DP56" t="b">
            <v>0</v>
          </cell>
          <cell r="DV56">
            <v>0</v>
          </cell>
          <cell r="DX56">
            <v>0</v>
          </cell>
          <cell r="DZ56">
            <v>0</v>
          </cell>
          <cell r="EB56">
            <v>0</v>
          </cell>
          <cell r="ED56">
            <v>0</v>
          </cell>
          <cell r="EF56">
            <v>0</v>
          </cell>
          <cell r="EJ56">
            <v>0</v>
          </cell>
          <cell r="EL56">
            <v>0</v>
          </cell>
          <cell r="EN56">
            <v>0</v>
          </cell>
          <cell r="EP56">
            <v>0</v>
          </cell>
          <cell r="ER56">
            <v>0</v>
          </cell>
          <cell r="ET56">
            <v>0</v>
          </cell>
          <cell r="EX56">
            <v>0</v>
          </cell>
          <cell r="EZ56">
            <v>0</v>
          </cell>
          <cell r="FD56">
            <v>0</v>
          </cell>
          <cell r="FF56">
            <v>0</v>
          </cell>
        </row>
        <row r="57">
          <cell r="A57" t="str">
            <v>ASV5</v>
          </cell>
          <cell r="B57" t="str">
            <v>DK-East</v>
          </cell>
          <cell r="G57">
            <v>640</v>
          </cell>
          <cell r="H57">
            <v>80</v>
          </cell>
          <cell r="AK57">
            <v>243.84</v>
          </cell>
          <cell r="AL57">
            <v>101.60000000000001</v>
          </cell>
          <cell r="AN57">
            <v>24</v>
          </cell>
          <cell r="AO57">
            <v>100.864</v>
          </cell>
          <cell r="AP57">
            <v>15904</v>
          </cell>
          <cell r="AQ57">
            <v>89.600000000000009</v>
          </cell>
          <cell r="BG57" t="b">
            <v>0</v>
          </cell>
          <cell r="BO57" t="b">
            <v>0</v>
          </cell>
          <cell r="CA57" t="b">
            <v>0</v>
          </cell>
          <cell r="CB57" t="b">
            <v>0</v>
          </cell>
          <cell r="CD57" t="b">
            <v>0</v>
          </cell>
          <cell r="CE57" t="b">
            <v>0</v>
          </cell>
          <cell r="CG57" t="b">
            <v>0</v>
          </cell>
          <cell r="CH57" t="b">
            <v>0</v>
          </cell>
          <cell r="CP57" t="str">
            <v>ECCOAEXC</v>
          </cell>
          <cell r="CT57" t="b">
            <v>0</v>
          </cell>
          <cell r="CV57" t="b">
            <v>0</v>
          </cell>
          <cell r="CX57" t="b">
            <v>0</v>
          </cell>
          <cell r="CZ57" t="b">
            <v>0</v>
          </cell>
          <cell r="DB57" t="b">
            <v>0</v>
          </cell>
          <cell r="DD57" t="b">
            <v>0</v>
          </cell>
          <cell r="DF57" t="b">
            <v>0</v>
          </cell>
          <cell r="DH57" t="b">
            <v>0</v>
          </cell>
          <cell r="DJ57" t="b">
            <v>0</v>
          </cell>
          <cell r="DL57" t="b">
            <v>0</v>
          </cell>
          <cell r="DN57" t="b">
            <v>0</v>
          </cell>
          <cell r="DP57" t="b">
            <v>0</v>
          </cell>
          <cell r="DV57">
            <v>0</v>
          </cell>
          <cell r="DX57">
            <v>0</v>
          </cell>
          <cell r="DZ57">
            <v>0</v>
          </cell>
          <cell r="EB57">
            <v>0</v>
          </cell>
          <cell r="ED57">
            <v>0</v>
          </cell>
          <cell r="EF57">
            <v>0</v>
          </cell>
          <cell r="EJ57">
            <v>0</v>
          </cell>
          <cell r="EL57">
            <v>0</v>
          </cell>
          <cell r="EN57">
            <v>0</v>
          </cell>
          <cell r="EP57">
            <v>0</v>
          </cell>
          <cell r="ER57">
            <v>0</v>
          </cell>
          <cell r="ET57">
            <v>0</v>
          </cell>
          <cell r="EX57">
            <v>0</v>
          </cell>
          <cell r="EZ57">
            <v>0</v>
          </cell>
          <cell r="FD57">
            <v>0</v>
          </cell>
          <cell r="FF57">
            <v>0</v>
          </cell>
        </row>
        <row r="58">
          <cell r="A58" t="str">
            <v>ASV5</v>
          </cell>
          <cell r="B58" t="str">
            <v>DK-East</v>
          </cell>
          <cell r="G58">
            <v>160</v>
          </cell>
          <cell r="H58">
            <v>20</v>
          </cell>
          <cell r="AK58">
            <v>60.96</v>
          </cell>
          <cell r="AL58">
            <v>25.400000000000002</v>
          </cell>
          <cell r="AN58">
            <v>6</v>
          </cell>
          <cell r="AO58">
            <v>25.216000000000001</v>
          </cell>
          <cell r="AP58">
            <v>3976</v>
          </cell>
          <cell r="AQ58">
            <v>22.400000000000002</v>
          </cell>
          <cell r="BG58" t="b">
            <v>0</v>
          </cell>
          <cell r="BO58" t="b">
            <v>0</v>
          </cell>
          <cell r="CA58" t="b">
            <v>0</v>
          </cell>
          <cell r="CB58" t="b">
            <v>0</v>
          </cell>
          <cell r="CD58" t="b">
            <v>0</v>
          </cell>
          <cell r="CE58" t="b">
            <v>0</v>
          </cell>
          <cell r="CG58" t="b">
            <v>0</v>
          </cell>
          <cell r="CH58" t="b">
            <v>0</v>
          </cell>
          <cell r="CT58" t="b">
            <v>0</v>
          </cell>
          <cell r="CV58" t="b">
            <v>0</v>
          </cell>
          <cell r="CX58" t="b">
            <v>0</v>
          </cell>
          <cell r="CZ58" t="b">
            <v>0</v>
          </cell>
          <cell r="DB58" t="b">
            <v>0</v>
          </cell>
          <cell r="DD58" t="b">
            <v>0</v>
          </cell>
          <cell r="DF58" t="b">
            <v>0</v>
          </cell>
          <cell r="DH58" t="b">
            <v>0</v>
          </cell>
          <cell r="DJ58" t="b">
            <v>0</v>
          </cell>
          <cell r="DL58" t="b">
            <v>0</v>
          </cell>
          <cell r="DN58" t="b">
            <v>0</v>
          </cell>
          <cell r="DP58" t="b">
            <v>0</v>
          </cell>
          <cell r="DV58">
            <v>0</v>
          </cell>
          <cell r="DX58">
            <v>0</v>
          </cell>
          <cell r="DZ58">
            <v>0</v>
          </cell>
          <cell r="EB58">
            <v>0</v>
          </cell>
          <cell r="ED58">
            <v>0</v>
          </cell>
          <cell r="EF58">
            <v>0</v>
          </cell>
          <cell r="EJ58">
            <v>0</v>
          </cell>
          <cell r="EL58">
            <v>0</v>
          </cell>
          <cell r="EN58">
            <v>0</v>
          </cell>
          <cell r="EP58">
            <v>0</v>
          </cell>
          <cell r="ER58">
            <v>0</v>
          </cell>
          <cell r="ET58">
            <v>0</v>
          </cell>
          <cell r="EX58">
            <v>0</v>
          </cell>
          <cell r="EZ58">
            <v>0</v>
          </cell>
          <cell r="FD58">
            <v>0</v>
          </cell>
          <cell r="FF58">
            <v>0</v>
          </cell>
        </row>
        <row r="59">
          <cell r="A59" t="str">
            <v>ASV5</v>
          </cell>
          <cell r="B59" t="str">
            <v>DK-East</v>
          </cell>
          <cell r="G59">
            <v>640</v>
          </cell>
          <cell r="H59">
            <v>80</v>
          </cell>
          <cell r="AK59">
            <v>243.84</v>
          </cell>
          <cell r="AL59">
            <v>101.60000000000001</v>
          </cell>
          <cell r="AN59">
            <v>24</v>
          </cell>
          <cell r="AO59">
            <v>100.864</v>
          </cell>
          <cell r="AP59">
            <v>15904</v>
          </cell>
          <cell r="AQ59">
            <v>89.600000000000009</v>
          </cell>
          <cell r="BG59" t="b">
            <v>0</v>
          </cell>
          <cell r="BO59" t="b">
            <v>0</v>
          </cell>
          <cell r="CA59" t="b">
            <v>0</v>
          </cell>
          <cell r="CB59" t="b">
            <v>0</v>
          </cell>
          <cell r="CD59" t="b">
            <v>0</v>
          </cell>
          <cell r="CE59" t="b">
            <v>0</v>
          </cell>
          <cell r="CG59" t="b">
            <v>0</v>
          </cell>
          <cell r="CH59" t="b">
            <v>0</v>
          </cell>
          <cell r="CP59" t="str">
            <v>ECCOAEXC</v>
          </cell>
          <cell r="CT59" t="b">
            <v>0</v>
          </cell>
          <cell r="CV59" t="b">
            <v>0</v>
          </cell>
          <cell r="CX59" t="b">
            <v>0</v>
          </cell>
          <cell r="CZ59" t="b">
            <v>0</v>
          </cell>
          <cell r="DB59" t="b">
            <v>0</v>
          </cell>
          <cell r="DD59" t="b">
            <v>0</v>
          </cell>
          <cell r="DF59" t="b">
            <v>0</v>
          </cell>
          <cell r="DH59" t="b">
            <v>0</v>
          </cell>
          <cell r="DJ59" t="b">
            <v>0</v>
          </cell>
          <cell r="DL59" t="b">
            <v>0</v>
          </cell>
          <cell r="DN59" t="b">
            <v>0</v>
          </cell>
          <cell r="DP59" t="b">
            <v>0</v>
          </cell>
          <cell r="DV59">
            <v>0</v>
          </cell>
          <cell r="DX59">
            <v>0</v>
          </cell>
          <cell r="DZ59">
            <v>0</v>
          </cell>
          <cell r="EB59">
            <v>0</v>
          </cell>
          <cell r="ED59">
            <v>0</v>
          </cell>
          <cell r="EF59">
            <v>0</v>
          </cell>
          <cell r="EJ59">
            <v>0</v>
          </cell>
          <cell r="EL59">
            <v>0</v>
          </cell>
          <cell r="EN59">
            <v>0</v>
          </cell>
          <cell r="EP59">
            <v>0</v>
          </cell>
          <cell r="ER59">
            <v>0</v>
          </cell>
          <cell r="ET59">
            <v>0</v>
          </cell>
          <cell r="EX59">
            <v>0</v>
          </cell>
          <cell r="EZ59">
            <v>0</v>
          </cell>
          <cell r="FD59">
            <v>0</v>
          </cell>
          <cell r="FF59">
            <v>0</v>
          </cell>
        </row>
        <row r="60">
          <cell r="A60" t="str">
            <v>ASV5_renoveret</v>
          </cell>
          <cell r="B60" t="str">
            <v>DK-East</v>
          </cell>
          <cell r="G60">
            <v>640</v>
          </cell>
          <cell r="H60">
            <v>80</v>
          </cell>
          <cell r="AK60">
            <v>256.64</v>
          </cell>
          <cell r="AL60">
            <v>106.93333333333334</v>
          </cell>
          <cell r="AN60">
            <v>24</v>
          </cell>
          <cell r="AO60">
            <v>100.864</v>
          </cell>
          <cell r="AP60">
            <v>15904</v>
          </cell>
          <cell r="AQ60">
            <v>89.600000000000009</v>
          </cell>
          <cell r="BG60" t="b">
            <v>0</v>
          </cell>
          <cell r="BO60" t="b">
            <v>0</v>
          </cell>
          <cell r="CA60" t="b">
            <v>0</v>
          </cell>
          <cell r="CB60" t="b">
            <v>0</v>
          </cell>
          <cell r="CD60" t="b">
            <v>0</v>
          </cell>
          <cell r="CE60" t="b">
            <v>0</v>
          </cell>
          <cell r="CG60" t="b">
            <v>0</v>
          </cell>
          <cell r="CH60" t="b">
            <v>0</v>
          </cell>
          <cell r="CP60" t="str">
            <v>ECCOAEXC</v>
          </cell>
          <cell r="CT60" t="b">
            <v>0</v>
          </cell>
          <cell r="CV60" t="b">
            <v>0</v>
          </cell>
          <cell r="CX60" t="b">
            <v>0</v>
          </cell>
          <cell r="CZ60" t="b">
            <v>0</v>
          </cell>
          <cell r="DB60" t="b">
            <v>0</v>
          </cell>
          <cell r="DD60" t="b">
            <v>0</v>
          </cell>
          <cell r="DF60" t="b">
            <v>0</v>
          </cell>
          <cell r="DH60" t="b">
            <v>0</v>
          </cell>
          <cell r="DJ60" t="b">
            <v>0</v>
          </cell>
          <cell r="DL60" t="b">
            <v>0</v>
          </cell>
          <cell r="DN60" t="b">
            <v>0</v>
          </cell>
          <cell r="DP60" t="b">
            <v>0</v>
          </cell>
          <cell r="DV60">
            <v>0</v>
          </cell>
          <cell r="DX60">
            <v>0</v>
          </cell>
          <cell r="DZ60">
            <v>0</v>
          </cell>
          <cell r="EB60">
            <v>0</v>
          </cell>
          <cell r="ED60">
            <v>0</v>
          </cell>
          <cell r="EF60">
            <v>0</v>
          </cell>
          <cell r="EJ60">
            <v>0</v>
          </cell>
          <cell r="EL60">
            <v>0</v>
          </cell>
          <cell r="EN60">
            <v>0</v>
          </cell>
          <cell r="EP60">
            <v>0</v>
          </cell>
          <cell r="ER60">
            <v>0</v>
          </cell>
          <cell r="ET60">
            <v>0</v>
          </cell>
          <cell r="EX60">
            <v>0</v>
          </cell>
          <cell r="EZ60">
            <v>0</v>
          </cell>
          <cell r="FD60">
            <v>0</v>
          </cell>
          <cell r="FF60">
            <v>0</v>
          </cell>
        </row>
        <row r="61">
          <cell r="A61" t="str">
            <v>KedlerKalundborg</v>
          </cell>
          <cell r="B61" t="str">
            <v>DK-East</v>
          </cell>
          <cell r="G61">
            <v>0</v>
          </cell>
          <cell r="H61">
            <v>20.652999999999999</v>
          </cell>
          <cell r="AK61">
            <v>0</v>
          </cell>
          <cell r="AL61">
            <v>18.587699999999998</v>
          </cell>
          <cell r="AN61">
            <v>0</v>
          </cell>
          <cell r="AO61">
            <v>0</v>
          </cell>
          <cell r="AP61">
            <v>223.05240000000001</v>
          </cell>
          <cell r="AQ61">
            <v>0</v>
          </cell>
          <cell r="BG61" t="b">
            <v>0</v>
          </cell>
          <cell r="BO61" t="b">
            <v>0</v>
          </cell>
          <cell r="CA61" t="b">
            <v>0</v>
          </cell>
          <cell r="CB61" t="b">
            <v>0</v>
          </cell>
          <cell r="CD61" t="b">
            <v>0</v>
          </cell>
          <cell r="CE61" t="b">
            <v>0</v>
          </cell>
          <cell r="CG61" t="b">
            <v>0</v>
          </cell>
          <cell r="CH61" t="b">
            <v>0</v>
          </cell>
          <cell r="CP61" t="str">
            <v>EHDSLBOC</v>
          </cell>
          <cell r="CT61" t="b">
            <v>0</v>
          </cell>
          <cell r="CV61" t="b">
            <v>0</v>
          </cell>
          <cell r="CX61" t="b">
            <v>0</v>
          </cell>
          <cell r="CZ61" t="b">
            <v>0</v>
          </cell>
          <cell r="DB61" t="b">
            <v>0</v>
          </cell>
          <cell r="DD61" t="b">
            <v>0</v>
          </cell>
          <cell r="DF61" t="b">
            <v>0</v>
          </cell>
          <cell r="DH61" t="b">
            <v>0</v>
          </cell>
          <cell r="DJ61" t="b">
            <v>0</v>
          </cell>
          <cell r="DL61" t="b">
            <v>0</v>
          </cell>
          <cell r="DN61" t="b">
            <v>0</v>
          </cell>
          <cell r="DP61" t="b">
            <v>0</v>
          </cell>
          <cell r="DV61">
            <v>0</v>
          </cell>
          <cell r="DX61">
            <v>0</v>
          </cell>
          <cell r="DZ61">
            <v>0</v>
          </cell>
          <cell r="EB61">
            <v>0</v>
          </cell>
          <cell r="ED61">
            <v>0</v>
          </cell>
          <cell r="EF61">
            <v>0</v>
          </cell>
          <cell r="EJ61">
            <v>0</v>
          </cell>
          <cell r="EL61">
            <v>0</v>
          </cell>
          <cell r="EN61">
            <v>0</v>
          </cell>
          <cell r="EP61">
            <v>0</v>
          </cell>
          <cell r="ER61">
            <v>0</v>
          </cell>
          <cell r="ET61">
            <v>0</v>
          </cell>
          <cell r="EX61">
            <v>0</v>
          </cell>
          <cell r="EZ61">
            <v>0</v>
          </cell>
          <cell r="FD61">
            <v>0</v>
          </cell>
          <cell r="FF61">
            <v>0</v>
          </cell>
        </row>
        <row r="62">
          <cell r="A62" t="str">
            <v>KedlerKalundborg</v>
          </cell>
          <cell r="B62" t="str">
            <v>DK-East</v>
          </cell>
          <cell r="G62">
            <v>0</v>
          </cell>
          <cell r="H62">
            <v>55</v>
          </cell>
          <cell r="AK62">
            <v>0</v>
          </cell>
          <cell r="AL62">
            <v>49.5</v>
          </cell>
          <cell r="AN62">
            <v>0</v>
          </cell>
          <cell r="AO62">
            <v>0</v>
          </cell>
          <cell r="AP62">
            <v>594</v>
          </cell>
          <cell r="AQ62">
            <v>0</v>
          </cell>
          <cell r="BG62" t="b">
            <v>0</v>
          </cell>
          <cell r="BO62" t="b">
            <v>0</v>
          </cell>
          <cell r="CA62" t="b">
            <v>0</v>
          </cell>
          <cell r="CB62" t="b">
            <v>0</v>
          </cell>
          <cell r="CD62" t="b">
            <v>0</v>
          </cell>
          <cell r="CE62" t="b">
            <v>0</v>
          </cell>
          <cell r="CG62" t="b">
            <v>0</v>
          </cell>
          <cell r="CH62" t="b">
            <v>0</v>
          </cell>
          <cell r="CP62" t="str">
            <v>EHDSLBOC</v>
          </cell>
          <cell r="CT62" t="b">
            <v>0</v>
          </cell>
          <cell r="CV62" t="b">
            <v>0</v>
          </cell>
          <cell r="CX62" t="b">
            <v>0</v>
          </cell>
          <cell r="CZ62" t="b">
            <v>0</v>
          </cell>
          <cell r="DB62" t="b">
            <v>0</v>
          </cell>
          <cell r="DD62" t="b">
            <v>0</v>
          </cell>
          <cell r="DF62" t="b">
            <v>0</v>
          </cell>
          <cell r="DH62" t="b">
            <v>0</v>
          </cell>
          <cell r="DJ62" t="b">
            <v>0</v>
          </cell>
          <cell r="DL62" t="b">
            <v>0</v>
          </cell>
          <cell r="DN62" t="b">
            <v>0</v>
          </cell>
          <cell r="DP62" t="b">
            <v>0</v>
          </cell>
          <cell r="DV62">
            <v>0</v>
          </cell>
          <cell r="DX62">
            <v>0</v>
          </cell>
          <cell r="DZ62">
            <v>0</v>
          </cell>
          <cell r="EB62">
            <v>0</v>
          </cell>
          <cell r="ED62">
            <v>0</v>
          </cell>
          <cell r="EF62">
            <v>0</v>
          </cell>
          <cell r="EJ62">
            <v>0</v>
          </cell>
          <cell r="EL62">
            <v>0</v>
          </cell>
          <cell r="EN62">
            <v>0</v>
          </cell>
          <cell r="EP62">
            <v>0</v>
          </cell>
          <cell r="ER62">
            <v>0</v>
          </cell>
          <cell r="ET62">
            <v>0</v>
          </cell>
          <cell r="EX62">
            <v>0</v>
          </cell>
          <cell r="EZ62">
            <v>0</v>
          </cell>
          <cell r="FD62">
            <v>0</v>
          </cell>
          <cell r="FF62">
            <v>0</v>
          </cell>
        </row>
        <row r="63">
          <cell r="A63" t="str">
            <v>ElkedelASV</v>
          </cell>
          <cell r="B63" t="str">
            <v>DK-East</v>
          </cell>
          <cell r="G63">
            <v>-100</v>
          </cell>
          <cell r="H63">
            <v>100</v>
          </cell>
          <cell r="AK63">
            <v>-100</v>
          </cell>
          <cell r="AL63">
            <v>0</v>
          </cell>
          <cell r="AN63">
            <v>0</v>
          </cell>
          <cell r="AO63">
            <v>0</v>
          </cell>
          <cell r="AP63">
            <v>0</v>
          </cell>
          <cell r="AQ63">
            <v>0</v>
          </cell>
          <cell r="BG63" t="b">
            <v>0</v>
          </cell>
          <cell r="BO63" t="b">
            <v>0</v>
          </cell>
          <cell r="CA63" t="b">
            <v>0</v>
          </cell>
          <cell r="CB63" t="b">
            <v>0</v>
          </cell>
          <cell r="CD63" t="b">
            <v>0</v>
          </cell>
          <cell r="CE63" t="b">
            <v>0</v>
          </cell>
          <cell r="CG63" t="b">
            <v>0</v>
          </cell>
          <cell r="CH63" t="b">
            <v>0</v>
          </cell>
          <cell r="CP63">
            <v>0</v>
          </cell>
          <cell r="CT63" t="b">
            <v>0</v>
          </cell>
          <cell r="CV63" t="b">
            <v>0</v>
          </cell>
          <cell r="CX63" t="b">
            <v>0</v>
          </cell>
          <cell r="CZ63" t="b">
            <v>0</v>
          </cell>
          <cell r="DB63" t="b">
            <v>0</v>
          </cell>
          <cell r="DD63" t="b">
            <v>0</v>
          </cell>
          <cell r="DF63" t="b">
            <v>0</v>
          </cell>
          <cell r="DH63" t="b">
            <v>0</v>
          </cell>
          <cell r="DJ63" t="b">
            <v>0</v>
          </cell>
          <cell r="DL63" t="b">
            <v>0</v>
          </cell>
          <cell r="DN63" t="b">
            <v>0</v>
          </cell>
          <cell r="DP63" t="b">
            <v>0</v>
          </cell>
          <cell r="DV63">
            <v>0</v>
          </cell>
          <cell r="DX63">
            <v>0</v>
          </cell>
          <cell r="DZ63">
            <v>0</v>
          </cell>
          <cell r="EB63">
            <v>0</v>
          </cell>
          <cell r="ED63">
            <v>0</v>
          </cell>
          <cell r="EF63">
            <v>0</v>
          </cell>
          <cell r="EJ63">
            <v>0</v>
          </cell>
          <cell r="EL63">
            <v>0</v>
          </cell>
          <cell r="EN63">
            <v>0</v>
          </cell>
          <cell r="EP63">
            <v>0</v>
          </cell>
          <cell r="ER63">
            <v>0</v>
          </cell>
          <cell r="ET63">
            <v>0</v>
          </cell>
          <cell r="EX63">
            <v>0</v>
          </cell>
          <cell r="EZ63">
            <v>0</v>
          </cell>
          <cell r="FD63">
            <v>0</v>
          </cell>
          <cell r="FF63">
            <v>0</v>
          </cell>
        </row>
        <row r="64">
          <cell r="A64" t="str">
            <v>HCV1-4u</v>
          </cell>
          <cell r="B64" t="str">
            <v>DK-East</v>
          </cell>
          <cell r="G64">
            <v>79</v>
          </cell>
          <cell r="H64">
            <v>243</v>
          </cell>
          <cell r="AK64">
            <v>17.486650000000001</v>
          </cell>
          <cell r="AL64">
            <v>310.91358381502891</v>
          </cell>
          <cell r="AN64">
            <v>42.038999999999994</v>
          </cell>
          <cell r="AO64">
            <v>12.450400000000002</v>
          </cell>
          <cell r="AP64">
            <v>1963.15</v>
          </cell>
          <cell r="AQ64">
            <v>11.06</v>
          </cell>
          <cell r="BG64" t="b">
            <v>0</v>
          </cell>
          <cell r="BO64" t="b">
            <v>0</v>
          </cell>
          <cell r="CA64" t="b">
            <v>0</v>
          </cell>
          <cell r="CB64" t="b">
            <v>0</v>
          </cell>
          <cell r="CD64" t="b">
            <v>0</v>
          </cell>
          <cell r="CE64" t="b">
            <v>0</v>
          </cell>
          <cell r="CG64" t="b">
            <v>0</v>
          </cell>
          <cell r="CH64" t="b">
            <v>0</v>
          </cell>
          <cell r="CP64" t="str">
            <v>ECCOAEXC</v>
          </cell>
          <cell r="CT64" t="b">
            <v>0</v>
          </cell>
          <cell r="CV64" t="b">
            <v>0</v>
          </cell>
          <cell r="CX64" t="b">
            <v>0</v>
          </cell>
          <cell r="CZ64" t="b">
            <v>0</v>
          </cell>
          <cell r="DB64" t="b">
            <v>0</v>
          </cell>
          <cell r="DD64" t="b">
            <v>0</v>
          </cell>
          <cell r="DF64" t="b">
            <v>0</v>
          </cell>
          <cell r="DH64" t="b">
            <v>0</v>
          </cell>
          <cell r="DJ64" t="b">
            <v>0</v>
          </cell>
          <cell r="DL64" t="b">
            <v>0</v>
          </cell>
          <cell r="DN64" t="b">
            <v>0</v>
          </cell>
          <cell r="DP64" t="b">
            <v>0</v>
          </cell>
          <cell r="DV64">
            <v>0</v>
          </cell>
          <cell r="DX64">
            <v>0</v>
          </cell>
          <cell r="DZ64">
            <v>0</v>
          </cell>
          <cell r="EB64">
            <v>0</v>
          </cell>
          <cell r="ED64">
            <v>0</v>
          </cell>
          <cell r="EF64">
            <v>0</v>
          </cell>
          <cell r="EJ64">
            <v>0</v>
          </cell>
          <cell r="EL64">
            <v>0</v>
          </cell>
          <cell r="EN64">
            <v>0</v>
          </cell>
          <cell r="EP64">
            <v>0</v>
          </cell>
          <cell r="ER64">
            <v>0</v>
          </cell>
          <cell r="ET64">
            <v>0</v>
          </cell>
          <cell r="EX64">
            <v>0</v>
          </cell>
          <cell r="EZ64">
            <v>0</v>
          </cell>
          <cell r="FD64">
            <v>0</v>
          </cell>
          <cell r="FF64">
            <v>0</v>
          </cell>
        </row>
        <row r="65">
          <cell r="A65" t="str">
            <v>HCV1-4m</v>
          </cell>
          <cell r="B65" t="str">
            <v>DK-East</v>
          </cell>
          <cell r="G65">
            <v>42</v>
          </cell>
          <cell r="H65">
            <v>276</v>
          </cell>
          <cell r="AK65">
            <v>4.3491</v>
          </cell>
          <cell r="AL65">
            <v>187.81011428571426</v>
          </cell>
          <cell r="AN65">
            <v>0</v>
          </cell>
          <cell r="AO65">
            <v>6.6192000000000011</v>
          </cell>
          <cell r="AP65">
            <v>1043.7</v>
          </cell>
          <cell r="AQ65">
            <v>5.8800000000000008</v>
          </cell>
          <cell r="BG65" t="b">
            <v>0</v>
          </cell>
          <cell r="BO65" t="b">
            <v>0</v>
          </cell>
          <cell r="CA65" t="b">
            <v>0</v>
          </cell>
          <cell r="CB65" t="b">
            <v>0</v>
          </cell>
          <cell r="CD65" t="b">
            <v>0</v>
          </cell>
          <cell r="CE65" t="b">
            <v>0</v>
          </cell>
          <cell r="CG65" t="b">
            <v>0</v>
          </cell>
          <cell r="CH65" t="b">
            <v>0</v>
          </cell>
          <cell r="CP65" t="str">
            <v>ECCOABPC</v>
          </cell>
          <cell r="CT65" t="b">
            <v>0</v>
          </cell>
          <cell r="CV65" t="b">
            <v>0</v>
          </cell>
          <cell r="CX65" t="b">
            <v>0</v>
          </cell>
          <cell r="CZ65" t="b">
            <v>0</v>
          </cell>
          <cell r="DB65" t="b">
            <v>0</v>
          </cell>
          <cell r="DD65" t="b">
            <v>0</v>
          </cell>
          <cell r="DF65" t="b">
            <v>0</v>
          </cell>
          <cell r="DH65" t="b">
            <v>0</v>
          </cell>
          <cell r="DJ65" t="b">
            <v>0</v>
          </cell>
          <cell r="DL65" t="b">
            <v>0</v>
          </cell>
          <cell r="DN65" t="b">
            <v>0</v>
          </cell>
          <cell r="DP65" t="b">
            <v>0</v>
          </cell>
          <cell r="DV65">
            <v>0</v>
          </cell>
          <cell r="DX65">
            <v>0</v>
          </cell>
          <cell r="DZ65">
            <v>0</v>
          </cell>
          <cell r="EB65">
            <v>0</v>
          </cell>
          <cell r="ED65">
            <v>0</v>
          </cell>
          <cell r="EF65">
            <v>0</v>
          </cell>
          <cell r="EJ65">
            <v>0</v>
          </cell>
          <cell r="EL65">
            <v>0</v>
          </cell>
          <cell r="EN65">
            <v>0</v>
          </cell>
          <cell r="EP65">
            <v>0</v>
          </cell>
          <cell r="ER65">
            <v>0</v>
          </cell>
          <cell r="ET65">
            <v>0</v>
          </cell>
          <cell r="EX65">
            <v>0</v>
          </cell>
          <cell r="EZ65">
            <v>0</v>
          </cell>
          <cell r="FD65">
            <v>0</v>
          </cell>
          <cell r="FF65">
            <v>0</v>
          </cell>
        </row>
        <row r="66">
          <cell r="A66" t="str">
            <v>HCV134m</v>
          </cell>
          <cell r="B66" t="str">
            <v>DK-East</v>
          </cell>
          <cell r="G66">
            <v>62</v>
          </cell>
          <cell r="H66">
            <v>409</v>
          </cell>
          <cell r="AK66">
            <v>6.4200999999999997</v>
          </cell>
          <cell r="AL66">
            <v>279.38625080645159</v>
          </cell>
          <cell r="AN66">
            <v>0</v>
          </cell>
          <cell r="AO66">
            <v>9.7712000000000003</v>
          </cell>
          <cell r="AP66">
            <v>1540.7</v>
          </cell>
          <cell r="AQ66">
            <v>8.6800000000000015</v>
          </cell>
          <cell r="BG66" t="b">
            <v>0</v>
          </cell>
          <cell r="BO66" t="b">
            <v>0</v>
          </cell>
          <cell r="CA66" t="b">
            <v>0</v>
          </cell>
          <cell r="CB66" t="b">
            <v>0</v>
          </cell>
          <cell r="CD66" t="b">
            <v>0</v>
          </cell>
          <cell r="CE66" t="b">
            <v>0</v>
          </cell>
          <cell r="CG66" t="b">
            <v>0</v>
          </cell>
          <cell r="CH66" t="b">
            <v>0</v>
          </cell>
          <cell r="CP66" t="str">
            <v>ECCOABPC</v>
          </cell>
          <cell r="CT66" t="b">
            <v>0</v>
          </cell>
          <cell r="CV66" t="b">
            <v>0</v>
          </cell>
          <cell r="CX66" t="b">
            <v>0</v>
          </cell>
          <cell r="CZ66" t="b">
            <v>0</v>
          </cell>
          <cell r="DB66" t="b">
            <v>0</v>
          </cell>
          <cell r="DD66" t="b">
            <v>0</v>
          </cell>
          <cell r="DF66" t="b">
            <v>0</v>
          </cell>
          <cell r="DH66" t="b">
            <v>0</v>
          </cell>
          <cell r="DJ66" t="b">
            <v>0</v>
          </cell>
          <cell r="DL66" t="b">
            <v>0</v>
          </cell>
          <cell r="DN66" t="b">
            <v>0</v>
          </cell>
          <cell r="DP66" t="b">
            <v>0</v>
          </cell>
          <cell r="DV66">
            <v>0</v>
          </cell>
          <cell r="DX66">
            <v>0</v>
          </cell>
          <cell r="DZ66">
            <v>0</v>
          </cell>
          <cell r="EB66">
            <v>0</v>
          </cell>
          <cell r="ED66">
            <v>0</v>
          </cell>
          <cell r="EF66">
            <v>0</v>
          </cell>
          <cell r="EJ66">
            <v>0</v>
          </cell>
          <cell r="EL66">
            <v>0</v>
          </cell>
          <cell r="EN66">
            <v>0</v>
          </cell>
          <cell r="EP66">
            <v>0</v>
          </cell>
          <cell r="ER66">
            <v>0</v>
          </cell>
          <cell r="ET66">
            <v>0</v>
          </cell>
          <cell r="EX66">
            <v>0</v>
          </cell>
          <cell r="EZ66">
            <v>0</v>
          </cell>
          <cell r="FD66">
            <v>0</v>
          </cell>
          <cell r="FF66">
            <v>0</v>
          </cell>
        </row>
        <row r="67">
          <cell r="A67" t="str">
            <v>HCV134u</v>
          </cell>
          <cell r="B67" t="str">
            <v>DK-East</v>
          </cell>
          <cell r="G67">
            <v>36</v>
          </cell>
          <cell r="H67">
            <v>110</v>
          </cell>
          <cell r="AK67">
            <v>7.9685999999999995</v>
          </cell>
          <cell r="AL67">
            <v>140.74277456647397</v>
          </cell>
          <cell r="AN67">
            <v>19.029999999999998</v>
          </cell>
          <cell r="AO67">
            <v>5.6736000000000004</v>
          </cell>
          <cell r="AP67">
            <v>894.6</v>
          </cell>
          <cell r="AQ67">
            <v>5.0400000000000009</v>
          </cell>
          <cell r="BG67" t="b">
            <v>0</v>
          </cell>
          <cell r="BO67" t="b">
            <v>0</v>
          </cell>
          <cell r="CA67" t="b">
            <v>0</v>
          </cell>
          <cell r="CB67" t="b">
            <v>0</v>
          </cell>
          <cell r="CD67" t="b">
            <v>0</v>
          </cell>
          <cell r="CE67" t="b">
            <v>0</v>
          </cell>
          <cell r="CG67" t="b">
            <v>0</v>
          </cell>
          <cell r="CH67" t="b">
            <v>0</v>
          </cell>
          <cell r="CP67" t="str">
            <v>ECCOAEXC</v>
          </cell>
          <cell r="CT67" t="b">
            <v>0</v>
          </cell>
          <cell r="CV67" t="b">
            <v>0</v>
          </cell>
          <cell r="CX67" t="b">
            <v>0</v>
          </cell>
          <cell r="CZ67" t="b">
            <v>0</v>
          </cell>
          <cell r="DB67" t="b">
            <v>0</v>
          </cell>
          <cell r="DD67" t="b">
            <v>0</v>
          </cell>
          <cell r="DF67" t="b">
            <v>0</v>
          </cell>
          <cell r="DH67" t="b">
            <v>0</v>
          </cell>
          <cell r="DJ67" t="b">
            <v>0</v>
          </cell>
          <cell r="DL67" t="b">
            <v>0</v>
          </cell>
          <cell r="DN67" t="b">
            <v>0</v>
          </cell>
          <cell r="DP67" t="b">
            <v>0</v>
          </cell>
          <cell r="DV67">
            <v>0</v>
          </cell>
          <cell r="DX67">
            <v>0</v>
          </cell>
          <cell r="DZ67">
            <v>0</v>
          </cell>
          <cell r="EB67">
            <v>0</v>
          </cell>
          <cell r="ED67">
            <v>0</v>
          </cell>
          <cell r="EF67">
            <v>0</v>
          </cell>
          <cell r="EJ67">
            <v>0</v>
          </cell>
          <cell r="EL67">
            <v>0</v>
          </cell>
          <cell r="EN67">
            <v>0</v>
          </cell>
          <cell r="EP67">
            <v>0</v>
          </cell>
          <cell r="ER67">
            <v>0</v>
          </cell>
          <cell r="ET67">
            <v>0</v>
          </cell>
          <cell r="EX67">
            <v>0</v>
          </cell>
          <cell r="EZ67">
            <v>0</v>
          </cell>
          <cell r="FD67">
            <v>0</v>
          </cell>
          <cell r="FF67">
            <v>0</v>
          </cell>
        </row>
        <row r="68">
          <cell r="A68" t="str">
            <v>HCV14ma</v>
          </cell>
          <cell r="B68" t="str">
            <v>DK-East</v>
          </cell>
          <cell r="G68">
            <v>79</v>
          </cell>
          <cell r="H68">
            <v>519</v>
          </cell>
          <cell r="AK68">
            <v>8.1804499999999987</v>
          </cell>
          <cell r="AL68">
            <v>353.0674879746835</v>
          </cell>
          <cell r="AN68">
            <v>0</v>
          </cell>
          <cell r="AO68">
            <v>12.450400000000002</v>
          </cell>
          <cell r="AP68">
            <v>1963.15</v>
          </cell>
          <cell r="AQ68">
            <v>11.06</v>
          </cell>
          <cell r="BG68" t="b">
            <v>0</v>
          </cell>
          <cell r="BO68" t="b">
            <v>0</v>
          </cell>
          <cell r="CA68" t="b">
            <v>0</v>
          </cell>
          <cell r="CB68" t="b">
            <v>0</v>
          </cell>
          <cell r="CD68" t="b">
            <v>0</v>
          </cell>
          <cell r="CE68" t="b">
            <v>0</v>
          </cell>
          <cell r="CG68" t="b">
            <v>0</v>
          </cell>
          <cell r="CH68" t="b">
            <v>0</v>
          </cell>
          <cell r="CP68" t="str">
            <v>ECCOABPC</v>
          </cell>
          <cell r="CT68" t="b">
            <v>0</v>
          </cell>
          <cell r="CV68" t="b">
            <v>0</v>
          </cell>
          <cell r="CX68" t="b">
            <v>0</v>
          </cell>
          <cell r="CZ68" t="b">
            <v>0</v>
          </cell>
          <cell r="DB68" t="b">
            <v>0</v>
          </cell>
          <cell r="DD68" t="b">
            <v>0</v>
          </cell>
          <cell r="DF68" t="b">
            <v>0</v>
          </cell>
          <cell r="DH68" t="b">
            <v>0</v>
          </cell>
          <cell r="DJ68" t="b">
            <v>0</v>
          </cell>
          <cell r="DL68" t="b">
            <v>0</v>
          </cell>
          <cell r="DN68" t="b">
            <v>0</v>
          </cell>
          <cell r="DP68" t="b">
            <v>0</v>
          </cell>
          <cell r="DV68">
            <v>0</v>
          </cell>
          <cell r="DX68">
            <v>0</v>
          </cell>
          <cell r="DZ68">
            <v>0</v>
          </cell>
          <cell r="EB68">
            <v>0</v>
          </cell>
          <cell r="ED68">
            <v>0</v>
          </cell>
          <cell r="EF68">
            <v>0</v>
          </cell>
          <cell r="EJ68">
            <v>0</v>
          </cell>
          <cell r="EL68">
            <v>0</v>
          </cell>
          <cell r="EN68">
            <v>0</v>
          </cell>
          <cell r="EP68">
            <v>0</v>
          </cell>
          <cell r="ER68">
            <v>0</v>
          </cell>
          <cell r="ET68">
            <v>0</v>
          </cell>
          <cell r="EX68">
            <v>0</v>
          </cell>
          <cell r="EZ68">
            <v>0</v>
          </cell>
          <cell r="FD68">
            <v>0</v>
          </cell>
          <cell r="FF68">
            <v>0</v>
          </cell>
        </row>
        <row r="69">
          <cell r="A69" t="str">
            <v>HCV14mb</v>
          </cell>
          <cell r="B69" t="str">
            <v>DK-East</v>
          </cell>
          <cell r="G69">
            <v>79</v>
          </cell>
          <cell r="H69">
            <v>519</v>
          </cell>
          <cell r="AK69">
            <v>8.1804499999999987</v>
          </cell>
          <cell r="AL69">
            <v>353.0674879746835</v>
          </cell>
          <cell r="AN69">
            <v>0</v>
          </cell>
          <cell r="AO69">
            <v>70.680961176971095</v>
          </cell>
          <cell r="AP69">
            <v>1185</v>
          </cell>
          <cell r="AQ69">
            <v>15.01</v>
          </cell>
          <cell r="BG69" t="b">
            <v>0</v>
          </cell>
          <cell r="BO69" t="b">
            <v>0</v>
          </cell>
          <cell r="CA69" t="b">
            <v>0</v>
          </cell>
          <cell r="CB69" t="b">
            <v>0</v>
          </cell>
          <cell r="CD69" t="b">
            <v>0</v>
          </cell>
          <cell r="CE69" t="b">
            <v>0</v>
          </cell>
          <cell r="CG69" t="b">
            <v>0</v>
          </cell>
          <cell r="CH69" t="b">
            <v>0</v>
          </cell>
          <cell r="CP69" t="str">
            <v>ECGASBPC</v>
          </cell>
          <cell r="CT69" t="b">
            <v>0</v>
          </cell>
          <cell r="CV69" t="b">
            <v>0</v>
          </cell>
          <cell r="CX69" t="b">
            <v>0</v>
          </cell>
          <cell r="CZ69" t="b">
            <v>0</v>
          </cell>
          <cell r="DB69" t="b">
            <v>0</v>
          </cell>
          <cell r="DD69" t="b">
            <v>0</v>
          </cell>
          <cell r="DF69" t="b">
            <v>0</v>
          </cell>
          <cell r="DH69" t="b">
            <v>0</v>
          </cell>
          <cell r="DJ69" t="b">
            <v>0</v>
          </cell>
          <cell r="DL69" t="b">
            <v>0</v>
          </cell>
          <cell r="DN69" t="b">
            <v>0</v>
          </cell>
          <cell r="DP69" t="b">
            <v>0</v>
          </cell>
          <cell r="DV69">
            <v>0</v>
          </cell>
          <cell r="DX69">
            <v>0</v>
          </cell>
          <cell r="DZ69">
            <v>0</v>
          </cell>
          <cell r="EB69">
            <v>0</v>
          </cell>
          <cell r="ED69">
            <v>0</v>
          </cell>
          <cell r="EF69">
            <v>0</v>
          </cell>
          <cell r="EJ69">
            <v>0</v>
          </cell>
          <cell r="EL69">
            <v>0</v>
          </cell>
          <cell r="EN69">
            <v>0</v>
          </cell>
          <cell r="EP69">
            <v>0</v>
          </cell>
          <cell r="ER69">
            <v>0</v>
          </cell>
          <cell r="ET69">
            <v>0</v>
          </cell>
          <cell r="EX69">
            <v>0</v>
          </cell>
          <cell r="EZ69">
            <v>0</v>
          </cell>
          <cell r="FD69">
            <v>0</v>
          </cell>
          <cell r="FF69">
            <v>0</v>
          </cell>
        </row>
        <row r="70">
          <cell r="A70" t="str">
            <v>HCV14mb</v>
          </cell>
          <cell r="B70" t="str">
            <v>DK-East</v>
          </cell>
          <cell r="G70">
            <v>79</v>
          </cell>
          <cell r="H70">
            <v>519</v>
          </cell>
          <cell r="AK70">
            <v>8.1804499999999987</v>
          </cell>
          <cell r="AL70">
            <v>353.0674879746835</v>
          </cell>
          <cell r="AN70">
            <v>0</v>
          </cell>
          <cell r="AO70">
            <v>70.680961176971095</v>
          </cell>
          <cell r="AP70">
            <v>1185</v>
          </cell>
          <cell r="AQ70">
            <v>15.01</v>
          </cell>
          <cell r="BG70" t="b">
            <v>0</v>
          </cell>
          <cell r="BO70" t="b">
            <v>0</v>
          </cell>
          <cell r="CA70" t="b">
            <v>0</v>
          </cell>
          <cell r="CB70" t="b">
            <v>0</v>
          </cell>
          <cell r="CD70" t="b">
            <v>0</v>
          </cell>
          <cell r="CE70" t="b">
            <v>0</v>
          </cell>
          <cell r="CG70" t="b">
            <v>0</v>
          </cell>
          <cell r="CH70" t="b">
            <v>0</v>
          </cell>
          <cell r="CP70" t="str">
            <v>ECGASBPC</v>
          </cell>
          <cell r="CT70" t="b">
            <v>0</v>
          </cell>
          <cell r="CV70" t="b">
            <v>0</v>
          </cell>
          <cell r="CX70" t="b">
            <v>0</v>
          </cell>
          <cell r="CZ70" t="b">
            <v>0</v>
          </cell>
          <cell r="DB70" t="b">
            <v>0</v>
          </cell>
          <cell r="DD70" t="b">
            <v>0</v>
          </cell>
          <cell r="DF70" t="b">
            <v>0</v>
          </cell>
          <cell r="DH70" t="b">
            <v>0</v>
          </cell>
          <cell r="DJ70" t="b">
            <v>0</v>
          </cell>
          <cell r="DL70" t="b">
            <v>0</v>
          </cell>
          <cell r="DN70" t="b">
            <v>0</v>
          </cell>
          <cell r="DP70" t="b">
            <v>0</v>
          </cell>
          <cell r="DV70">
            <v>0</v>
          </cell>
          <cell r="DX70">
            <v>0</v>
          </cell>
          <cell r="DZ70">
            <v>0</v>
          </cell>
          <cell r="EB70">
            <v>0</v>
          </cell>
          <cell r="ED70">
            <v>0</v>
          </cell>
          <cell r="EF70">
            <v>0</v>
          </cell>
          <cell r="EJ70">
            <v>0</v>
          </cell>
          <cell r="EL70">
            <v>0</v>
          </cell>
          <cell r="EN70">
            <v>0</v>
          </cell>
          <cell r="EP70">
            <v>0</v>
          </cell>
          <cell r="ER70">
            <v>0</v>
          </cell>
          <cell r="ET70">
            <v>0</v>
          </cell>
          <cell r="EX70">
            <v>0</v>
          </cell>
          <cell r="EZ70">
            <v>0</v>
          </cell>
          <cell r="FD70">
            <v>0</v>
          </cell>
          <cell r="FF70">
            <v>0</v>
          </cell>
        </row>
        <row r="71">
          <cell r="A71" t="str">
            <v>HCV5</v>
          </cell>
          <cell r="B71" t="str">
            <v>DK-East</v>
          </cell>
          <cell r="G71">
            <v>70</v>
          </cell>
          <cell r="H71">
            <v>62</v>
          </cell>
          <cell r="AK71">
            <v>22.144499999999997</v>
          </cell>
          <cell r="AL71">
            <v>19.613699999999998</v>
          </cell>
          <cell r="AN71">
            <v>62</v>
          </cell>
          <cell r="AO71">
            <v>11.032000000000002</v>
          </cell>
          <cell r="AP71">
            <v>1739.5</v>
          </cell>
          <cell r="AQ71">
            <v>13.3</v>
          </cell>
          <cell r="BG71" t="b">
            <v>0</v>
          </cell>
          <cell r="BO71" t="b">
            <v>0</v>
          </cell>
          <cell r="CA71" t="b">
            <v>0</v>
          </cell>
          <cell r="CB71" t="b">
            <v>0</v>
          </cell>
          <cell r="CD71" t="b">
            <v>0</v>
          </cell>
          <cell r="CE71" t="b">
            <v>0</v>
          </cell>
          <cell r="CG71" t="b">
            <v>0</v>
          </cell>
          <cell r="CH71" t="b">
            <v>0</v>
          </cell>
          <cell r="CP71" t="str">
            <v>ECCOAEXC</v>
          </cell>
          <cell r="CT71" t="b">
            <v>0</v>
          </cell>
          <cell r="CV71" t="b">
            <v>0</v>
          </cell>
          <cell r="CX71" t="b">
            <v>0</v>
          </cell>
          <cell r="CZ71" t="b">
            <v>0</v>
          </cell>
          <cell r="DB71" t="b">
            <v>0</v>
          </cell>
          <cell r="DD71" t="b">
            <v>0</v>
          </cell>
          <cell r="DF71" t="b">
            <v>0</v>
          </cell>
          <cell r="DH71" t="b">
            <v>0</v>
          </cell>
          <cell r="DJ71" t="b">
            <v>0</v>
          </cell>
          <cell r="DL71" t="b">
            <v>0</v>
          </cell>
          <cell r="DN71" t="b">
            <v>0</v>
          </cell>
          <cell r="DP71" t="b">
            <v>0</v>
          </cell>
          <cell r="DV71">
            <v>0</v>
          </cell>
          <cell r="DX71">
            <v>0</v>
          </cell>
          <cell r="DZ71">
            <v>0</v>
          </cell>
          <cell r="EB71">
            <v>0</v>
          </cell>
          <cell r="ED71">
            <v>0</v>
          </cell>
          <cell r="EF71">
            <v>0</v>
          </cell>
          <cell r="EJ71">
            <v>0</v>
          </cell>
          <cell r="EL71">
            <v>0</v>
          </cell>
          <cell r="EN71">
            <v>0</v>
          </cell>
          <cell r="EP71">
            <v>0</v>
          </cell>
          <cell r="ER71">
            <v>0</v>
          </cell>
          <cell r="ET71">
            <v>0</v>
          </cell>
          <cell r="EX71">
            <v>0</v>
          </cell>
          <cell r="EZ71">
            <v>0</v>
          </cell>
          <cell r="FD71">
            <v>0</v>
          </cell>
          <cell r="FF71">
            <v>0</v>
          </cell>
        </row>
        <row r="72">
          <cell r="A72" t="str">
            <v>HCV5</v>
          </cell>
          <cell r="B72" t="str">
            <v>DK-East</v>
          </cell>
          <cell r="G72">
            <v>70</v>
          </cell>
          <cell r="H72">
            <v>62</v>
          </cell>
          <cell r="AK72">
            <v>22.144499999999997</v>
          </cell>
          <cell r="AL72">
            <v>19.613699999999998</v>
          </cell>
          <cell r="AN72">
            <v>62</v>
          </cell>
          <cell r="AO72">
            <v>11.032000000000002</v>
          </cell>
          <cell r="AP72">
            <v>1739.5</v>
          </cell>
          <cell r="AQ72">
            <v>13.3</v>
          </cell>
          <cell r="BG72" t="b">
            <v>0</v>
          </cell>
          <cell r="BO72" t="b">
            <v>0</v>
          </cell>
          <cell r="CA72" t="b">
            <v>0</v>
          </cell>
          <cell r="CB72" t="b">
            <v>0</v>
          </cell>
          <cell r="CD72" t="b">
            <v>0</v>
          </cell>
          <cell r="CE72" t="b">
            <v>0</v>
          </cell>
          <cell r="CG72" t="b">
            <v>0</v>
          </cell>
          <cell r="CH72" t="b">
            <v>0</v>
          </cell>
          <cell r="CP72" t="str">
            <v>ECCOAEXC</v>
          </cell>
          <cell r="CT72" t="b">
            <v>0</v>
          </cell>
          <cell r="CV72" t="b">
            <v>0</v>
          </cell>
          <cell r="CX72" t="b">
            <v>0</v>
          </cell>
          <cell r="CZ72" t="b">
            <v>0</v>
          </cell>
          <cell r="DB72" t="b">
            <v>0</v>
          </cell>
          <cell r="DD72" t="b">
            <v>0</v>
          </cell>
          <cell r="DF72" t="b">
            <v>0</v>
          </cell>
          <cell r="DH72" t="b">
            <v>0</v>
          </cell>
          <cell r="DJ72" t="b">
            <v>0</v>
          </cell>
          <cell r="DL72" t="b">
            <v>0</v>
          </cell>
          <cell r="DN72" t="b">
            <v>0</v>
          </cell>
          <cell r="DP72" t="b">
            <v>0</v>
          </cell>
          <cell r="DV72">
            <v>0</v>
          </cell>
          <cell r="DX72">
            <v>0</v>
          </cell>
          <cell r="DZ72">
            <v>0</v>
          </cell>
          <cell r="EB72">
            <v>0</v>
          </cell>
          <cell r="ED72">
            <v>0</v>
          </cell>
          <cell r="EF72">
            <v>0</v>
          </cell>
          <cell r="EJ72">
            <v>0</v>
          </cell>
          <cell r="EL72">
            <v>0</v>
          </cell>
          <cell r="EN72">
            <v>0</v>
          </cell>
          <cell r="EP72">
            <v>0</v>
          </cell>
          <cell r="ER72">
            <v>0</v>
          </cell>
          <cell r="ET72">
            <v>0</v>
          </cell>
          <cell r="EX72">
            <v>0</v>
          </cell>
          <cell r="EZ72">
            <v>0</v>
          </cell>
          <cell r="FD72">
            <v>0</v>
          </cell>
          <cell r="FF72">
            <v>0</v>
          </cell>
        </row>
        <row r="73">
          <cell r="A73" t="str">
            <v>HCV7damp</v>
          </cell>
          <cell r="B73" t="str">
            <v>DK-East</v>
          </cell>
          <cell r="G73">
            <v>23.35</v>
          </cell>
          <cell r="H73">
            <v>112.35</v>
          </cell>
          <cell r="AK73">
            <v>3.5024999999999999</v>
          </cell>
          <cell r="AL73">
            <v>81.086868308351171</v>
          </cell>
          <cell r="AN73">
            <v>0</v>
          </cell>
          <cell r="AO73">
            <v>3.6799600000000008</v>
          </cell>
          <cell r="AP73">
            <v>580.24750000000006</v>
          </cell>
          <cell r="AQ73">
            <v>3.2690000000000006</v>
          </cell>
          <cell r="BG73" t="b">
            <v>0</v>
          </cell>
          <cell r="BO73" t="b">
            <v>0</v>
          </cell>
          <cell r="CA73" t="b">
            <v>0</v>
          </cell>
          <cell r="CB73" t="b">
            <v>0</v>
          </cell>
          <cell r="CD73" t="b">
            <v>0</v>
          </cell>
          <cell r="CE73" t="b">
            <v>0</v>
          </cell>
          <cell r="CG73" t="b">
            <v>0</v>
          </cell>
          <cell r="CH73" t="b">
            <v>0</v>
          </cell>
          <cell r="CP73" t="str">
            <v>ECCOABPC</v>
          </cell>
          <cell r="CT73" t="b">
            <v>0</v>
          </cell>
          <cell r="CV73" t="b">
            <v>0</v>
          </cell>
          <cell r="CX73" t="b">
            <v>0</v>
          </cell>
          <cell r="CZ73" t="b">
            <v>0</v>
          </cell>
          <cell r="DB73" t="b">
            <v>0</v>
          </cell>
          <cell r="DD73" t="b">
            <v>0</v>
          </cell>
          <cell r="DF73" t="b">
            <v>0</v>
          </cell>
          <cell r="DH73" t="b">
            <v>0</v>
          </cell>
          <cell r="DJ73" t="b">
            <v>0</v>
          </cell>
          <cell r="DL73" t="b">
            <v>0</v>
          </cell>
          <cell r="DN73" t="b">
            <v>0</v>
          </cell>
          <cell r="DP73" t="b">
            <v>0</v>
          </cell>
          <cell r="DV73">
            <v>0</v>
          </cell>
          <cell r="DX73">
            <v>0</v>
          </cell>
          <cell r="DZ73">
            <v>0</v>
          </cell>
          <cell r="EB73">
            <v>0</v>
          </cell>
          <cell r="ED73">
            <v>0</v>
          </cell>
          <cell r="EF73">
            <v>0</v>
          </cell>
          <cell r="EJ73">
            <v>0</v>
          </cell>
          <cell r="EL73">
            <v>0</v>
          </cell>
          <cell r="EN73">
            <v>0</v>
          </cell>
          <cell r="EP73">
            <v>0</v>
          </cell>
          <cell r="ER73">
            <v>0</v>
          </cell>
          <cell r="ET73">
            <v>0</v>
          </cell>
          <cell r="EX73">
            <v>0</v>
          </cell>
          <cell r="EZ73">
            <v>0</v>
          </cell>
          <cell r="FD73">
            <v>0</v>
          </cell>
          <cell r="FF73">
            <v>0</v>
          </cell>
        </row>
        <row r="74">
          <cell r="A74" t="str">
            <v>HCV7damp</v>
          </cell>
          <cell r="B74" t="str">
            <v>DK-East</v>
          </cell>
          <cell r="G74">
            <v>46.7</v>
          </cell>
          <cell r="H74">
            <v>224.7</v>
          </cell>
          <cell r="AK74">
            <v>7.0049999999999999</v>
          </cell>
          <cell r="AL74">
            <v>162.17373661670234</v>
          </cell>
          <cell r="AN74">
            <v>0</v>
          </cell>
          <cell r="AO74">
            <v>41.78228970841203</v>
          </cell>
          <cell r="AP74">
            <v>700.5</v>
          </cell>
          <cell r="AQ74">
            <v>6.5380000000000011</v>
          </cell>
          <cell r="BG74" t="b">
            <v>0</v>
          </cell>
          <cell r="BO74" t="b">
            <v>0</v>
          </cell>
          <cell r="CA74" t="b">
            <v>0</v>
          </cell>
          <cell r="CB74" t="b">
            <v>0</v>
          </cell>
          <cell r="CD74" t="b">
            <v>0</v>
          </cell>
          <cell r="CE74" t="b">
            <v>0</v>
          </cell>
          <cell r="CG74" t="b">
            <v>0</v>
          </cell>
          <cell r="CH74" t="b">
            <v>0</v>
          </cell>
          <cell r="CP74" t="str">
            <v>ECGASBPC</v>
          </cell>
          <cell r="CT74" t="b">
            <v>0</v>
          </cell>
          <cell r="CV74" t="b">
            <v>0</v>
          </cell>
          <cell r="CX74" t="b">
            <v>0</v>
          </cell>
          <cell r="CZ74" t="b">
            <v>0</v>
          </cell>
          <cell r="DB74" t="b">
            <v>0</v>
          </cell>
          <cell r="DD74" t="b">
            <v>0</v>
          </cell>
          <cell r="DF74" t="b">
            <v>0</v>
          </cell>
          <cell r="DH74" t="b">
            <v>0</v>
          </cell>
          <cell r="DJ74" t="b">
            <v>0</v>
          </cell>
          <cell r="DL74" t="b">
            <v>0</v>
          </cell>
          <cell r="DN74" t="b">
            <v>0</v>
          </cell>
          <cell r="DP74" t="b">
            <v>0</v>
          </cell>
          <cell r="DV74">
            <v>0</v>
          </cell>
          <cell r="DX74">
            <v>0</v>
          </cell>
          <cell r="DZ74">
            <v>0</v>
          </cell>
          <cell r="EB74">
            <v>0</v>
          </cell>
          <cell r="ED74">
            <v>0</v>
          </cell>
          <cell r="EF74">
            <v>0</v>
          </cell>
          <cell r="EJ74">
            <v>0</v>
          </cell>
          <cell r="EL74">
            <v>0</v>
          </cell>
          <cell r="EN74">
            <v>0</v>
          </cell>
          <cell r="EP74">
            <v>0</v>
          </cell>
          <cell r="ER74">
            <v>0</v>
          </cell>
          <cell r="ET74">
            <v>0</v>
          </cell>
          <cell r="EX74">
            <v>0</v>
          </cell>
          <cell r="EZ74">
            <v>0</v>
          </cell>
          <cell r="FD74">
            <v>0</v>
          </cell>
          <cell r="FF74">
            <v>0</v>
          </cell>
        </row>
        <row r="75">
          <cell r="A75" t="str">
            <v>HCV7damp</v>
          </cell>
          <cell r="B75" t="str">
            <v>DK-East</v>
          </cell>
          <cell r="G75">
            <v>46.7</v>
          </cell>
          <cell r="H75">
            <v>224.7</v>
          </cell>
          <cell r="AK75">
            <v>7.0049999999999999</v>
          </cell>
          <cell r="AL75">
            <v>162.17373661670234</v>
          </cell>
          <cell r="AN75">
            <v>0</v>
          </cell>
          <cell r="AO75">
            <v>41.78228970841203</v>
          </cell>
          <cell r="AP75">
            <v>700.5</v>
          </cell>
          <cell r="AQ75">
            <v>6.5380000000000011</v>
          </cell>
          <cell r="BG75" t="b">
            <v>0</v>
          </cell>
          <cell r="BO75" t="b">
            <v>0</v>
          </cell>
          <cell r="CA75" t="b">
            <v>0</v>
          </cell>
          <cell r="CB75" t="b">
            <v>0</v>
          </cell>
          <cell r="CD75" t="b">
            <v>0</v>
          </cell>
          <cell r="CE75" t="b">
            <v>0</v>
          </cell>
          <cell r="CG75" t="b">
            <v>0</v>
          </cell>
          <cell r="CH75" t="b">
            <v>0</v>
          </cell>
          <cell r="CP75" t="str">
            <v>ECGASBPC</v>
          </cell>
          <cell r="CT75" t="b">
            <v>0</v>
          </cell>
          <cell r="CV75" t="b">
            <v>0</v>
          </cell>
          <cell r="CX75" t="b">
            <v>0</v>
          </cell>
          <cell r="CZ75" t="b">
            <v>0</v>
          </cell>
          <cell r="DB75" t="b">
            <v>0</v>
          </cell>
          <cell r="DD75" t="b">
            <v>0</v>
          </cell>
          <cell r="DF75" t="b">
            <v>0</v>
          </cell>
          <cell r="DH75" t="b">
            <v>0</v>
          </cell>
          <cell r="DJ75" t="b">
            <v>0</v>
          </cell>
          <cell r="DL75" t="b">
            <v>0</v>
          </cell>
          <cell r="DN75" t="b">
            <v>0</v>
          </cell>
          <cell r="DP75" t="b">
            <v>0</v>
          </cell>
          <cell r="DV75">
            <v>0</v>
          </cell>
          <cell r="DX75">
            <v>0</v>
          </cell>
          <cell r="DZ75">
            <v>0</v>
          </cell>
          <cell r="EB75">
            <v>0</v>
          </cell>
          <cell r="ED75">
            <v>0</v>
          </cell>
          <cell r="EF75">
            <v>0</v>
          </cell>
          <cell r="EJ75">
            <v>0</v>
          </cell>
          <cell r="EL75">
            <v>0</v>
          </cell>
          <cell r="EN75">
            <v>0</v>
          </cell>
          <cell r="EP75">
            <v>0</v>
          </cell>
          <cell r="ER75">
            <v>0</v>
          </cell>
          <cell r="ET75">
            <v>0</v>
          </cell>
          <cell r="EX75">
            <v>0</v>
          </cell>
          <cell r="EZ75">
            <v>0</v>
          </cell>
          <cell r="FD75">
            <v>0</v>
          </cell>
          <cell r="FF75">
            <v>0</v>
          </cell>
        </row>
        <row r="76">
          <cell r="A76" t="str">
            <v>HCV8</v>
          </cell>
          <cell r="B76" t="str">
            <v>DK-East</v>
          </cell>
          <cell r="G76">
            <v>24.3</v>
          </cell>
          <cell r="H76">
            <v>47.368421052631582</v>
          </cell>
          <cell r="AK76">
            <v>7.3872</v>
          </cell>
          <cell r="AL76">
            <v>28.07017543859649</v>
          </cell>
          <cell r="AN76">
            <v>0</v>
          </cell>
          <cell r="AO76">
            <v>20.769105779751872</v>
          </cell>
          <cell r="AP76">
            <v>243</v>
          </cell>
          <cell r="AQ76">
            <v>1.9440000000000002</v>
          </cell>
          <cell r="BG76" t="b">
            <v>0</v>
          </cell>
          <cell r="BO76" t="b">
            <v>0</v>
          </cell>
          <cell r="CA76" t="b">
            <v>0</v>
          </cell>
          <cell r="CB76" t="b">
            <v>0</v>
          </cell>
          <cell r="CD76" t="b">
            <v>0</v>
          </cell>
          <cell r="CE76" t="b">
            <v>0</v>
          </cell>
          <cell r="CG76" t="b">
            <v>0</v>
          </cell>
          <cell r="CH76" t="b">
            <v>0</v>
          </cell>
          <cell r="CP76" t="str">
            <v>ECGASGTC</v>
          </cell>
          <cell r="CT76" t="b">
            <v>0</v>
          </cell>
          <cell r="CV76" t="b">
            <v>0</v>
          </cell>
          <cell r="CX76" t="b">
            <v>0</v>
          </cell>
          <cell r="CZ76" t="b">
            <v>0</v>
          </cell>
          <cell r="DB76" t="b">
            <v>0</v>
          </cell>
          <cell r="DD76" t="b">
            <v>0</v>
          </cell>
          <cell r="DF76" t="b">
            <v>0</v>
          </cell>
          <cell r="DH76" t="b">
            <v>0</v>
          </cell>
          <cell r="DJ76" t="b">
            <v>0</v>
          </cell>
          <cell r="DL76" t="b">
            <v>0</v>
          </cell>
          <cell r="DN76" t="b">
            <v>0</v>
          </cell>
          <cell r="DP76" t="b">
            <v>0</v>
          </cell>
          <cell r="DV76">
            <v>0</v>
          </cell>
          <cell r="DX76">
            <v>0</v>
          </cell>
          <cell r="DZ76">
            <v>0</v>
          </cell>
          <cell r="EB76">
            <v>0</v>
          </cell>
          <cell r="ED76">
            <v>0</v>
          </cell>
          <cell r="EF76">
            <v>0</v>
          </cell>
          <cell r="EJ76">
            <v>0</v>
          </cell>
          <cell r="EL76">
            <v>0</v>
          </cell>
          <cell r="EN76">
            <v>0</v>
          </cell>
          <cell r="EP76">
            <v>0</v>
          </cell>
          <cell r="ER76">
            <v>0</v>
          </cell>
          <cell r="ET76">
            <v>0</v>
          </cell>
          <cell r="EX76">
            <v>0</v>
          </cell>
          <cell r="EZ76">
            <v>0</v>
          </cell>
          <cell r="FD76">
            <v>0</v>
          </cell>
          <cell r="FF76">
            <v>0</v>
          </cell>
        </row>
        <row r="77">
          <cell r="A77" t="str">
            <v>HCV8</v>
          </cell>
          <cell r="B77" t="str">
            <v>DK-East</v>
          </cell>
          <cell r="G77">
            <v>24.3</v>
          </cell>
          <cell r="H77">
            <v>47.368421052631582</v>
          </cell>
          <cell r="AK77">
            <v>7.3872</v>
          </cell>
          <cell r="AL77">
            <v>28.07017543859649</v>
          </cell>
          <cell r="AN77">
            <v>0</v>
          </cell>
          <cell r="AO77">
            <v>0.97200000000000009</v>
          </cell>
          <cell r="AP77">
            <v>243</v>
          </cell>
          <cell r="AQ77">
            <v>1.9440000000000002</v>
          </cell>
          <cell r="BG77" t="b">
            <v>0</v>
          </cell>
          <cell r="BO77" t="b">
            <v>0</v>
          </cell>
          <cell r="CA77" t="b">
            <v>0</v>
          </cell>
          <cell r="CB77" t="b">
            <v>0</v>
          </cell>
          <cell r="CD77" t="b">
            <v>0</v>
          </cell>
          <cell r="CE77" t="b">
            <v>0</v>
          </cell>
          <cell r="CG77" t="b">
            <v>0</v>
          </cell>
          <cell r="CH77" t="b">
            <v>0</v>
          </cell>
          <cell r="CP77" t="str">
            <v>ECGASGTC</v>
          </cell>
          <cell r="CT77" t="b">
            <v>0</v>
          </cell>
          <cell r="CV77" t="b">
            <v>0</v>
          </cell>
          <cell r="CX77" t="b">
            <v>0</v>
          </cell>
          <cell r="CZ77" t="b">
            <v>0</v>
          </cell>
          <cell r="DB77" t="b">
            <v>0</v>
          </cell>
          <cell r="DD77" t="b">
            <v>0</v>
          </cell>
          <cell r="DF77" t="b">
            <v>0</v>
          </cell>
          <cell r="DH77" t="b">
            <v>0</v>
          </cell>
          <cell r="DJ77" t="b">
            <v>0</v>
          </cell>
          <cell r="DL77" t="b">
            <v>0</v>
          </cell>
          <cell r="DN77" t="b">
            <v>0</v>
          </cell>
          <cell r="DP77" t="b">
            <v>0</v>
          </cell>
          <cell r="DV77">
            <v>0</v>
          </cell>
          <cell r="DX77">
            <v>0</v>
          </cell>
          <cell r="DZ77">
            <v>0</v>
          </cell>
          <cell r="EB77">
            <v>0</v>
          </cell>
          <cell r="ED77">
            <v>0</v>
          </cell>
          <cell r="EF77">
            <v>0</v>
          </cell>
          <cell r="EJ77">
            <v>0</v>
          </cell>
          <cell r="EL77">
            <v>0</v>
          </cell>
          <cell r="EN77">
            <v>0</v>
          </cell>
          <cell r="EP77">
            <v>0</v>
          </cell>
          <cell r="ER77">
            <v>0</v>
          </cell>
          <cell r="ET77">
            <v>0</v>
          </cell>
          <cell r="EX77">
            <v>0</v>
          </cell>
          <cell r="EZ77">
            <v>0</v>
          </cell>
          <cell r="FD77">
            <v>0</v>
          </cell>
          <cell r="FF77">
            <v>0</v>
          </cell>
        </row>
        <row r="78">
          <cell r="A78" t="str">
            <v>SMV1-3</v>
          </cell>
          <cell r="B78" t="str">
            <v>DK-East</v>
          </cell>
          <cell r="G78">
            <v>71</v>
          </cell>
          <cell r="H78">
            <v>292.18106995884773</v>
          </cell>
          <cell r="AK78">
            <v>12.567</v>
          </cell>
          <cell r="AL78">
            <v>212.82324848854338</v>
          </cell>
          <cell r="AN78">
            <v>0</v>
          </cell>
          <cell r="AO78">
            <v>11.1896</v>
          </cell>
          <cell r="AP78">
            <v>1764.3500000000001</v>
          </cell>
          <cell r="AQ78">
            <v>9.9400000000000013</v>
          </cell>
          <cell r="BG78" t="b">
            <v>0</v>
          </cell>
          <cell r="BO78" t="b">
            <v>0</v>
          </cell>
          <cell r="CA78" t="b">
            <v>0</v>
          </cell>
          <cell r="CB78" t="b">
            <v>0</v>
          </cell>
          <cell r="CD78" t="b">
            <v>0</v>
          </cell>
          <cell r="CE78" t="b">
            <v>0</v>
          </cell>
          <cell r="CG78" t="b">
            <v>0</v>
          </cell>
          <cell r="CH78" t="b">
            <v>0</v>
          </cell>
          <cell r="CP78" t="str">
            <v>ECCOABPC</v>
          </cell>
          <cell r="CT78" t="b">
            <v>0</v>
          </cell>
          <cell r="CV78" t="b">
            <v>0</v>
          </cell>
          <cell r="CX78" t="b">
            <v>0</v>
          </cell>
          <cell r="CZ78" t="b">
            <v>0</v>
          </cell>
          <cell r="DB78" t="b">
            <v>0</v>
          </cell>
          <cell r="DD78" t="b">
            <v>0</v>
          </cell>
          <cell r="DF78" t="b">
            <v>0</v>
          </cell>
          <cell r="DH78" t="b">
            <v>0</v>
          </cell>
          <cell r="DJ78" t="b">
            <v>0</v>
          </cell>
          <cell r="DL78" t="b">
            <v>0</v>
          </cell>
          <cell r="DN78" t="b">
            <v>0</v>
          </cell>
          <cell r="DP78" t="b">
            <v>0</v>
          </cell>
          <cell r="DV78">
            <v>0</v>
          </cell>
          <cell r="DX78">
            <v>0</v>
          </cell>
          <cell r="DZ78">
            <v>0</v>
          </cell>
          <cell r="EB78">
            <v>0</v>
          </cell>
          <cell r="ED78">
            <v>0</v>
          </cell>
          <cell r="EF78">
            <v>0</v>
          </cell>
          <cell r="EJ78">
            <v>0</v>
          </cell>
          <cell r="EL78">
            <v>0</v>
          </cell>
          <cell r="EN78">
            <v>0</v>
          </cell>
          <cell r="EP78">
            <v>0</v>
          </cell>
          <cell r="ER78">
            <v>0</v>
          </cell>
          <cell r="ET78">
            <v>0</v>
          </cell>
          <cell r="EX78">
            <v>0</v>
          </cell>
          <cell r="EZ78">
            <v>0</v>
          </cell>
          <cell r="FD78">
            <v>0</v>
          </cell>
          <cell r="FF78">
            <v>0</v>
          </cell>
        </row>
        <row r="79">
          <cell r="A79" t="str">
            <v>SMV1-3</v>
          </cell>
          <cell r="B79" t="str">
            <v>DK-East</v>
          </cell>
          <cell r="G79">
            <v>71</v>
          </cell>
          <cell r="H79">
            <v>292.18106995884773</v>
          </cell>
          <cell r="AK79">
            <v>12.567</v>
          </cell>
          <cell r="AL79">
            <v>212.82324848854338</v>
          </cell>
          <cell r="AN79">
            <v>0</v>
          </cell>
          <cell r="AO79">
            <v>63.523395488163899</v>
          </cell>
          <cell r="AP79">
            <v>1065</v>
          </cell>
          <cell r="AQ79">
            <v>13.49</v>
          </cell>
          <cell r="BG79" t="b">
            <v>0</v>
          </cell>
          <cell r="BO79" t="b">
            <v>0</v>
          </cell>
          <cell r="CA79" t="b">
            <v>0</v>
          </cell>
          <cell r="CB79" t="b">
            <v>0</v>
          </cell>
          <cell r="CD79" t="b">
            <v>0</v>
          </cell>
          <cell r="CE79" t="b">
            <v>0</v>
          </cell>
          <cell r="CG79" t="b">
            <v>0</v>
          </cell>
          <cell r="CH79" t="b">
            <v>0</v>
          </cell>
          <cell r="CP79" t="str">
            <v>ECGASBPC</v>
          </cell>
          <cell r="CT79" t="b">
            <v>0</v>
          </cell>
          <cell r="CV79" t="b">
            <v>0</v>
          </cell>
          <cell r="CX79" t="b">
            <v>0</v>
          </cell>
          <cell r="CZ79" t="b">
            <v>0</v>
          </cell>
          <cell r="DB79" t="b">
            <v>0</v>
          </cell>
          <cell r="DD79" t="b">
            <v>0</v>
          </cell>
          <cell r="DF79" t="b">
            <v>0</v>
          </cell>
          <cell r="DH79" t="b">
            <v>0</v>
          </cell>
          <cell r="DJ79" t="b">
            <v>0</v>
          </cell>
          <cell r="DL79" t="b">
            <v>0</v>
          </cell>
          <cell r="DN79" t="b">
            <v>0</v>
          </cell>
          <cell r="DP79" t="b">
            <v>0</v>
          </cell>
          <cell r="DV79">
            <v>0</v>
          </cell>
          <cell r="DX79">
            <v>0</v>
          </cell>
          <cell r="DZ79">
            <v>0</v>
          </cell>
          <cell r="EB79">
            <v>0</v>
          </cell>
          <cell r="ED79">
            <v>0</v>
          </cell>
          <cell r="EF79">
            <v>0</v>
          </cell>
          <cell r="EJ79">
            <v>0</v>
          </cell>
          <cell r="EL79">
            <v>0</v>
          </cell>
          <cell r="EN79">
            <v>0</v>
          </cell>
          <cell r="EP79">
            <v>0</v>
          </cell>
          <cell r="ER79">
            <v>0</v>
          </cell>
          <cell r="ET79">
            <v>0</v>
          </cell>
          <cell r="EX79">
            <v>0</v>
          </cell>
          <cell r="EZ79">
            <v>0</v>
          </cell>
          <cell r="FD79">
            <v>0</v>
          </cell>
          <cell r="FF79">
            <v>0</v>
          </cell>
        </row>
        <row r="80">
          <cell r="A80" t="str">
            <v>SMV1-3</v>
          </cell>
          <cell r="B80" t="str">
            <v>DK-East</v>
          </cell>
          <cell r="G80">
            <v>71</v>
          </cell>
          <cell r="H80">
            <v>292.18106995884773</v>
          </cell>
          <cell r="AK80">
            <v>12.567</v>
          </cell>
          <cell r="AL80">
            <v>212.82324848854338</v>
          </cell>
          <cell r="AN80">
            <v>0</v>
          </cell>
          <cell r="AO80">
            <v>63.523395488163899</v>
          </cell>
          <cell r="AP80">
            <v>1065</v>
          </cell>
          <cell r="AQ80">
            <v>13.49</v>
          </cell>
          <cell r="BG80" t="b">
            <v>0</v>
          </cell>
          <cell r="BO80" t="b">
            <v>0</v>
          </cell>
          <cell r="CA80" t="b">
            <v>0</v>
          </cell>
          <cell r="CB80" t="b">
            <v>0</v>
          </cell>
          <cell r="CD80" t="b">
            <v>0</v>
          </cell>
          <cell r="CE80" t="b">
            <v>0</v>
          </cell>
          <cell r="CG80" t="b">
            <v>0</v>
          </cell>
          <cell r="CH80" t="b">
            <v>0</v>
          </cell>
          <cell r="CP80" t="str">
            <v>ECGASBPC</v>
          </cell>
          <cell r="CT80" t="b">
            <v>0</v>
          </cell>
          <cell r="CV80" t="b">
            <v>0</v>
          </cell>
          <cell r="CX80" t="b">
            <v>0</v>
          </cell>
          <cell r="CZ80" t="b">
            <v>0</v>
          </cell>
          <cell r="DB80" t="b">
            <v>0</v>
          </cell>
          <cell r="DD80" t="b">
            <v>0</v>
          </cell>
          <cell r="DF80" t="b">
            <v>0</v>
          </cell>
          <cell r="DH80" t="b">
            <v>0</v>
          </cell>
          <cell r="DJ80" t="b">
            <v>0</v>
          </cell>
          <cell r="DL80" t="b">
            <v>0</v>
          </cell>
          <cell r="DN80" t="b">
            <v>0</v>
          </cell>
          <cell r="DP80" t="b">
            <v>0</v>
          </cell>
          <cell r="DV80">
            <v>0</v>
          </cell>
          <cell r="DX80">
            <v>0</v>
          </cell>
          <cell r="DZ80">
            <v>0</v>
          </cell>
          <cell r="EB80">
            <v>0</v>
          </cell>
          <cell r="ED80">
            <v>0</v>
          </cell>
          <cell r="EF80">
            <v>0</v>
          </cell>
          <cell r="EJ80">
            <v>0</v>
          </cell>
          <cell r="EL80">
            <v>0</v>
          </cell>
          <cell r="EN80">
            <v>0</v>
          </cell>
          <cell r="EP80">
            <v>0</v>
          </cell>
          <cell r="ER80">
            <v>0</v>
          </cell>
          <cell r="ET80">
            <v>0</v>
          </cell>
          <cell r="EX80">
            <v>0</v>
          </cell>
          <cell r="EZ80">
            <v>0</v>
          </cell>
          <cell r="FD80">
            <v>0</v>
          </cell>
          <cell r="FF80">
            <v>0</v>
          </cell>
        </row>
        <row r="81">
          <cell r="A81" t="str">
            <v>SMV7damp</v>
          </cell>
          <cell r="B81" t="str">
            <v>DK-East</v>
          </cell>
          <cell r="G81">
            <v>60</v>
          </cell>
          <cell r="H81">
            <v>123.96694214876034</v>
          </cell>
          <cell r="AK81">
            <v>16.32</v>
          </cell>
          <cell r="AL81">
            <v>69.667372447237227</v>
          </cell>
          <cell r="AN81">
            <v>0</v>
          </cell>
          <cell r="AO81">
            <v>51.281742666054001</v>
          </cell>
          <cell r="AP81">
            <v>600</v>
          </cell>
          <cell r="AQ81">
            <v>4.8</v>
          </cell>
          <cell r="BG81" t="b">
            <v>0</v>
          </cell>
          <cell r="BO81" t="b">
            <v>0</v>
          </cell>
          <cell r="CA81" t="b">
            <v>0</v>
          </cell>
          <cell r="CB81" t="b">
            <v>0</v>
          </cell>
          <cell r="CD81" t="b">
            <v>0</v>
          </cell>
          <cell r="CE81" t="b">
            <v>0</v>
          </cell>
          <cell r="CG81" t="b">
            <v>0</v>
          </cell>
          <cell r="CH81" t="b">
            <v>0</v>
          </cell>
          <cell r="CP81" t="str">
            <v>ECGASGTC</v>
          </cell>
          <cell r="CT81" t="b">
            <v>0</v>
          </cell>
          <cell r="CV81" t="b">
            <v>0</v>
          </cell>
          <cell r="CX81" t="b">
            <v>0</v>
          </cell>
          <cell r="CZ81" t="b">
            <v>0</v>
          </cell>
          <cell r="DB81" t="b">
            <v>0</v>
          </cell>
          <cell r="DD81" t="b">
            <v>0</v>
          </cell>
          <cell r="DF81" t="b">
            <v>0</v>
          </cell>
          <cell r="DH81" t="b">
            <v>0</v>
          </cell>
          <cell r="DJ81" t="b">
            <v>0</v>
          </cell>
          <cell r="DL81" t="b">
            <v>0</v>
          </cell>
          <cell r="DN81" t="b">
            <v>0</v>
          </cell>
          <cell r="DP81" t="b">
            <v>0</v>
          </cell>
          <cell r="DV81">
            <v>0</v>
          </cell>
          <cell r="DX81">
            <v>0</v>
          </cell>
          <cell r="DZ81">
            <v>0</v>
          </cell>
          <cell r="EB81">
            <v>0</v>
          </cell>
          <cell r="ED81">
            <v>0</v>
          </cell>
          <cell r="EF81">
            <v>0</v>
          </cell>
          <cell r="EJ81">
            <v>0</v>
          </cell>
          <cell r="EL81">
            <v>0</v>
          </cell>
          <cell r="EN81">
            <v>0</v>
          </cell>
          <cell r="EP81">
            <v>0</v>
          </cell>
          <cell r="ER81">
            <v>0</v>
          </cell>
          <cell r="ET81">
            <v>0</v>
          </cell>
          <cell r="EX81">
            <v>0</v>
          </cell>
          <cell r="EZ81">
            <v>0</v>
          </cell>
          <cell r="FD81">
            <v>0</v>
          </cell>
          <cell r="FF81">
            <v>0</v>
          </cell>
        </row>
        <row r="82">
          <cell r="A82" t="str">
            <v>HCV8</v>
          </cell>
          <cell r="B82" t="str">
            <v>DK-East</v>
          </cell>
          <cell r="G82">
            <v>24.3</v>
          </cell>
          <cell r="H82">
            <v>47.368421052631582</v>
          </cell>
          <cell r="AK82">
            <v>7.3872</v>
          </cell>
          <cell r="AL82">
            <v>28.07017543859649</v>
          </cell>
          <cell r="AN82">
            <v>0</v>
          </cell>
          <cell r="AO82">
            <v>0.97200000000000009</v>
          </cell>
          <cell r="AP82">
            <v>243</v>
          </cell>
          <cell r="AQ82">
            <v>1.9440000000000002</v>
          </cell>
          <cell r="BG82" t="b">
            <v>0</v>
          </cell>
          <cell r="BO82" t="b">
            <v>0</v>
          </cell>
          <cell r="CA82" t="b">
            <v>0</v>
          </cell>
          <cell r="CB82" t="b">
            <v>0</v>
          </cell>
          <cell r="CD82" t="b">
            <v>0</v>
          </cell>
          <cell r="CE82" t="b">
            <v>0</v>
          </cell>
          <cell r="CG82" t="b">
            <v>0</v>
          </cell>
          <cell r="CH82" t="b">
            <v>0</v>
          </cell>
          <cell r="CT82" t="b">
            <v>0</v>
          </cell>
          <cell r="CV82" t="b">
            <v>0</v>
          </cell>
          <cell r="CX82" t="b">
            <v>0</v>
          </cell>
          <cell r="CZ82" t="b">
            <v>0</v>
          </cell>
          <cell r="DB82" t="b">
            <v>0</v>
          </cell>
          <cell r="DD82" t="b">
            <v>0</v>
          </cell>
          <cell r="DF82" t="b">
            <v>0</v>
          </cell>
          <cell r="DH82" t="b">
            <v>0</v>
          </cell>
          <cell r="DJ82" t="b">
            <v>0</v>
          </cell>
          <cell r="DL82" t="b">
            <v>0</v>
          </cell>
          <cell r="DN82" t="b">
            <v>0</v>
          </cell>
          <cell r="DP82" t="b">
            <v>0</v>
          </cell>
          <cell r="DV82">
            <v>0</v>
          </cell>
          <cell r="DX82">
            <v>0</v>
          </cell>
          <cell r="DZ82">
            <v>0</v>
          </cell>
          <cell r="EB82">
            <v>0</v>
          </cell>
          <cell r="ED82">
            <v>0</v>
          </cell>
          <cell r="EF82">
            <v>0</v>
          </cell>
          <cell r="EJ82">
            <v>0</v>
          </cell>
          <cell r="EL82">
            <v>0</v>
          </cell>
          <cell r="EN82">
            <v>0</v>
          </cell>
          <cell r="EP82">
            <v>0</v>
          </cell>
          <cell r="ER82">
            <v>0</v>
          </cell>
          <cell r="ET82">
            <v>0</v>
          </cell>
          <cell r="EX82">
            <v>0</v>
          </cell>
          <cell r="EZ82">
            <v>0</v>
          </cell>
          <cell r="FD82">
            <v>0</v>
          </cell>
          <cell r="FF82">
            <v>0</v>
          </cell>
        </row>
        <row r="83">
          <cell r="A83" t="str">
            <v>SMV7damp</v>
          </cell>
          <cell r="B83" t="str">
            <v>DK-East</v>
          </cell>
          <cell r="G83">
            <v>60</v>
          </cell>
          <cell r="H83">
            <v>123.96694214876034</v>
          </cell>
          <cell r="AK83">
            <v>16.32</v>
          </cell>
          <cell r="AL83">
            <v>69.667372447237227</v>
          </cell>
          <cell r="AN83">
            <v>0</v>
          </cell>
          <cell r="AO83">
            <v>51.281742666054001</v>
          </cell>
          <cell r="AP83">
            <v>600</v>
          </cell>
          <cell r="AQ83">
            <v>4.8</v>
          </cell>
          <cell r="BG83" t="b">
            <v>0</v>
          </cell>
          <cell r="BO83" t="b">
            <v>0</v>
          </cell>
          <cell r="CA83" t="b">
            <v>0</v>
          </cell>
          <cell r="CB83" t="b">
            <v>0</v>
          </cell>
          <cell r="CD83" t="b">
            <v>0</v>
          </cell>
          <cell r="CE83" t="b">
            <v>0</v>
          </cell>
          <cell r="CG83" t="b">
            <v>0</v>
          </cell>
          <cell r="CH83" t="b">
            <v>0</v>
          </cell>
          <cell r="CP83" t="str">
            <v>ECGASGTC</v>
          </cell>
          <cell r="CT83" t="b">
            <v>0</v>
          </cell>
          <cell r="CV83" t="b">
            <v>0</v>
          </cell>
          <cell r="CX83" t="b">
            <v>0</v>
          </cell>
          <cell r="CZ83" t="b">
            <v>0</v>
          </cell>
          <cell r="DB83" t="b">
            <v>0</v>
          </cell>
          <cell r="DD83" t="b">
            <v>0</v>
          </cell>
          <cell r="DF83" t="b">
            <v>0</v>
          </cell>
          <cell r="DH83" t="b">
            <v>0</v>
          </cell>
          <cell r="DJ83" t="b">
            <v>0</v>
          </cell>
          <cell r="DL83" t="b">
            <v>0</v>
          </cell>
          <cell r="DN83" t="b">
            <v>0</v>
          </cell>
          <cell r="DP83" t="b">
            <v>0</v>
          </cell>
          <cell r="DV83">
            <v>0</v>
          </cell>
          <cell r="DX83">
            <v>0</v>
          </cell>
          <cell r="DZ83">
            <v>0</v>
          </cell>
          <cell r="EB83">
            <v>0</v>
          </cell>
          <cell r="ED83">
            <v>0</v>
          </cell>
          <cell r="EF83">
            <v>0</v>
          </cell>
          <cell r="EJ83">
            <v>0</v>
          </cell>
          <cell r="EL83">
            <v>0</v>
          </cell>
          <cell r="EN83">
            <v>0</v>
          </cell>
          <cell r="EP83">
            <v>0</v>
          </cell>
          <cell r="ER83">
            <v>0</v>
          </cell>
          <cell r="ET83">
            <v>0</v>
          </cell>
          <cell r="EX83">
            <v>0</v>
          </cell>
          <cell r="EZ83">
            <v>0</v>
          </cell>
          <cell r="FD83">
            <v>0</v>
          </cell>
          <cell r="FF83">
            <v>0</v>
          </cell>
        </row>
        <row r="84">
          <cell r="A84" t="str">
            <v>SMV7damp</v>
          </cell>
          <cell r="B84" t="str">
            <v>DK-East</v>
          </cell>
          <cell r="G84">
            <v>60</v>
          </cell>
          <cell r="H84">
            <v>123.96694214876034</v>
          </cell>
          <cell r="AK84">
            <v>16.32</v>
          </cell>
          <cell r="AL84">
            <v>69.667372447237227</v>
          </cell>
          <cell r="AN84">
            <v>0</v>
          </cell>
          <cell r="AO84">
            <v>2.4</v>
          </cell>
          <cell r="AP84">
            <v>600</v>
          </cell>
          <cell r="AQ84">
            <v>4.8</v>
          </cell>
          <cell r="BG84" t="b">
            <v>0</v>
          </cell>
          <cell r="BO84" t="b">
            <v>0</v>
          </cell>
          <cell r="CA84" t="b">
            <v>0</v>
          </cell>
          <cell r="CB84" t="b">
            <v>0</v>
          </cell>
          <cell r="CD84" t="b">
            <v>0</v>
          </cell>
          <cell r="CE84" t="b">
            <v>0</v>
          </cell>
          <cell r="CG84" t="b">
            <v>0</v>
          </cell>
          <cell r="CH84" t="b">
            <v>0</v>
          </cell>
          <cell r="CP84" t="str">
            <v>ECGASGTC</v>
          </cell>
          <cell r="CT84" t="b">
            <v>0</v>
          </cell>
          <cell r="CV84" t="b">
            <v>0</v>
          </cell>
          <cell r="CX84" t="b">
            <v>0</v>
          </cell>
          <cell r="CZ84" t="b">
            <v>0</v>
          </cell>
          <cell r="DB84" t="b">
            <v>0</v>
          </cell>
          <cell r="DD84" t="b">
            <v>0</v>
          </cell>
          <cell r="DF84" t="b">
            <v>0</v>
          </cell>
          <cell r="DH84" t="b">
            <v>0</v>
          </cell>
          <cell r="DJ84" t="b">
            <v>0</v>
          </cell>
          <cell r="DL84" t="b">
            <v>0</v>
          </cell>
          <cell r="DN84" t="b">
            <v>0</v>
          </cell>
          <cell r="DP84" t="b">
            <v>0</v>
          </cell>
          <cell r="DV84">
            <v>0</v>
          </cell>
          <cell r="DX84">
            <v>0</v>
          </cell>
          <cell r="DZ84">
            <v>0</v>
          </cell>
          <cell r="EB84">
            <v>0</v>
          </cell>
          <cell r="ED84">
            <v>0</v>
          </cell>
          <cell r="EF84">
            <v>0</v>
          </cell>
          <cell r="EJ84">
            <v>0</v>
          </cell>
          <cell r="EL84">
            <v>0</v>
          </cell>
          <cell r="EN84">
            <v>0</v>
          </cell>
          <cell r="EP84">
            <v>0</v>
          </cell>
          <cell r="ER84">
            <v>0</v>
          </cell>
          <cell r="ET84">
            <v>0</v>
          </cell>
          <cell r="EX84">
            <v>0</v>
          </cell>
          <cell r="EZ84">
            <v>0</v>
          </cell>
          <cell r="FD84">
            <v>0</v>
          </cell>
          <cell r="FF84">
            <v>0</v>
          </cell>
        </row>
        <row r="85">
          <cell r="A85" t="str">
            <v>SMV7damp</v>
          </cell>
          <cell r="B85" t="str">
            <v>DK-East</v>
          </cell>
          <cell r="G85">
            <v>60</v>
          </cell>
          <cell r="H85">
            <v>123.96694214876034</v>
          </cell>
          <cell r="AK85">
            <v>16.32</v>
          </cell>
          <cell r="AL85">
            <v>69.667372447237227</v>
          </cell>
          <cell r="AN85">
            <v>0</v>
          </cell>
          <cell r="AO85">
            <v>2.4</v>
          </cell>
          <cell r="AP85">
            <v>600</v>
          </cell>
          <cell r="AQ85">
            <v>4.8</v>
          </cell>
          <cell r="BG85" t="b">
            <v>0</v>
          </cell>
          <cell r="BO85" t="b">
            <v>0</v>
          </cell>
          <cell r="CA85" t="b">
            <v>0</v>
          </cell>
          <cell r="CB85" t="b">
            <v>0</v>
          </cell>
          <cell r="CD85" t="b">
            <v>0</v>
          </cell>
          <cell r="CE85" t="b">
            <v>0</v>
          </cell>
          <cell r="CG85" t="b">
            <v>0</v>
          </cell>
          <cell r="CH85" t="b">
            <v>0</v>
          </cell>
          <cell r="CT85" t="b">
            <v>0</v>
          </cell>
          <cell r="CV85" t="b">
            <v>0</v>
          </cell>
          <cell r="CX85" t="b">
            <v>0</v>
          </cell>
          <cell r="CZ85" t="b">
            <v>0</v>
          </cell>
          <cell r="DB85" t="b">
            <v>0</v>
          </cell>
          <cell r="DD85" t="b">
            <v>0</v>
          </cell>
          <cell r="DF85" t="b">
            <v>0</v>
          </cell>
          <cell r="DH85" t="b">
            <v>0</v>
          </cell>
          <cell r="DJ85" t="b">
            <v>0</v>
          </cell>
          <cell r="DL85" t="b">
            <v>0</v>
          </cell>
          <cell r="DN85" t="b">
            <v>0</v>
          </cell>
          <cell r="DP85" t="b">
            <v>0</v>
          </cell>
          <cell r="DV85">
            <v>0</v>
          </cell>
          <cell r="DX85">
            <v>0</v>
          </cell>
          <cell r="DZ85">
            <v>0</v>
          </cell>
          <cell r="EB85">
            <v>0</v>
          </cell>
          <cell r="ED85">
            <v>0</v>
          </cell>
          <cell r="EF85">
            <v>0</v>
          </cell>
          <cell r="EJ85">
            <v>0</v>
          </cell>
          <cell r="EL85">
            <v>0</v>
          </cell>
          <cell r="EN85">
            <v>0</v>
          </cell>
          <cell r="EP85">
            <v>0</v>
          </cell>
          <cell r="ER85">
            <v>0</v>
          </cell>
          <cell r="ET85">
            <v>0</v>
          </cell>
          <cell r="EX85">
            <v>0</v>
          </cell>
          <cell r="EZ85">
            <v>0</v>
          </cell>
          <cell r="FD85">
            <v>0</v>
          </cell>
          <cell r="FF85">
            <v>0</v>
          </cell>
        </row>
        <row r="86">
          <cell r="A86" t="str">
            <v>AMV1</v>
          </cell>
          <cell r="B86" t="str">
            <v>DK-East</v>
          </cell>
          <cell r="G86">
            <v>70</v>
          </cell>
          <cell r="H86">
            <v>250</v>
          </cell>
          <cell r="AK86">
            <v>14</v>
          </cell>
          <cell r="AL86">
            <v>178.57142857142856</v>
          </cell>
          <cell r="AN86">
            <v>0</v>
          </cell>
          <cell r="AO86">
            <v>9.24</v>
          </cell>
          <cell r="AP86">
            <v>1750</v>
          </cell>
          <cell r="AQ86">
            <v>9.8000000000000007</v>
          </cell>
          <cell r="BG86" t="b">
            <v>0</v>
          </cell>
          <cell r="BO86" t="b">
            <v>0</v>
          </cell>
          <cell r="CA86" t="b">
            <v>0</v>
          </cell>
          <cell r="CB86" t="b">
            <v>0</v>
          </cell>
          <cell r="CD86" t="b">
            <v>0</v>
          </cell>
          <cell r="CE86" t="b">
            <v>0</v>
          </cell>
          <cell r="CG86" t="b">
            <v>0</v>
          </cell>
          <cell r="CH86" t="b">
            <v>0</v>
          </cell>
          <cell r="CP86" t="str">
            <v>ECWPEBPC</v>
          </cell>
          <cell r="CT86" t="b">
            <v>0</v>
          </cell>
          <cell r="CV86" t="b">
            <v>0</v>
          </cell>
          <cell r="CX86" t="b">
            <v>0</v>
          </cell>
          <cell r="CZ86" t="b">
            <v>0</v>
          </cell>
          <cell r="DB86" t="b">
            <v>0</v>
          </cell>
          <cell r="DD86" t="b">
            <v>0</v>
          </cell>
          <cell r="DF86" t="b">
            <v>0</v>
          </cell>
          <cell r="DH86" t="b">
            <v>0</v>
          </cell>
          <cell r="DJ86" t="b">
            <v>0</v>
          </cell>
          <cell r="DL86" t="b">
            <v>0</v>
          </cell>
          <cell r="DN86" t="b">
            <v>0</v>
          </cell>
          <cell r="DP86" t="b">
            <v>0</v>
          </cell>
          <cell r="DV86">
            <v>0</v>
          </cell>
          <cell r="DX86">
            <v>0</v>
          </cell>
          <cell r="DZ86">
            <v>0</v>
          </cell>
          <cell r="EB86">
            <v>0</v>
          </cell>
          <cell r="ED86">
            <v>0</v>
          </cell>
          <cell r="EF86">
            <v>0</v>
          </cell>
          <cell r="EJ86">
            <v>0</v>
          </cell>
          <cell r="EL86">
            <v>0</v>
          </cell>
          <cell r="EN86">
            <v>0</v>
          </cell>
          <cell r="EP86">
            <v>0</v>
          </cell>
          <cell r="ER86">
            <v>0</v>
          </cell>
          <cell r="ET86">
            <v>0</v>
          </cell>
          <cell r="EX86">
            <v>0</v>
          </cell>
          <cell r="EZ86">
            <v>0</v>
          </cell>
          <cell r="FD86">
            <v>0</v>
          </cell>
          <cell r="FF86">
            <v>0</v>
          </cell>
        </row>
        <row r="87">
          <cell r="A87" t="str">
            <v>AMV1</v>
          </cell>
          <cell r="B87" t="str">
            <v>DK-East</v>
          </cell>
          <cell r="G87">
            <v>70</v>
          </cell>
          <cell r="H87">
            <v>250</v>
          </cell>
          <cell r="AK87">
            <v>14</v>
          </cell>
          <cell r="AL87">
            <v>178.57142857142856</v>
          </cell>
          <cell r="AN87">
            <v>0</v>
          </cell>
          <cell r="AO87">
            <v>9.24</v>
          </cell>
          <cell r="AP87">
            <v>1750</v>
          </cell>
          <cell r="AQ87">
            <v>9.8000000000000007</v>
          </cell>
          <cell r="BG87" t="b">
            <v>0</v>
          </cell>
          <cell r="BO87" t="b">
            <v>0</v>
          </cell>
          <cell r="CA87" t="b">
            <v>0</v>
          </cell>
          <cell r="CB87" t="b">
            <v>0</v>
          </cell>
          <cell r="CD87" t="b">
            <v>0</v>
          </cell>
          <cell r="CE87" t="b">
            <v>0</v>
          </cell>
          <cell r="CG87" t="b">
            <v>0</v>
          </cell>
          <cell r="CH87" t="b">
            <v>0</v>
          </cell>
          <cell r="CP87" t="str">
            <v>ECWPEBPC</v>
          </cell>
          <cell r="CT87" t="b">
            <v>0</v>
          </cell>
          <cell r="CV87" t="b">
            <v>0</v>
          </cell>
          <cell r="CX87" t="b">
            <v>0</v>
          </cell>
          <cell r="CZ87" t="b">
            <v>0</v>
          </cell>
          <cell r="DB87" t="b">
            <v>0</v>
          </cell>
          <cell r="DD87" t="b">
            <v>0</v>
          </cell>
          <cell r="DF87" t="b">
            <v>0</v>
          </cell>
          <cell r="DH87" t="b">
            <v>0</v>
          </cell>
          <cell r="DJ87" t="b">
            <v>0</v>
          </cell>
          <cell r="DL87" t="b">
            <v>0</v>
          </cell>
          <cell r="DN87" t="b">
            <v>0</v>
          </cell>
          <cell r="DP87" t="b">
            <v>0</v>
          </cell>
          <cell r="DV87">
            <v>0</v>
          </cell>
          <cell r="DX87">
            <v>0</v>
          </cell>
          <cell r="DZ87">
            <v>0</v>
          </cell>
          <cell r="EB87">
            <v>0</v>
          </cell>
          <cell r="ED87">
            <v>0</v>
          </cell>
          <cell r="EF87">
            <v>0</v>
          </cell>
          <cell r="EJ87">
            <v>0</v>
          </cell>
          <cell r="EL87">
            <v>0</v>
          </cell>
          <cell r="EN87">
            <v>0</v>
          </cell>
          <cell r="EP87">
            <v>0</v>
          </cell>
          <cell r="ER87">
            <v>0</v>
          </cell>
          <cell r="ET87">
            <v>0</v>
          </cell>
          <cell r="EX87">
            <v>0</v>
          </cell>
          <cell r="EZ87">
            <v>0</v>
          </cell>
          <cell r="FD87">
            <v>0</v>
          </cell>
          <cell r="FF87">
            <v>0</v>
          </cell>
        </row>
        <row r="88">
          <cell r="A88" t="str">
            <v>AMV1</v>
          </cell>
          <cell r="B88" t="str">
            <v>DK-East</v>
          </cell>
          <cell r="G88">
            <v>70</v>
          </cell>
          <cell r="H88">
            <v>250</v>
          </cell>
          <cell r="AK88">
            <v>14</v>
          </cell>
          <cell r="AL88">
            <v>178.57142857142856</v>
          </cell>
          <cell r="AN88">
            <v>0</v>
          </cell>
          <cell r="AO88">
            <v>9.24</v>
          </cell>
          <cell r="AP88">
            <v>1750</v>
          </cell>
          <cell r="AQ88">
            <v>9.8000000000000007</v>
          </cell>
          <cell r="BG88" t="b">
            <v>0</v>
          </cell>
          <cell r="BO88" t="b">
            <v>0</v>
          </cell>
          <cell r="CA88" t="b">
            <v>0</v>
          </cell>
          <cell r="CB88" t="b">
            <v>0</v>
          </cell>
          <cell r="CD88" t="b">
            <v>0</v>
          </cell>
          <cell r="CE88" t="b">
            <v>0</v>
          </cell>
          <cell r="CG88" t="b">
            <v>0</v>
          </cell>
          <cell r="CH88" t="b">
            <v>0</v>
          </cell>
          <cell r="CT88" t="b">
            <v>0</v>
          </cell>
          <cell r="CV88" t="b">
            <v>0</v>
          </cell>
          <cell r="CX88" t="b">
            <v>0</v>
          </cell>
          <cell r="CZ88" t="b">
            <v>0</v>
          </cell>
          <cell r="DB88" t="b">
            <v>0</v>
          </cell>
          <cell r="DD88" t="b">
            <v>0</v>
          </cell>
          <cell r="DF88" t="b">
            <v>0</v>
          </cell>
          <cell r="DH88" t="b">
            <v>0</v>
          </cell>
          <cell r="DJ88" t="b">
            <v>0</v>
          </cell>
          <cell r="DL88" t="b">
            <v>0</v>
          </cell>
          <cell r="DN88" t="b">
            <v>0</v>
          </cell>
          <cell r="DP88" t="b">
            <v>0</v>
          </cell>
          <cell r="DV88">
            <v>0</v>
          </cell>
          <cell r="DX88">
            <v>0</v>
          </cell>
          <cell r="DZ88">
            <v>0</v>
          </cell>
          <cell r="EB88">
            <v>0</v>
          </cell>
          <cell r="ED88">
            <v>0</v>
          </cell>
          <cell r="EF88">
            <v>0</v>
          </cell>
          <cell r="EJ88">
            <v>0</v>
          </cell>
          <cell r="EL88">
            <v>0</v>
          </cell>
          <cell r="EN88">
            <v>0</v>
          </cell>
          <cell r="EP88">
            <v>0</v>
          </cell>
          <cell r="ER88">
            <v>0</v>
          </cell>
          <cell r="ET88">
            <v>0</v>
          </cell>
          <cell r="EX88">
            <v>0</v>
          </cell>
          <cell r="EZ88">
            <v>0</v>
          </cell>
          <cell r="FD88">
            <v>0</v>
          </cell>
          <cell r="FF88">
            <v>0</v>
          </cell>
        </row>
        <row r="89">
          <cell r="A89" t="str">
            <v>AffaldKV_KBHdamp</v>
          </cell>
          <cell r="B89" t="str">
            <v>DK-East</v>
          </cell>
          <cell r="G89">
            <v>18.7</v>
          </cell>
          <cell r="H89">
            <v>85</v>
          </cell>
          <cell r="AK89">
            <v>2.8049999999999997</v>
          </cell>
          <cell r="AL89">
            <v>57.95454545454546</v>
          </cell>
          <cell r="AN89">
            <v>0</v>
          </cell>
          <cell r="AO89">
            <v>21.691999999999997</v>
          </cell>
          <cell r="AP89">
            <v>0</v>
          </cell>
          <cell r="AQ89">
            <v>1.3089999999999997</v>
          </cell>
          <cell r="BG89" t="b">
            <v>0</v>
          </cell>
          <cell r="BO89" t="b">
            <v>0</v>
          </cell>
          <cell r="CA89" t="b">
            <v>0</v>
          </cell>
          <cell r="CB89" t="b">
            <v>0</v>
          </cell>
          <cell r="CD89" t="b">
            <v>0</v>
          </cell>
          <cell r="CE89" t="b">
            <v>0</v>
          </cell>
          <cell r="CG89" t="b">
            <v>0</v>
          </cell>
          <cell r="CH89" t="b">
            <v>0</v>
          </cell>
          <cell r="CP89" t="str">
            <v>ECWSTBPC</v>
          </cell>
          <cell r="CT89" t="b">
            <v>0</v>
          </cell>
          <cell r="CV89" t="b">
            <v>0</v>
          </cell>
          <cell r="CX89" t="b">
            <v>0</v>
          </cell>
          <cell r="CZ89" t="b">
            <v>0</v>
          </cell>
          <cell r="DB89" t="b">
            <v>0</v>
          </cell>
          <cell r="DD89" t="b">
            <v>0</v>
          </cell>
          <cell r="DF89" t="b">
            <v>0</v>
          </cell>
          <cell r="DH89" t="b">
            <v>0</v>
          </cell>
          <cell r="DJ89" t="b">
            <v>0</v>
          </cell>
          <cell r="DL89" t="b">
            <v>0</v>
          </cell>
          <cell r="DN89" t="b">
            <v>0</v>
          </cell>
          <cell r="DP89" t="b">
            <v>0</v>
          </cell>
          <cell r="DV89">
            <v>0</v>
          </cell>
          <cell r="DX89">
            <v>0</v>
          </cell>
          <cell r="DZ89">
            <v>0</v>
          </cell>
          <cell r="EB89">
            <v>0</v>
          </cell>
          <cell r="ED89">
            <v>0</v>
          </cell>
          <cell r="EF89">
            <v>0</v>
          </cell>
          <cell r="EJ89">
            <v>0</v>
          </cell>
          <cell r="EL89">
            <v>0</v>
          </cell>
          <cell r="EN89">
            <v>0</v>
          </cell>
          <cell r="EP89">
            <v>0</v>
          </cell>
          <cell r="ER89">
            <v>0</v>
          </cell>
          <cell r="ET89">
            <v>0</v>
          </cell>
          <cell r="EX89">
            <v>0</v>
          </cell>
          <cell r="EZ89">
            <v>0</v>
          </cell>
          <cell r="FD89">
            <v>0</v>
          </cell>
          <cell r="FF89">
            <v>0</v>
          </cell>
        </row>
        <row r="90">
          <cell r="A90" t="str">
            <v>KedlerKBHdamp</v>
          </cell>
          <cell r="B90" t="str">
            <v>DK-East</v>
          </cell>
          <cell r="G90">
            <v>0</v>
          </cell>
          <cell r="H90">
            <v>306</v>
          </cell>
          <cell r="AK90">
            <v>0</v>
          </cell>
          <cell r="AL90">
            <v>265.608</v>
          </cell>
          <cell r="AN90">
            <v>0</v>
          </cell>
          <cell r="AO90">
            <v>0</v>
          </cell>
          <cell r="AP90">
            <v>4834.8</v>
          </cell>
          <cell r="AQ90">
            <v>0</v>
          </cell>
          <cell r="BG90" t="b">
            <v>0</v>
          </cell>
          <cell r="BO90" t="b">
            <v>0</v>
          </cell>
          <cell r="CA90" t="b">
            <v>0</v>
          </cell>
          <cell r="CB90" t="b">
            <v>0</v>
          </cell>
          <cell r="CD90" t="b">
            <v>0</v>
          </cell>
          <cell r="CE90" t="b">
            <v>0</v>
          </cell>
          <cell r="CG90" t="b">
            <v>0</v>
          </cell>
          <cell r="CH90" t="b">
            <v>0</v>
          </cell>
          <cell r="CP90" t="str">
            <v>EHHFOBOC</v>
          </cell>
          <cell r="CT90" t="b">
            <v>0</v>
          </cell>
          <cell r="CV90" t="b">
            <v>0</v>
          </cell>
          <cell r="CX90" t="b">
            <v>0</v>
          </cell>
          <cell r="CZ90" t="b">
            <v>0</v>
          </cell>
          <cell r="DB90" t="b">
            <v>0</v>
          </cell>
          <cell r="DD90" t="b">
            <v>0</v>
          </cell>
          <cell r="DF90" t="b">
            <v>0</v>
          </cell>
          <cell r="DH90" t="b">
            <v>0</v>
          </cell>
          <cell r="DJ90" t="b">
            <v>0</v>
          </cell>
          <cell r="DL90" t="b">
            <v>0</v>
          </cell>
          <cell r="DN90" t="b">
            <v>0</v>
          </cell>
          <cell r="DP90" t="b">
            <v>0</v>
          </cell>
          <cell r="DV90">
            <v>0</v>
          </cell>
          <cell r="DX90">
            <v>0</v>
          </cell>
          <cell r="DZ90">
            <v>0</v>
          </cell>
          <cell r="EB90">
            <v>0</v>
          </cell>
          <cell r="ED90">
            <v>0</v>
          </cell>
          <cell r="EF90">
            <v>0</v>
          </cell>
          <cell r="EJ90">
            <v>0</v>
          </cell>
          <cell r="EL90">
            <v>0</v>
          </cell>
          <cell r="EN90">
            <v>0</v>
          </cell>
          <cell r="EP90">
            <v>0</v>
          </cell>
          <cell r="ER90">
            <v>0</v>
          </cell>
          <cell r="ET90">
            <v>0</v>
          </cell>
          <cell r="EX90">
            <v>0</v>
          </cell>
          <cell r="EZ90">
            <v>0</v>
          </cell>
          <cell r="FD90">
            <v>0</v>
          </cell>
          <cell r="FF90">
            <v>0</v>
          </cell>
        </row>
        <row r="91">
          <cell r="A91" t="str">
            <v>KedlerKBHdamp</v>
          </cell>
          <cell r="B91" t="str">
            <v>DK-East</v>
          </cell>
          <cell r="G91">
            <v>0</v>
          </cell>
          <cell r="H91">
            <v>306</v>
          </cell>
          <cell r="AK91">
            <v>0</v>
          </cell>
          <cell r="AL91">
            <v>265.608</v>
          </cell>
          <cell r="AN91">
            <v>0</v>
          </cell>
          <cell r="AO91">
            <v>0</v>
          </cell>
          <cell r="AP91">
            <v>4834.8</v>
          </cell>
          <cell r="AQ91">
            <v>0</v>
          </cell>
          <cell r="BG91" t="b">
            <v>0</v>
          </cell>
          <cell r="BO91" t="b">
            <v>0</v>
          </cell>
          <cell r="CA91" t="b">
            <v>0</v>
          </cell>
          <cell r="CB91" t="b">
            <v>0</v>
          </cell>
          <cell r="CD91" t="b">
            <v>0</v>
          </cell>
          <cell r="CE91" t="b">
            <v>0</v>
          </cell>
          <cell r="CG91" t="b">
            <v>0</v>
          </cell>
          <cell r="CH91" t="b">
            <v>0</v>
          </cell>
          <cell r="CP91" t="str">
            <v>EHHFOBOC</v>
          </cell>
          <cell r="CT91" t="b">
            <v>0</v>
          </cell>
          <cell r="CV91" t="b">
            <v>0</v>
          </cell>
          <cell r="CX91" t="b">
            <v>0</v>
          </cell>
          <cell r="CZ91" t="b">
            <v>0</v>
          </cell>
          <cell r="DB91" t="b">
            <v>0</v>
          </cell>
          <cell r="DD91" t="b">
            <v>0</v>
          </cell>
          <cell r="DF91" t="b">
            <v>0</v>
          </cell>
          <cell r="DH91" t="b">
            <v>0</v>
          </cell>
          <cell r="DJ91" t="b">
            <v>0</v>
          </cell>
          <cell r="DL91" t="b">
            <v>0</v>
          </cell>
          <cell r="DN91" t="b">
            <v>0</v>
          </cell>
          <cell r="DP91" t="b">
            <v>0</v>
          </cell>
          <cell r="DV91">
            <v>0</v>
          </cell>
          <cell r="DX91">
            <v>0</v>
          </cell>
          <cell r="DZ91">
            <v>0</v>
          </cell>
          <cell r="EB91">
            <v>0</v>
          </cell>
          <cell r="ED91">
            <v>0</v>
          </cell>
          <cell r="EF91">
            <v>0</v>
          </cell>
          <cell r="EJ91">
            <v>0</v>
          </cell>
          <cell r="EL91">
            <v>0</v>
          </cell>
          <cell r="EN91">
            <v>0</v>
          </cell>
          <cell r="EP91">
            <v>0</v>
          </cell>
          <cell r="ER91">
            <v>0</v>
          </cell>
          <cell r="ET91">
            <v>0</v>
          </cell>
          <cell r="EX91">
            <v>0</v>
          </cell>
          <cell r="EZ91">
            <v>0</v>
          </cell>
          <cell r="FD91">
            <v>0</v>
          </cell>
          <cell r="FF91">
            <v>0</v>
          </cell>
        </row>
        <row r="92">
          <cell r="A92" t="str">
            <v>ElkedelKBHdamp</v>
          </cell>
          <cell r="B92" t="str">
            <v>DK-East</v>
          </cell>
          <cell r="G92" t="e">
            <v>#VALUE!</v>
          </cell>
          <cell r="H92">
            <v>62.5</v>
          </cell>
          <cell r="AK92">
            <v>0</v>
          </cell>
          <cell r="AL92">
            <v>0</v>
          </cell>
          <cell r="AN92">
            <v>0</v>
          </cell>
          <cell r="AO92">
            <v>0</v>
          </cell>
          <cell r="AP92">
            <v>0</v>
          </cell>
          <cell r="AQ92">
            <v>0</v>
          </cell>
          <cell r="BG92" t="b">
            <v>0</v>
          </cell>
          <cell r="BO92" t="b">
            <v>0</v>
          </cell>
          <cell r="CA92" t="b">
            <v>0</v>
          </cell>
          <cell r="CB92" t="b">
            <v>0</v>
          </cell>
          <cell r="CD92" t="b">
            <v>0</v>
          </cell>
          <cell r="CE92" t="b">
            <v>0</v>
          </cell>
          <cell r="CG92" t="b">
            <v>0</v>
          </cell>
          <cell r="CH92" t="b">
            <v>0</v>
          </cell>
          <cell r="CP92">
            <v>0</v>
          </cell>
          <cell r="CT92" t="b">
            <v>0</v>
          </cell>
          <cell r="CV92" t="b">
            <v>0</v>
          </cell>
          <cell r="CX92" t="b">
            <v>0</v>
          </cell>
          <cell r="CZ92" t="b">
            <v>0</v>
          </cell>
          <cell r="DB92" t="b">
            <v>0</v>
          </cell>
          <cell r="DD92" t="b">
            <v>0</v>
          </cell>
          <cell r="DF92" t="b">
            <v>0</v>
          </cell>
          <cell r="DH92" t="b">
            <v>0</v>
          </cell>
          <cell r="DJ92" t="b">
            <v>0</v>
          </cell>
          <cell r="DL92" t="b">
            <v>0</v>
          </cell>
          <cell r="DN92" t="b">
            <v>0</v>
          </cell>
          <cell r="DP92" t="b">
            <v>0</v>
          </cell>
          <cell r="DV92">
            <v>0</v>
          </cell>
          <cell r="DX92">
            <v>0</v>
          </cell>
          <cell r="DZ92">
            <v>0</v>
          </cell>
          <cell r="EB92">
            <v>0</v>
          </cell>
          <cell r="ED92">
            <v>0</v>
          </cell>
          <cell r="EF92">
            <v>0</v>
          </cell>
          <cell r="EJ92">
            <v>0</v>
          </cell>
          <cell r="EL92">
            <v>0</v>
          </cell>
          <cell r="EN92">
            <v>0</v>
          </cell>
          <cell r="EP92">
            <v>0</v>
          </cell>
          <cell r="ER92">
            <v>0</v>
          </cell>
          <cell r="ET92">
            <v>0</v>
          </cell>
          <cell r="EX92">
            <v>0</v>
          </cell>
          <cell r="EZ92">
            <v>0</v>
          </cell>
          <cell r="FD92">
            <v>0</v>
          </cell>
          <cell r="FF92">
            <v>0</v>
          </cell>
        </row>
        <row r="93">
          <cell r="A93" t="str">
            <v>KARA_Forbrænding</v>
          </cell>
          <cell r="B93" t="str">
            <v>DK-East</v>
          </cell>
          <cell r="G93">
            <v>0</v>
          </cell>
          <cell r="H93">
            <v>40</v>
          </cell>
          <cell r="AK93">
            <v>0</v>
          </cell>
          <cell r="AL93">
            <v>31.44</v>
          </cell>
          <cell r="AN93">
            <v>0</v>
          </cell>
          <cell r="AO93">
            <v>7.92</v>
          </cell>
          <cell r="AP93">
            <v>0</v>
          </cell>
          <cell r="AQ93">
            <v>2.8000000000000003</v>
          </cell>
          <cell r="BG93" t="b">
            <v>0</v>
          </cell>
          <cell r="BO93" t="b">
            <v>0</v>
          </cell>
          <cell r="CA93" t="b">
            <v>0</v>
          </cell>
          <cell r="CB93" t="b">
            <v>0</v>
          </cell>
          <cell r="CD93" t="b">
            <v>0</v>
          </cell>
          <cell r="CE93" t="b">
            <v>0</v>
          </cell>
          <cell r="CG93" t="b">
            <v>0</v>
          </cell>
          <cell r="CH93" t="b">
            <v>0</v>
          </cell>
          <cell r="CP93" t="str">
            <v>EHWSTBOC</v>
          </cell>
          <cell r="CT93" t="b">
            <v>0</v>
          </cell>
          <cell r="CV93" t="b">
            <v>0</v>
          </cell>
          <cell r="CX93" t="b">
            <v>0</v>
          </cell>
          <cell r="CZ93" t="b">
            <v>0</v>
          </cell>
          <cell r="DB93" t="b">
            <v>0</v>
          </cell>
          <cell r="DD93" t="b">
            <v>0</v>
          </cell>
          <cell r="DF93" t="b">
            <v>0</v>
          </cell>
          <cell r="DH93" t="b">
            <v>0</v>
          </cell>
          <cell r="DJ93" t="b">
            <v>0</v>
          </cell>
          <cell r="DL93" t="b">
            <v>0</v>
          </cell>
          <cell r="DN93" t="b">
            <v>0</v>
          </cell>
          <cell r="DP93" t="b">
            <v>0</v>
          </cell>
          <cell r="DV93">
            <v>0</v>
          </cell>
          <cell r="DX93">
            <v>0</v>
          </cell>
          <cell r="DZ93">
            <v>0</v>
          </cell>
          <cell r="EB93">
            <v>0</v>
          </cell>
          <cell r="ED93">
            <v>0</v>
          </cell>
          <cell r="EF93">
            <v>0</v>
          </cell>
          <cell r="EJ93">
            <v>0</v>
          </cell>
          <cell r="EL93">
            <v>0</v>
          </cell>
          <cell r="EN93">
            <v>0</v>
          </cell>
          <cell r="EP93">
            <v>0</v>
          </cell>
          <cell r="ER93">
            <v>0</v>
          </cell>
          <cell r="ET93">
            <v>0</v>
          </cell>
          <cell r="EX93">
            <v>0</v>
          </cell>
          <cell r="EZ93">
            <v>0</v>
          </cell>
          <cell r="FD93">
            <v>0</v>
          </cell>
          <cell r="FF93">
            <v>0</v>
          </cell>
        </row>
        <row r="94">
          <cell r="A94" t="str">
            <v>KARA_Forbrænding2</v>
          </cell>
          <cell r="B94" t="str">
            <v>DK-East</v>
          </cell>
          <cell r="G94">
            <v>0</v>
          </cell>
          <cell r="H94">
            <v>0.28000000000000003</v>
          </cell>
          <cell r="AK94">
            <v>0</v>
          </cell>
          <cell r="AL94">
            <v>0.22008000000000003</v>
          </cell>
          <cell r="AN94">
            <v>0</v>
          </cell>
          <cell r="AO94">
            <v>5.544000000000001E-2</v>
          </cell>
          <cell r="AP94">
            <v>0</v>
          </cell>
          <cell r="AQ94">
            <v>1.9600000000000003E-2</v>
          </cell>
          <cell r="BG94" t="b">
            <v>0</v>
          </cell>
          <cell r="BO94" t="b">
            <v>0</v>
          </cell>
          <cell r="CA94" t="b">
            <v>0</v>
          </cell>
          <cell r="CB94" t="b">
            <v>0</v>
          </cell>
          <cell r="CD94" t="b">
            <v>0</v>
          </cell>
          <cell r="CE94" t="b">
            <v>0</v>
          </cell>
          <cell r="CG94" t="b">
            <v>0</v>
          </cell>
          <cell r="CH94" t="b">
            <v>0</v>
          </cell>
          <cell r="CP94" t="str">
            <v>EHWSTBOC</v>
          </cell>
          <cell r="CT94" t="b">
            <v>0</v>
          </cell>
          <cell r="CV94" t="b">
            <v>0</v>
          </cell>
          <cell r="CX94" t="b">
            <v>0</v>
          </cell>
          <cell r="CZ94" t="b">
            <v>0</v>
          </cell>
          <cell r="DB94" t="b">
            <v>0</v>
          </cell>
          <cell r="DD94" t="b">
            <v>0</v>
          </cell>
          <cell r="DF94" t="b">
            <v>0</v>
          </cell>
          <cell r="DH94" t="b">
            <v>0</v>
          </cell>
          <cell r="DJ94" t="b">
            <v>0</v>
          </cell>
          <cell r="DL94" t="b">
            <v>0</v>
          </cell>
          <cell r="DN94" t="b">
            <v>0</v>
          </cell>
          <cell r="DP94" t="b">
            <v>0</v>
          </cell>
          <cell r="DV94">
            <v>0</v>
          </cell>
          <cell r="DX94">
            <v>0</v>
          </cell>
          <cell r="DZ94">
            <v>0</v>
          </cell>
          <cell r="EB94">
            <v>0</v>
          </cell>
          <cell r="ED94">
            <v>0</v>
          </cell>
          <cell r="EF94">
            <v>0</v>
          </cell>
          <cell r="EJ94">
            <v>0</v>
          </cell>
          <cell r="EL94">
            <v>0</v>
          </cell>
          <cell r="EN94">
            <v>0</v>
          </cell>
          <cell r="EP94">
            <v>0</v>
          </cell>
          <cell r="ER94">
            <v>0</v>
          </cell>
          <cell r="ET94">
            <v>0</v>
          </cell>
          <cell r="EX94">
            <v>0</v>
          </cell>
          <cell r="EZ94">
            <v>0</v>
          </cell>
          <cell r="FD94">
            <v>0</v>
          </cell>
          <cell r="FF94">
            <v>0</v>
          </cell>
        </row>
        <row r="95">
          <cell r="A95" t="str">
            <v>KARA_Forbrænding2</v>
          </cell>
          <cell r="B95" t="str">
            <v>DK-East</v>
          </cell>
          <cell r="G95">
            <v>0</v>
          </cell>
          <cell r="H95">
            <v>0.28000000000000003</v>
          </cell>
          <cell r="AK95">
            <v>0</v>
          </cell>
          <cell r="AL95">
            <v>0.22008000000000003</v>
          </cell>
          <cell r="AN95">
            <v>0</v>
          </cell>
          <cell r="AO95">
            <v>5.544000000000001E-2</v>
          </cell>
          <cell r="AP95">
            <v>0</v>
          </cell>
          <cell r="AQ95">
            <v>1.9600000000000003E-2</v>
          </cell>
          <cell r="BG95" t="b">
            <v>0</v>
          </cell>
          <cell r="BO95" t="b">
            <v>0</v>
          </cell>
          <cell r="CA95" t="b">
            <v>0</v>
          </cell>
          <cell r="CB95" t="b">
            <v>0</v>
          </cell>
          <cell r="CD95" t="b">
            <v>0</v>
          </cell>
          <cell r="CE95" t="b">
            <v>0</v>
          </cell>
          <cell r="CG95" t="b">
            <v>0</v>
          </cell>
          <cell r="CH95" t="b">
            <v>0</v>
          </cell>
          <cell r="CP95" t="str">
            <v>EHWSTBOC</v>
          </cell>
          <cell r="CT95" t="b">
            <v>0</v>
          </cell>
          <cell r="CV95" t="b">
            <v>0</v>
          </cell>
          <cell r="CX95" t="b">
            <v>0</v>
          </cell>
          <cell r="CZ95" t="b">
            <v>0</v>
          </cell>
          <cell r="DB95" t="b">
            <v>0</v>
          </cell>
          <cell r="DD95" t="b">
            <v>0</v>
          </cell>
          <cell r="DF95" t="b">
            <v>0</v>
          </cell>
          <cell r="DH95" t="b">
            <v>0</v>
          </cell>
          <cell r="DJ95" t="b">
            <v>0</v>
          </cell>
          <cell r="DL95" t="b">
            <v>0</v>
          </cell>
          <cell r="DN95" t="b">
            <v>0</v>
          </cell>
          <cell r="DP95" t="b">
            <v>0</v>
          </cell>
          <cell r="DV95">
            <v>0</v>
          </cell>
          <cell r="DX95">
            <v>0</v>
          </cell>
          <cell r="DZ95">
            <v>0</v>
          </cell>
          <cell r="EB95">
            <v>0</v>
          </cell>
          <cell r="ED95">
            <v>0</v>
          </cell>
          <cell r="EF95">
            <v>0</v>
          </cell>
          <cell r="EJ95">
            <v>0</v>
          </cell>
          <cell r="EL95">
            <v>0</v>
          </cell>
          <cell r="EN95">
            <v>0</v>
          </cell>
          <cell r="EP95">
            <v>0</v>
          </cell>
          <cell r="ER95">
            <v>0</v>
          </cell>
          <cell r="ET95">
            <v>0</v>
          </cell>
          <cell r="EX95">
            <v>0</v>
          </cell>
          <cell r="EZ95">
            <v>0</v>
          </cell>
          <cell r="FD95">
            <v>0</v>
          </cell>
          <cell r="FF95">
            <v>0</v>
          </cell>
        </row>
        <row r="96">
          <cell r="A96" t="str">
            <v>KARA_Forbrænding_KV</v>
          </cell>
          <cell r="B96" t="str">
            <v>DK-East</v>
          </cell>
          <cell r="G96">
            <v>11.481600000000002</v>
          </cell>
          <cell r="H96">
            <v>41.6</v>
          </cell>
          <cell r="AK96">
            <v>2.0207616000000002</v>
          </cell>
          <cell r="AL96">
            <v>26.527536231884056</v>
          </cell>
          <cell r="AN96">
            <v>0</v>
          </cell>
          <cell r="AO96">
            <v>22.958377728000009</v>
          </cell>
          <cell r="AP96">
            <v>0</v>
          </cell>
          <cell r="AQ96">
            <v>1.033344</v>
          </cell>
          <cell r="BG96" t="b">
            <v>0</v>
          </cell>
          <cell r="BO96" t="b">
            <v>0</v>
          </cell>
          <cell r="CA96" t="b">
            <v>0</v>
          </cell>
          <cell r="CB96" t="b">
            <v>0</v>
          </cell>
          <cell r="CD96" t="b">
            <v>0</v>
          </cell>
          <cell r="CE96" t="b">
            <v>0</v>
          </cell>
          <cell r="CG96" t="b">
            <v>0</v>
          </cell>
          <cell r="CH96" t="b">
            <v>0</v>
          </cell>
          <cell r="CP96" t="str">
            <v>ECWSTBPC</v>
          </cell>
          <cell r="CT96" t="b">
            <v>0</v>
          </cell>
          <cell r="CV96" t="b">
            <v>0</v>
          </cell>
          <cell r="CX96" t="b">
            <v>0</v>
          </cell>
          <cell r="CZ96" t="b">
            <v>0</v>
          </cell>
          <cell r="DB96" t="b">
            <v>0</v>
          </cell>
          <cell r="DD96" t="b">
            <v>0</v>
          </cell>
          <cell r="DF96" t="b">
            <v>0</v>
          </cell>
          <cell r="DH96" t="b">
            <v>0</v>
          </cell>
          <cell r="DJ96" t="b">
            <v>0</v>
          </cell>
          <cell r="DL96" t="b">
            <v>0</v>
          </cell>
          <cell r="DN96" t="b">
            <v>0</v>
          </cell>
          <cell r="DP96" t="b">
            <v>0</v>
          </cell>
          <cell r="DV96">
            <v>0</v>
          </cell>
          <cell r="DX96">
            <v>0</v>
          </cell>
          <cell r="DZ96">
            <v>0</v>
          </cell>
          <cell r="EB96">
            <v>0</v>
          </cell>
          <cell r="ED96">
            <v>0</v>
          </cell>
          <cell r="EF96">
            <v>0</v>
          </cell>
          <cell r="EJ96">
            <v>0</v>
          </cell>
          <cell r="EL96">
            <v>0</v>
          </cell>
          <cell r="EN96">
            <v>0</v>
          </cell>
          <cell r="EP96">
            <v>0</v>
          </cell>
          <cell r="ER96">
            <v>0</v>
          </cell>
          <cell r="ET96">
            <v>0</v>
          </cell>
          <cell r="EX96">
            <v>0</v>
          </cell>
          <cell r="EZ96">
            <v>0</v>
          </cell>
          <cell r="FD96">
            <v>0</v>
          </cell>
          <cell r="FF96">
            <v>0</v>
          </cell>
        </row>
        <row r="97">
          <cell r="A97" t="str">
            <v>KARA_Forbrænding_KV</v>
          </cell>
          <cell r="B97" t="str">
            <v>DK-East</v>
          </cell>
          <cell r="G97">
            <v>11.481600000000002</v>
          </cell>
          <cell r="H97">
            <v>41.6</v>
          </cell>
          <cell r="AK97">
            <v>2.0207616000000002</v>
          </cell>
          <cell r="AL97">
            <v>26.527536231884056</v>
          </cell>
          <cell r="AN97">
            <v>0</v>
          </cell>
          <cell r="AO97">
            <v>22.239859200000005</v>
          </cell>
          <cell r="AP97">
            <v>0</v>
          </cell>
          <cell r="AQ97">
            <v>1.033344</v>
          </cell>
          <cell r="BG97" t="b">
            <v>0</v>
          </cell>
          <cell r="BO97" t="b">
            <v>0</v>
          </cell>
          <cell r="CA97" t="b">
            <v>0</v>
          </cell>
          <cell r="CB97" t="b">
            <v>0</v>
          </cell>
          <cell r="CD97" t="b">
            <v>0</v>
          </cell>
          <cell r="CE97" t="b">
            <v>0</v>
          </cell>
          <cell r="CG97" t="b">
            <v>0</v>
          </cell>
          <cell r="CH97" t="b">
            <v>0</v>
          </cell>
          <cell r="CP97" t="str">
            <v>ECWSTBPC</v>
          </cell>
          <cell r="CT97" t="b">
            <v>0</v>
          </cell>
          <cell r="CV97" t="b">
            <v>0</v>
          </cell>
          <cell r="CX97" t="b">
            <v>0</v>
          </cell>
          <cell r="CZ97" t="b">
            <v>0</v>
          </cell>
          <cell r="DB97" t="b">
            <v>0</v>
          </cell>
          <cell r="DD97" t="b">
            <v>0</v>
          </cell>
          <cell r="DF97" t="b">
            <v>0</v>
          </cell>
          <cell r="DH97" t="b">
            <v>0</v>
          </cell>
          <cell r="DJ97" t="b">
            <v>0</v>
          </cell>
          <cell r="DL97" t="b">
            <v>0</v>
          </cell>
          <cell r="DN97" t="b">
            <v>0</v>
          </cell>
          <cell r="DP97" t="b">
            <v>0</v>
          </cell>
          <cell r="DV97">
            <v>0</v>
          </cell>
          <cell r="DX97">
            <v>0</v>
          </cell>
          <cell r="DZ97">
            <v>0</v>
          </cell>
          <cell r="EB97">
            <v>0</v>
          </cell>
          <cell r="ED97">
            <v>0</v>
          </cell>
          <cell r="EF97">
            <v>0</v>
          </cell>
          <cell r="EJ97">
            <v>0</v>
          </cell>
          <cell r="EL97">
            <v>0</v>
          </cell>
          <cell r="EN97">
            <v>0</v>
          </cell>
          <cell r="EP97">
            <v>0</v>
          </cell>
          <cell r="ER97">
            <v>0</v>
          </cell>
          <cell r="ET97">
            <v>0</v>
          </cell>
          <cell r="EX97">
            <v>0</v>
          </cell>
          <cell r="EZ97">
            <v>0</v>
          </cell>
          <cell r="FD97">
            <v>0</v>
          </cell>
          <cell r="FF97">
            <v>0</v>
          </cell>
        </row>
        <row r="98">
          <cell r="A98" t="str">
            <v>KARA_Forbrænding_KV</v>
          </cell>
          <cell r="B98" t="str">
            <v>DK-East</v>
          </cell>
          <cell r="G98">
            <v>11.481600000000002</v>
          </cell>
          <cell r="H98">
            <v>41.6</v>
          </cell>
          <cell r="AK98">
            <v>2.0207616000000002</v>
          </cell>
          <cell r="AL98">
            <v>26.527536231884056</v>
          </cell>
          <cell r="AN98">
            <v>0</v>
          </cell>
          <cell r="AO98">
            <v>21.641093760000004</v>
          </cell>
          <cell r="AP98">
            <v>0</v>
          </cell>
          <cell r="AQ98">
            <v>1.033344</v>
          </cell>
          <cell r="BG98" t="b">
            <v>0</v>
          </cell>
          <cell r="BO98" t="b">
            <v>0</v>
          </cell>
          <cell r="CA98" t="b">
            <v>0</v>
          </cell>
          <cell r="CB98" t="b">
            <v>0</v>
          </cell>
          <cell r="CD98" t="b">
            <v>0</v>
          </cell>
          <cell r="CE98" t="b">
            <v>0</v>
          </cell>
          <cell r="CG98" t="b">
            <v>0</v>
          </cell>
          <cell r="CH98" t="b">
            <v>0</v>
          </cell>
          <cell r="CP98" t="str">
            <v>ECWSTBPC</v>
          </cell>
          <cell r="CT98" t="b">
            <v>0</v>
          </cell>
          <cell r="CV98" t="b">
            <v>0</v>
          </cell>
          <cell r="CX98" t="b">
            <v>0</v>
          </cell>
          <cell r="CZ98" t="b">
            <v>0</v>
          </cell>
          <cell r="DB98" t="b">
            <v>0</v>
          </cell>
          <cell r="DD98" t="b">
            <v>0</v>
          </cell>
          <cell r="DF98" t="b">
            <v>0</v>
          </cell>
          <cell r="DH98" t="b">
            <v>0</v>
          </cell>
          <cell r="DJ98" t="b">
            <v>0</v>
          </cell>
          <cell r="DL98" t="b">
            <v>0</v>
          </cell>
          <cell r="DN98" t="b">
            <v>0</v>
          </cell>
          <cell r="DP98" t="b">
            <v>0</v>
          </cell>
          <cell r="DV98">
            <v>0</v>
          </cell>
          <cell r="DX98">
            <v>0</v>
          </cell>
          <cell r="DZ98">
            <v>0</v>
          </cell>
          <cell r="EB98">
            <v>0</v>
          </cell>
          <cell r="ED98">
            <v>0</v>
          </cell>
          <cell r="EF98">
            <v>0</v>
          </cell>
          <cell r="EJ98">
            <v>0</v>
          </cell>
          <cell r="EL98">
            <v>0</v>
          </cell>
          <cell r="EN98">
            <v>0</v>
          </cell>
          <cell r="EP98">
            <v>0</v>
          </cell>
          <cell r="ER98">
            <v>0</v>
          </cell>
          <cell r="ET98">
            <v>0</v>
          </cell>
          <cell r="EX98">
            <v>0</v>
          </cell>
          <cell r="EZ98">
            <v>0</v>
          </cell>
          <cell r="FD98">
            <v>0</v>
          </cell>
          <cell r="FF98">
            <v>0</v>
          </cell>
        </row>
        <row r="99">
          <cell r="A99" t="str">
            <v>KARA_Forbrænding_KV</v>
          </cell>
          <cell r="B99" t="str">
            <v>DK-East</v>
          </cell>
          <cell r="G99">
            <v>11.481600000000002</v>
          </cell>
          <cell r="H99">
            <v>41.6</v>
          </cell>
          <cell r="AK99">
            <v>2.0207616000000002</v>
          </cell>
          <cell r="AL99">
            <v>26.527536231884056</v>
          </cell>
          <cell r="AN99">
            <v>0</v>
          </cell>
          <cell r="AO99">
            <v>21.281834496000005</v>
          </cell>
          <cell r="AP99">
            <v>0</v>
          </cell>
          <cell r="AQ99">
            <v>1.033344</v>
          </cell>
          <cell r="BG99" t="b">
            <v>0</v>
          </cell>
          <cell r="BO99" t="b">
            <v>0</v>
          </cell>
          <cell r="CA99" t="b">
            <v>0</v>
          </cell>
          <cell r="CB99" t="b">
            <v>0</v>
          </cell>
          <cell r="CD99" t="b">
            <v>0</v>
          </cell>
          <cell r="CE99" t="b">
            <v>0</v>
          </cell>
          <cell r="CG99" t="b">
            <v>0</v>
          </cell>
          <cell r="CH99" t="b">
            <v>0</v>
          </cell>
          <cell r="CP99" t="str">
            <v>ECWSTBPC</v>
          </cell>
          <cell r="CT99" t="b">
            <v>0</v>
          </cell>
          <cell r="CV99" t="b">
            <v>0</v>
          </cell>
          <cell r="CX99" t="b">
            <v>0</v>
          </cell>
          <cell r="CZ99" t="b">
            <v>0</v>
          </cell>
          <cell r="DB99" t="b">
            <v>0</v>
          </cell>
          <cell r="DD99" t="b">
            <v>0</v>
          </cell>
          <cell r="DF99" t="b">
            <v>0</v>
          </cell>
          <cell r="DH99" t="b">
            <v>0</v>
          </cell>
          <cell r="DJ99" t="b">
            <v>0</v>
          </cell>
          <cell r="DL99" t="b">
            <v>0</v>
          </cell>
          <cell r="DN99" t="b">
            <v>0</v>
          </cell>
          <cell r="DP99" t="b">
            <v>0</v>
          </cell>
          <cell r="DV99">
            <v>0</v>
          </cell>
          <cell r="DX99">
            <v>0</v>
          </cell>
          <cell r="DZ99">
            <v>0</v>
          </cell>
          <cell r="EB99">
            <v>0</v>
          </cell>
          <cell r="ED99">
            <v>0</v>
          </cell>
          <cell r="EF99">
            <v>0</v>
          </cell>
          <cell r="EJ99">
            <v>0</v>
          </cell>
          <cell r="EL99">
            <v>0</v>
          </cell>
          <cell r="EN99">
            <v>0</v>
          </cell>
          <cell r="EP99">
            <v>0</v>
          </cell>
          <cell r="ER99">
            <v>0</v>
          </cell>
          <cell r="ET99">
            <v>0</v>
          </cell>
          <cell r="EX99">
            <v>0</v>
          </cell>
          <cell r="EZ99">
            <v>0</v>
          </cell>
          <cell r="FD99">
            <v>0</v>
          </cell>
          <cell r="FF99">
            <v>0</v>
          </cell>
        </row>
        <row r="100">
          <cell r="A100" t="str">
            <v>KARA_Forbrænding_KV2</v>
          </cell>
          <cell r="B100" t="str">
            <v>DK-East</v>
          </cell>
          <cell r="G100">
            <v>8.1081081081081088</v>
          </cell>
          <cell r="H100">
            <v>25</v>
          </cell>
          <cell r="AK100">
            <v>1.8486486486486486</v>
          </cell>
          <cell r="AL100">
            <v>17.574999999999996</v>
          </cell>
          <cell r="AN100">
            <v>0</v>
          </cell>
          <cell r="AO100">
            <v>9.4054054054054053</v>
          </cell>
          <cell r="AP100">
            <v>0</v>
          </cell>
          <cell r="AQ100">
            <v>0.56756756756756754</v>
          </cell>
          <cell r="BG100" t="b">
            <v>0</v>
          </cell>
          <cell r="BO100" t="b">
            <v>0</v>
          </cell>
          <cell r="CA100" t="b">
            <v>0</v>
          </cell>
          <cell r="CB100" t="b">
            <v>0</v>
          </cell>
          <cell r="CD100" t="b">
            <v>0</v>
          </cell>
          <cell r="CE100" t="b">
            <v>0</v>
          </cell>
          <cell r="CG100" t="b">
            <v>0</v>
          </cell>
          <cell r="CH100" t="b">
            <v>0</v>
          </cell>
          <cell r="CP100" t="str">
            <v>ECWSTBPC</v>
          </cell>
          <cell r="CT100" t="b">
            <v>0</v>
          </cell>
          <cell r="CV100" t="b">
            <v>0</v>
          </cell>
          <cell r="CX100" t="b">
            <v>0</v>
          </cell>
          <cell r="CZ100" t="b">
            <v>0</v>
          </cell>
          <cell r="DB100" t="b">
            <v>0</v>
          </cell>
          <cell r="DD100" t="b">
            <v>0</v>
          </cell>
          <cell r="DF100" t="b">
            <v>0</v>
          </cell>
          <cell r="DH100" t="b">
            <v>0</v>
          </cell>
          <cell r="DJ100" t="b">
            <v>0</v>
          </cell>
          <cell r="DL100" t="b">
            <v>0</v>
          </cell>
          <cell r="DN100" t="b">
            <v>0</v>
          </cell>
          <cell r="DP100" t="b">
            <v>0</v>
          </cell>
          <cell r="DV100">
            <v>0</v>
          </cell>
          <cell r="DX100">
            <v>0</v>
          </cell>
          <cell r="DZ100">
            <v>0</v>
          </cell>
          <cell r="EB100">
            <v>0</v>
          </cell>
          <cell r="ED100">
            <v>0</v>
          </cell>
          <cell r="EF100">
            <v>0</v>
          </cell>
          <cell r="EJ100">
            <v>0</v>
          </cell>
          <cell r="EL100">
            <v>0</v>
          </cell>
          <cell r="EN100">
            <v>0</v>
          </cell>
          <cell r="EP100">
            <v>0</v>
          </cell>
          <cell r="ER100">
            <v>0</v>
          </cell>
          <cell r="ET100">
            <v>0</v>
          </cell>
          <cell r="EX100">
            <v>0</v>
          </cell>
          <cell r="EZ100">
            <v>0</v>
          </cell>
          <cell r="FD100">
            <v>0</v>
          </cell>
          <cell r="FF100">
            <v>0</v>
          </cell>
        </row>
        <row r="101">
          <cell r="A101" t="str">
            <v>KARA_Forbrænding_KV2</v>
          </cell>
          <cell r="B101" t="str">
            <v>DK-East</v>
          </cell>
          <cell r="G101">
            <v>8.1081081081081088</v>
          </cell>
          <cell r="H101">
            <v>25</v>
          </cell>
          <cell r="AK101">
            <v>1.8486486486486486</v>
          </cell>
          <cell r="AL101">
            <v>17.574999999999996</v>
          </cell>
          <cell r="AN101">
            <v>0</v>
          </cell>
          <cell r="AO101">
            <v>9.4054054054054053</v>
          </cell>
          <cell r="AP101">
            <v>0</v>
          </cell>
          <cell r="AQ101">
            <v>0.56756756756756754</v>
          </cell>
          <cell r="BG101" t="b">
            <v>0</v>
          </cell>
          <cell r="BO101" t="b">
            <v>0</v>
          </cell>
          <cell r="CA101" t="b">
            <v>0</v>
          </cell>
          <cell r="CB101" t="b">
            <v>0</v>
          </cell>
          <cell r="CD101" t="b">
            <v>0</v>
          </cell>
          <cell r="CE101" t="b">
            <v>0</v>
          </cell>
          <cell r="CG101" t="b">
            <v>0</v>
          </cell>
          <cell r="CH101" t="b">
            <v>0</v>
          </cell>
          <cell r="CT101" t="b">
            <v>0</v>
          </cell>
          <cell r="CV101" t="b">
            <v>0</v>
          </cell>
          <cell r="CX101" t="b">
            <v>0</v>
          </cell>
          <cell r="CZ101" t="b">
            <v>0</v>
          </cell>
          <cell r="DB101" t="b">
            <v>0</v>
          </cell>
          <cell r="DD101" t="b">
            <v>0</v>
          </cell>
          <cell r="DF101" t="b">
            <v>0</v>
          </cell>
          <cell r="DH101" t="b">
            <v>0</v>
          </cell>
          <cell r="DJ101" t="b">
            <v>0</v>
          </cell>
          <cell r="DL101" t="b">
            <v>0</v>
          </cell>
          <cell r="DN101" t="b">
            <v>0</v>
          </cell>
          <cell r="DP101" t="b">
            <v>0</v>
          </cell>
          <cell r="DV101">
            <v>0</v>
          </cell>
          <cell r="DX101">
            <v>0</v>
          </cell>
          <cell r="DZ101">
            <v>0</v>
          </cell>
          <cell r="EB101">
            <v>0</v>
          </cell>
          <cell r="ED101">
            <v>0</v>
          </cell>
          <cell r="EF101">
            <v>0</v>
          </cell>
          <cell r="EJ101">
            <v>0</v>
          </cell>
          <cell r="EL101">
            <v>0</v>
          </cell>
          <cell r="EN101">
            <v>0</v>
          </cell>
          <cell r="EP101">
            <v>0</v>
          </cell>
          <cell r="ER101">
            <v>0</v>
          </cell>
          <cell r="ET101">
            <v>0</v>
          </cell>
          <cell r="EX101">
            <v>0</v>
          </cell>
          <cell r="EZ101">
            <v>0</v>
          </cell>
          <cell r="FD101">
            <v>0</v>
          </cell>
          <cell r="FF101">
            <v>0</v>
          </cell>
        </row>
        <row r="102">
          <cell r="A102" t="str">
            <v>KARA_Forbrænding_KV3</v>
          </cell>
          <cell r="B102" t="str">
            <v>DK-East</v>
          </cell>
          <cell r="G102">
            <v>20.140845070422536</v>
          </cell>
          <cell r="H102">
            <v>55</v>
          </cell>
          <cell r="AK102">
            <v>4.9747887323943667</v>
          </cell>
          <cell r="AL102">
            <v>37.097499999999997</v>
          </cell>
          <cell r="AN102">
            <v>0</v>
          </cell>
          <cell r="AO102">
            <v>23.363380281690141</v>
          </cell>
          <cell r="AP102">
            <v>0</v>
          </cell>
          <cell r="AQ102">
            <v>1.4098591549295774</v>
          </cell>
          <cell r="BG102" t="b">
            <v>0</v>
          </cell>
          <cell r="BO102" t="b">
            <v>0</v>
          </cell>
          <cell r="CA102" t="b">
            <v>0</v>
          </cell>
          <cell r="CB102" t="b">
            <v>0</v>
          </cell>
          <cell r="CD102" t="b">
            <v>0</v>
          </cell>
          <cell r="CE102" t="b">
            <v>0</v>
          </cell>
          <cell r="CG102" t="b">
            <v>0</v>
          </cell>
          <cell r="CH102" t="b">
            <v>0</v>
          </cell>
          <cell r="CP102" t="str">
            <v>ECWSTBPC</v>
          </cell>
          <cell r="CT102" t="b">
            <v>0</v>
          </cell>
          <cell r="CV102" t="b">
            <v>0</v>
          </cell>
          <cell r="CX102" t="b">
            <v>0</v>
          </cell>
          <cell r="CZ102" t="b">
            <v>0</v>
          </cell>
          <cell r="DB102" t="b">
            <v>0</v>
          </cell>
          <cell r="DD102" t="b">
            <v>0</v>
          </cell>
          <cell r="DF102" t="b">
            <v>0</v>
          </cell>
          <cell r="DH102" t="b">
            <v>0</v>
          </cell>
          <cell r="DJ102" t="b">
            <v>0</v>
          </cell>
          <cell r="DL102" t="b">
            <v>0</v>
          </cell>
          <cell r="DN102" t="b">
            <v>0</v>
          </cell>
          <cell r="DP102" t="b">
            <v>0</v>
          </cell>
          <cell r="DV102">
            <v>0</v>
          </cell>
          <cell r="DX102">
            <v>0</v>
          </cell>
          <cell r="DZ102">
            <v>0</v>
          </cell>
          <cell r="EB102">
            <v>0</v>
          </cell>
          <cell r="ED102">
            <v>0</v>
          </cell>
          <cell r="EF102">
            <v>0</v>
          </cell>
          <cell r="EJ102">
            <v>0</v>
          </cell>
          <cell r="EL102">
            <v>0</v>
          </cell>
          <cell r="EN102">
            <v>0</v>
          </cell>
          <cell r="EP102">
            <v>0</v>
          </cell>
          <cell r="ER102">
            <v>0</v>
          </cell>
          <cell r="ET102">
            <v>0</v>
          </cell>
          <cell r="EX102">
            <v>0</v>
          </cell>
          <cell r="EZ102">
            <v>0</v>
          </cell>
          <cell r="FD102">
            <v>0</v>
          </cell>
          <cell r="FF102">
            <v>0</v>
          </cell>
        </row>
        <row r="103">
          <cell r="A103" t="str">
            <v>Lynetten</v>
          </cell>
          <cell r="B103" t="str">
            <v>DK-East</v>
          </cell>
          <cell r="G103">
            <v>0</v>
          </cell>
          <cell r="H103">
            <v>10</v>
          </cell>
          <cell r="AK103">
            <v>0</v>
          </cell>
          <cell r="AL103">
            <v>4.55</v>
          </cell>
          <cell r="AN103">
            <v>0</v>
          </cell>
          <cell r="AO103">
            <v>1.0397727272727273</v>
          </cell>
          <cell r="AP103">
            <v>575.89772727272725</v>
          </cell>
          <cell r="AQ103">
            <v>0.70000000000000007</v>
          </cell>
          <cell r="BG103" t="b">
            <v>0</v>
          </cell>
          <cell r="BO103" t="b">
            <v>0</v>
          </cell>
          <cell r="CA103" t="b">
            <v>0</v>
          </cell>
          <cell r="CB103" t="b">
            <v>0</v>
          </cell>
          <cell r="CD103" t="b">
            <v>0</v>
          </cell>
          <cell r="CE103" t="b">
            <v>0</v>
          </cell>
          <cell r="CG103" t="b">
            <v>0</v>
          </cell>
          <cell r="CH103" t="b">
            <v>0</v>
          </cell>
          <cell r="CP103" t="str">
            <v>EHWSTBOC</v>
          </cell>
          <cell r="CT103" t="b">
            <v>0</v>
          </cell>
          <cell r="CV103" t="b">
            <v>0</v>
          </cell>
          <cell r="CX103" t="b">
            <v>0</v>
          </cell>
          <cell r="CZ103" t="b">
            <v>0</v>
          </cell>
          <cell r="DB103" t="b">
            <v>0</v>
          </cell>
          <cell r="DD103" t="b">
            <v>0</v>
          </cell>
          <cell r="DF103" t="b">
            <v>0</v>
          </cell>
          <cell r="DH103" t="b">
            <v>0</v>
          </cell>
          <cell r="DJ103" t="b">
            <v>0</v>
          </cell>
          <cell r="DL103" t="b">
            <v>0</v>
          </cell>
          <cell r="DN103" t="b">
            <v>0</v>
          </cell>
          <cell r="DP103" t="b">
            <v>0</v>
          </cell>
          <cell r="DV103">
            <v>0</v>
          </cell>
          <cell r="DX103">
            <v>0</v>
          </cell>
          <cell r="DZ103">
            <v>0</v>
          </cell>
          <cell r="EB103">
            <v>0</v>
          </cell>
          <cell r="ED103">
            <v>0</v>
          </cell>
          <cell r="EF103">
            <v>0</v>
          </cell>
          <cell r="EJ103">
            <v>0</v>
          </cell>
          <cell r="EL103">
            <v>0</v>
          </cell>
          <cell r="EN103">
            <v>0</v>
          </cell>
          <cell r="EP103">
            <v>0</v>
          </cell>
          <cell r="ER103">
            <v>0</v>
          </cell>
          <cell r="ET103">
            <v>0</v>
          </cell>
          <cell r="EX103">
            <v>0</v>
          </cell>
          <cell r="EZ103">
            <v>0</v>
          </cell>
          <cell r="FD103">
            <v>0</v>
          </cell>
          <cell r="FF103">
            <v>0</v>
          </cell>
        </row>
        <row r="104">
          <cell r="A104" t="str">
            <v>Damhusåen</v>
          </cell>
          <cell r="B104" t="str">
            <v>DK-East</v>
          </cell>
          <cell r="G104">
            <v>0.55000000000000004</v>
          </cell>
          <cell r="H104">
            <v>0.21008258774948385</v>
          </cell>
          <cell r="AK104">
            <v>0.16146860734864926</v>
          </cell>
          <cell r="AL104">
            <v>2.3558239747257469E-2</v>
          </cell>
          <cell r="AN104">
            <v>0</v>
          </cell>
          <cell r="AO104">
            <v>5.5000000000000007E-2</v>
          </cell>
          <cell r="AP104">
            <v>16.5</v>
          </cell>
          <cell r="AQ104">
            <v>5.5000000000000007E-2</v>
          </cell>
          <cell r="BG104" t="b">
            <v>0</v>
          </cell>
          <cell r="BO104" t="b">
            <v>0</v>
          </cell>
          <cell r="CA104" t="b">
            <v>0</v>
          </cell>
          <cell r="CB104" t="b">
            <v>0</v>
          </cell>
          <cell r="CD104" t="b">
            <v>0</v>
          </cell>
          <cell r="CE104" t="b">
            <v>0</v>
          </cell>
          <cell r="CG104" t="b">
            <v>0</v>
          </cell>
          <cell r="CH104" t="b">
            <v>0</v>
          </cell>
          <cell r="CP104" t="str">
            <v>ECBGAENC</v>
          </cell>
          <cell r="CT104" t="b">
            <v>0</v>
          </cell>
          <cell r="CV104" t="b">
            <v>0</v>
          </cell>
          <cell r="CX104" t="b">
            <v>0</v>
          </cell>
          <cell r="CZ104" t="b">
            <v>0</v>
          </cell>
          <cell r="DB104" t="b">
            <v>0</v>
          </cell>
          <cell r="DD104" t="b">
            <v>0</v>
          </cell>
          <cell r="DF104" t="b">
            <v>0</v>
          </cell>
          <cell r="DH104" t="b">
            <v>0</v>
          </cell>
          <cell r="DJ104" t="b">
            <v>0</v>
          </cell>
          <cell r="DL104" t="b">
            <v>0</v>
          </cell>
          <cell r="DN104" t="b">
            <v>0</v>
          </cell>
          <cell r="DP104" t="b">
            <v>0</v>
          </cell>
          <cell r="DV104">
            <v>0</v>
          </cell>
          <cell r="DX104">
            <v>0</v>
          </cell>
          <cell r="DZ104">
            <v>0</v>
          </cell>
          <cell r="EB104">
            <v>0</v>
          </cell>
          <cell r="ED104">
            <v>0</v>
          </cell>
          <cell r="EF104">
            <v>0</v>
          </cell>
          <cell r="EJ104">
            <v>0</v>
          </cell>
          <cell r="EL104">
            <v>0</v>
          </cell>
          <cell r="EN104">
            <v>0</v>
          </cell>
          <cell r="EP104">
            <v>0</v>
          </cell>
          <cell r="ER104">
            <v>0</v>
          </cell>
          <cell r="ET104">
            <v>0</v>
          </cell>
          <cell r="EX104">
            <v>0</v>
          </cell>
          <cell r="EZ104">
            <v>0</v>
          </cell>
          <cell r="FD104">
            <v>0</v>
          </cell>
          <cell r="FF104">
            <v>0</v>
          </cell>
        </row>
        <row r="105">
          <cell r="A105" t="str">
            <v>VEGA_Forbrænding</v>
          </cell>
          <cell r="B105" t="str">
            <v>DK-East</v>
          </cell>
          <cell r="G105">
            <v>0</v>
          </cell>
          <cell r="H105">
            <v>16</v>
          </cell>
          <cell r="AK105">
            <v>0</v>
          </cell>
          <cell r="AL105">
            <v>12.8</v>
          </cell>
          <cell r="AN105">
            <v>0</v>
          </cell>
          <cell r="AO105">
            <v>3.1680000000000001</v>
          </cell>
          <cell r="AP105">
            <v>0</v>
          </cell>
          <cell r="AQ105">
            <v>1.1200000000000001</v>
          </cell>
          <cell r="BG105" t="b">
            <v>0</v>
          </cell>
          <cell r="BO105" t="b">
            <v>0</v>
          </cell>
          <cell r="CA105" t="b">
            <v>0</v>
          </cell>
          <cell r="CB105" t="b">
            <v>0</v>
          </cell>
          <cell r="CD105" t="b">
            <v>0</v>
          </cell>
          <cell r="CE105" t="b">
            <v>0</v>
          </cell>
          <cell r="CG105" t="b">
            <v>0</v>
          </cell>
          <cell r="CH105" t="b">
            <v>0</v>
          </cell>
          <cell r="CP105" t="str">
            <v>EHWSTBOC</v>
          </cell>
          <cell r="CT105" t="b">
            <v>0</v>
          </cell>
          <cell r="CV105" t="b">
            <v>0</v>
          </cell>
          <cell r="CX105" t="b">
            <v>0</v>
          </cell>
          <cell r="CZ105" t="b">
            <v>0</v>
          </cell>
          <cell r="DB105" t="b">
            <v>0</v>
          </cell>
          <cell r="DD105" t="b">
            <v>0</v>
          </cell>
          <cell r="DF105" t="b">
            <v>0</v>
          </cell>
          <cell r="DH105" t="b">
            <v>0</v>
          </cell>
          <cell r="DJ105" t="b">
            <v>0</v>
          </cell>
          <cell r="DL105" t="b">
            <v>0</v>
          </cell>
          <cell r="DN105" t="b">
            <v>0</v>
          </cell>
          <cell r="DP105" t="b">
            <v>0</v>
          </cell>
          <cell r="DV105">
            <v>0</v>
          </cell>
          <cell r="DX105">
            <v>0</v>
          </cell>
          <cell r="DZ105">
            <v>0</v>
          </cell>
          <cell r="EB105">
            <v>0</v>
          </cell>
          <cell r="ED105">
            <v>0</v>
          </cell>
          <cell r="EF105">
            <v>0</v>
          </cell>
          <cell r="EJ105">
            <v>0</v>
          </cell>
          <cell r="EL105">
            <v>0</v>
          </cell>
          <cell r="EN105">
            <v>0</v>
          </cell>
          <cell r="EP105">
            <v>0</v>
          </cell>
          <cell r="ER105">
            <v>0</v>
          </cell>
          <cell r="ET105">
            <v>0</v>
          </cell>
          <cell r="EX105">
            <v>0</v>
          </cell>
          <cell r="EZ105">
            <v>0</v>
          </cell>
          <cell r="FD105">
            <v>0</v>
          </cell>
          <cell r="FF105">
            <v>0</v>
          </cell>
        </row>
        <row r="106">
          <cell r="A106" t="str">
            <v>Vestforbrænding_Kedel</v>
          </cell>
          <cell r="B106" t="str">
            <v>DK-East</v>
          </cell>
          <cell r="G106">
            <v>0</v>
          </cell>
          <cell r="H106">
            <v>0.5</v>
          </cell>
          <cell r="AK106">
            <v>0</v>
          </cell>
          <cell r="AL106">
            <v>0.39400000000000002</v>
          </cell>
          <cell r="AN106">
            <v>0</v>
          </cell>
          <cell r="AO106">
            <v>9.9000000000000005E-2</v>
          </cell>
          <cell r="AP106">
            <v>0</v>
          </cell>
          <cell r="AQ106">
            <v>3.5000000000000003E-2</v>
          </cell>
          <cell r="BG106" t="b">
            <v>0</v>
          </cell>
          <cell r="BO106" t="b">
            <v>0</v>
          </cell>
          <cell r="CA106" t="b">
            <v>0</v>
          </cell>
          <cell r="CB106" t="b">
            <v>0</v>
          </cell>
          <cell r="CD106" t="b">
            <v>0</v>
          </cell>
          <cell r="CE106" t="b">
            <v>0</v>
          </cell>
          <cell r="CG106" t="b">
            <v>0</v>
          </cell>
          <cell r="CH106" t="b">
            <v>0</v>
          </cell>
          <cell r="CT106" t="b">
            <v>0</v>
          </cell>
          <cell r="CV106" t="b">
            <v>0</v>
          </cell>
          <cell r="CX106" t="b">
            <v>0</v>
          </cell>
          <cell r="CZ106" t="b">
            <v>0</v>
          </cell>
          <cell r="DB106" t="b">
            <v>0</v>
          </cell>
          <cell r="DD106" t="b">
            <v>0</v>
          </cell>
          <cell r="DF106" t="b">
            <v>0</v>
          </cell>
          <cell r="DH106" t="b">
            <v>0</v>
          </cell>
          <cell r="DJ106" t="b">
            <v>0</v>
          </cell>
          <cell r="DL106" t="b">
            <v>0</v>
          </cell>
          <cell r="DN106" t="b">
            <v>0</v>
          </cell>
          <cell r="DP106" t="b">
            <v>0</v>
          </cell>
          <cell r="DV106">
            <v>0</v>
          </cell>
          <cell r="DX106">
            <v>0</v>
          </cell>
          <cell r="DZ106">
            <v>0</v>
          </cell>
          <cell r="EB106">
            <v>0</v>
          </cell>
          <cell r="ED106">
            <v>0</v>
          </cell>
          <cell r="EF106">
            <v>0</v>
          </cell>
          <cell r="EJ106">
            <v>0</v>
          </cell>
          <cell r="EL106">
            <v>0</v>
          </cell>
          <cell r="EN106">
            <v>0</v>
          </cell>
          <cell r="EP106">
            <v>0</v>
          </cell>
          <cell r="ER106">
            <v>0</v>
          </cell>
          <cell r="ET106">
            <v>0</v>
          </cell>
          <cell r="EX106">
            <v>0</v>
          </cell>
          <cell r="EZ106">
            <v>0</v>
          </cell>
          <cell r="FD106">
            <v>0</v>
          </cell>
          <cell r="FF106">
            <v>0</v>
          </cell>
        </row>
        <row r="107">
          <cell r="A107" t="str">
            <v>Vestforbrænding_Kedel</v>
          </cell>
          <cell r="B107" t="str">
            <v>DK-East</v>
          </cell>
          <cell r="G107">
            <v>0</v>
          </cell>
          <cell r="H107">
            <v>0.5</v>
          </cell>
          <cell r="AK107">
            <v>0</v>
          </cell>
          <cell r="AL107">
            <v>0.39400000000000002</v>
          </cell>
          <cell r="AN107">
            <v>0</v>
          </cell>
          <cell r="AO107">
            <v>9.9000000000000005E-2</v>
          </cell>
          <cell r="AP107">
            <v>0</v>
          </cell>
          <cell r="AQ107">
            <v>3.5000000000000003E-2</v>
          </cell>
          <cell r="BG107" t="b">
            <v>0</v>
          </cell>
          <cell r="BO107" t="b">
            <v>0</v>
          </cell>
          <cell r="CA107" t="b">
            <v>0</v>
          </cell>
          <cell r="CB107" t="b">
            <v>0</v>
          </cell>
          <cell r="CD107" t="b">
            <v>0</v>
          </cell>
          <cell r="CE107" t="b">
            <v>0</v>
          </cell>
          <cell r="CG107" t="b">
            <v>0</v>
          </cell>
          <cell r="CH107" t="b">
            <v>0</v>
          </cell>
          <cell r="CP107" t="str">
            <v>EHWSTBOC</v>
          </cell>
          <cell r="CT107" t="b">
            <v>0</v>
          </cell>
          <cell r="CV107" t="b">
            <v>0</v>
          </cell>
          <cell r="CX107" t="b">
            <v>0</v>
          </cell>
          <cell r="CZ107" t="b">
            <v>0</v>
          </cell>
          <cell r="DB107" t="b">
            <v>0</v>
          </cell>
          <cell r="DD107" t="b">
            <v>0</v>
          </cell>
          <cell r="DF107" t="b">
            <v>0</v>
          </cell>
          <cell r="DH107" t="b">
            <v>0</v>
          </cell>
          <cell r="DJ107" t="b">
            <v>0</v>
          </cell>
          <cell r="DL107" t="b">
            <v>0</v>
          </cell>
          <cell r="DN107" t="b">
            <v>0</v>
          </cell>
          <cell r="DP107" t="b">
            <v>0</v>
          </cell>
          <cell r="DV107">
            <v>0</v>
          </cell>
          <cell r="DX107">
            <v>0</v>
          </cell>
          <cell r="DZ107">
            <v>0</v>
          </cell>
          <cell r="EB107">
            <v>0</v>
          </cell>
          <cell r="ED107">
            <v>0</v>
          </cell>
          <cell r="EF107">
            <v>0</v>
          </cell>
          <cell r="EJ107">
            <v>0</v>
          </cell>
          <cell r="EL107">
            <v>0</v>
          </cell>
          <cell r="EN107">
            <v>0</v>
          </cell>
          <cell r="EP107">
            <v>0</v>
          </cell>
          <cell r="ER107">
            <v>0</v>
          </cell>
          <cell r="ET107">
            <v>0</v>
          </cell>
          <cell r="EX107">
            <v>0</v>
          </cell>
          <cell r="EZ107">
            <v>0</v>
          </cell>
          <cell r="FD107">
            <v>0</v>
          </cell>
          <cell r="FF107">
            <v>0</v>
          </cell>
        </row>
        <row r="108">
          <cell r="A108" t="str">
            <v>Vestforbrænding_Kedel</v>
          </cell>
          <cell r="B108" t="str">
            <v>DK-East</v>
          </cell>
          <cell r="G108">
            <v>0</v>
          </cell>
          <cell r="H108">
            <v>0.5</v>
          </cell>
          <cell r="AK108">
            <v>0</v>
          </cell>
          <cell r="AL108">
            <v>0.39400000000000002</v>
          </cell>
          <cell r="AN108">
            <v>0</v>
          </cell>
          <cell r="AO108">
            <v>9.9000000000000005E-2</v>
          </cell>
          <cell r="AP108">
            <v>0</v>
          </cell>
          <cell r="AQ108">
            <v>3.5000000000000003E-2</v>
          </cell>
          <cell r="BG108" t="b">
            <v>0</v>
          </cell>
          <cell r="BO108" t="b">
            <v>0</v>
          </cell>
          <cell r="CA108" t="b">
            <v>0</v>
          </cell>
          <cell r="CB108" t="b">
            <v>0</v>
          </cell>
          <cell r="CD108" t="b">
            <v>0</v>
          </cell>
          <cell r="CE108" t="b">
            <v>0</v>
          </cell>
          <cell r="CG108" t="b">
            <v>0</v>
          </cell>
          <cell r="CH108" t="b">
            <v>0</v>
          </cell>
          <cell r="CT108" t="b">
            <v>0</v>
          </cell>
          <cell r="CV108" t="b">
            <v>0</v>
          </cell>
          <cell r="CX108" t="b">
            <v>0</v>
          </cell>
          <cell r="CZ108" t="b">
            <v>0</v>
          </cell>
          <cell r="DB108" t="b">
            <v>0</v>
          </cell>
          <cell r="DD108" t="b">
            <v>0</v>
          </cell>
          <cell r="DF108" t="b">
            <v>0</v>
          </cell>
          <cell r="DH108" t="b">
            <v>0</v>
          </cell>
          <cell r="DJ108" t="b">
            <v>0</v>
          </cell>
          <cell r="DL108" t="b">
            <v>0</v>
          </cell>
          <cell r="DN108" t="b">
            <v>0</v>
          </cell>
          <cell r="DP108" t="b">
            <v>0</v>
          </cell>
          <cell r="DV108">
            <v>0</v>
          </cell>
          <cell r="DX108">
            <v>0</v>
          </cell>
          <cell r="DZ108">
            <v>0</v>
          </cell>
          <cell r="EB108">
            <v>0</v>
          </cell>
          <cell r="ED108">
            <v>0</v>
          </cell>
          <cell r="EF108">
            <v>0</v>
          </cell>
          <cell r="EJ108">
            <v>0</v>
          </cell>
          <cell r="EL108">
            <v>0</v>
          </cell>
          <cell r="EN108">
            <v>0</v>
          </cell>
          <cell r="EP108">
            <v>0</v>
          </cell>
          <cell r="ER108">
            <v>0</v>
          </cell>
          <cell r="ET108">
            <v>0</v>
          </cell>
          <cell r="EX108">
            <v>0</v>
          </cell>
          <cell r="EZ108">
            <v>0</v>
          </cell>
          <cell r="FD108">
            <v>0</v>
          </cell>
          <cell r="FF108">
            <v>0</v>
          </cell>
        </row>
        <row r="109">
          <cell r="A109" t="str">
            <v>Vestforbrænding_KV1</v>
          </cell>
          <cell r="B109" t="str">
            <v>DK-East</v>
          </cell>
          <cell r="G109">
            <v>13.86</v>
          </cell>
          <cell r="H109">
            <v>55</v>
          </cell>
          <cell r="AK109">
            <v>2.2869000000000002</v>
          </cell>
          <cell r="AL109">
            <v>36.011904761904766</v>
          </cell>
          <cell r="AN109">
            <v>0</v>
          </cell>
          <cell r="AO109">
            <v>27.714178800000003</v>
          </cell>
          <cell r="AP109">
            <v>0</v>
          </cell>
          <cell r="AQ109">
            <v>1.2473999999999998</v>
          </cell>
          <cell r="BG109" t="b">
            <v>0</v>
          </cell>
          <cell r="BO109" t="b">
            <v>0</v>
          </cell>
          <cell r="CA109" t="b">
            <v>0</v>
          </cell>
          <cell r="CB109" t="b">
            <v>0</v>
          </cell>
          <cell r="CD109" t="b">
            <v>0</v>
          </cell>
          <cell r="CE109" t="b">
            <v>0</v>
          </cell>
          <cell r="CG109" t="b">
            <v>0</v>
          </cell>
          <cell r="CH109" t="b">
            <v>0</v>
          </cell>
          <cell r="CP109" t="str">
            <v>ECWSTBPC</v>
          </cell>
          <cell r="CT109" t="b">
            <v>0</v>
          </cell>
          <cell r="CV109" t="b">
            <v>0</v>
          </cell>
          <cell r="CX109" t="b">
            <v>0</v>
          </cell>
          <cell r="CZ109" t="b">
            <v>0</v>
          </cell>
          <cell r="DB109" t="b">
            <v>0</v>
          </cell>
          <cell r="DD109" t="b">
            <v>0</v>
          </cell>
          <cell r="DF109" t="b">
            <v>0</v>
          </cell>
          <cell r="DH109" t="b">
            <v>0</v>
          </cell>
          <cell r="DJ109" t="b">
            <v>0</v>
          </cell>
          <cell r="DL109" t="b">
            <v>0</v>
          </cell>
          <cell r="DN109" t="b">
            <v>0</v>
          </cell>
          <cell r="DP109" t="b">
            <v>0</v>
          </cell>
          <cell r="DV109">
            <v>0</v>
          </cell>
          <cell r="DX109">
            <v>0</v>
          </cell>
          <cell r="DZ109">
            <v>0</v>
          </cell>
          <cell r="EB109">
            <v>0</v>
          </cell>
          <cell r="ED109">
            <v>0</v>
          </cell>
          <cell r="EF109">
            <v>0</v>
          </cell>
          <cell r="EJ109">
            <v>0</v>
          </cell>
          <cell r="EL109">
            <v>0</v>
          </cell>
          <cell r="EN109">
            <v>0</v>
          </cell>
          <cell r="EP109">
            <v>0</v>
          </cell>
          <cell r="ER109">
            <v>0</v>
          </cell>
          <cell r="ET109">
            <v>0</v>
          </cell>
          <cell r="EX109">
            <v>0</v>
          </cell>
          <cell r="EZ109">
            <v>0</v>
          </cell>
          <cell r="FD109">
            <v>0</v>
          </cell>
          <cell r="FF109">
            <v>0</v>
          </cell>
        </row>
        <row r="110">
          <cell r="A110" t="str">
            <v>Vestforbrænding_KV1</v>
          </cell>
          <cell r="B110" t="str">
            <v>DK-East</v>
          </cell>
          <cell r="G110">
            <v>13.86</v>
          </cell>
          <cell r="H110">
            <v>55</v>
          </cell>
          <cell r="AK110">
            <v>2.2869000000000002</v>
          </cell>
          <cell r="AL110">
            <v>36.011904761904766</v>
          </cell>
          <cell r="AN110">
            <v>0</v>
          </cell>
          <cell r="AO110">
            <v>26.846820000000001</v>
          </cell>
          <cell r="AP110">
            <v>0</v>
          </cell>
          <cell r="AQ110">
            <v>1.2473999999999998</v>
          </cell>
          <cell r="BG110" t="b">
            <v>0</v>
          </cell>
          <cell r="BO110" t="b">
            <v>0</v>
          </cell>
          <cell r="CA110" t="b">
            <v>0</v>
          </cell>
          <cell r="CB110" t="b">
            <v>0</v>
          </cell>
          <cell r="CD110" t="b">
            <v>0</v>
          </cell>
          <cell r="CE110" t="b">
            <v>0</v>
          </cell>
          <cell r="CG110" t="b">
            <v>0</v>
          </cell>
          <cell r="CH110" t="b">
            <v>0</v>
          </cell>
          <cell r="CP110" t="str">
            <v>ECWSTBPC</v>
          </cell>
          <cell r="CT110" t="b">
            <v>0</v>
          </cell>
          <cell r="CV110" t="b">
            <v>0</v>
          </cell>
          <cell r="CX110" t="b">
            <v>0</v>
          </cell>
          <cell r="CZ110" t="b">
            <v>0</v>
          </cell>
          <cell r="DB110" t="b">
            <v>0</v>
          </cell>
          <cell r="DD110" t="b">
            <v>0</v>
          </cell>
          <cell r="DF110" t="b">
            <v>0</v>
          </cell>
          <cell r="DH110" t="b">
            <v>0</v>
          </cell>
          <cell r="DJ110" t="b">
            <v>0</v>
          </cell>
          <cell r="DL110" t="b">
            <v>0</v>
          </cell>
          <cell r="DN110" t="b">
            <v>0</v>
          </cell>
          <cell r="DP110" t="b">
            <v>0</v>
          </cell>
          <cell r="DV110">
            <v>0</v>
          </cell>
          <cell r="DX110">
            <v>0</v>
          </cell>
          <cell r="DZ110">
            <v>0</v>
          </cell>
          <cell r="EB110">
            <v>0</v>
          </cell>
          <cell r="ED110">
            <v>0</v>
          </cell>
          <cell r="EF110">
            <v>0</v>
          </cell>
          <cell r="EJ110">
            <v>0</v>
          </cell>
          <cell r="EL110">
            <v>0</v>
          </cell>
          <cell r="EN110">
            <v>0</v>
          </cell>
          <cell r="EP110">
            <v>0</v>
          </cell>
          <cell r="ER110">
            <v>0</v>
          </cell>
          <cell r="ET110">
            <v>0</v>
          </cell>
          <cell r="EX110">
            <v>0</v>
          </cell>
          <cell r="EZ110">
            <v>0</v>
          </cell>
          <cell r="FD110">
            <v>0</v>
          </cell>
          <cell r="FF110">
            <v>0</v>
          </cell>
        </row>
        <row r="111">
          <cell r="A111" t="str">
            <v>Vestforbrænding_KV1</v>
          </cell>
          <cell r="B111" t="str">
            <v>DK-East</v>
          </cell>
          <cell r="G111">
            <v>13.86</v>
          </cell>
          <cell r="H111">
            <v>55</v>
          </cell>
          <cell r="AK111">
            <v>2.2869000000000002</v>
          </cell>
          <cell r="AL111">
            <v>36.011904761904766</v>
          </cell>
          <cell r="AN111">
            <v>0</v>
          </cell>
          <cell r="AO111">
            <v>26.124020999999999</v>
          </cell>
          <cell r="AP111">
            <v>0</v>
          </cell>
          <cell r="AQ111">
            <v>1.2473999999999998</v>
          </cell>
          <cell r="BG111" t="b">
            <v>0</v>
          </cell>
          <cell r="BO111" t="b">
            <v>0</v>
          </cell>
          <cell r="CA111" t="b">
            <v>0</v>
          </cell>
          <cell r="CB111" t="b">
            <v>0</v>
          </cell>
          <cell r="CD111" t="b">
            <v>0</v>
          </cell>
          <cell r="CE111" t="b">
            <v>0</v>
          </cell>
          <cell r="CG111" t="b">
            <v>0</v>
          </cell>
          <cell r="CH111" t="b">
            <v>0</v>
          </cell>
          <cell r="CP111" t="str">
            <v>ECWSTBPC</v>
          </cell>
          <cell r="CT111" t="b">
            <v>0</v>
          </cell>
          <cell r="CV111" t="b">
            <v>0</v>
          </cell>
          <cell r="CX111" t="b">
            <v>0</v>
          </cell>
          <cell r="CZ111" t="b">
            <v>0</v>
          </cell>
          <cell r="DB111" t="b">
            <v>0</v>
          </cell>
          <cell r="DD111" t="b">
            <v>0</v>
          </cell>
          <cell r="DF111" t="b">
            <v>0</v>
          </cell>
          <cell r="DH111" t="b">
            <v>0</v>
          </cell>
          <cell r="DJ111" t="b">
            <v>0</v>
          </cell>
          <cell r="DL111" t="b">
            <v>0</v>
          </cell>
          <cell r="DN111" t="b">
            <v>0</v>
          </cell>
          <cell r="DP111" t="b">
            <v>0</v>
          </cell>
          <cell r="DV111">
            <v>0</v>
          </cell>
          <cell r="DX111">
            <v>0</v>
          </cell>
          <cell r="DZ111">
            <v>0</v>
          </cell>
          <cell r="EB111">
            <v>0</v>
          </cell>
          <cell r="ED111">
            <v>0</v>
          </cell>
          <cell r="EF111">
            <v>0</v>
          </cell>
          <cell r="EJ111">
            <v>0</v>
          </cell>
          <cell r="EL111">
            <v>0</v>
          </cell>
          <cell r="EN111">
            <v>0</v>
          </cell>
          <cell r="EP111">
            <v>0</v>
          </cell>
          <cell r="ER111">
            <v>0</v>
          </cell>
          <cell r="ET111">
            <v>0</v>
          </cell>
          <cell r="EX111">
            <v>0</v>
          </cell>
          <cell r="EZ111">
            <v>0</v>
          </cell>
          <cell r="FD111">
            <v>0</v>
          </cell>
          <cell r="FF111">
            <v>0</v>
          </cell>
        </row>
        <row r="112">
          <cell r="A112" t="str">
            <v>Vestforbrænding_KV1</v>
          </cell>
          <cell r="B112" t="str">
            <v>DK-East</v>
          </cell>
          <cell r="G112">
            <v>13.86</v>
          </cell>
          <cell r="H112">
            <v>55</v>
          </cell>
          <cell r="AK112">
            <v>2.2869000000000002</v>
          </cell>
          <cell r="AL112">
            <v>36.011904761904766</v>
          </cell>
          <cell r="AN112">
            <v>0</v>
          </cell>
          <cell r="AO112">
            <v>25.6903416</v>
          </cell>
          <cell r="AP112">
            <v>0</v>
          </cell>
          <cell r="AQ112">
            <v>1.2473999999999998</v>
          </cell>
          <cell r="BG112" t="b">
            <v>0</v>
          </cell>
          <cell r="BO112" t="b">
            <v>0</v>
          </cell>
          <cell r="CA112" t="b">
            <v>0</v>
          </cell>
          <cell r="CB112" t="b">
            <v>0</v>
          </cell>
          <cell r="CD112" t="b">
            <v>0</v>
          </cell>
          <cell r="CE112" t="b">
            <v>0</v>
          </cell>
          <cell r="CG112" t="b">
            <v>0</v>
          </cell>
          <cell r="CH112" t="b">
            <v>0</v>
          </cell>
          <cell r="CT112" t="b">
            <v>0</v>
          </cell>
          <cell r="CV112" t="b">
            <v>0</v>
          </cell>
          <cell r="CX112" t="b">
            <v>0</v>
          </cell>
          <cell r="CZ112" t="b">
            <v>0</v>
          </cell>
          <cell r="DB112" t="b">
            <v>0</v>
          </cell>
          <cell r="DD112" t="b">
            <v>0</v>
          </cell>
          <cell r="DF112" t="b">
            <v>0</v>
          </cell>
          <cell r="DH112" t="b">
            <v>0</v>
          </cell>
          <cell r="DJ112" t="b">
            <v>0</v>
          </cell>
          <cell r="DL112" t="b">
            <v>0</v>
          </cell>
          <cell r="DN112" t="b">
            <v>0</v>
          </cell>
          <cell r="DP112" t="b">
            <v>0</v>
          </cell>
          <cell r="DV112">
            <v>0</v>
          </cell>
          <cell r="DX112">
            <v>0</v>
          </cell>
          <cell r="DZ112">
            <v>0</v>
          </cell>
          <cell r="EB112">
            <v>0</v>
          </cell>
          <cell r="ED112">
            <v>0</v>
          </cell>
          <cell r="EF112">
            <v>0</v>
          </cell>
          <cell r="EJ112">
            <v>0</v>
          </cell>
          <cell r="EL112">
            <v>0</v>
          </cell>
          <cell r="EN112">
            <v>0</v>
          </cell>
          <cell r="EP112">
            <v>0</v>
          </cell>
          <cell r="ER112">
            <v>0</v>
          </cell>
          <cell r="ET112">
            <v>0</v>
          </cell>
          <cell r="EX112">
            <v>0</v>
          </cell>
          <cell r="EZ112">
            <v>0</v>
          </cell>
          <cell r="FD112">
            <v>0</v>
          </cell>
          <cell r="FF112">
            <v>0</v>
          </cell>
        </row>
        <row r="113">
          <cell r="A113" t="str">
            <v>Vestforbrænding_KV2</v>
          </cell>
          <cell r="B113" t="str">
            <v>DK-East</v>
          </cell>
          <cell r="G113">
            <v>17.812000000000001</v>
          </cell>
          <cell r="H113">
            <v>73</v>
          </cell>
          <cell r="AK113">
            <v>3.0280400000000003</v>
          </cell>
          <cell r="AL113">
            <v>50.860655737704917</v>
          </cell>
          <cell r="AN113">
            <v>0</v>
          </cell>
          <cell r="AO113">
            <v>34.501844000000006</v>
          </cell>
          <cell r="AP113">
            <v>0</v>
          </cell>
          <cell r="AQ113">
            <v>1.6030800000000001</v>
          </cell>
          <cell r="BG113" t="b">
            <v>0</v>
          </cell>
          <cell r="BO113" t="b">
            <v>0</v>
          </cell>
          <cell r="CA113" t="b">
            <v>0</v>
          </cell>
          <cell r="CB113" t="b">
            <v>0</v>
          </cell>
          <cell r="CD113" t="b">
            <v>0</v>
          </cell>
          <cell r="CE113" t="b">
            <v>0</v>
          </cell>
          <cell r="CG113" t="b">
            <v>0</v>
          </cell>
          <cell r="CH113" t="b">
            <v>0</v>
          </cell>
          <cell r="CP113" t="str">
            <v>ECWSTBPC</v>
          </cell>
          <cell r="CT113" t="b">
            <v>0</v>
          </cell>
          <cell r="CV113" t="b">
            <v>0</v>
          </cell>
          <cell r="CX113" t="b">
            <v>0</v>
          </cell>
          <cell r="CZ113" t="b">
            <v>0</v>
          </cell>
          <cell r="DB113" t="b">
            <v>0</v>
          </cell>
          <cell r="DD113" t="b">
            <v>0</v>
          </cell>
          <cell r="DF113" t="b">
            <v>0</v>
          </cell>
          <cell r="DH113" t="b">
            <v>0</v>
          </cell>
          <cell r="DJ113" t="b">
            <v>0</v>
          </cell>
          <cell r="DL113" t="b">
            <v>0</v>
          </cell>
          <cell r="DN113" t="b">
            <v>0</v>
          </cell>
          <cell r="DP113" t="b">
            <v>0</v>
          </cell>
          <cell r="DV113">
            <v>0</v>
          </cell>
          <cell r="DX113">
            <v>0</v>
          </cell>
          <cell r="DZ113">
            <v>0</v>
          </cell>
          <cell r="EB113">
            <v>0</v>
          </cell>
          <cell r="ED113">
            <v>0</v>
          </cell>
          <cell r="EF113">
            <v>0</v>
          </cell>
          <cell r="EJ113">
            <v>0</v>
          </cell>
          <cell r="EL113">
            <v>0</v>
          </cell>
          <cell r="EN113">
            <v>0</v>
          </cell>
          <cell r="EP113">
            <v>0</v>
          </cell>
          <cell r="ER113">
            <v>0</v>
          </cell>
          <cell r="ET113">
            <v>0</v>
          </cell>
          <cell r="EX113">
            <v>0</v>
          </cell>
          <cell r="EZ113">
            <v>0</v>
          </cell>
          <cell r="FD113">
            <v>0</v>
          </cell>
          <cell r="FF113">
            <v>0</v>
          </cell>
        </row>
        <row r="114">
          <cell r="A114" t="str">
            <v>Vestforbrænding_KV2</v>
          </cell>
          <cell r="B114" t="str">
            <v>DK-East</v>
          </cell>
          <cell r="G114">
            <v>17.812000000000001</v>
          </cell>
          <cell r="H114">
            <v>73</v>
          </cell>
          <cell r="AK114">
            <v>3.0280400000000003</v>
          </cell>
          <cell r="AL114">
            <v>50.860655737704917</v>
          </cell>
          <cell r="AN114">
            <v>0</v>
          </cell>
          <cell r="AO114">
            <v>33.572948200000006</v>
          </cell>
          <cell r="AP114">
            <v>0</v>
          </cell>
          <cell r="AQ114">
            <v>1.6030800000000001</v>
          </cell>
          <cell r="BG114" t="b">
            <v>0</v>
          </cell>
          <cell r="BO114" t="b">
            <v>0</v>
          </cell>
          <cell r="CA114" t="b">
            <v>0</v>
          </cell>
          <cell r="CB114" t="b">
            <v>0</v>
          </cell>
          <cell r="CD114" t="b">
            <v>0</v>
          </cell>
          <cell r="CE114" t="b">
            <v>0</v>
          </cell>
          <cell r="CG114" t="b">
            <v>0</v>
          </cell>
          <cell r="CH114" t="b">
            <v>0</v>
          </cell>
          <cell r="CP114" t="str">
            <v>ECWSTBPC</v>
          </cell>
          <cell r="CT114" t="b">
            <v>0</v>
          </cell>
          <cell r="CV114" t="b">
            <v>0</v>
          </cell>
          <cell r="CX114" t="b">
            <v>0</v>
          </cell>
          <cell r="CZ114" t="b">
            <v>0</v>
          </cell>
          <cell r="DB114" t="b">
            <v>0</v>
          </cell>
          <cell r="DD114" t="b">
            <v>0</v>
          </cell>
          <cell r="DF114" t="b">
            <v>0</v>
          </cell>
          <cell r="DH114" t="b">
            <v>0</v>
          </cell>
          <cell r="DJ114" t="b">
            <v>0</v>
          </cell>
          <cell r="DL114" t="b">
            <v>0</v>
          </cell>
          <cell r="DN114" t="b">
            <v>0</v>
          </cell>
          <cell r="DP114" t="b">
            <v>0</v>
          </cell>
          <cell r="DV114">
            <v>0</v>
          </cell>
          <cell r="DX114">
            <v>0</v>
          </cell>
          <cell r="DZ114">
            <v>0</v>
          </cell>
          <cell r="EB114">
            <v>0</v>
          </cell>
          <cell r="ED114">
            <v>0</v>
          </cell>
          <cell r="EF114">
            <v>0</v>
          </cell>
          <cell r="EJ114">
            <v>0</v>
          </cell>
          <cell r="EL114">
            <v>0</v>
          </cell>
          <cell r="EN114">
            <v>0</v>
          </cell>
          <cell r="EP114">
            <v>0</v>
          </cell>
          <cell r="ER114">
            <v>0</v>
          </cell>
          <cell r="ET114">
            <v>0</v>
          </cell>
          <cell r="EX114">
            <v>0</v>
          </cell>
          <cell r="EZ114">
            <v>0</v>
          </cell>
          <cell r="FD114">
            <v>0</v>
          </cell>
          <cell r="FF114">
            <v>0</v>
          </cell>
        </row>
        <row r="115">
          <cell r="A115" t="str">
            <v>Vestforbrænding_KV2</v>
          </cell>
          <cell r="B115" t="str">
            <v>DK-East</v>
          </cell>
          <cell r="G115">
            <v>17.812000000000001</v>
          </cell>
          <cell r="H115">
            <v>73</v>
          </cell>
          <cell r="AK115">
            <v>3.0280400000000003</v>
          </cell>
          <cell r="AL115">
            <v>50.860655737704917</v>
          </cell>
          <cell r="AN115">
            <v>0</v>
          </cell>
          <cell r="AO115">
            <v>33.015610720000005</v>
          </cell>
          <cell r="AP115">
            <v>0</v>
          </cell>
          <cell r="AQ115">
            <v>1.6030800000000001</v>
          </cell>
          <cell r="BG115" t="b">
            <v>0</v>
          </cell>
          <cell r="BO115" t="b">
            <v>0</v>
          </cell>
          <cell r="CA115" t="b">
            <v>0</v>
          </cell>
          <cell r="CB115" t="b">
            <v>0</v>
          </cell>
          <cell r="CD115" t="b">
            <v>0</v>
          </cell>
          <cell r="CE115" t="b">
            <v>0</v>
          </cell>
          <cell r="CG115" t="b">
            <v>0</v>
          </cell>
          <cell r="CH115" t="b">
            <v>0</v>
          </cell>
          <cell r="CT115" t="b">
            <v>0</v>
          </cell>
          <cell r="CV115" t="b">
            <v>0</v>
          </cell>
          <cell r="CX115" t="b">
            <v>0</v>
          </cell>
          <cell r="CZ115" t="b">
            <v>0</v>
          </cell>
          <cell r="DB115" t="b">
            <v>0</v>
          </cell>
          <cell r="DD115" t="b">
            <v>0</v>
          </cell>
          <cell r="DF115" t="b">
            <v>0</v>
          </cell>
          <cell r="DH115" t="b">
            <v>0</v>
          </cell>
          <cell r="DJ115" t="b">
            <v>0</v>
          </cell>
          <cell r="DL115" t="b">
            <v>0</v>
          </cell>
          <cell r="DN115" t="b">
            <v>0</v>
          </cell>
          <cell r="DP115" t="b">
            <v>0</v>
          </cell>
          <cell r="DV115">
            <v>0</v>
          </cell>
          <cell r="DX115">
            <v>0</v>
          </cell>
          <cell r="DZ115">
            <v>0</v>
          </cell>
          <cell r="EB115">
            <v>0</v>
          </cell>
          <cell r="ED115">
            <v>0</v>
          </cell>
          <cell r="EF115">
            <v>0</v>
          </cell>
          <cell r="EJ115">
            <v>0</v>
          </cell>
          <cell r="EL115">
            <v>0</v>
          </cell>
          <cell r="EN115">
            <v>0</v>
          </cell>
          <cell r="EP115">
            <v>0</v>
          </cell>
          <cell r="ER115">
            <v>0</v>
          </cell>
          <cell r="ET115">
            <v>0</v>
          </cell>
          <cell r="EX115">
            <v>0</v>
          </cell>
          <cell r="EZ115">
            <v>0</v>
          </cell>
          <cell r="FD115">
            <v>0</v>
          </cell>
          <cell r="FF115">
            <v>0</v>
          </cell>
        </row>
        <row r="116">
          <cell r="A116" t="str">
            <v>Vestforbrænding_KV3</v>
          </cell>
          <cell r="B116" t="str">
            <v>DK-East</v>
          </cell>
          <cell r="G116">
            <v>40.281690140845072</v>
          </cell>
          <cell r="H116">
            <v>110</v>
          </cell>
          <cell r="AK116">
            <v>9.9495774647887334</v>
          </cell>
          <cell r="AL116">
            <v>74.194999999999993</v>
          </cell>
          <cell r="AN116">
            <v>0</v>
          </cell>
          <cell r="AO116">
            <v>46.726760563380282</v>
          </cell>
          <cell r="AP116">
            <v>0</v>
          </cell>
          <cell r="AQ116">
            <v>2.8197183098591547</v>
          </cell>
          <cell r="BG116" t="b">
            <v>0</v>
          </cell>
          <cell r="BO116" t="b">
            <v>0</v>
          </cell>
          <cell r="CA116" t="b">
            <v>0</v>
          </cell>
          <cell r="CB116" t="b">
            <v>0</v>
          </cell>
          <cell r="CD116" t="b">
            <v>0</v>
          </cell>
          <cell r="CE116" t="b">
            <v>0</v>
          </cell>
          <cell r="CG116" t="b">
            <v>0</v>
          </cell>
          <cell r="CH116" t="b">
            <v>0</v>
          </cell>
          <cell r="CP116" t="str">
            <v>ECWSTBPC</v>
          </cell>
          <cell r="CT116" t="b">
            <v>0</v>
          </cell>
          <cell r="CV116" t="b">
            <v>0</v>
          </cell>
          <cell r="CX116" t="b">
            <v>0</v>
          </cell>
          <cell r="CZ116" t="b">
            <v>0</v>
          </cell>
          <cell r="DB116" t="b">
            <v>0</v>
          </cell>
          <cell r="DD116" t="b">
            <v>0</v>
          </cell>
          <cell r="DF116" t="b">
            <v>0</v>
          </cell>
          <cell r="DH116" t="b">
            <v>0</v>
          </cell>
          <cell r="DJ116" t="b">
            <v>0</v>
          </cell>
          <cell r="DL116" t="b">
            <v>0</v>
          </cell>
          <cell r="DN116" t="b">
            <v>0</v>
          </cell>
          <cell r="DP116" t="b">
            <v>0</v>
          </cell>
          <cell r="DV116">
            <v>0</v>
          </cell>
          <cell r="DX116">
            <v>0</v>
          </cell>
          <cell r="DZ116">
            <v>0</v>
          </cell>
          <cell r="EB116">
            <v>0</v>
          </cell>
          <cell r="ED116">
            <v>0</v>
          </cell>
          <cell r="EF116">
            <v>0</v>
          </cell>
          <cell r="EJ116">
            <v>0</v>
          </cell>
          <cell r="EL116">
            <v>0</v>
          </cell>
          <cell r="EN116">
            <v>0</v>
          </cell>
          <cell r="EP116">
            <v>0</v>
          </cell>
          <cell r="ER116">
            <v>0</v>
          </cell>
          <cell r="ET116">
            <v>0</v>
          </cell>
          <cell r="EX116">
            <v>0</v>
          </cell>
          <cell r="EZ116">
            <v>0</v>
          </cell>
          <cell r="FD116">
            <v>0</v>
          </cell>
          <cell r="FF116">
            <v>0</v>
          </cell>
        </row>
        <row r="117">
          <cell r="A117" t="str">
            <v>Vestforbrænding_KV4</v>
          </cell>
          <cell r="B117" t="str">
            <v>DK-East</v>
          </cell>
          <cell r="G117">
            <v>60.056338028169016</v>
          </cell>
          <cell r="H117">
            <v>164</v>
          </cell>
          <cell r="AK117">
            <v>14.833915492957747</v>
          </cell>
          <cell r="AL117">
            <v>110.61800000000001</v>
          </cell>
          <cell r="AN117">
            <v>0</v>
          </cell>
          <cell r="AO117">
            <v>69.665352112676047</v>
          </cell>
          <cell r="AP117">
            <v>0</v>
          </cell>
          <cell r="AQ117">
            <v>4.2039436619718309</v>
          </cell>
          <cell r="BG117" t="b">
            <v>0</v>
          </cell>
          <cell r="BO117" t="b">
            <v>0</v>
          </cell>
          <cell r="CA117" t="b">
            <v>0</v>
          </cell>
          <cell r="CB117" t="b">
            <v>0</v>
          </cell>
          <cell r="CD117" t="b">
            <v>0</v>
          </cell>
          <cell r="CE117" t="b">
            <v>0</v>
          </cell>
          <cell r="CG117" t="b">
            <v>0</v>
          </cell>
          <cell r="CH117" t="b">
            <v>0</v>
          </cell>
          <cell r="CP117" t="str">
            <v>ECWSTBPC</v>
          </cell>
          <cell r="CT117" t="b">
            <v>0</v>
          </cell>
          <cell r="CV117" t="b">
            <v>0</v>
          </cell>
          <cell r="CX117" t="b">
            <v>0</v>
          </cell>
          <cell r="CZ117" t="b">
            <v>0</v>
          </cell>
          <cell r="DB117" t="b">
            <v>0</v>
          </cell>
          <cell r="DD117" t="b">
            <v>0</v>
          </cell>
          <cell r="DF117" t="b">
            <v>0</v>
          </cell>
          <cell r="DH117" t="b">
            <v>0</v>
          </cell>
          <cell r="DJ117" t="b">
            <v>0</v>
          </cell>
          <cell r="DL117" t="b">
            <v>0</v>
          </cell>
          <cell r="DN117" t="b">
            <v>0</v>
          </cell>
          <cell r="DP117" t="b">
            <v>0</v>
          </cell>
          <cell r="DV117">
            <v>0</v>
          </cell>
          <cell r="DX117">
            <v>0</v>
          </cell>
          <cell r="DZ117">
            <v>0</v>
          </cell>
          <cell r="EB117">
            <v>0</v>
          </cell>
          <cell r="ED117">
            <v>0</v>
          </cell>
          <cell r="EF117">
            <v>0</v>
          </cell>
          <cell r="EJ117">
            <v>0</v>
          </cell>
          <cell r="EL117">
            <v>0</v>
          </cell>
          <cell r="EN117">
            <v>0</v>
          </cell>
          <cell r="EP117">
            <v>0</v>
          </cell>
          <cell r="ER117">
            <v>0</v>
          </cell>
          <cell r="ET117">
            <v>0</v>
          </cell>
          <cell r="EX117">
            <v>0</v>
          </cell>
          <cell r="EZ117">
            <v>0</v>
          </cell>
          <cell r="FD117">
            <v>0</v>
          </cell>
          <cell r="FF117">
            <v>0</v>
          </cell>
        </row>
        <row r="118">
          <cell r="A118" t="str">
            <v>Amagerforbrænding</v>
          </cell>
          <cell r="B118" t="str">
            <v>DK-East</v>
          </cell>
          <cell r="G118">
            <v>0</v>
          </cell>
          <cell r="H118">
            <v>14</v>
          </cell>
          <cell r="AK118">
            <v>0</v>
          </cell>
          <cell r="AL118">
            <v>11.200000000000001</v>
          </cell>
          <cell r="AN118">
            <v>0</v>
          </cell>
          <cell r="AO118">
            <v>2.7720000000000002</v>
          </cell>
          <cell r="AP118">
            <v>0</v>
          </cell>
          <cell r="AQ118">
            <v>0.98000000000000009</v>
          </cell>
          <cell r="BG118" t="b">
            <v>0</v>
          </cell>
          <cell r="BO118" t="b">
            <v>0</v>
          </cell>
          <cell r="CA118" t="b">
            <v>0</v>
          </cell>
          <cell r="CB118" t="b">
            <v>0</v>
          </cell>
          <cell r="CD118" t="b">
            <v>0</v>
          </cell>
          <cell r="CE118" t="b">
            <v>0</v>
          </cell>
          <cell r="CG118" t="b">
            <v>0</v>
          </cell>
          <cell r="CH118" t="b">
            <v>0</v>
          </cell>
          <cell r="CP118" t="str">
            <v>EHWSTBOC</v>
          </cell>
          <cell r="CT118" t="b">
            <v>0</v>
          </cell>
          <cell r="CV118" t="b">
            <v>0</v>
          </cell>
          <cell r="CX118" t="b">
            <v>0</v>
          </cell>
          <cell r="CZ118" t="b">
            <v>0</v>
          </cell>
          <cell r="DB118" t="b">
            <v>0</v>
          </cell>
          <cell r="DD118" t="b">
            <v>0</v>
          </cell>
          <cell r="DF118" t="b">
            <v>0</v>
          </cell>
          <cell r="DH118" t="b">
            <v>0</v>
          </cell>
          <cell r="DJ118" t="b">
            <v>0</v>
          </cell>
          <cell r="DL118" t="b">
            <v>0</v>
          </cell>
          <cell r="DN118" t="b">
            <v>0</v>
          </cell>
          <cell r="DP118" t="b">
            <v>0</v>
          </cell>
          <cell r="DV118">
            <v>0</v>
          </cell>
          <cell r="DX118">
            <v>0</v>
          </cell>
          <cell r="DZ118">
            <v>0</v>
          </cell>
          <cell r="EB118">
            <v>0</v>
          </cell>
          <cell r="ED118">
            <v>0</v>
          </cell>
          <cell r="EF118">
            <v>0</v>
          </cell>
          <cell r="EJ118">
            <v>0</v>
          </cell>
          <cell r="EL118">
            <v>0</v>
          </cell>
          <cell r="EN118">
            <v>0</v>
          </cell>
          <cell r="EP118">
            <v>0</v>
          </cell>
          <cell r="ER118">
            <v>0</v>
          </cell>
          <cell r="ET118">
            <v>0</v>
          </cell>
          <cell r="EX118">
            <v>0</v>
          </cell>
          <cell r="EZ118">
            <v>0</v>
          </cell>
          <cell r="FD118">
            <v>0</v>
          </cell>
          <cell r="FF118">
            <v>0</v>
          </cell>
        </row>
        <row r="119">
          <cell r="A119" t="str">
            <v>Amagerforbrænding_KV</v>
          </cell>
          <cell r="B119" t="str">
            <v>DK-East</v>
          </cell>
          <cell r="G119">
            <v>18.2</v>
          </cell>
          <cell r="H119">
            <v>66.666666666666657</v>
          </cell>
          <cell r="AK119">
            <v>2.6389999999999998</v>
          </cell>
          <cell r="AL119">
            <v>35.409035409035397</v>
          </cell>
          <cell r="AN119">
            <v>0</v>
          </cell>
          <cell r="AO119">
            <v>37.721137999999996</v>
          </cell>
          <cell r="AP119">
            <v>0</v>
          </cell>
          <cell r="AQ119">
            <v>1.6379999999999999</v>
          </cell>
          <cell r="BG119" t="b">
            <v>0</v>
          </cell>
          <cell r="BO119" t="b">
            <v>0</v>
          </cell>
          <cell r="CA119" t="b">
            <v>0</v>
          </cell>
          <cell r="CB119" t="b">
            <v>0</v>
          </cell>
          <cell r="CD119" t="b">
            <v>0</v>
          </cell>
          <cell r="CE119" t="b">
            <v>0</v>
          </cell>
          <cell r="CG119" t="b">
            <v>0</v>
          </cell>
          <cell r="CH119" t="b">
            <v>0</v>
          </cell>
          <cell r="CP119" t="str">
            <v>ECWSTBPC</v>
          </cell>
          <cell r="CT119" t="b">
            <v>0</v>
          </cell>
          <cell r="CV119" t="b">
            <v>0</v>
          </cell>
          <cell r="CX119" t="b">
            <v>0</v>
          </cell>
          <cell r="CZ119" t="b">
            <v>0</v>
          </cell>
          <cell r="DB119" t="b">
            <v>0</v>
          </cell>
          <cell r="DD119" t="b">
            <v>0</v>
          </cell>
          <cell r="DF119" t="b">
            <v>0</v>
          </cell>
          <cell r="DH119" t="b">
            <v>0</v>
          </cell>
          <cell r="DJ119" t="b">
            <v>0</v>
          </cell>
          <cell r="DL119" t="b">
            <v>0</v>
          </cell>
          <cell r="DN119" t="b">
            <v>0</v>
          </cell>
          <cell r="DP119" t="b">
            <v>0</v>
          </cell>
          <cell r="DV119">
            <v>0</v>
          </cell>
          <cell r="DX119">
            <v>0</v>
          </cell>
          <cell r="DZ119">
            <v>0</v>
          </cell>
          <cell r="EB119">
            <v>0</v>
          </cell>
          <cell r="ED119">
            <v>0</v>
          </cell>
          <cell r="EF119">
            <v>0</v>
          </cell>
          <cell r="EJ119">
            <v>0</v>
          </cell>
          <cell r="EL119">
            <v>0</v>
          </cell>
          <cell r="EN119">
            <v>0</v>
          </cell>
          <cell r="EP119">
            <v>0</v>
          </cell>
          <cell r="ER119">
            <v>0</v>
          </cell>
          <cell r="ET119">
            <v>0</v>
          </cell>
          <cell r="EX119">
            <v>0</v>
          </cell>
          <cell r="EZ119">
            <v>0</v>
          </cell>
          <cell r="FD119">
            <v>0</v>
          </cell>
          <cell r="FF119">
            <v>0</v>
          </cell>
        </row>
        <row r="120">
          <cell r="A120" t="str">
            <v>Amagerforbrænding_KV</v>
          </cell>
          <cell r="B120" t="str">
            <v>DK-East</v>
          </cell>
          <cell r="G120">
            <v>28.3</v>
          </cell>
          <cell r="H120">
            <v>125.77777777777777</v>
          </cell>
          <cell r="AK120">
            <v>4.2732999999999999</v>
          </cell>
          <cell r="AL120">
            <v>84.410864197530856</v>
          </cell>
          <cell r="AN120">
            <v>0</v>
          </cell>
          <cell r="AO120">
            <v>54.817100000000003</v>
          </cell>
          <cell r="AP120">
            <v>0</v>
          </cell>
          <cell r="AQ120">
            <v>2.5470000000000002</v>
          </cell>
          <cell r="BG120" t="b">
            <v>0</v>
          </cell>
          <cell r="BO120" t="b">
            <v>0</v>
          </cell>
          <cell r="CA120" t="b">
            <v>0</v>
          </cell>
          <cell r="CB120" t="b">
            <v>0</v>
          </cell>
          <cell r="CD120" t="b">
            <v>0</v>
          </cell>
          <cell r="CE120" t="b">
            <v>0</v>
          </cell>
          <cell r="CG120" t="b">
            <v>0</v>
          </cell>
          <cell r="CH120" t="b">
            <v>0</v>
          </cell>
          <cell r="CP120" t="str">
            <v>ECWSTBPC</v>
          </cell>
          <cell r="CT120" t="b">
            <v>0</v>
          </cell>
          <cell r="CV120" t="b">
            <v>0</v>
          </cell>
          <cell r="CX120" t="b">
            <v>0</v>
          </cell>
          <cell r="CZ120" t="b">
            <v>0</v>
          </cell>
          <cell r="DB120" t="b">
            <v>0</v>
          </cell>
          <cell r="DD120" t="b">
            <v>0</v>
          </cell>
          <cell r="DF120" t="b">
            <v>0</v>
          </cell>
          <cell r="DH120" t="b">
            <v>0</v>
          </cell>
          <cell r="DJ120" t="b">
            <v>0</v>
          </cell>
          <cell r="DL120" t="b">
            <v>0</v>
          </cell>
          <cell r="DN120" t="b">
            <v>0</v>
          </cell>
          <cell r="DP120" t="b">
            <v>0</v>
          </cell>
          <cell r="DV120">
            <v>0</v>
          </cell>
          <cell r="DX120">
            <v>0</v>
          </cell>
          <cell r="DZ120">
            <v>0</v>
          </cell>
          <cell r="EB120">
            <v>0</v>
          </cell>
          <cell r="ED120">
            <v>0</v>
          </cell>
          <cell r="EF120">
            <v>0</v>
          </cell>
          <cell r="EJ120">
            <v>0</v>
          </cell>
          <cell r="EL120">
            <v>0</v>
          </cell>
          <cell r="EN120">
            <v>0</v>
          </cell>
          <cell r="EP120">
            <v>0</v>
          </cell>
          <cell r="ER120">
            <v>0</v>
          </cell>
          <cell r="ET120">
            <v>0</v>
          </cell>
          <cell r="EX120">
            <v>0</v>
          </cell>
          <cell r="EZ120">
            <v>0</v>
          </cell>
          <cell r="FD120">
            <v>0</v>
          </cell>
          <cell r="FF120">
            <v>0</v>
          </cell>
        </row>
        <row r="121">
          <cell r="A121" t="str">
            <v>Amagerforbrænding_KV</v>
          </cell>
          <cell r="B121" t="str">
            <v>DK-East</v>
          </cell>
          <cell r="G121">
            <v>28.3</v>
          </cell>
          <cell r="H121">
            <v>125.77777777777777</v>
          </cell>
          <cell r="AK121">
            <v>4.2732999999999999</v>
          </cell>
          <cell r="AL121">
            <v>84.410864197530856</v>
          </cell>
          <cell r="AN121">
            <v>0</v>
          </cell>
          <cell r="AO121">
            <v>53.341255000000004</v>
          </cell>
          <cell r="AP121">
            <v>0</v>
          </cell>
          <cell r="AQ121">
            <v>2.5470000000000002</v>
          </cell>
          <cell r="BG121" t="b">
            <v>0</v>
          </cell>
          <cell r="BO121" t="b">
            <v>0</v>
          </cell>
          <cell r="CA121" t="b">
            <v>0</v>
          </cell>
          <cell r="CB121" t="b">
            <v>0</v>
          </cell>
          <cell r="CD121" t="b">
            <v>0</v>
          </cell>
          <cell r="CE121" t="b">
            <v>0</v>
          </cell>
          <cell r="CG121" t="b">
            <v>0</v>
          </cell>
          <cell r="CH121" t="b">
            <v>0</v>
          </cell>
          <cell r="CP121" t="str">
            <v>ECWSTBPC</v>
          </cell>
          <cell r="CT121" t="b">
            <v>0</v>
          </cell>
          <cell r="CV121" t="b">
            <v>0</v>
          </cell>
          <cell r="CX121" t="b">
            <v>0</v>
          </cell>
          <cell r="CZ121" t="b">
            <v>0</v>
          </cell>
          <cell r="DB121" t="b">
            <v>0</v>
          </cell>
          <cell r="DD121" t="b">
            <v>0</v>
          </cell>
          <cell r="DF121" t="b">
            <v>0</v>
          </cell>
          <cell r="DH121" t="b">
            <v>0</v>
          </cell>
          <cell r="DJ121" t="b">
            <v>0</v>
          </cell>
          <cell r="DL121" t="b">
            <v>0</v>
          </cell>
          <cell r="DN121" t="b">
            <v>0</v>
          </cell>
          <cell r="DP121" t="b">
            <v>0</v>
          </cell>
          <cell r="DV121">
            <v>0</v>
          </cell>
          <cell r="DX121">
            <v>0</v>
          </cell>
          <cell r="DZ121">
            <v>0</v>
          </cell>
          <cell r="EB121">
            <v>0</v>
          </cell>
          <cell r="ED121">
            <v>0</v>
          </cell>
          <cell r="EF121">
            <v>0</v>
          </cell>
          <cell r="EJ121">
            <v>0</v>
          </cell>
          <cell r="EL121">
            <v>0</v>
          </cell>
          <cell r="EN121">
            <v>0</v>
          </cell>
          <cell r="EP121">
            <v>0</v>
          </cell>
          <cell r="ER121">
            <v>0</v>
          </cell>
          <cell r="ET121">
            <v>0</v>
          </cell>
          <cell r="EX121">
            <v>0</v>
          </cell>
          <cell r="EZ121">
            <v>0</v>
          </cell>
          <cell r="FD121">
            <v>0</v>
          </cell>
          <cell r="FF121">
            <v>0</v>
          </cell>
        </row>
        <row r="122">
          <cell r="A122" t="str">
            <v>Amagerforbrænding_KV</v>
          </cell>
          <cell r="B122" t="str">
            <v>DK-East</v>
          </cell>
          <cell r="G122">
            <v>28.3</v>
          </cell>
          <cell r="H122">
            <v>125.77777777777777</v>
          </cell>
          <cell r="AK122">
            <v>4.2732999999999999</v>
          </cell>
          <cell r="AL122">
            <v>84.410864197530856</v>
          </cell>
          <cell r="AN122">
            <v>0</v>
          </cell>
          <cell r="AO122">
            <v>52.455748000000007</v>
          </cell>
          <cell r="AP122">
            <v>0</v>
          </cell>
          <cell r="AQ122">
            <v>2.5470000000000002</v>
          </cell>
          <cell r="BG122" t="b">
            <v>0</v>
          </cell>
          <cell r="BO122" t="b">
            <v>0</v>
          </cell>
          <cell r="CA122" t="b">
            <v>0</v>
          </cell>
          <cell r="CB122" t="b">
            <v>0</v>
          </cell>
          <cell r="CD122" t="b">
            <v>0</v>
          </cell>
          <cell r="CE122" t="b">
            <v>0</v>
          </cell>
          <cell r="CG122" t="b">
            <v>0</v>
          </cell>
          <cell r="CH122" t="b">
            <v>0</v>
          </cell>
          <cell r="CT122" t="b">
            <v>0</v>
          </cell>
          <cell r="CV122" t="b">
            <v>0</v>
          </cell>
          <cell r="CX122" t="b">
            <v>0</v>
          </cell>
          <cell r="CZ122" t="b">
            <v>0</v>
          </cell>
          <cell r="DB122" t="b">
            <v>0</v>
          </cell>
          <cell r="DD122" t="b">
            <v>0</v>
          </cell>
          <cell r="DF122" t="b">
            <v>0</v>
          </cell>
          <cell r="DH122" t="b">
            <v>0</v>
          </cell>
          <cell r="DJ122" t="b">
            <v>0</v>
          </cell>
          <cell r="DL122" t="b">
            <v>0</v>
          </cell>
          <cell r="DN122" t="b">
            <v>0</v>
          </cell>
          <cell r="DP122" t="b">
            <v>0</v>
          </cell>
          <cell r="DV122">
            <v>0</v>
          </cell>
          <cell r="DX122">
            <v>0</v>
          </cell>
          <cell r="DZ122">
            <v>0</v>
          </cell>
          <cell r="EB122">
            <v>0</v>
          </cell>
          <cell r="ED122">
            <v>0</v>
          </cell>
          <cell r="EF122">
            <v>0</v>
          </cell>
          <cell r="EJ122">
            <v>0</v>
          </cell>
          <cell r="EL122">
            <v>0</v>
          </cell>
          <cell r="EN122">
            <v>0</v>
          </cell>
          <cell r="EP122">
            <v>0</v>
          </cell>
          <cell r="ER122">
            <v>0</v>
          </cell>
          <cell r="ET122">
            <v>0</v>
          </cell>
          <cell r="EX122">
            <v>0</v>
          </cell>
          <cell r="EZ122">
            <v>0</v>
          </cell>
          <cell r="FD122">
            <v>0</v>
          </cell>
          <cell r="FF122">
            <v>0</v>
          </cell>
        </row>
        <row r="123">
          <cell r="A123" t="str">
            <v>Amagerforbrænding_KV2</v>
          </cell>
          <cell r="B123" t="str">
            <v>DK-East</v>
          </cell>
          <cell r="G123">
            <v>39.150000000000006</v>
          </cell>
          <cell r="H123">
            <v>123.375</v>
          </cell>
          <cell r="AK123">
            <v>8.9586945</v>
          </cell>
          <cell r="AL123">
            <v>88.968347808908021</v>
          </cell>
          <cell r="AN123">
            <v>0</v>
          </cell>
          <cell r="AO123">
            <v>45.414000000000001</v>
          </cell>
          <cell r="AP123">
            <v>0</v>
          </cell>
          <cell r="AQ123">
            <v>2.7404999999999999</v>
          </cell>
          <cell r="BG123" t="b">
            <v>0</v>
          </cell>
          <cell r="BO123" t="b">
            <v>0</v>
          </cell>
          <cell r="CA123" t="b">
            <v>0</v>
          </cell>
          <cell r="CB123" t="b">
            <v>0</v>
          </cell>
          <cell r="CD123" t="b">
            <v>0</v>
          </cell>
          <cell r="CE123" t="b">
            <v>0</v>
          </cell>
          <cell r="CG123" t="b">
            <v>0</v>
          </cell>
          <cell r="CH123" t="b">
            <v>0</v>
          </cell>
          <cell r="CP123" t="str">
            <v>ECWSTBPC</v>
          </cell>
          <cell r="CT123" t="b">
            <v>0</v>
          </cell>
          <cell r="CV123" t="b">
            <v>0</v>
          </cell>
          <cell r="CX123" t="b">
            <v>0</v>
          </cell>
          <cell r="CZ123" t="b">
            <v>0</v>
          </cell>
          <cell r="DB123" t="b">
            <v>0</v>
          </cell>
          <cell r="DD123" t="b">
            <v>0</v>
          </cell>
          <cell r="DF123" t="b">
            <v>0</v>
          </cell>
          <cell r="DH123" t="b">
            <v>0</v>
          </cell>
          <cell r="DJ123" t="b">
            <v>0</v>
          </cell>
          <cell r="DL123" t="b">
            <v>0</v>
          </cell>
          <cell r="DN123" t="b">
            <v>0</v>
          </cell>
          <cell r="DP123" t="b">
            <v>0</v>
          </cell>
          <cell r="DV123">
            <v>0</v>
          </cell>
          <cell r="DX123">
            <v>0</v>
          </cell>
          <cell r="DZ123">
            <v>0</v>
          </cell>
          <cell r="EB123">
            <v>0</v>
          </cell>
          <cell r="ED123">
            <v>0</v>
          </cell>
          <cell r="EF123">
            <v>0</v>
          </cell>
          <cell r="EJ123">
            <v>0</v>
          </cell>
          <cell r="EL123">
            <v>0</v>
          </cell>
          <cell r="EN123">
            <v>0</v>
          </cell>
          <cell r="EP123">
            <v>0</v>
          </cell>
          <cell r="ER123">
            <v>0</v>
          </cell>
          <cell r="ET123">
            <v>0</v>
          </cell>
          <cell r="EX123">
            <v>0</v>
          </cell>
          <cell r="EZ123">
            <v>0</v>
          </cell>
          <cell r="FD123">
            <v>0</v>
          </cell>
          <cell r="FF123">
            <v>0</v>
          </cell>
        </row>
        <row r="124">
          <cell r="A124" t="str">
            <v>IndustryHeatKBHvand</v>
          </cell>
          <cell r="B124" t="str">
            <v>DK-East</v>
          </cell>
          <cell r="G124">
            <v>0</v>
          </cell>
          <cell r="H124">
            <v>1.3716712580348942</v>
          </cell>
          <cell r="N124">
            <v>8.6305555555555546</v>
          </cell>
          <cell r="AK124">
            <v>0</v>
          </cell>
          <cell r="AL124">
            <v>0</v>
          </cell>
          <cell r="AN124">
            <v>0</v>
          </cell>
          <cell r="AO124">
            <v>0</v>
          </cell>
          <cell r="AP124">
            <v>0</v>
          </cell>
          <cell r="AQ124">
            <v>0</v>
          </cell>
          <cell r="BG124" t="b">
            <v>0</v>
          </cell>
          <cell r="BO124" t="b">
            <v>0</v>
          </cell>
          <cell r="CA124" t="b">
            <v>0</v>
          </cell>
          <cell r="CB124" t="b">
            <v>0</v>
          </cell>
          <cell r="CD124" t="b">
            <v>0</v>
          </cell>
          <cell r="CE124" t="b">
            <v>0</v>
          </cell>
          <cell r="CG124" t="b">
            <v>0</v>
          </cell>
          <cell r="CH124" t="b">
            <v>0</v>
          </cell>
          <cell r="CP124">
            <v>0</v>
          </cell>
          <cell r="CT124" t="b">
            <v>0</v>
          </cell>
          <cell r="CV124" t="b">
            <v>0</v>
          </cell>
          <cell r="CX124" t="b">
            <v>0</v>
          </cell>
          <cell r="CZ124" t="b">
            <v>0</v>
          </cell>
          <cell r="DB124" t="b">
            <v>0</v>
          </cell>
          <cell r="DD124" t="b">
            <v>0</v>
          </cell>
          <cell r="DF124" t="b">
            <v>0</v>
          </cell>
          <cell r="DH124" t="b">
            <v>0</v>
          </cell>
          <cell r="DJ124" t="b">
            <v>0</v>
          </cell>
          <cell r="DL124" t="b">
            <v>0</v>
          </cell>
          <cell r="DN124" t="b">
            <v>0</v>
          </cell>
          <cell r="DP124" t="b">
            <v>0</v>
          </cell>
          <cell r="DV124">
            <v>0</v>
          </cell>
          <cell r="DX124">
            <v>0</v>
          </cell>
          <cell r="DZ124">
            <v>0</v>
          </cell>
          <cell r="EB124">
            <v>0</v>
          </cell>
          <cell r="ED124">
            <v>0</v>
          </cell>
          <cell r="EF124">
            <v>0</v>
          </cell>
          <cell r="EJ124">
            <v>0</v>
          </cell>
          <cell r="EL124">
            <v>0</v>
          </cell>
          <cell r="EN124">
            <v>0</v>
          </cell>
          <cell r="EP124">
            <v>0</v>
          </cell>
          <cell r="ER124">
            <v>0</v>
          </cell>
          <cell r="ET124">
            <v>0</v>
          </cell>
          <cell r="EX124">
            <v>0</v>
          </cell>
          <cell r="EZ124">
            <v>0</v>
          </cell>
          <cell r="FD124">
            <v>0</v>
          </cell>
          <cell r="FF124">
            <v>0</v>
          </cell>
        </row>
        <row r="125">
          <cell r="A125" t="str">
            <v>IndustryHeatKBHvand</v>
          </cell>
          <cell r="B125" t="str">
            <v>DK-East</v>
          </cell>
          <cell r="G125">
            <v>0</v>
          </cell>
          <cell r="H125">
            <v>1.3716712580348942</v>
          </cell>
          <cell r="N125">
            <v>8.6305555555555546</v>
          </cell>
          <cell r="AK125">
            <v>0</v>
          </cell>
          <cell r="AL125">
            <v>0</v>
          </cell>
          <cell r="AN125">
            <v>0</v>
          </cell>
          <cell r="AO125">
            <v>0</v>
          </cell>
          <cell r="AP125">
            <v>0</v>
          </cell>
          <cell r="AQ125">
            <v>0</v>
          </cell>
          <cell r="BG125" t="b">
            <v>0</v>
          </cell>
          <cell r="BO125" t="b">
            <v>0</v>
          </cell>
          <cell r="CA125" t="b">
            <v>0</v>
          </cell>
          <cell r="CB125" t="b">
            <v>0</v>
          </cell>
          <cell r="CD125" t="b">
            <v>0</v>
          </cell>
          <cell r="CE125" t="b">
            <v>0</v>
          </cell>
          <cell r="CG125" t="b">
            <v>0</v>
          </cell>
          <cell r="CH125" t="b">
            <v>0</v>
          </cell>
          <cell r="CP125">
            <v>0</v>
          </cell>
          <cell r="CT125" t="b">
            <v>0</v>
          </cell>
          <cell r="CV125" t="b">
            <v>0</v>
          </cell>
          <cell r="CX125" t="b">
            <v>0</v>
          </cell>
          <cell r="CZ125" t="b">
            <v>0</v>
          </cell>
          <cell r="DB125" t="b">
            <v>0</v>
          </cell>
          <cell r="DD125" t="b">
            <v>0</v>
          </cell>
          <cell r="DF125" t="b">
            <v>0</v>
          </cell>
          <cell r="DH125" t="b">
            <v>0</v>
          </cell>
          <cell r="DJ125" t="b">
            <v>0</v>
          </cell>
          <cell r="DL125" t="b">
            <v>0</v>
          </cell>
          <cell r="DN125" t="b">
            <v>0</v>
          </cell>
          <cell r="DP125" t="b">
            <v>0</v>
          </cell>
          <cell r="DV125">
            <v>0</v>
          </cell>
          <cell r="DX125">
            <v>0</v>
          </cell>
          <cell r="DZ125">
            <v>0</v>
          </cell>
          <cell r="EB125">
            <v>0</v>
          </cell>
          <cell r="ED125">
            <v>0</v>
          </cell>
          <cell r="EF125">
            <v>0</v>
          </cell>
          <cell r="EJ125">
            <v>0</v>
          </cell>
          <cell r="EL125">
            <v>0</v>
          </cell>
          <cell r="EN125">
            <v>0</v>
          </cell>
          <cell r="EP125">
            <v>0</v>
          </cell>
          <cell r="ER125">
            <v>0</v>
          </cell>
          <cell r="ET125">
            <v>0</v>
          </cell>
          <cell r="EX125">
            <v>0</v>
          </cell>
          <cell r="EZ125">
            <v>0</v>
          </cell>
          <cell r="FD125">
            <v>0</v>
          </cell>
          <cell r="FF125">
            <v>0</v>
          </cell>
        </row>
        <row r="126">
          <cell r="A126" t="str">
            <v>IndustryHeatKBHvand</v>
          </cell>
          <cell r="B126" t="str">
            <v>DK-East</v>
          </cell>
          <cell r="G126">
            <v>0</v>
          </cell>
          <cell r="H126">
            <v>1.3716712580348942</v>
          </cell>
          <cell r="N126">
            <v>8.6305555555555546</v>
          </cell>
          <cell r="AK126">
            <v>0</v>
          </cell>
          <cell r="AL126">
            <v>0</v>
          </cell>
          <cell r="AN126">
            <v>0</v>
          </cell>
          <cell r="AO126">
            <v>0</v>
          </cell>
          <cell r="AP126">
            <v>0</v>
          </cell>
          <cell r="AQ126">
            <v>0</v>
          </cell>
          <cell r="BG126" t="b">
            <v>0</v>
          </cell>
          <cell r="BO126" t="b">
            <v>0</v>
          </cell>
          <cell r="CA126" t="b">
            <v>0</v>
          </cell>
          <cell r="CB126" t="b">
            <v>0</v>
          </cell>
          <cell r="CD126" t="b">
            <v>0</v>
          </cell>
          <cell r="CE126" t="b">
            <v>0</v>
          </cell>
          <cell r="CG126" t="b">
            <v>0</v>
          </cell>
          <cell r="CH126" t="b">
            <v>0</v>
          </cell>
          <cell r="CP126">
            <v>0</v>
          </cell>
          <cell r="CT126" t="b">
            <v>0</v>
          </cell>
          <cell r="CV126" t="b">
            <v>0</v>
          </cell>
          <cell r="CX126" t="b">
            <v>0</v>
          </cell>
          <cell r="CZ126" t="b">
            <v>0</v>
          </cell>
          <cell r="DB126" t="b">
            <v>0</v>
          </cell>
          <cell r="DD126" t="b">
            <v>0</v>
          </cell>
          <cell r="DF126" t="b">
            <v>0</v>
          </cell>
          <cell r="DH126" t="b">
            <v>0</v>
          </cell>
          <cell r="DJ126" t="b">
            <v>0</v>
          </cell>
          <cell r="DL126" t="b">
            <v>0</v>
          </cell>
          <cell r="DN126" t="b">
            <v>0</v>
          </cell>
          <cell r="DP126" t="b">
            <v>0</v>
          </cell>
          <cell r="DV126">
            <v>0</v>
          </cell>
          <cell r="DX126">
            <v>0</v>
          </cell>
          <cell r="DZ126">
            <v>0</v>
          </cell>
          <cell r="EB126">
            <v>0</v>
          </cell>
          <cell r="ED126">
            <v>0</v>
          </cell>
          <cell r="EF126">
            <v>0</v>
          </cell>
          <cell r="EJ126">
            <v>0</v>
          </cell>
          <cell r="EL126">
            <v>0</v>
          </cell>
          <cell r="EN126">
            <v>0</v>
          </cell>
          <cell r="EP126">
            <v>0</v>
          </cell>
          <cell r="ER126">
            <v>0</v>
          </cell>
          <cell r="ET126">
            <v>0</v>
          </cell>
          <cell r="EX126">
            <v>0</v>
          </cell>
          <cell r="EZ126">
            <v>0</v>
          </cell>
          <cell r="FD126">
            <v>0</v>
          </cell>
          <cell r="FF126">
            <v>0</v>
          </cell>
        </row>
        <row r="127">
          <cell r="A127" t="str">
            <v>IndustryHeatKBHvand</v>
          </cell>
          <cell r="B127" t="str">
            <v>DK-East</v>
          </cell>
          <cell r="G127">
            <v>0</v>
          </cell>
          <cell r="H127">
            <v>1.4493391502213622</v>
          </cell>
          <cell r="N127">
            <v>9.1192419331928107</v>
          </cell>
          <cell r="AK127">
            <v>0</v>
          </cell>
          <cell r="AL127">
            <v>0</v>
          </cell>
          <cell r="AN127">
            <v>0</v>
          </cell>
          <cell r="AO127">
            <v>0</v>
          </cell>
          <cell r="AP127">
            <v>0</v>
          </cell>
          <cell r="AQ127">
            <v>0</v>
          </cell>
          <cell r="BG127" t="b">
            <v>0</v>
          </cell>
          <cell r="BO127" t="b">
            <v>0</v>
          </cell>
          <cell r="CA127" t="b">
            <v>0</v>
          </cell>
          <cell r="CB127" t="b">
            <v>0</v>
          </cell>
          <cell r="CD127" t="b">
            <v>0</v>
          </cell>
          <cell r="CE127" t="b">
            <v>0</v>
          </cell>
          <cell r="CG127" t="b">
            <v>0</v>
          </cell>
          <cell r="CH127" t="b">
            <v>0</v>
          </cell>
          <cell r="CP127">
            <v>0</v>
          </cell>
          <cell r="CT127" t="b">
            <v>0</v>
          </cell>
          <cell r="CV127" t="b">
            <v>0</v>
          </cell>
          <cell r="CX127" t="b">
            <v>0</v>
          </cell>
          <cell r="CZ127" t="b">
            <v>0</v>
          </cell>
          <cell r="DB127" t="b">
            <v>0</v>
          </cell>
          <cell r="DD127" t="b">
            <v>0</v>
          </cell>
          <cell r="DF127" t="b">
            <v>0</v>
          </cell>
          <cell r="DH127" t="b">
            <v>0</v>
          </cell>
          <cell r="DJ127" t="b">
            <v>0</v>
          </cell>
          <cell r="DL127" t="b">
            <v>0</v>
          </cell>
          <cell r="DN127" t="b">
            <v>0</v>
          </cell>
          <cell r="DP127" t="b">
            <v>0</v>
          </cell>
          <cell r="DV127">
            <v>0</v>
          </cell>
          <cell r="DX127">
            <v>0</v>
          </cell>
          <cell r="DZ127">
            <v>0</v>
          </cell>
          <cell r="EB127">
            <v>0</v>
          </cell>
          <cell r="ED127">
            <v>0</v>
          </cell>
          <cell r="EF127">
            <v>0</v>
          </cell>
          <cell r="EJ127">
            <v>0</v>
          </cell>
          <cell r="EL127">
            <v>0</v>
          </cell>
          <cell r="EN127">
            <v>0</v>
          </cell>
          <cell r="EP127">
            <v>0</v>
          </cell>
          <cell r="ER127">
            <v>0</v>
          </cell>
          <cell r="ET127">
            <v>0</v>
          </cell>
          <cell r="EX127">
            <v>0</v>
          </cell>
          <cell r="EZ127">
            <v>0</v>
          </cell>
          <cell r="FD127">
            <v>0</v>
          </cell>
          <cell r="FF127">
            <v>0</v>
          </cell>
        </row>
        <row r="128">
          <cell r="A128" t="str">
            <v>IndustryHeatKBHvand</v>
          </cell>
          <cell r="B128" t="str">
            <v>DK-East</v>
          </cell>
          <cell r="G128">
            <v>0</v>
          </cell>
          <cell r="H128">
            <v>1.4549022894755932</v>
          </cell>
          <cell r="N128">
            <v>9.1542452053804322</v>
          </cell>
          <cell r="AK128">
            <v>0</v>
          </cell>
          <cell r="AL128">
            <v>0</v>
          </cell>
          <cell r="AN128">
            <v>0</v>
          </cell>
          <cell r="AO128">
            <v>0</v>
          </cell>
          <cell r="AP128">
            <v>0</v>
          </cell>
          <cell r="AQ128">
            <v>0</v>
          </cell>
          <cell r="BG128" t="b">
            <v>0</v>
          </cell>
          <cell r="BO128" t="b">
            <v>0</v>
          </cell>
          <cell r="CA128" t="b">
            <v>0</v>
          </cell>
          <cell r="CB128" t="b">
            <v>0</v>
          </cell>
          <cell r="CD128" t="b">
            <v>0</v>
          </cell>
          <cell r="CE128" t="b">
            <v>0</v>
          </cell>
          <cell r="CG128" t="b">
            <v>0</v>
          </cell>
          <cell r="CH128" t="b">
            <v>0</v>
          </cell>
          <cell r="CP128">
            <v>0</v>
          </cell>
          <cell r="CT128" t="b">
            <v>0</v>
          </cell>
          <cell r="CV128" t="b">
            <v>0</v>
          </cell>
          <cell r="CX128" t="b">
            <v>0</v>
          </cell>
          <cell r="CZ128" t="b">
            <v>0</v>
          </cell>
          <cell r="DB128" t="b">
            <v>0</v>
          </cell>
          <cell r="DD128" t="b">
            <v>0</v>
          </cell>
          <cell r="DF128" t="b">
            <v>0</v>
          </cell>
          <cell r="DH128" t="b">
            <v>0</v>
          </cell>
          <cell r="DJ128" t="b">
            <v>0</v>
          </cell>
          <cell r="DL128" t="b">
            <v>0</v>
          </cell>
          <cell r="DN128" t="b">
            <v>0</v>
          </cell>
          <cell r="DP128" t="b">
            <v>0</v>
          </cell>
          <cell r="DV128">
            <v>0</v>
          </cell>
          <cell r="DX128">
            <v>0</v>
          </cell>
          <cell r="DZ128">
            <v>0</v>
          </cell>
          <cell r="EB128">
            <v>0</v>
          </cell>
          <cell r="ED128">
            <v>0</v>
          </cell>
          <cell r="EF128">
            <v>0</v>
          </cell>
          <cell r="EJ128">
            <v>0</v>
          </cell>
          <cell r="EL128">
            <v>0</v>
          </cell>
          <cell r="EN128">
            <v>0</v>
          </cell>
          <cell r="EP128">
            <v>0</v>
          </cell>
          <cell r="ER128">
            <v>0</v>
          </cell>
          <cell r="ET128">
            <v>0</v>
          </cell>
          <cell r="EX128">
            <v>0</v>
          </cell>
          <cell r="EZ128">
            <v>0</v>
          </cell>
          <cell r="FD128">
            <v>0</v>
          </cell>
          <cell r="FF128">
            <v>0</v>
          </cell>
        </row>
        <row r="129">
          <cell r="A129" t="str">
            <v>GeotermiKBHvand</v>
          </cell>
          <cell r="B129" t="str">
            <v>DK-East</v>
          </cell>
          <cell r="G129">
            <v>-13.043478260869566</v>
          </cell>
          <cell r="H129">
            <v>60</v>
          </cell>
          <cell r="AK129">
            <v>-60</v>
          </cell>
          <cell r="AL129">
            <v>0</v>
          </cell>
          <cell r="AN129">
            <v>0</v>
          </cell>
          <cell r="AO129">
            <v>0</v>
          </cell>
          <cell r="AP129">
            <v>0</v>
          </cell>
          <cell r="AQ129">
            <v>0</v>
          </cell>
          <cell r="BG129" t="b">
            <v>0</v>
          </cell>
          <cell r="BO129" t="b">
            <v>0</v>
          </cell>
          <cell r="CA129" t="b">
            <v>0</v>
          </cell>
          <cell r="CB129" t="b">
            <v>0</v>
          </cell>
          <cell r="CD129" t="b">
            <v>0</v>
          </cell>
          <cell r="CE129" t="b">
            <v>0</v>
          </cell>
          <cell r="CG129" t="b">
            <v>0</v>
          </cell>
          <cell r="CH129" t="b">
            <v>0</v>
          </cell>
          <cell r="CP129">
            <v>0</v>
          </cell>
          <cell r="CT129" t="b">
            <v>0</v>
          </cell>
          <cell r="CV129" t="b">
            <v>0</v>
          </cell>
          <cell r="CX129" t="b">
            <v>0</v>
          </cell>
          <cell r="CZ129" t="b">
            <v>0</v>
          </cell>
          <cell r="DB129" t="b">
            <v>0</v>
          </cell>
          <cell r="DD129" t="b">
            <v>0</v>
          </cell>
          <cell r="DF129" t="b">
            <v>0</v>
          </cell>
          <cell r="DH129" t="b">
            <v>0</v>
          </cell>
          <cell r="DJ129" t="b">
            <v>0</v>
          </cell>
          <cell r="DL129" t="b">
            <v>0</v>
          </cell>
          <cell r="DN129" t="b">
            <v>0</v>
          </cell>
          <cell r="DP129" t="b">
            <v>0</v>
          </cell>
          <cell r="DV129">
            <v>0</v>
          </cell>
          <cell r="DX129">
            <v>0</v>
          </cell>
          <cell r="DZ129">
            <v>0</v>
          </cell>
          <cell r="EB129">
            <v>0</v>
          </cell>
          <cell r="ED129">
            <v>0</v>
          </cell>
          <cell r="EF129">
            <v>0</v>
          </cell>
          <cell r="EJ129">
            <v>0</v>
          </cell>
          <cell r="EL129">
            <v>0</v>
          </cell>
          <cell r="EN129">
            <v>0</v>
          </cell>
          <cell r="EP129">
            <v>0</v>
          </cell>
          <cell r="ER129">
            <v>0</v>
          </cell>
          <cell r="ET129">
            <v>0</v>
          </cell>
          <cell r="EX129">
            <v>0</v>
          </cell>
          <cell r="EZ129">
            <v>0</v>
          </cell>
          <cell r="FD129">
            <v>0</v>
          </cell>
          <cell r="FF129">
            <v>0</v>
          </cell>
        </row>
        <row r="130">
          <cell r="A130" t="str">
            <v>GeotermiKBHvand2</v>
          </cell>
          <cell r="B130" t="str">
            <v>DK-East</v>
          </cell>
          <cell r="G130">
            <v>-16.521739130434785</v>
          </cell>
          <cell r="H130">
            <v>76</v>
          </cell>
          <cell r="AK130">
            <v>-76</v>
          </cell>
          <cell r="AL130">
            <v>0</v>
          </cell>
          <cell r="AN130">
            <v>0</v>
          </cell>
          <cell r="AO130">
            <v>0</v>
          </cell>
          <cell r="AP130">
            <v>0</v>
          </cell>
          <cell r="AQ130">
            <v>0</v>
          </cell>
          <cell r="BG130" t="b">
            <v>0</v>
          </cell>
          <cell r="BO130" t="b">
            <v>0</v>
          </cell>
          <cell r="CA130" t="b">
            <v>0</v>
          </cell>
          <cell r="CB130" t="b">
            <v>0</v>
          </cell>
          <cell r="CD130" t="b">
            <v>0</v>
          </cell>
          <cell r="CE130" t="b">
            <v>0</v>
          </cell>
          <cell r="CG130" t="b">
            <v>0</v>
          </cell>
          <cell r="CH130" t="b">
            <v>0</v>
          </cell>
          <cell r="CP130">
            <v>0</v>
          </cell>
          <cell r="CT130" t="b">
            <v>0</v>
          </cell>
          <cell r="CV130" t="b">
            <v>0</v>
          </cell>
          <cell r="CX130" t="b">
            <v>0</v>
          </cell>
          <cell r="CZ130" t="b">
            <v>0</v>
          </cell>
          <cell r="DB130" t="b">
            <v>0</v>
          </cell>
          <cell r="DD130" t="b">
            <v>0</v>
          </cell>
          <cell r="DF130" t="b">
            <v>0</v>
          </cell>
          <cell r="DH130" t="b">
            <v>0</v>
          </cell>
          <cell r="DJ130" t="b">
            <v>0</v>
          </cell>
          <cell r="DL130" t="b">
            <v>0</v>
          </cell>
          <cell r="DN130" t="b">
            <v>0</v>
          </cell>
          <cell r="DP130" t="b">
            <v>0</v>
          </cell>
          <cell r="DV130">
            <v>0</v>
          </cell>
          <cell r="DX130">
            <v>0</v>
          </cell>
          <cell r="DZ130">
            <v>0</v>
          </cell>
          <cell r="EB130">
            <v>0</v>
          </cell>
          <cell r="ED130">
            <v>0</v>
          </cell>
          <cell r="EF130">
            <v>0</v>
          </cell>
          <cell r="EJ130">
            <v>0</v>
          </cell>
          <cell r="EL130">
            <v>0</v>
          </cell>
          <cell r="EN130">
            <v>0</v>
          </cell>
          <cell r="EP130">
            <v>0</v>
          </cell>
          <cell r="ER130">
            <v>0</v>
          </cell>
          <cell r="ET130">
            <v>0</v>
          </cell>
          <cell r="EX130">
            <v>0</v>
          </cell>
          <cell r="EZ130">
            <v>0</v>
          </cell>
          <cell r="FD130">
            <v>0</v>
          </cell>
          <cell r="FF130">
            <v>0</v>
          </cell>
        </row>
        <row r="131">
          <cell r="A131" t="str">
            <v>AMV1</v>
          </cell>
          <cell r="B131" t="str">
            <v>DK-East</v>
          </cell>
          <cell r="G131">
            <v>128</v>
          </cell>
          <cell r="H131">
            <v>145</v>
          </cell>
          <cell r="AK131">
            <v>40.96</v>
          </cell>
          <cell r="AL131">
            <v>250.81081081081081</v>
          </cell>
          <cell r="AN131">
            <v>26.824999999999999</v>
          </cell>
          <cell r="AO131">
            <v>20.172800000000002</v>
          </cell>
          <cell r="AP131">
            <v>3180.8</v>
          </cell>
          <cell r="AQ131">
            <v>17.920000000000002</v>
          </cell>
          <cell r="BG131" t="b">
            <v>0</v>
          </cell>
          <cell r="BO131" t="b">
            <v>0</v>
          </cell>
          <cell r="CA131" t="b">
            <v>0</v>
          </cell>
          <cell r="CB131" t="b">
            <v>0</v>
          </cell>
          <cell r="CD131" t="b">
            <v>0</v>
          </cell>
          <cell r="CE131" t="b">
            <v>0</v>
          </cell>
          <cell r="CG131" t="b">
            <v>0</v>
          </cell>
          <cell r="CH131" t="b">
            <v>0</v>
          </cell>
          <cell r="CP131" t="str">
            <v>ECCOAEXC</v>
          </cell>
          <cell r="CT131" t="b">
            <v>0</v>
          </cell>
          <cell r="CV131" t="b">
            <v>0</v>
          </cell>
          <cell r="CX131" t="b">
            <v>0</v>
          </cell>
          <cell r="CZ131" t="b">
            <v>0</v>
          </cell>
          <cell r="DB131" t="b">
            <v>0</v>
          </cell>
          <cell r="DD131" t="b">
            <v>0</v>
          </cell>
          <cell r="DF131" t="b">
            <v>0</v>
          </cell>
          <cell r="DH131" t="b">
            <v>0</v>
          </cell>
          <cell r="DJ131" t="b">
            <v>0</v>
          </cell>
          <cell r="DL131" t="b">
            <v>0</v>
          </cell>
          <cell r="DN131" t="b">
            <v>0</v>
          </cell>
          <cell r="DP131" t="b">
            <v>0</v>
          </cell>
          <cell r="DV131">
            <v>0</v>
          </cell>
          <cell r="DX131">
            <v>0</v>
          </cell>
          <cell r="DZ131">
            <v>0</v>
          </cell>
          <cell r="EB131">
            <v>0</v>
          </cell>
          <cell r="ED131">
            <v>0</v>
          </cell>
          <cell r="EF131">
            <v>0</v>
          </cell>
          <cell r="EJ131">
            <v>0</v>
          </cell>
          <cell r="EL131">
            <v>0</v>
          </cell>
          <cell r="EN131">
            <v>0</v>
          </cell>
          <cell r="EP131">
            <v>0</v>
          </cell>
          <cell r="ER131">
            <v>0</v>
          </cell>
          <cell r="ET131">
            <v>0</v>
          </cell>
          <cell r="EX131">
            <v>0</v>
          </cell>
          <cell r="EZ131">
            <v>0</v>
          </cell>
          <cell r="FD131">
            <v>0</v>
          </cell>
          <cell r="FF131">
            <v>0</v>
          </cell>
        </row>
        <row r="132">
          <cell r="A132" t="str">
            <v>AMV1</v>
          </cell>
          <cell r="B132" t="str">
            <v>DK-East</v>
          </cell>
          <cell r="G132">
            <v>136</v>
          </cell>
          <cell r="H132">
            <v>190</v>
          </cell>
          <cell r="AK132">
            <v>45.423999999999999</v>
          </cell>
          <cell r="AL132">
            <v>354.52513966480444</v>
          </cell>
          <cell r="AN132">
            <v>34.01</v>
          </cell>
          <cell r="AO132">
            <v>21.433600000000002</v>
          </cell>
          <cell r="AP132">
            <v>3379.6000000000004</v>
          </cell>
          <cell r="AQ132">
            <v>19.040000000000003</v>
          </cell>
          <cell r="BG132" t="b">
            <v>0</v>
          </cell>
          <cell r="BO132" t="b">
            <v>0</v>
          </cell>
          <cell r="CA132" t="b">
            <v>0</v>
          </cell>
          <cell r="CB132" t="b">
            <v>0</v>
          </cell>
          <cell r="CD132" t="b">
            <v>0</v>
          </cell>
          <cell r="CE132" t="b">
            <v>0</v>
          </cell>
          <cell r="CG132" t="b">
            <v>0</v>
          </cell>
          <cell r="CH132" t="b">
            <v>0</v>
          </cell>
          <cell r="CP132" t="str">
            <v>ECCOAEXC</v>
          </cell>
          <cell r="CT132" t="b">
            <v>0</v>
          </cell>
          <cell r="CV132" t="b">
            <v>0</v>
          </cell>
          <cell r="CX132" t="b">
            <v>0</v>
          </cell>
          <cell r="CZ132" t="b">
            <v>0</v>
          </cell>
          <cell r="DB132" t="b">
            <v>0</v>
          </cell>
          <cell r="DD132" t="b">
            <v>0</v>
          </cell>
          <cell r="DF132" t="b">
            <v>0</v>
          </cell>
          <cell r="DH132" t="b">
            <v>0</v>
          </cell>
          <cell r="DJ132" t="b">
            <v>0</v>
          </cell>
          <cell r="DL132" t="b">
            <v>0</v>
          </cell>
          <cell r="DN132" t="b">
            <v>0</v>
          </cell>
          <cell r="DP132" t="b">
            <v>0</v>
          </cell>
          <cell r="DV132">
            <v>0</v>
          </cell>
          <cell r="DX132">
            <v>0</v>
          </cell>
          <cell r="DZ132">
            <v>0</v>
          </cell>
          <cell r="EB132">
            <v>0</v>
          </cell>
          <cell r="ED132">
            <v>0</v>
          </cell>
          <cell r="EF132">
            <v>0</v>
          </cell>
          <cell r="EJ132">
            <v>0</v>
          </cell>
          <cell r="EL132">
            <v>0</v>
          </cell>
          <cell r="EN132">
            <v>0</v>
          </cell>
          <cell r="EP132">
            <v>0</v>
          </cell>
          <cell r="ER132">
            <v>0</v>
          </cell>
          <cell r="ET132">
            <v>0</v>
          </cell>
          <cell r="EX132">
            <v>0</v>
          </cell>
          <cell r="EZ132">
            <v>0</v>
          </cell>
          <cell r="FD132">
            <v>0</v>
          </cell>
          <cell r="FF132">
            <v>0</v>
          </cell>
        </row>
        <row r="133">
          <cell r="A133" t="str">
            <v>AMV1</v>
          </cell>
          <cell r="B133" t="str">
            <v>DK-East</v>
          </cell>
          <cell r="G133">
            <v>136</v>
          </cell>
          <cell r="H133">
            <v>190</v>
          </cell>
          <cell r="AK133">
            <v>45.423999999999999</v>
          </cell>
          <cell r="AL133">
            <v>354.52513966480444</v>
          </cell>
          <cell r="AN133">
            <v>34.01</v>
          </cell>
          <cell r="AO133">
            <v>21.433600000000002</v>
          </cell>
          <cell r="AP133">
            <v>3379.6000000000004</v>
          </cell>
          <cell r="AQ133">
            <v>19.040000000000003</v>
          </cell>
          <cell r="BG133" t="b">
            <v>0</v>
          </cell>
          <cell r="BO133" t="b">
            <v>0</v>
          </cell>
          <cell r="CA133" t="b">
            <v>0</v>
          </cell>
          <cell r="CB133" t="b">
            <v>0</v>
          </cell>
          <cell r="CD133" t="b">
            <v>0</v>
          </cell>
          <cell r="CE133" t="b">
            <v>0</v>
          </cell>
          <cell r="CG133" t="b">
            <v>0</v>
          </cell>
          <cell r="CH133" t="b">
            <v>0</v>
          </cell>
          <cell r="CP133" t="str">
            <v>ECCOAEXC</v>
          </cell>
          <cell r="CT133" t="b">
            <v>0</v>
          </cell>
          <cell r="CV133" t="b">
            <v>0</v>
          </cell>
          <cell r="CX133" t="b">
            <v>0</v>
          </cell>
          <cell r="CZ133" t="b">
            <v>0</v>
          </cell>
          <cell r="DB133" t="b">
            <v>0</v>
          </cell>
          <cell r="DD133" t="b">
            <v>0</v>
          </cell>
          <cell r="DF133" t="b">
            <v>0</v>
          </cell>
          <cell r="DH133" t="b">
            <v>0</v>
          </cell>
          <cell r="DJ133" t="b">
            <v>0</v>
          </cell>
          <cell r="DL133" t="b">
            <v>0</v>
          </cell>
          <cell r="DN133" t="b">
            <v>0</v>
          </cell>
          <cell r="DP133" t="b">
            <v>0</v>
          </cell>
          <cell r="DV133">
            <v>0</v>
          </cell>
          <cell r="DX133">
            <v>0</v>
          </cell>
          <cell r="DZ133">
            <v>0</v>
          </cell>
          <cell r="EB133">
            <v>0</v>
          </cell>
          <cell r="ED133">
            <v>0</v>
          </cell>
          <cell r="EF133">
            <v>0</v>
          </cell>
          <cell r="EJ133">
            <v>0</v>
          </cell>
          <cell r="EL133">
            <v>0</v>
          </cell>
          <cell r="EN133">
            <v>0</v>
          </cell>
          <cell r="EP133">
            <v>0</v>
          </cell>
          <cell r="ER133">
            <v>0</v>
          </cell>
          <cell r="ET133">
            <v>0</v>
          </cell>
          <cell r="EX133">
            <v>0</v>
          </cell>
          <cell r="EZ133">
            <v>0</v>
          </cell>
          <cell r="FD133">
            <v>0</v>
          </cell>
          <cell r="FF133">
            <v>0</v>
          </cell>
        </row>
        <row r="134">
          <cell r="A134" t="str">
            <v>AMV2</v>
          </cell>
          <cell r="B134" t="str">
            <v>DK-East</v>
          </cell>
          <cell r="G134">
            <v>128</v>
          </cell>
          <cell r="H134">
            <v>145</v>
          </cell>
          <cell r="AK134">
            <v>42.24</v>
          </cell>
          <cell r="AL134">
            <v>258.64864864864865</v>
          </cell>
          <cell r="AN134">
            <v>26.824999999999999</v>
          </cell>
          <cell r="AO134">
            <v>20.172800000000002</v>
          </cell>
          <cell r="AP134">
            <v>3180.8</v>
          </cell>
          <cell r="AQ134">
            <v>17.920000000000002</v>
          </cell>
          <cell r="BG134" t="b">
            <v>0</v>
          </cell>
          <cell r="BO134" t="b">
            <v>0</v>
          </cell>
          <cell r="CA134" t="b">
            <v>0</v>
          </cell>
          <cell r="CB134" t="b">
            <v>0</v>
          </cell>
          <cell r="CD134" t="b">
            <v>0</v>
          </cell>
          <cell r="CE134" t="b">
            <v>0</v>
          </cell>
          <cell r="CG134" t="b">
            <v>0</v>
          </cell>
          <cell r="CH134" t="b">
            <v>0</v>
          </cell>
          <cell r="CP134" t="str">
            <v>ECCOAEXC</v>
          </cell>
          <cell r="CT134" t="b">
            <v>0</v>
          </cell>
          <cell r="CV134" t="b">
            <v>0</v>
          </cell>
          <cell r="CX134" t="b">
            <v>0</v>
          </cell>
          <cell r="CZ134" t="b">
            <v>0</v>
          </cell>
          <cell r="DB134" t="b">
            <v>0</v>
          </cell>
          <cell r="DD134" t="b">
            <v>0</v>
          </cell>
          <cell r="DF134" t="b">
            <v>0</v>
          </cell>
          <cell r="DH134" t="b">
            <v>0</v>
          </cell>
          <cell r="DJ134" t="b">
            <v>0</v>
          </cell>
          <cell r="DL134" t="b">
            <v>0</v>
          </cell>
          <cell r="DN134" t="b">
            <v>0</v>
          </cell>
          <cell r="DP134" t="b">
            <v>0</v>
          </cell>
          <cell r="DV134">
            <v>0</v>
          </cell>
          <cell r="DX134">
            <v>0</v>
          </cell>
          <cell r="DZ134">
            <v>0</v>
          </cell>
          <cell r="EB134">
            <v>0</v>
          </cell>
          <cell r="ED134">
            <v>0</v>
          </cell>
          <cell r="EF134">
            <v>0</v>
          </cell>
          <cell r="EJ134">
            <v>0</v>
          </cell>
          <cell r="EL134">
            <v>0</v>
          </cell>
          <cell r="EN134">
            <v>0</v>
          </cell>
          <cell r="EP134">
            <v>0</v>
          </cell>
          <cell r="ER134">
            <v>0</v>
          </cell>
          <cell r="ET134">
            <v>0</v>
          </cell>
          <cell r="EX134">
            <v>0</v>
          </cell>
          <cell r="EZ134">
            <v>0</v>
          </cell>
          <cell r="FD134">
            <v>0</v>
          </cell>
          <cell r="FF134">
            <v>0</v>
          </cell>
        </row>
        <row r="135">
          <cell r="A135" t="str">
            <v>AMV2</v>
          </cell>
          <cell r="B135" t="str">
            <v>DK-East</v>
          </cell>
          <cell r="G135">
            <v>136</v>
          </cell>
          <cell r="H135">
            <v>190</v>
          </cell>
          <cell r="AK135">
            <v>47.463999999999999</v>
          </cell>
          <cell r="AL135">
            <v>370.44692737430171</v>
          </cell>
          <cell r="AN135">
            <v>34.01</v>
          </cell>
          <cell r="AO135">
            <v>21.433600000000002</v>
          </cell>
          <cell r="AP135">
            <v>3379.6000000000004</v>
          </cell>
          <cell r="AQ135">
            <v>19.040000000000003</v>
          </cell>
          <cell r="BG135" t="b">
            <v>0</v>
          </cell>
          <cell r="BO135" t="b">
            <v>0</v>
          </cell>
          <cell r="CA135" t="b">
            <v>0</v>
          </cell>
          <cell r="CB135" t="b">
            <v>0</v>
          </cell>
          <cell r="CD135" t="b">
            <v>0</v>
          </cell>
          <cell r="CE135" t="b">
            <v>0</v>
          </cell>
          <cell r="CG135" t="b">
            <v>0</v>
          </cell>
          <cell r="CH135" t="b">
            <v>0</v>
          </cell>
          <cell r="CP135" t="str">
            <v>ECCOAEXC</v>
          </cell>
          <cell r="CT135" t="b">
            <v>0</v>
          </cell>
          <cell r="CV135" t="b">
            <v>0</v>
          </cell>
          <cell r="CX135" t="b">
            <v>0</v>
          </cell>
          <cell r="CZ135" t="b">
            <v>0</v>
          </cell>
          <cell r="DB135" t="b">
            <v>0</v>
          </cell>
          <cell r="DD135" t="b">
            <v>0</v>
          </cell>
          <cell r="DF135" t="b">
            <v>0</v>
          </cell>
          <cell r="DH135" t="b">
            <v>0</v>
          </cell>
          <cell r="DJ135" t="b">
            <v>0</v>
          </cell>
          <cell r="DL135" t="b">
            <v>0</v>
          </cell>
          <cell r="DN135" t="b">
            <v>0</v>
          </cell>
          <cell r="DP135" t="b">
            <v>0</v>
          </cell>
          <cell r="DV135">
            <v>0</v>
          </cell>
          <cell r="DX135">
            <v>0</v>
          </cell>
          <cell r="DZ135">
            <v>0</v>
          </cell>
          <cell r="EB135">
            <v>0</v>
          </cell>
          <cell r="ED135">
            <v>0</v>
          </cell>
          <cell r="EF135">
            <v>0</v>
          </cell>
          <cell r="EJ135">
            <v>0</v>
          </cell>
          <cell r="EL135">
            <v>0</v>
          </cell>
          <cell r="EN135">
            <v>0</v>
          </cell>
          <cell r="EP135">
            <v>0</v>
          </cell>
          <cell r="ER135">
            <v>0</v>
          </cell>
          <cell r="ET135">
            <v>0</v>
          </cell>
          <cell r="EX135">
            <v>0</v>
          </cell>
          <cell r="EZ135">
            <v>0</v>
          </cell>
          <cell r="FD135">
            <v>0</v>
          </cell>
          <cell r="FF135">
            <v>0</v>
          </cell>
        </row>
        <row r="136">
          <cell r="A136" t="str">
            <v>AMV2</v>
          </cell>
          <cell r="B136" t="str">
            <v>DK-East</v>
          </cell>
          <cell r="G136">
            <v>136</v>
          </cell>
          <cell r="H136">
            <v>190</v>
          </cell>
          <cell r="AK136">
            <v>47.463999999999999</v>
          </cell>
          <cell r="AL136">
            <v>370.44692737430171</v>
          </cell>
          <cell r="AN136">
            <v>34.01</v>
          </cell>
          <cell r="AO136">
            <v>21.433600000000002</v>
          </cell>
          <cell r="AP136">
            <v>3379.6000000000004</v>
          </cell>
          <cell r="AQ136">
            <v>19.040000000000003</v>
          </cell>
          <cell r="BG136" t="b">
            <v>0</v>
          </cell>
          <cell r="BO136" t="b">
            <v>0</v>
          </cell>
          <cell r="CA136" t="b">
            <v>0</v>
          </cell>
          <cell r="CB136" t="b">
            <v>0</v>
          </cell>
          <cell r="CD136" t="b">
            <v>0</v>
          </cell>
          <cell r="CE136" t="b">
            <v>0</v>
          </cell>
          <cell r="CG136" t="b">
            <v>0</v>
          </cell>
          <cell r="CH136" t="b">
            <v>0</v>
          </cell>
          <cell r="CP136" t="str">
            <v>ECCOAEXC</v>
          </cell>
          <cell r="CT136" t="b">
            <v>0</v>
          </cell>
          <cell r="CV136" t="b">
            <v>0</v>
          </cell>
          <cell r="CX136" t="b">
            <v>0</v>
          </cell>
          <cell r="CZ136" t="b">
            <v>0</v>
          </cell>
          <cell r="DB136" t="b">
            <v>0</v>
          </cell>
          <cell r="DD136" t="b">
            <v>0</v>
          </cell>
          <cell r="DF136" t="b">
            <v>0</v>
          </cell>
          <cell r="DH136" t="b">
            <v>0</v>
          </cell>
          <cell r="DJ136" t="b">
            <v>0</v>
          </cell>
          <cell r="DL136" t="b">
            <v>0</v>
          </cell>
          <cell r="DN136" t="b">
            <v>0</v>
          </cell>
          <cell r="DP136" t="b">
            <v>0</v>
          </cell>
          <cell r="DV136">
            <v>0</v>
          </cell>
          <cell r="DX136">
            <v>0</v>
          </cell>
          <cell r="DZ136">
            <v>0</v>
          </cell>
          <cell r="EB136">
            <v>0</v>
          </cell>
          <cell r="ED136">
            <v>0</v>
          </cell>
          <cell r="EF136">
            <v>0</v>
          </cell>
          <cell r="EJ136">
            <v>0</v>
          </cell>
          <cell r="EL136">
            <v>0</v>
          </cell>
          <cell r="EN136">
            <v>0</v>
          </cell>
          <cell r="EP136">
            <v>0</v>
          </cell>
          <cell r="ER136">
            <v>0</v>
          </cell>
          <cell r="ET136">
            <v>0</v>
          </cell>
          <cell r="EX136">
            <v>0</v>
          </cell>
          <cell r="EZ136">
            <v>0</v>
          </cell>
          <cell r="FD136">
            <v>0</v>
          </cell>
          <cell r="FF136">
            <v>0</v>
          </cell>
        </row>
        <row r="137">
          <cell r="A137" t="str">
            <v>AMV2_Halm</v>
          </cell>
          <cell r="B137" t="str">
            <v>DK-East</v>
          </cell>
          <cell r="G137">
            <v>89.76</v>
          </cell>
          <cell r="H137">
            <v>125.4</v>
          </cell>
          <cell r="AK137">
            <v>24.055680000000002</v>
          </cell>
          <cell r="AL137">
            <v>187.7497206703911</v>
          </cell>
          <cell r="AN137">
            <v>22.4466</v>
          </cell>
          <cell r="AO137">
            <v>14.900160000000005</v>
          </cell>
          <cell r="AP137">
            <v>2962.0800000000004</v>
          </cell>
          <cell r="AQ137">
            <v>12.566400000000002</v>
          </cell>
          <cell r="BG137" t="b">
            <v>0</v>
          </cell>
          <cell r="BO137" t="b">
            <v>0</v>
          </cell>
          <cell r="CA137" t="b">
            <v>0</v>
          </cell>
          <cell r="CB137" t="b">
            <v>0</v>
          </cell>
          <cell r="CD137" t="b">
            <v>0</v>
          </cell>
          <cell r="CE137" t="b">
            <v>0</v>
          </cell>
          <cell r="CG137" t="b">
            <v>0</v>
          </cell>
          <cell r="CH137" t="b">
            <v>0</v>
          </cell>
          <cell r="CP137" t="str">
            <v>ECWPEEXC</v>
          </cell>
          <cell r="CT137" t="b">
            <v>0</v>
          </cell>
          <cell r="CV137" t="b">
            <v>0</v>
          </cell>
          <cell r="CX137" t="b">
            <v>0</v>
          </cell>
          <cell r="CZ137" t="b">
            <v>0</v>
          </cell>
          <cell r="DB137" t="b">
            <v>0</v>
          </cell>
          <cell r="DD137" t="b">
            <v>0</v>
          </cell>
          <cell r="DF137" t="b">
            <v>0</v>
          </cell>
          <cell r="DH137" t="b">
            <v>0</v>
          </cell>
          <cell r="DJ137" t="b">
            <v>0</v>
          </cell>
          <cell r="DL137" t="b">
            <v>0</v>
          </cell>
          <cell r="DN137" t="b">
            <v>0</v>
          </cell>
          <cell r="DP137" t="b">
            <v>0</v>
          </cell>
          <cell r="DV137">
            <v>0</v>
          </cell>
          <cell r="DX137">
            <v>0</v>
          </cell>
          <cell r="DZ137">
            <v>0</v>
          </cell>
          <cell r="EB137">
            <v>0</v>
          </cell>
          <cell r="ED137">
            <v>0</v>
          </cell>
          <cell r="EF137">
            <v>0</v>
          </cell>
          <cell r="EJ137">
            <v>0</v>
          </cell>
          <cell r="EL137">
            <v>0</v>
          </cell>
          <cell r="EN137">
            <v>0</v>
          </cell>
          <cell r="EP137">
            <v>0</v>
          </cell>
          <cell r="ER137">
            <v>0</v>
          </cell>
          <cell r="ET137">
            <v>0</v>
          </cell>
          <cell r="EX137">
            <v>0</v>
          </cell>
          <cell r="EZ137">
            <v>0</v>
          </cell>
          <cell r="FD137">
            <v>0</v>
          </cell>
          <cell r="FF137">
            <v>0</v>
          </cell>
        </row>
        <row r="138">
          <cell r="A138" t="str">
            <v>AMV2_Halm</v>
          </cell>
          <cell r="B138" t="str">
            <v>DK-East</v>
          </cell>
          <cell r="G138">
            <v>89.76</v>
          </cell>
          <cell r="H138">
            <v>125.4</v>
          </cell>
          <cell r="AK138">
            <v>24.055680000000002</v>
          </cell>
          <cell r="AL138">
            <v>187.7497206703911</v>
          </cell>
          <cell r="AN138">
            <v>22.4466</v>
          </cell>
          <cell r="AO138">
            <v>14.900160000000005</v>
          </cell>
          <cell r="AP138">
            <v>2962.0800000000004</v>
          </cell>
          <cell r="AQ138">
            <v>12.566400000000002</v>
          </cell>
          <cell r="BG138" t="b">
            <v>0</v>
          </cell>
          <cell r="BO138" t="b">
            <v>0</v>
          </cell>
          <cell r="CA138" t="b">
            <v>0</v>
          </cell>
          <cell r="CB138" t="b">
            <v>0</v>
          </cell>
          <cell r="CD138" t="b">
            <v>0</v>
          </cell>
          <cell r="CE138" t="b">
            <v>0</v>
          </cell>
          <cell r="CG138" t="b">
            <v>0</v>
          </cell>
          <cell r="CH138" t="b">
            <v>0</v>
          </cell>
          <cell r="CP138" t="str">
            <v>ECWPEEXC</v>
          </cell>
          <cell r="CT138" t="b">
            <v>0</v>
          </cell>
          <cell r="CV138" t="b">
            <v>0</v>
          </cell>
          <cell r="CX138" t="b">
            <v>0</v>
          </cell>
          <cell r="CZ138" t="b">
            <v>0</v>
          </cell>
          <cell r="DB138" t="b">
            <v>0</v>
          </cell>
          <cell r="DD138" t="b">
            <v>0</v>
          </cell>
          <cell r="DF138" t="b">
            <v>0</v>
          </cell>
          <cell r="DH138" t="b">
            <v>0</v>
          </cell>
          <cell r="DJ138" t="b">
            <v>0</v>
          </cell>
          <cell r="DL138" t="b">
            <v>0</v>
          </cell>
          <cell r="DN138" t="b">
            <v>0</v>
          </cell>
          <cell r="DP138" t="b">
            <v>0</v>
          </cell>
          <cell r="DV138">
            <v>0</v>
          </cell>
          <cell r="DX138">
            <v>0</v>
          </cell>
          <cell r="DZ138">
            <v>0</v>
          </cell>
          <cell r="EB138">
            <v>0</v>
          </cell>
          <cell r="ED138">
            <v>0</v>
          </cell>
          <cell r="EF138">
            <v>0</v>
          </cell>
          <cell r="EJ138">
            <v>0</v>
          </cell>
          <cell r="EL138">
            <v>0</v>
          </cell>
          <cell r="EN138">
            <v>0</v>
          </cell>
          <cell r="EP138">
            <v>0</v>
          </cell>
          <cell r="ER138">
            <v>0</v>
          </cell>
          <cell r="ET138">
            <v>0</v>
          </cell>
          <cell r="EX138">
            <v>0</v>
          </cell>
          <cell r="EZ138">
            <v>0</v>
          </cell>
          <cell r="FD138">
            <v>0</v>
          </cell>
          <cell r="FF138">
            <v>0</v>
          </cell>
        </row>
        <row r="139">
          <cell r="A139" t="str">
            <v>AMV3</v>
          </cell>
          <cell r="B139" t="str">
            <v>DK-East</v>
          </cell>
          <cell r="G139">
            <v>250</v>
          </cell>
          <cell r="H139">
            <v>330</v>
          </cell>
          <cell r="AK139">
            <v>101</v>
          </cell>
          <cell r="AL139">
            <v>1257.7358490566041</v>
          </cell>
          <cell r="AN139">
            <v>34.979999999999997</v>
          </cell>
          <cell r="AO139">
            <v>39.400000000000006</v>
          </cell>
          <cell r="AP139">
            <v>6212.5</v>
          </cell>
          <cell r="AQ139">
            <v>35</v>
          </cell>
          <cell r="BG139" t="b">
            <v>0</v>
          </cell>
          <cell r="BO139" t="b">
            <v>0</v>
          </cell>
          <cell r="CA139" t="b">
            <v>0</v>
          </cell>
          <cell r="CB139" t="b">
            <v>0</v>
          </cell>
          <cell r="CD139" t="b">
            <v>0</v>
          </cell>
          <cell r="CE139" t="b">
            <v>0</v>
          </cell>
          <cell r="CG139" t="b">
            <v>0</v>
          </cell>
          <cell r="CH139" t="b">
            <v>0</v>
          </cell>
          <cell r="CP139" t="str">
            <v>ECCOAEXC</v>
          </cell>
          <cell r="CT139" t="b">
            <v>0</v>
          </cell>
          <cell r="CV139" t="b">
            <v>0</v>
          </cell>
          <cell r="CX139" t="b">
            <v>0</v>
          </cell>
          <cell r="CZ139" t="b">
            <v>0</v>
          </cell>
          <cell r="DB139" t="b">
            <v>0</v>
          </cell>
          <cell r="DD139" t="b">
            <v>0</v>
          </cell>
          <cell r="DF139" t="b">
            <v>0</v>
          </cell>
          <cell r="DH139" t="b">
            <v>0</v>
          </cell>
          <cell r="DJ139" t="b">
            <v>0</v>
          </cell>
          <cell r="DL139" t="b">
            <v>0</v>
          </cell>
          <cell r="DN139" t="b">
            <v>0</v>
          </cell>
          <cell r="DP139" t="b">
            <v>0</v>
          </cell>
          <cell r="DV139">
            <v>0</v>
          </cell>
          <cell r="DX139">
            <v>0</v>
          </cell>
          <cell r="DZ139">
            <v>0</v>
          </cell>
          <cell r="EB139">
            <v>0</v>
          </cell>
          <cell r="ED139">
            <v>0</v>
          </cell>
          <cell r="EF139">
            <v>0</v>
          </cell>
          <cell r="EJ139">
            <v>0</v>
          </cell>
          <cell r="EL139">
            <v>0</v>
          </cell>
          <cell r="EN139">
            <v>0</v>
          </cell>
          <cell r="EP139">
            <v>0</v>
          </cell>
          <cell r="ER139">
            <v>0</v>
          </cell>
          <cell r="ET139">
            <v>0</v>
          </cell>
          <cell r="EX139">
            <v>0</v>
          </cell>
          <cell r="EZ139">
            <v>0</v>
          </cell>
          <cell r="FD139">
            <v>0</v>
          </cell>
          <cell r="FF139">
            <v>0</v>
          </cell>
        </row>
        <row r="140">
          <cell r="A140" t="str">
            <v>AMV3</v>
          </cell>
          <cell r="B140" t="str">
            <v>DK-East</v>
          </cell>
          <cell r="G140">
            <v>250</v>
          </cell>
          <cell r="H140">
            <v>330</v>
          </cell>
          <cell r="AK140">
            <v>101</v>
          </cell>
          <cell r="AL140">
            <v>1257.7358490566041</v>
          </cell>
          <cell r="AN140">
            <v>34.979999999999997</v>
          </cell>
          <cell r="AO140">
            <v>39.400000000000006</v>
          </cell>
          <cell r="AP140">
            <v>6212.5</v>
          </cell>
          <cell r="AQ140">
            <v>35</v>
          </cell>
          <cell r="BG140" t="b">
            <v>0</v>
          </cell>
          <cell r="BO140" t="b">
            <v>0</v>
          </cell>
          <cell r="CA140" t="b">
            <v>0</v>
          </cell>
          <cell r="CB140" t="b">
            <v>0</v>
          </cell>
          <cell r="CD140" t="b">
            <v>0</v>
          </cell>
          <cell r="CE140" t="b">
            <v>0</v>
          </cell>
          <cell r="CG140" t="b">
            <v>0</v>
          </cell>
          <cell r="CH140" t="b">
            <v>0</v>
          </cell>
          <cell r="CP140" t="str">
            <v>ECCOAEXC</v>
          </cell>
          <cell r="CT140" t="b">
            <v>0</v>
          </cell>
          <cell r="CV140" t="b">
            <v>0</v>
          </cell>
          <cell r="CX140" t="b">
            <v>0</v>
          </cell>
          <cell r="CZ140" t="b">
            <v>0</v>
          </cell>
          <cell r="DB140" t="b">
            <v>0</v>
          </cell>
          <cell r="DD140" t="b">
            <v>0</v>
          </cell>
          <cell r="DF140" t="b">
            <v>0</v>
          </cell>
          <cell r="DH140" t="b">
            <v>0</v>
          </cell>
          <cell r="DJ140" t="b">
            <v>0</v>
          </cell>
          <cell r="DL140" t="b">
            <v>0</v>
          </cell>
          <cell r="DN140" t="b">
            <v>0</v>
          </cell>
          <cell r="DP140" t="b">
            <v>0</v>
          </cell>
          <cell r="DV140">
            <v>0</v>
          </cell>
          <cell r="DX140">
            <v>0</v>
          </cell>
          <cell r="DZ140">
            <v>0</v>
          </cell>
          <cell r="EB140">
            <v>0</v>
          </cell>
          <cell r="ED140">
            <v>0</v>
          </cell>
          <cell r="EF140">
            <v>0</v>
          </cell>
          <cell r="EJ140">
            <v>0</v>
          </cell>
          <cell r="EL140">
            <v>0</v>
          </cell>
          <cell r="EN140">
            <v>0</v>
          </cell>
          <cell r="EP140">
            <v>0</v>
          </cell>
          <cell r="ER140">
            <v>0</v>
          </cell>
          <cell r="ET140">
            <v>0</v>
          </cell>
          <cell r="EX140">
            <v>0</v>
          </cell>
          <cell r="EZ140">
            <v>0</v>
          </cell>
          <cell r="FD140">
            <v>0</v>
          </cell>
          <cell r="FF140">
            <v>0</v>
          </cell>
        </row>
        <row r="141">
          <cell r="A141" t="str">
            <v>AMV3</v>
          </cell>
          <cell r="B141" t="str">
            <v>DK-East</v>
          </cell>
          <cell r="G141">
            <v>250</v>
          </cell>
          <cell r="H141">
            <v>330</v>
          </cell>
          <cell r="AK141">
            <v>101</v>
          </cell>
          <cell r="AL141">
            <v>1257.7358490566041</v>
          </cell>
          <cell r="AN141">
            <v>34.979999999999997</v>
          </cell>
          <cell r="AO141">
            <v>39.400000000000006</v>
          </cell>
          <cell r="AP141">
            <v>6212.5</v>
          </cell>
          <cell r="AQ141">
            <v>35</v>
          </cell>
          <cell r="BG141" t="b">
            <v>0</v>
          </cell>
          <cell r="BO141" t="b">
            <v>0</v>
          </cell>
          <cell r="CA141" t="b">
            <v>0</v>
          </cell>
          <cell r="CB141" t="b">
            <v>0</v>
          </cell>
          <cell r="CD141" t="b">
            <v>0</v>
          </cell>
          <cell r="CE141" t="b">
            <v>0</v>
          </cell>
          <cell r="CG141" t="b">
            <v>0</v>
          </cell>
          <cell r="CH141" t="b">
            <v>0</v>
          </cell>
          <cell r="CP141" t="str">
            <v>ECCOAEXC</v>
          </cell>
          <cell r="CT141" t="b">
            <v>0</v>
          </cell>
          <cell r="CV141" t="b">
            <v>0</v>
          </cell>
          <cell r="CX141" t="b">
            <v>0</v>
          </cell>
          <cell r="CZ141" t="b">
            <v>0</v>
          </cell>
          <cell r="DB141" t="b">
            <v>0</v>
          </cell>
          <cell r="DD141" t="b">
            <v>0</v>
          </cell>
          <cell r="DF141" t="b">
            <v>0</v>
          </cell>
          <cell r="DH141" t="b">
            <v>0</v>
          </cell>
          <cell r="DJ141" t="b">
            <v>0</v>
          </cell>
          <cell r="DL141" t="b">
            <v>0</v>
          </cell>
          <cell r="DN141" t="b">
            <v>0</v>
          </cell>
          <cell r="DP141" t="b">
            <v>0</v>
          </cell>
          <cell r="DV141">
            <v>0</v>
          </cell>
          <cell r="DX141">
            <v>0</v>
          </cell>
          <cell r="DZ141">
            <v>0</v>
          </cell>
          <cell r="EB141">
            <v>0</v>
          </cell>
          <cell r="ED141">
            <v>0</v>
          </cell>
          <cell r="EF141">
            <v>0</v>
          </cell>
          <cell r="EJ141">
            <v>0</v>
          </cell>
          <cell r="EL141">
            <v>0</v>
          </cell>
          <cell r="EN141">
            <v>0</v>
          </cell>
          <cell r="EP141">
            <v>0</v>
          </cell>
          <cell r="ER141">
            <v>0</v>
          </cell>
          <cell r="ET141">
            <v>0</v>
          </cell>
          <cell r="EX141">
            <v>0</v>
          </cell>
          <cell r="EZ141">
            <v>0</v>
          </cell>
          <cell r="FD141">
            <v>0</v>
          </cell>
          <cell r="FF141">
            <v>0</v>
          </cell>
        </row>
        <row r="142">
          <cell r="A142" t="str">
            <v>AMV3</v>
          </cell>
          <cell r="B142" t="str">
            <v>DK-East</v>
          </cell>
          <cell r="G142">
            <v>250</v>
          </cell>
          <cell r="H142">
            <v>330</v>
          </cell>
          <cell r="AK142">
            <v>101</v>
          </cell>
          <cell r="AL142">
            <v>1257.7358490566041</v>
          </cell>
          <cell r="AN142">
            <v>34.979999999999997</v>
          </cell>
          <cell r="AO142">
            <v>39.400000000000006</v>
          </cell>
          <cell r="AP142">
            <v>6212.5</v>
          </cell>
          <cell r="AQ142">
            <v>35</v>
          </cell>
          <cell r="BG142" t="b">
            <v>0</v>
          </cell>
          <cell r="BO142" t="b">
            <v>0</v>
          </cell>
          <cell r="CA142" t="b">
            <v>0</v>
          </cell>
          <cell r="CB142" t="b">
            <v>0</v>
          </cell>
          <cell r="CD142" t="b">
            <v>0</v>
          </cell>
          <cell r="CE142" t="b">
            <v>0</v>
          </cell>
          <cell r="CG142" t="b">
            <v>0</v>
          </cell>
          <cell r="CH142" t="b">
            <v>0</v>
          </cell>
          <cell r="CT142" t="b">
            <v>0</v>
          </cell>
          <cell r="CV142" t="b">
            <v>0</v>
          </cell>
          <cell r="CX142" t="b">
            <v>0</v>
          </cell>
          <cell r="CZ142" t="b">
            <v>0</v>
          </cell>
          <cell r="DB142" t="b">
            <v>0</v>
          </cell>
          <cell r="DD142" t="b">
            <v>0</v>
          </cell>
          <cell r="DF142" t="b">
            <v>0</v>
          </cell>
          <cell r="DH142" t="b">
            <v>0</v>
          </cell>
          <cell r="DJ142" t="b">
            <v>0</v>
          </cell>
          <cell r="DL142" t="b">
            <v>0</v>
          </cell>
          <cell r="DN142" t="b">
            <v>0</v>
          </cell>
          <cell r="DP142" t="b">
            <v>0</v>
          </cell>
          <cell r="DV142">
            <v>0</v>
          </cell>
          <cell r="DX142">
            <v>0</v>
          </cell>
          <cell r="DZ142">
            <v>0</v>
          </cell>
          <cell r="EB142">
            <v>0</v>
          </cell>
          <cell r="ED142">
            <v>0</v>
          </cell>
          <cell r="EF142">
            <v>0</v>
          </cell>
          <cell r="EJ142">
            <v>0</v>
          </cell>
          <cell r="EL142">
            <v>0</v>
          </cell>
          <cell r="EN142">
            <v>0</v>
          </cell>
          <cell r="EP142">
            <v>0</v>
          </cell>
          <cell r="ER142">
            <v>0</v>
          </cell>
          <cell r="ET142">
            <v>0</v>
          </cell>
          <cell r="EX142">
            <v>0</v>
          </cell>
          <cell r="EZ142">
            <v>0</v>
          </cell>
          <cell r="FD142">
            <v>0</v>
          </cell>
          <cell r="FF142">
            <v>0</v>
          </cell>
        </row>
        <row r="143">
          <cell r="A143" t="str">
            <v>AMV3_Renoveret</v>
          </cell>
          <cell r="B143" t="str">
            <v>DK-East</v>
          </cell>
          <cell r="G143">
            <v>300</v>
          </cell>
          <cell r="H143">
            <v>402.14477211796248</v>
          </cell>
          <cell r="AK143">
            <v>127.20000000000002</v>
          </cell>
          <cell r="AL143">
            <v>1608.5790884718501</v>
          </cell>
          <cell r="AN143">
            <v>42.627345844504021</v>
          </cell>
          <cell r="AO143">
            <v>47.280000000000008</v>
          </cell>
          <cell r="AP143">
            <v>7455</v>
          </cell>
          <cell r="AQ143">
            <v>42.000000000000007</v>
          </cell>
          <cell r="BG143" t="b">
            <v>0</v>
          </cell>
          <cell r="BO143" t="b">
            <v>0</v>
          </cell>
          <cell r="CA143" t="b">
            <v>0</v>
          </cell>
          <cell r="CB143" t="b">
            <v>0</v>
          </cell>
          <cell r="CD143" t="b">
            <v>0</v>
          </cell>
          <cell r="CE143" t="b">
            <v>0</v>
          </cell>
          <cell r="CG143" t="b">
            <v>0</v>
          </cell>
          <cell r="CH143" t="b">
            <v>0</v>
          </cell>
          <cell r="CP143" t="str">
            <v>ECXXXEXC</v>
          </cell>
          <cell r="CT143" t="b">
            <v>0</v>
          </cell>
          <cell r="CV143" t="b">
            <v>0</v>
          </cell>
          <cell r="CX143" t="b">
            <v>0</v>
          </cell>
          <cell r="CZ143" t="b">
            <v>0</v>
          </cell>
          <cell r="DB143" t="b">
            <v>0</v>
          </cell>
          <cell r="DD143" t="b">
            <v>0</v>
          </cell>
          <cell r="DF143" t="b">
            <v>0</v>
          </cell>
          <cell r="DH143" t="b">
            <v>0</v>
          </cell>
          <cell r="DJ143" t="b">
            <v>0</v>
          </cell>
          <cell r="DL143" t="b">
            <v>0</v>
          </cell>
          <cell r="DN143" t="b">
            <v>0</v>
          </cell>
          <cell r="DP143" t="b">
            <v>0</v>
          </cell>
          <cell r="DV143">
            <v>0</v>
          </cell>
          <cell r="DX143">
            <v>0</v>
          </cell>
          <cell r="DZ143">
            <v>0</v>
          </cell>
          <cell r="EB143">
            <v>0</v>
          </cell>
          <cell r="ED143">
            <v>0</v>
          </cell>
          <cell r="EF143">
            <v>0</v>
          </cell>
          <cell r="EJ143">
            <v>0</v>
          </cell>
          <cell r="EL143">
            <v>0</v>
          </cell>
          <cell r="EN143">
            <v>0</v>
          </cell>
          <cell r="EP143">
            <v>0</v>
          </cell>
          <cell r="ER143">
            <v>0</v>
          </cell>
          <cell r="ET143">
            <v>0</v>
          </cell>
          <cell r="EX143">
            <v>0</v>
          </cell>
          <cell r="EZ143">
            <v>0</v>
          </cell>
          <cell r="FD143">
            <v>0</v>
          </cell>
          <cell r="FF143">
            <v>0</v>
          </cell>
        </row>
        <row r="144">
          <cell r="A144" t="str">
            <v>AVV1</v>
          </cell>
          <cell r="B144" t="str">
            <v>DK-East</v>
          </cell>
          <cell r="G144">
            <v>250</v>
          </cell>
          <cell r="H144">
            <v>330</v>
          </cell>
          <cell r="AK144">
            <v>99.5</v>
          </cell>
          <cell r="AL144">
            <v>1239.056603773585</v>
          </cell>
          <cell r="AN144">
            <v>34.979999999999997</v>
          </cell>
          <cell r="AO144">
            <v>39.400000000000006</v>
          </cell>
          <cell r="AP144">
            <v>6212.5</v>
          </cell>
          <cell r="AQ144">
            <v>35</v>
          </cell>
          <cell r="BG144" t="b">
            <v>0</v>
          </cell>
          <cell r="BO144" t="b">
            <v>0</v>
          </cell>
          <cell r="CA144" t="b">
            <v>0</v>
          </cell>
          <cell r="CB144" t="b">
            <v>0</v>
          </cell>
          <cell r="CD144" t="b">
            <v>0</v>
          </cell>
          <cell r="CE144" t="b">
            <v>0</v>
          </cell>
          <cell r="CG144" t="b">
            <v>0</v>
          </cell>
          <cell r="CH144" t="b">
            <v>0</v>
          </cell>
          <cell r="CP144" t="str">
            <v>ECCOAEXC</v>
          </cell>
          <cell r="CT144" t="b">
            <v>0</v>
          </cell>
          <cell r="CV144" t="b">
            <v>0</v>
          </cell>
          <cell r="CX144" t="b">
            <v>0</v>
          </cell>
          <cell r="CZ144" t="b">
            <v>0</v>
          </cell>
          <cell r="DB144" t="b">
            <v>0</v>
          </cell>
          <cell r="DD144" t="b">
            <v>0</v>
          </cell>
          <cell r="DF144" t="b">
            <v>0</v>
          </cell>
          <cell r="DH144" t="b">
            <v>0</v>
          </cell>
          <cell r="DJ144" t="b">
            <v>0</v>
          </cell>
          <cell r="DL144" t="b">
            <v>0</v>
          </cell>
          <cell r="DN144" t="b">
            <v>0</v>
          </cell>
          <cell r="DP144" t="b">
            <v>0</v>
          </cell>
          <cell r="DV144">
            <v>0</v>
          </cell>
          <cell r="DX144">
            <v>0</v>
          </cell>
          <cell r="DZ144">
            <v>0</v>
          </cell>
          <cell r="EB144">
            <v>0</v>
          </cell>
          <cell r="ED144">
            <v>0</v>
          </cell>
          <cell r="EF144">
            <v>0</v>
          </cell>
          <cell r="EJ144">
            <v>0</v>
          </cell>
          <cell r="EL144">
            <v>0</v>
          </cell>
          <cell r="EN144">
            <v>0</v>
          </cell>
          <cell r="EP144">
            <v>0</v>
          </cell>
          <cell r="ER144">
            <v>0</v>
          </cell>
          <cell r="ET144">
            <v>0</v>
          </cell>
          <cell r="EX144">
            <v>0</v>
          </cell>
          <cell r="EZ144">
            <v>0</v>
          </cell>
          <cell r="FD144">
            <v>0</v>
          </cell>
          <cell r="FF144">
            <v>0</v>
          </cell>
        </row>
        <row r="145">
          <cell r="A145" t="str">
            <v>AVV1</v>
          </cell>
          <cell r="B145" t="str">
            <v>DK-East</v>
          </cell>
          <cell r="G145">
            <v>249</v>
          </cell>
          <cell r="H145">
            <v>330</v>
          </cell>
          <cell r="AK145">
            <v>99.102000000000004</v>
          </cell>
          <cell r="AL145">
            <v>1239.056603773585</v>
          </cell>
          <cell r="AN145">
            <v>34.979999999999997</v>
          </cell>
          <cell r="AO145">
            <v>39.242400000000004</v>
          </cell>
          <cell r="AP145">
            <v>6187.6500000000005</v>
          </cell>
          <cell r="AQ145">
            <v>34.860000000000007</v>
          </cell>
          <cell r="BG145" t="b">
            <v>0</v>
          </cell>
          <cell r="BO145" t="b">
            <v>0</v>
          </cell>
          <cell r="CA145" t="b">
            <v>0</v>
          </cell>
          <cell r="CB145" t="b">
            <v>0</v>
          </cell>
          <cell r="CD145" t="b">
            <v>0</v>
          </cell>
          <cell r="CE145" t="b">
            <v>0</v>
          </cell>
          <cell r="CG145" t="b">
            <v>0</v>
          </cell>
          <cell r="CH145" t="b">
            <v>0</v>
          </cell>
          <cell r="CP145" t="str">
            <v>ECCOAEXC</v>
          </cell>
          <cell r="CT145" t="b">
            <v>0</v>
          </cell>
          <cell r="CV145" t="b">
            <v>0</v>
          </cell>
          <cell r="CX145" t="b">
            <v>0</v>
          </cell>
          <cell r="CZ145" t="b">
            <v>0</v>
          </cell>
          <cell r="DB145" t="b">
            <v>0</v>
          </cell>
          <cell r="DD145" t="b">
            <v>0</v>
          </cell>
          <cell r="DF145" t="b">
            <v>0</v>
          </cell>
          <cell r="DH145" t="b">
            <v>0</v>
          </cell>
          <cell r="DJ145" t="b">
            <v>0</v>
          </cell>
          <cell r="DL145" t="b">
            <v>0</v>
          </cell>
          <cell r="DN145" t="b">
            <v>0</v>
          </cell>
          <cell r="DP145" t="b">
            <v>0</v>
          </cell>
          <cell r="DV145">
            <v>0</v>
          </cell>
          <cell r="DX145">
            <v>0</v>
          </cell>
          <cell r="DZ145">
            <v>0</v>
          </cell>
          <cell r="EB145">
            <v>0</v>
          </cell>
          <cell r="ED145">
            <v>0</v>
          </cell>
          <cell r="EF145">
            <v>0</v>
          </cell>
          <cell r="EJ145">
            <v>0</v>
          </cell>
          <cell r="EL145">
            <v>0</v>
          </cell>
          <cell r="EN145">
            <v>0</v>
          </cell>
          <cell r="EP145">
            <v>0</v>
          </cell>
          <cell r="ER145">
            <v>0</v>
          </cell>
          <cell r="ET145">
            <v>0</v>
          </cell>
          <cell r="EX145">
            <v>0</v>
          </cell>
          <cell r="EZ145">
            <v>0</v>
          </cell>
          <cell r="FD145">
            <v>0</v>
          </cell>
          <cell r="FF145">
            <v>0</v>
          </cell>
        </row>
        <row r="146">
          <cell r="A146" t="str">
            <v>AVV1</v>
          </cell>
          <cell r="B146" t="str">
            <v>DK-East</v>
          </cell>
          <cell r="G146">
            <v>249</v>
          </cell>
          <cell r="H146">
            <v>330</v>
          </cell>
          <cell r="AK146">
            <v>99.102000000000004</v>
          </cell>
          <cell r="AL146">
            <v>1239.056603773585</v>
          </cell>
          <cell r="AN146">
            <v>34.979999999999997</v>
          </cell>
          <cell r="AO146">
            <v>39.242400000000004</v>
          </cell>
          <cell r="AP146">
            <v>6187.6500000000005</v>
          </cell>
          <cell r="AQ146">
            <v>34.860000000000007</v>
          </cell>
          <cell r="BG146" t="b">
            <v>0</v>
          </cell>
          <cell r="BO146" t="b">
            <v>0</v>
          </cell>
          <cell r="CA146" t="b">
            <v>0</v>
          </cell>
          <cell r="CB146" t="b">
            <v>0</v>
          </cell>
          <cell r="CD146" t="b">
            <v>0</v>
          </cell>
          <cell r="CE146" t="b">
            <v>0</v>
          </cell>
          <cell r="CG146" t="b">
            <v>0</v>
          </cell>
          <cell r="CH146" t="b">
            <v>0</v>
          </cell>
          <cell r="CP146" t="str">
            <v>ECCOAEXC</v>
          </cell>
          <cell r="CT146" t="b">
            <v>0</v>
          </cell>
          <cell r="CV146" t="b">
            <v>0</v>
          </cell>
          <cell r="CX146" t="b">
            <v>0</v>
          </cell>
          <cell r="CZ146" t="b">
            <v>0</v>
          </cell>
          <cell r="DB146" t="b">
            <v>0</v>
          </cell>
          <cell r="DD146" t="b">
            <v>0</v>
          </cell>
          <cell r="DF146" t="b">
            <v>0</v>
          </cell>
          <cell r="DH146" t="b">
            <v>0</v>
          </cell>
          <cell r="DJ146" t="b">
            <v>0</v>
          </cell>
          <cell r="DL146" t="b">
            <v>0</v>
          </cell>
          <cell r="DN146" t="b">
            <v>0</v>
          </cell>
          <cell r="DP146" t="b">
            <v>0</v>
          </cell>
          <cell r="DV146">
            <v>0</v>
          </cell>
          <cell r="DX146">
            <v>0</v>
          </cell>
          <cell r="DZ146">
            <v>0</v>
          </cell>
          <cell r="EB146">
            <v>0</v>
          </cell>
          <cell r="ED146">
            <v>0</v>
          </cell>
          <cell r="EF146">
            <v>0</v>
          </cell>
          <cell r="EJ146">
            <v>0</v>
          </cell>
          <cell r="EL146">
            <v>0</v>
          </cell>
          <cell r="EN146">
            <v>0</v>
          </cell>
          <cell r="EP146">
            <v>0</v>
          </cell>
          <cell r="ER146">
            <v>0</v>
          </cell>
          <cell r="ET146">
            <v>0</v>
          </cell>
          <cell r="EX146">
            <v>0</v>
          </cell>
          <cell r="EZ146">
            <v>0</v>
          </cell>
          <cell r="FD146">
            <v>0</v>
          </cell>
          <cell r="FF146">
            <v>0</v>
          </cell>
        </row>
        <row r="147">
          <cell r="A147" t="str">
            <v>AVV1</v>
          </cell>
          <cell r="B147" t="str">
            <v>DK-East</v>
          </cell>
          <cell r="G147">
            <v>249</v>
          </cell>
          <cell r="H147">
            <v>330</v>
          </cell>
          <cell r="AK147">
            <v>99.102000000000004</v>
          </cell>
          <cell r="AL147">
            <v>1239.056603773585</v>
          </cell>
          <cell r="AN147">
            <v>34.979999999999997</v>
          </cell>
          <cell r="AO147">
            <v>39.242400000000004</v>
          </cell>
          <cell r="AP147">
            <v>6187.6500000000005</v>
          </cell>
          <cell r="AQ147">
            <v>34.860000000000007</v>
          </cell>
          <cell r="BG147" t="b">
            <v>0</v>
          </cell>
          <cell r="BO147" t="b">
            <v>0</v>
          </cell>
          <cell r="CA147" t="b">
            <v>0</v>
          </cell>
          <cell r="CB147" t="b">
            <v>0</v>
          </cell>
          <cell r="CD147" t="b">
            <v>0</v>
          </cell>
          <cell r="CE147" t="b">
            <v>0</v>
          </cell>
          <cell r="CG147" t="b">
            <v>0</v>
          </cell>
          <cell r="CH147" t="b">
            <v>0</v>
          </cell>
          <cell r="CP147" t="str">
            <v>ECCOAEXC</v>
          </cell>
          <cell r="CT147" t="b">
            <v>0</v>
          </cell>
          <cell r="CV147" t="b">
            <v>0</v>
          </cell>
          <cell r="CX147" t="b">
            <v>0</v>
          </cell>
          <cell r="CZ147" t="b">
            <v>0</v>
          </cell>
          <cell r="DB147" t="b">
            <v>0</v>
          </cell>
          <cell r="DD147" t="b">
            <v>0</v>
          </cell>
          <cell r="DF147" t="b">
            <v>0</v>
          </cell>
          <cell r="DH147" t="b">
            <v>0</v>
          </cell>
          <cell r="DJ147" t="b">
            <v>0</v>
          </cell>
          <cell r="DL147" t="b">
            <v>0</v>
          </cell>
          <cell r="DN147" t="b">
            <v>0</v>
          </cell>
          <cell r="DP147" t="b">
            <v>0</v>
          </cell>
          <cell r="DV147">
            <v>0</v>
          </cell>
          <cell r="DX147">
            <v>0</v>
          </cell>
          <cell r="DZ147">
            <v>0</v>
          </cell>
          <cell r="EB147">
            <v>0</v>
          </cell>
          <cell r="ED147">
            <v>0</v>
          </cell>
          <cell r="EF147">
            <v>0</v>
          </cell>
          <cell r="EJ147">
            <v>0</v>
          </cell>
          <cell r="EL147">
            <v>0</v>
          </cell>
          <cell r="EN147">
            <v>0</v>
          </cell>
          <cell r="EP147">
            <v>0</v>
          </cell>
          <cell r="ER147">
            <v>0</v>
          </cell>
          <cell r="ET147">
            <v>0</v>
          </cell>
          <cell r="EX147">
            <v>0</v>
          </cell>
          <cell r="EZ147">
            <v>0</v>
          </cell>
          <cell r="FD147">
            <v>0</v>
          </cell>
          <cell r="FF147">
            <v>0</v>
          </cell>
        </row>
        <row r="148">
          <cell r="A148" t="str">
            <v>AVV1</v>
          </cell>
          <cell r="B148" t="str">
            <v>DK-East</v>
          </cell>
          <cell r="G148">
            <v>249</v>
          </cell>
          <cell r="H148">
            <v>330</v>
          </cell>
          <cell r="AK148">
            <v>99.102000000000004</v>
          </cell>
          <cell r="AL148">
            <v>1239.056603773585</v>
          </cell>
          <cell r="AN148">
            <v>34.979999999999997</v>
          </cell>
          <cell r="AO148">
            <v>39.242400000000004</v>
          </cell>
          <cell r="AP148">
            <v>6187.6500000000005</v>
          </cell>
          <cell r="AQ148">
            <v>34.860000000000007</v>
          </cell>
          <cell r="BG148" t="b">
            <v>0</v>
          </cell>
          <cell r="BO148" t="b">
            <v>0</v>
          </cell>
          <cell r="CA148" t="b">
            <v>0</v>
          </cell>
          <cell r="CB148" t="b">
            <v>0</v>
          </cell>
          <cell r="CD148" t="b">
            <v>0</v>
          </cell>
          <cell r="CE148" t="b">
            <v>0</v>
          </cell>
          <cell r="CG148" t="b">
            <v>0</v>
          </cell>
          <cell r="CH148" t="b">
            <v>0</v>
          </cell>
          <cell r="CT148" t="b">
            <v>0</v>
          </cell>
          <cell r="CV148" t="b">
            <v>0</v>
          </cell>
          <cell r="CX148" t="b">
            <v>0</v>
          </cell>
          <cell r="CZ148" t="b">
            <v>0</v>
          </cell>
          <cell r="DB148" t="b">
            <v>0</v>
          </cell>
          <cell r="DD148" t="b">
            <v>0</v>
          </cell>
          <cell r="DF148" t="b">
            <v>0</v>
          </cell>
          <cell r="DH148" t="b">
            <v>0</v>
          </cell>
          <cell r="DJ148" t="b">
            <v>0</v>
          </cell>
          <cell r="DL148" t="b">
            <v>0</v>
          </cell>
          <cell r="DN148" t="b">
            <v>0</v>
          </cell>
          <cell r="DP148" t="b">
            <v>0</v>
          </cell>
          <cell r="DV148">
            <v>0</v>
          </cell>
          <cell r="DX148">
            <v>0</v>
          </cell>
          <cell r="DZ148">
            <v>0</v>
          </cell>
          <cell r="EB148">
            <v>0</v>
          </cell>
          <cell r="ED148">
            <v>0</v>
          </cell>
          <cell r="EF148">
            <v>0</v>
          </cell>
          <cell r="EJ148">
            <v>0</v>
          </cell>
          <cell r="EL148">
            <v>0</v>
          </cell>
          <cell r="EN148">
            <v>0</v>
          </cell>
          <cell r="EP148">
            <v>0</v>
          </cell>
          <cell r="ER148">
            <v>0</v>
          </cell>
          <cell r="ET148">
            <v>0</v>
          </cell>
          <cell r="EX148">
            <v>0</v>
          </cell>
          <cell r="EZ148">
            <v>0</v>
          </cell>
          <cell r="FD148">
            <v>0</v>
          </cell>
          <cell r="FF148">
            <v>0</v>
          </cell>
        </row>
        <row r="149">
          <cell r="A149" t="str">
            <v>AVV1_Renoveret</v>
          </cell>
          <cell r="B149" t="str">
            <v>DK-East</v>
          </cell>
          <cell r="G149">
            <v>300</v>
          </cell>
          <cell r="H149">
            <v>402.14477211796248</v>
          </cell>
          <cell r="AK149">
            <v>125.4</v>
          </cell>
          <cell r="AL149">
            <v>1585.8161768425314</v>
          </cell>
          <cell r="AN149">
            <v>42.627345844504021</v>
          </cell>
          <cell r="AO149">
            <v>47.280000000000008</v>
          </cell>
          <cell r="AP149">
            <v>7455</v>
          </cell>
          <cell r="AQ149">
            <v>42.000000000000007</v>
          </cell>
          <cell r="BG149" t="b">
            <v>0</v>
          </cell>
          <cell r="BO149" t="b">
            <v>0</v>
          </cell>
          <cell r="CA149" t="b">
            <v>0</v>
          </cell>
          <cell r="CB149" t="b">
            <v>0</v>
          </cell>
          <cell r="CD149" t="b">
            <v>0</v>
          </cell>
          <cell r="CE149" t="b">
            <v>0</v>
          </cell>
          <cell r="CG149" t="b">
            <v>0</v>
          </cell>
          <cell r="CH149" t="b">
            <v>0</v>
          </cell>
          <cell r="CP149" t="str">
            <v>ECXXXEXC</v>
          </cell>
          <cell r="CT149" t="b">
            <v>0</v>
          </cell>
          <cell r="CV149" t="b">
            <v>0</v>
          </cell>
          <cell r="CX149" t="b">
            <v>0</v>
          </cell>
          <cell r="CZ149" t="b">
            <v>0</v>
          </cell>
          <cell r="DB149" t="b">
            <v>0</v>
          </cell>
          <cell r="DD149" t="b">
            <v>0</v>
          </cell>
          <cell r="DF149" t="b">
            <v>0</v>
          </cell>
          <cell r="DH149" t="b">
            <v>0</v>
          </cell>
          <cell r="DJ149" t="b">
            <v>0</v>
          </cell>
          <cell r="DL149" t="b">
            <v>0</v>
          </cell>
          <cell r="DN149" t="b">
            <v>0</v>
          </cell>
          <cell r="DP149" t="b">
            <v>0</v>
          </cell>
          <cell r="DV149">
            <v>0</v>
          </cell>
          <cell r="DX149">
            <v>0</v>
          </cell>
          <cell r="DZ149">
            <v>0</v>
          </cell>
          <cell r="EB149">
            <v>0</v>
          </cell>
          <cell r="ED149">
            <v>0</v>
          </cell>
          <cell r="EF149">
            <v>0</v>
          </cell>
          <cell r="EJ149">
            <v>0</v>
          </cell>
          <cell r="EL149">
            <v>0</v>
          </cell>
          <cell r="EN149">
            <v>0</v>
          </cell>
          <cell r="EP149">
            <v>0</v>
          </cell>
          <cell r="ER149">
            <v>0</v>
          </cell>
          <cell r="ET149">
            <v>0</v>
          </cell>
          <cell r="EX149">
            <v>0</v>
          </cell>
          <cell r="EZ149">
            <v>0</v>
          </cell>
          <cell r="FD149">
            <v>0</v>
          </cell>
          <cell r="FF149">
            <v>0</v>
          </cell>
        </row>
        <row r="150">
          <cell r="A150" t="str">
            <v>AVV2</v>
          </cell>
          <cell r="B150" t="str">
            <v>DK-East</v>
          </cell>
          <cell r="G150">
            <v>503</v>
          </cell>
          <cell r="H150">
            <v>520</v>
          </cell>
          <cell r="AK150">
            <v>222.82900000000001</v>
          </cell>
          <cell r="AL150">
            <v>1535.7333333333336</v>
          </cell>
          <cell r="AN150">
            <v>78</v>
          </cell>
          <cell r="AO150">
            <v>258.36487134187638</v>
          </cell>
          <cell r="AP150">
            <v>11317.5</v>
          </cell>
          <cell r="AQ150">
            <v>70.42</v>
          </cell>
          <cell r="BG150" t="b">
            <v>0</v>
          </cell>
          <cell r="BO150" t="b">
            <v>0</v>
          </cell>
          <cell r="CA150" t="b">
            <v>0</v>
          </cell>
          <cell r="CB150" t="b">
            <v>0</v>
          </cell>
          <cell r="CD150" t="b">
            <v>0</v>
          </cell>
          <cell r="CE150" t="b">
            <v>0</v>
          </cell>
          <cell r="CG150" t="b">
            <v>0</v>
          </cell>
          <cell r="CH150" t="b">
            <v>0</v>
          </cell>
          <cell r="CP150" t="str">
            <v>ECGASEXC</v>
          </cell>
          <cell r="CT150" t="b">
            <v>0</v>
          </cell>
          <cell r="CV150" t="b">
            <v>0</v>
          </cell>
          <cell r="CX150" t="b">
            <v>0</v>
          </cell>
          <cell r="CZ150" t="b">
            <v>0</v>
          </cell>
          <cell r="DB150" t="b">
            <v>0</v>
          </cell>
          <cell r="DD150" t="b">
            <v>0</v>
          </cell>
          <cell r="DF150" t="b">
            <v>0</v>
          </cell>
          <cell r="DH150" t="b">
            <v>0</v>
          </cell>
          <cell r="DJ150" t="b">
            <v>0</v>
          </cell>
          <cell r="DL150" t="b">
            <v>0</v>
          </cell>
          <cell r="DN150" t="b">
            <v>0</v>
          </cell>
          <cell r="DP150" t="b">
            <v>0</v>
          </cell>
          <cell r="DV150">
            <v>0</v>
          </cell>
          <cell r="DX150">
            <v>0</v>
          </cell>
          <cell r="DZ150">
            <v>0</v>
          </cell>
          <cell r="EB150">
            <v>0</v>
          </cell>
          <cell r="ED150">
            <v>0</v>
          </cell>
          <cell r="EF150">
            <v>0</v>
          </cell>
          <cell r="EJ150">
            <v>0</v>
          </cell>
          <cell r="EL150">
            <v>0</v>
          </cell>
          <cell r="EN150">
            <v>0</v>
          </cell>
          <cell r="EP150">
            <v>0</v>
          </cell>
          <cell r="ER150">
            <v>0</v>
          </cell>
          <cell r="ET150">
            <v>0</v>
          </cell>
          <cell r="EX150">
            <v>0</v>
          </cell>
          <cell r="EZ150">
            <v>0</v>
          </cell>
          <cell r="FD150">
            <v>0</v>
          </cell>
          <cell r="FF150">
            <v>0</v>
          </cell>
        </row>
        <row r="151">
          <cell r="A151" t="str">
            <v>AVV2</v>
          </cell>
          <cell r="B151" t="str">
            <v>DK-East</v>
          </cell>
          <cell r="G151">
            <v>560</v>
          </cell>
          <cell r="H151">
            <v>570</v>
          </cell>
          <cell r="AK151">
            <v>248.08</v>
          </cell>
          <cell r="AL151">
            <v>1683.4</v>
          </cell>
          <cell r="AN151">
            <v>85.5</v>
          </cell>
          <cell r="AO151">
            <v>284.67479910825205</v>
          </cell>
          <cell r="AP151">
            <v>11536</v>
          </cell>
          <cell r="AQ151">
            <v>78.400000000000006</v>
          </cell>
          <cell r="BG151" t="b">
            <v>0</v>
          </cell>
          <cell r="BO151" t="b">
            <v>0</v>
          </cell>
          <cell r="CA151" t="b">
            <v>0</v>
          </cell>
          <cell r="CB151" t="b">
            <v>0</v>
          </cell>
          <cell r="CD151" t="b">
            <v>0</v>
          </cell>
          <cell r="CE151" t="b">
            <v>0</v>
          </cell>
          <cell r="CG151" t="b">
            <v>0</v>
          </cell>
          <cell r="CH151" t="b">
            <v>0</v>
          </cell>
          <cell r="CP151" t="str">
            <v>ECGASEXC</v>
          </cell>
          <cell r="CT151" t="b">
            <v>0</v>
          </cell>
          <cell r="CV151" t="b">
            <v>0</v>
          </cell>
          <cell r="CX151" t="b">
            <v>0</v>
          </cell>
          <cell r="CZ151" t="b">
            <v>0</v>
          </cell>
          <cell r="DB151" t="b">
            <v>0</v>
          </cell>
          <cell r="DD151" t="b">
            <v>0</v>
          </cell>
          <cell r="DF151" t="b">
            <v>0</v>
          </cell>
          <cell r="DH151" t="b">
            <v>0</v>
          </cell>
          <cell r="DJ151" t="b">
            <v>0</v>
          </cell>
          <cell r="DL151" t="b">
            <v>0</v>
          </cell>
          <cell r="DN151" t="b">
            <v>0</v>
          </cell>
          <cell r="DP151" t="b">
            <v>0</v>
          </cell>
          <cell r="DV151">
            <v>0</v>
          </cell>
          <cell r="DX151">
            <v>0</v>
          </cell>
          <cell r="DZ151">
            <v>0</v>
          </cell>
          <cell r="EB151">
            <v>0</v>
          </cell>
          <cell r="ED151">
            <v>0</v>
          </cell>
          <cell r="EF151">
            <v>0</v>
          </cell>
          <cell r="EJ151">
            <v>0</v>
          </cell>
          <cell r="EL151">
            <v>0</v>
          </cell>
          <cell r="EN151">
            <v>0</v>
          </cell>
          <cell r="EP151">
            <v>0</v>
          </cell>
          <cell r="ER151">
            <v>0</v>
          </cell>
          <cell r="ET151">
            <v>0</v>
          </cell>
          <cell r="EX151">
            <v>0</v>
          </cell>
          <cell r="EZ151">
            <v>0</v>
          </cell>
          <cell r="FD151">
            <v>0</v>
          </cell>
          <cell r="FF151">
            <v>0</v>
          </cell>
        </row>
        <row r="152">
          <cell r="A152" t="str">
            <v>AVV2</v>
          </cell>
          <cell r="B152" t="str">
            <v>DK-East</v>
          </cell>
          <cell r="G152">
            <v>560</v>
          </cell>
          <cell r="H152">
            <v>570</v>
          </cell>
          <cell r="AK152">
            <v>248.08</v>
          </cell>
          <cell r="AL152">
            <v>1683.4</v>
          </cell>
          <cell r="AN152">
            <v>85.5</v>
          </cell>
          <cell r="AO152">
            <v>280.19479910825203</v>
          </cell>
          <cell r="AP152">
            <v>11760</v>
          </cell>
          <cell r="AQ152">
            <v>78.400000000000006</v>
          </cell>
          <cell r="BG152" t="b">
            <v>0</v>
          </cell>
          <cell r="BO152" t="b">
            <v>0</v>
          </cell>
          <cell r="CA152" t="b">
            <v>0</v>
          </cell>
          <cell r="CB152" t="b">
            <v>0</v>
          </cell>
          <cell r="CD152" t="b">
            <v>0</v>
          </cell>
          <cell r="CE152" t="b">
            <v>0</v>
          </cell>
          <cell r="CG152" t="b">
            <v>0</v>
          </cell>
          <cell r="CH152" t="b">
            <v>0</v>
          </cell>
          <cell r="CP152" t="str">
            <v>ECGASEXC</v>
          </cell>
          <cell r="CT152" t="b">
            <v>0</v>
          </cell>
          <cell r="CV152" t="b">
            <v>0</v>
          </cell>
          <cell r="CX152" t="b">
            <v>0</v>
          </cell>
          <cell r="CZ152" t="b">
            <v>0</v>
          </cell>
          <cell r="DB152" t="b">
            <v>0</v>
          </cell>
          <cell r="DD152" t="b">
            <v>0</v>
          </cell>
          <cell r="DF152" t="b">
            <v>0</v>
          </cell>
          <cell r="DH152" t="b">
            <v>0</v>
          </cell>
          <cell r="DJ152" t="b">
            <v>0</v>
          </cell>
          <cell r="DL152" t="b">
            <v>0</v>
          </cell>
          <cell r="DN152" t="b">
            <v>0</v>
          </cell>
          <cell r="DP152" t="b">
            <v>0</v>
          </cell>
          <cell r="DV152">
            <v>0</v>
          </cell>
          <cell r="DX152">
            <v>0</v>
          </cell>
          <cell r="DZ152">
            <v>0</v>
          </cell>
          <cell r="EB152">
            <v>0</v>
          </cell>
          <cell r="ED152">
            <v>0</v>
          </cell>
          <cell r="EF152">
            <v>0</v>
          </cell>
          <cell r="EJ152">
            <v>0</v>
          </cell>
          <cell r="EL152">
            <v>0</v>
          </cell>
          <cell r="EN152">
            <v>0</v>
          </cell>
          <cell r="EP152">
            <v>0</v>
          </cell>
          <cell r="ER152">
            <v>0</v>
          </cell>
          <cell r="ET152">
            <v>0</v>
          </cell>
          <cell r="EX152">
            <v>0</v>
          </cell>
          <cell r="EZ152">
            <v>0</v>
          </cell>
          <cell r="FD152">
            <v>0</v>
          </cell>
          <cell r="FF152">
            <v>0</v>
          </cell>
        </row>
        <row r="153">
          <cell r="A153" t="str">
            <v>AVV2</v>
          </cell>
          <cell r="B153" t="str">
            <v>DK-East</v>
          </cell>
          <cell r="G153">
            <v>560</v>
          </cell>
          <cell r="H153">
            <v>570</v>
          </cell>
          <cell r="AK153">
            <v>248.08</v>
          </cell>
          <cell r="AL153">
            <v>1683.4</v>
          </cell>
          <cell r="AN153">
            <v>85.5</v>
          </cell>
          <cell r="AO153">
            <v>280.19479910825203</v>
          </cell>
          <cell r="AP153">
            <v>11760</v>
          </cell>
          <cell r="AQ153">
            <v>78.400000000000006</v>
          </cell>
          <cell r="BG153" t="b">
            <v>0</v>
          </cell>
          <cell r="BO153" t="b">
            <v>0</v>
          </cell>
          <cell r="CA153" t="b">
            <v>0</v>
          </cell>
          <cell r="CB153" t="b">
            <v>0</v>
          </cell>
          <cell r="CD153" t="b">
            <v>0</v>
          </cell>
          <cell r="CE153" t="b">
            <v>0</v>
          </cell>
          <cell r="CG153" t="b">
            <v>0</v>
          </cell>
          <cell r="CH153" t="b">
            <v>0</v>
          </cell>
          <cell r="CP153" t="str">
            <v>ECFL2EXC</v>
          </cell>
          <cell r="CT153" t="b">
            <v>0</v>
          </cell>
          <cell r="CV153" t="b">
            <v>0</v>
          </cell>
          <cell r="CX153" t="b">
            <v>0</v>
          </cell>
          <cell r="CZ153" t="b">
            <v>0</v>
          </cell>
          <cell r="DB153" t="b">
            <v>0</v>
          </cell>
          <cell r="DD153" t="b">
            <v>0</v>
          </cell>
          <cell r="DF153" t="b">
            <v>0</v>
          </cell>
          <cell r="DH153" t="b">
            <v>0</v>
          </cell>
          <cell r="DJ153" t="b">
            <v>0</v>
          </cell>
          <cell r="DL153" t="b">
            <v>0</v>
          </cell>
          <cell r="DN153" t="b">
            <v>0</v>
          </cell>
          <cell r="DP153" t="b">
            <v>0</v>
          </cell>
          <cell r="DV153">
            <v>0</v>
          </cell>
          <cell r="DX153">
            <v>0</v>
          </cell>
          <cell r="DZ153">
            <v>0</v>
          </cell>
          <cell r="EB153">
            <v>0</v>
          </cell>
          <cell r="ED153">
            <v>0</v>
          </cell>
          <cell r="EF153">
            <v>0</v>
          </cell>
          <cell r="EJ153">
            <v>0</v>
          </cell>
          <cell r="EL153">
            <v>0</v>
          </cell>
          <cell r="EN153">
            <v>0</v>
          </cell>
          <cell r="EP153">
            <v>0</v>
          </cell>
          <cell r="ER153">
            <v>0</v>
          </cell>
          <cell r="ET153">
            <v>0</v>
          </cell>
          <cell r="EX153">
            <v>0</v>
          </cell>
          <cell r="EZ153">
            <v>0</v>
          </cell>
          <cell r="FD153">
            <v>0</v>
          </cell>
          <cell r="FF153">
            <v>0</v>
          </cell>
        </row>
        <row r="154">
          <cell r="A154" t="str">
            <v>AVV2</v>
          </cell>
          <cell r="B154" t="str">
            <v>DK-East</v>
          </cell>
          <cell r="G154">
            <v>560</v>
          </cell>
          <cell r="H154">
            <v>570</v>
          </cell>
          <cell r="AK154">
            <v>248.08</v>
          </cell>
          <cell r="AL154">
            <v>1683.4</v>
          </cell>
          <cell r="AN154">
            <v>85.5</v>
          </cell>
          <cell r="AO154">
            <v>280.19479910825203</v>
          </cell>
          <cell r="AP154">
            <v>11760</v>
          </cell>
          <cell r="AQ154">
            <v>78.400000000000006</v>
          </cell>
          <cell r="BG154" t="b">
            <v>0</v>
          </cell>
          <cell r="BO154" t="b">
            <v>0</v>
          </cell>
          <cell r="CA154" t="b">
            <v>0</v>
          </cell>
          <cell r="CB154" t="b">
            <v>0</v>
          </cell>
          <cell r="CD154" t="b">
            <v>0</v>
          </cell>
          <cell r="CE154" t="b">
            <v>0</v>
          </cell>
          <cell r="CG154" t="b">
            <v>0</v>
          </cell>
          <cell r="CH154" t="b">
            <v>0</v>
          </cell>
          <cell r="CT154" t="b">
            <v>0</v>
          </cell>
          <cell r="CV154" t="b">
            <v>0</v>
          </cell>
          <cell r="CX154" t="b">
            <v>0</v>
          </cell>
          <cell r="CZ154" t="b">
            <v>0</v>
          </cell>
          <cell r="DB154" t="b">
            <v>0</v>
          </cell>
          <cell r="DD154" t="b">
            <v>0</v>
          </cell>
          <cell r="DF154" t="b">
            <v>0</v>
          </cell>
          <cell r="DH154" t="b">
            <v>0</v>
          </cell>
          <cell r="DJ154" t="b">
            <v>0</v>
          </cell>
          <cell r="DL154" t="b">
            <v>0</v>
          </cell>
          <cell r="DN154" t="b">
            <v>0</v>
          </cell>
          <cell r="DP154" t="b">
            <v>0</v>
          </cell>
          <cell r="DV154">
            <v>0</v>
          </cell>
          <cell r="DX154">
            <v>0</v>
          </cell>
          <cell r="DZ154">
            <v>0</v>
          </cell>
          <cell r="EB154">
            <v>0</v>
          </cell>
          <cell r="ED154">
            <v>0</v>
          </cell>
          <cell r="EF154">
            <v>0</v>
          </cell>
          <cell r="EJ154">
            <v>0</v>
          </cell>
          <cell r="EL154">
            <v>0</v>
          </cell>
          <cell r="EN154">
            <v>0</v>
          </cell>
          <cell r="EP154">
            <v>0</v>
          </cell>
          <cell r="ER154">
            <v>0</v>
          </cell>
          <cell r="ET154">
            <v>0</v>
          </cell>
          <cell r="EX154">
            <v>0</v>
          </cell>
          <cell r="EZ154">
            <v>0</v>
          </cell>
          <cell r="FD154">
            <v>0</v>
          </cell>
          <cell r="FF154">
            <v>0</v>
          </cell>
        </row>
        <row r="155">
          <cell r="A155" t="str">
            <v>AVV2</v>
          </cell>
          <cell r="B155" t="str">
            <v>DK-East</v>
          </cell>
          <cell r="G155">
            <v>560</v>
          </cell>
          <cell r="H155">
            <v>570</v>
          </cell>
          <cell r="AK155">
            <v>248.08</v>
          </cell>
          <cell r="AL155">
            <v>1683.4</v>
          </cell>
          <cell r="AN155">
            <v>85.5</v>
          </cell>
          <cell r="AO155">
            <v>280.19479910825203</v>
          </cell>
          <cell r="AP155">
            <v>11760</v>
          </cell>
          <cell r="AQ155">
            <v>78.400000000000006</v>
          </cell>
          <cell r="BG155" t="b">
            <v>0</v>
          </cell>
          <cell r="BO155" t="b">
            <v>0</v>
          </cell>
          <cell r="CA155" t="b">
            <v>0</v>
          </cell>
          <cell r="CB155" t="b">
            <v>0</v>
          </cell>
          <cell r="CD155" t="b">
            <v>0</v>
          </cell>
          <cell r="CE155" t="b">
            <v>0</v>
          </cell>
          <cell r="CG155" t="b">
            <v>0</v>
          </cell>
          <cell r="CH155" t="b">
            <v>0</v>
          </cell>
          <cell r="CT155" t="b">
            <v>0</v>
          </cell>
          <cell r="CV155" t="b">
            <v>0</v>
          </cell>
          <cell r="CX155" t="b">
            <v>0</v>
          </cell>
          <cell r="CZ155" t="b">
            <v>0</v>
          </cell>
          <cell r="DB155" t="b">
            <v>0</v>
          </cell>
          <cell r="DD155" t="b">
            <v>0</v>
          </cell>
          <cell r="DF155" t="b">
            <v>0</v>
          </cell>
          <cell r="DH155" t="b">
            <v>0</v>
          </cell>
          <cell r="DJ155" t="b">
            <v>0</v>
          </cell>
          <cell r="DL155" t="b">
            <v>0</v>
          </cell>
          <cell r="DN155" t="b">
            <v>0</v>
          </cell>
          <cell r="DP155" t="b">
            <v>0</v>
          </cell>
          <cell r="DV155">
            <v>0</v>
          </cell>
          <cell r="DX155">
            <v>0</v>
          </cell>
          <cell r="DZ155">
            <v>0</v>
          </cell>
          <cell r="EB155">
            <v>0</v>
          </cell>
          <cell r="ED155">
            <v>0</v>
          </cell>
          <cell r="EF155">
            <v>0</v>
          </cell>
          <cell r="EJ155">
            <v>0</v>
          </cell>
          <cell r="EL155">
            <v>0</v>
          </cell>
          <cell r="EN155">
            <v>0</v>
          </cell>
          <cell r="EP155">
            <v>0</v>
          </cell>
          <cell r="ER155">
            <v>0</v>
          </cell>
          <cell r="ET155">
            <v>0</v>
          </cell>
          <cell r="EX155">
            <v>0</v>
          </cell>
          <cell r="EZ155">
            <v>0</v>
          </cell>
          <cell r="FD155">
            <v>0</v>
          </cell>
          <cell r="FF155">
            <v>0</v>
          </cell>
        </row>
        <row r="156">
          <cell r="A156" t="str">
            <v>HCV7vand</v>
          </cell>
          <cell r="B156" t="str">
            <v>DK-East</v>
          </cell>
          <cell r="G156">
            <v>44</v>
          </cell>
          <cell r="H156">
            <v>91</v>
          </cell>
          <cell r="AK156">
            <v>12.32</v>
          </cell>
          <cell r="AL156">
            <v>52.69727272727274</v>
          </cell>
          <cell r="AN156">
            <v>0</v>
          </cell>
          <cell r="AO156">
            <v>6.934400000000001</v>
          </cell>
          <cell r="AP156">
            <v>1093.4000000000001</v>
          </cell>
          <cell r="AQ156">
            <v>6.16</v>
          </cell>
          <cell r="BG156" t="b">
            <v>0</v>
          </cell>
          <cell r="BO156" t="b">
            <v>0</v>
          </cell>
          <cell r="CA156" t="b">
            <v>0</v>
          </cell>
          <cell r="CB156" t="b">
            <v>0</v>
          </cell>
          <cell r="CD156" t="b">
            <v>0</v>
          </cell>
          <cell r="CE156" t="b">
            <v>0</v>
          </cell>
          <cell r="CG156" t="b">
            <v>0</v>
          </cell>
          <cell r="CH156" t="b">
            <v>0</v>
          </cell>
          <cell r="CP156" t="str">
            <v>ECCOABPC</v>
          </cell>
          <cell r="CT156" t="b">
            <v>0</v>
          </cell>
          <cell r="CV156" t="b">
            <v>0</v>
          </cell>
          <cell r="CX156" t="b">
            <v>0</v>
          </cell>
          <cell r="CZ156" t="b">
            <v>0</v>
          </cell>
          <cell r="DB156" t="b">
            <v>0</v>
          </cell>
          <cell r="DD156" t="b">
            <v>0</v>
          </cell>
          <cell r="DF156" t="b">
            <v>0</v>
          </cell>
          <cell r="DH156" t="b">
            <v>0</v>
          </cell>
          <cell r="DJ156" t="b">
            <v>0</v>
          </cell>
          <cell r="DL156" t="b">
            <v>0</v>
          </cell>
          <cell r="DN156" t="b">
            <v>0</v>
          </cell>
          <cell r="DP156" t="b">
            <v>0</v>
          </cell>
          <cell r="DV156">
            <v>0</v>
          </cell>
          <cell r="DX156">
            <v>0</v>
          </cell>
          <cell r="DZ156">
            <v>0</v>
          </cell>
          <cell r="EB156">
            <v>0</v>
          </cell>
          <cell r="ED156">
            <v>0</v>
          </cell>
          <cell r="EF156">
            <v>0</v>
          </cell>
          <cell r="EJ156">
            <v>0</v>
          </cell>
          <cell r="EL156">
            <v>0</v>
          </cell>
          <cell r="EN156">
            <v>0</v>
          </cell>
          <cell r="EP156">
            <v>0</v>
          </cell>
          <cell r="ER156">
            <v>0</v>
          </cell>
          <cell r="ET156">
            <v>0</v>
          </cell>
          <cell r="EX156">
            <v>0</v>
          </cell>
          <cell r="EZ156">
            <v>0</v>
          </cell>
          <cell r="FD156">
            <v>0</v>
          </cell>
          <cell r="FF156">
            <v>0</v>
          </cell>
        </row>
        <row r="157">
          <cell r="A157" t="str">
            <v>HCV7vand</v>
          </cell>
          <cell r="B157" t="str">
            <v>DK-East</v>
          </cell>
          <cell r="G157">
            <v>88</v>
          </cell>
          <cell r="H157">
            <v>182</v>
          </cell>
          <cell r="AK157">
            <v>24.64</v>
          </cell>
          <cell r="AL157">
            <v>105.39454545454548</v>
          </cell>
          <cell r="AN157">
            <v>0</v>
          </cell>
          <cell r="AO157">
            <v>78.7332225768792</v>
          </cell>
          <cell r="AP157">
            <v>1320</v>
          </cell>
          <cell r="AQ157">
            <v>12.32</v>
          </cell>
          <cell r="BG157" t="b">
            <v>0</v>
          </cell>
          <cell r="BO157" t="b">
            <v>0</v>
          </cell>
          <cell r="CA157" t="b">
            <v>0</v>
          </cell>
          <cell r="CB157" t="b">
            <v>0</v>
          </cell>
          <cell r="CD157" t="b">
            <v>0</v>
          </cell>
          <cell r="CE157" t="b">
            <v>0</v>
          </cell>
          <cell r="CG157" t="b">
            <v>0</v>
          </cell>
          <cell r="CH157" t="b">
            <v>0</v>
          </cell>
          <cell r="CP157" t="str">
            <v>ECGASBPC</v>
          </cell>
          <cell r="CT157" t="b">
            <v>0</v>
          </cell>
          <cell r="CV157" t="b">
            <v>0</v>
          </cell>
          <cell r="CX157" t="b">
            <v>0</v>
          </cell>
          <cell r="CZ157" t="b">
            <v>0</v>
          </cell>
          <cell r="DB157" t="b">
            <v>0</v>
          </cell>
          <cell r="DD157" t="b">
            <v>0</v>
          </cell>
          <cell r="DF157" t="b">
            <v>0</v>
          </cell>
          <cell r="DH157" t="b">
            <v>0</v>
          </cell>
          <cell r="DJ157" t="b">
            <v>0</v>
          </cell>
          <cell r="DL157" t="b">
            <v>0</v>
          </cell>
          <cell r="DN157" t="b">
            <v>0</v>
          </cell>
          <cell r="DP157" t="b">
            <v>0</v>
          </cell>
          <cell r="DV157">
            <v>0</v>
          </cell>
          <cell r="DX157">
            <v>0</v>
          </cell>
          <cell r="DZ157">
            <v>0</v>
          </cell>
          <cell r="EB157">
            <v>0</v>
          </cell>
          <cell r="ED157">
            <v>0</v>
          </cell>
          <cell r="EF157">
            <v>0</v>
          </cell>
          <cell r="EJ157">
            <v>0</v>
          </cell>
          <cell r="EL157">
            <v>0</v>
          </cell>
          <cell r="EN157">
            <v>0</v>
          </cell>
          <cell r="EP157">
            <v>0</v>
          </cell>
          <cell r="ER157">
            <v>0</v>
          </cell>
          <cell r="ET157">
            <v>0</v>
          </cell>
          <cell r="EX157">
            <v>0</v>
          </cell>
          <cell r="EZ157">
            <v>0</v>
          </cell>
          <cell r="FD157">
            <v>0</v>
          </cell>
          <cell r="FF157">
            <v>0</v>
          </cell>
        </row>
        <row r="158">
          <cell r="A158" t="str">
            <v>HCV7vand</v>
          </cell>
          <cell r="B158" t="str">
            <v>DK-East</v>
          </cell>
          <cell r="G158">
            <v>88</v>
          </cell>
          <cell r="H158">
            <v>182</v>
          </cell>
          <cell r="AK158">
            <v>24.64</v>
          </cell>
          <cell r="AL158">
            <v>105.39454545454548</v>
          </cell>
          <cell r="AN158">
            <v>0</v>
          </cell>
          <cell r="AO158">
            <v>78.7332225768792</v>
          </cell>
          <cell r="AP158">
            <v>1320</v>
          </cell>
          <cell r="AQ158">
            <v>12.32</v>
          </cell>
          <cell r="BG158" t="b">
            <v>0</v>
          </cell>
          <cell r="BO158" t="b">
            <v>0</v>
          </cell>
          <cell r="CA158" t="b">
            <v>0</v>
          </cell>
          <cell r="CB158" t="b">
            <v>0</v>
          </cell>
          <cell r="CD158" t="b">
            <v>0</v>
          </cell>
          <cell r="CE158" t="b">
            <v>0</v>
          </cell>
          <cell r="CG158" t="b">
            <v>0</v>
          </cell>
          <cell r="CH158" t="b">
            <v>0</v>
          </cell>
          <cell r="CP158" t="str">
            <v>ECGASBPC</v>
          </cell>
          <cell r="CT158" t="b">
            <v>0</v>
          </cell>
          <cell r="CV158" t="b">
            <v>0</v>
          </cell>
          <cell r="CX158" t="b">
            <v>0</v>
          </cell>
          <cell r="CZ158" t="b">
            <v>0</v>
          </cell>
          <cell r="DB158" t="b">
            <v>0</v>
          </cell>
          <cell r="DD158" t="b">
            <v>0</v>
          </cell>
          <cell r="DF158" t="b">
            <v>0</v>
          </cell>
          <cell r="DH158" t="b">
            <v>0</v>
          </cell>
          <cell r="DJ158" t="b">
            <v>0</v>
          </cell>
          <cell r="DL158" t="b">
            <v>0</v>
          </cell>
          <cell r="DN158" t="b">
            <v>0</v>
          </cell>
          <cell r="DP158" t="b">
            <v>0</v>
          </cell>
          <cell r="DV158">
            <v>0</v>
          </cell>
          <cell r="DX158">
            <v>0</v>
          </cell>
          <cell r="DZ158">
            <v>0</v>
          </cell>
          <cell r="EB158">
            <v>0</v>
          </cell>
          <cell r="ED158">
            <v>0</v>
          </cell>
          <cell r="EF158">
            <v>0</v>
          </cell>
          <cell r="EJ158">
            <v>0</v>
          </cell>
          <cell r="EL158">
            <v>0</v>
          </cell>
          <cell r="EN158">
            <v>0</v>
          </cell>
          <cell r="EP158">
            <v>0</v>
          </cell>
          <cell r="ER158">
            <v>0</v>
          </cell>
          <cell r="ET158">
            <v>0</v>
          </cell>
          <cell r="EX158">
            <v>0</v>
          </cell>
          <cell r="EZ158">
            <v>0</v>
          </cell>
          <cell r="FD158">
            <v>0</v>
          </cell>
          <cell r="FF158">
            <v>0</v>
          </cell>
        </row>
        <row r="159">
          <cell r="A159" t="str">
            <v>HCV7vand</v>
          </cell>
          <cell r="B159" t="str">
            <v>DK-East</v>
          </cell>
          <cell r="G159">
            <v>88</v>
          </cell>
          <cell r="H159">
            <v>182</v>
          </cell>
          <cell r="AK159">
            <v>24.64</v>
          </cell>
          <cell r="AL159">
            <v>105.39454545454548</v>
          </cell>
          <cell r="AN159">
            <v>0</v>
          </cell>
          <cell r="AO159">
            <v>78.7332225768792</v>
          </cell>
          <cell r="AP159">
            <v>1320</v>
          </cell>
          <cell r="AQ159">
            <v>12.32</v>
          </cell>
          <cell r="BG159" t="b">
            <v>0</v>
          </cell>
          <cell r="BO159" t="b">
            <v>0</v>
          </cell>
          <cell r="CA159" t="b">
            <v>0</v>
          </cell>
          <cell r="CB159" t="b">
            <v>0</v>
          </cell>
          <cell r="CD159" t="b">
            <v>0</v>
          </cell>
          <cell r="CE159" t="b">
            <v>0</v>
          </cell>
          <cell r="CG159" t="b">
            <v>0</v>
          </cell>
          <cell r="CH159" t="b">
            <v>0</v>
          </cell>
          <cell r="CT159" t="b">
            <v>0</v>
          </cell>
          <cell r="CV159" t="b">
            <v>0</v>
          </cell>
          <cell r="CX159" t="b">
            <v>0</v>
          </cell>
          <cell r="CZ159" t="b">
            <v>0</v>
          </cell>
          <cell r="DB159" t="b">
            <v>0</v>
          </cell>
          <cell r="DD159" t="b">
            <v>0</v>
          </cell>
          <cell r="DF159" t="b">
            <v>0</v>
          </cell>
          <cell r="DH159" t="b">
            <v>0</v>
          </cell>
          <cell r="DJ159" t="b">
            <v>0</v>
          </cell>
          <cell r="DL159" t="b">
            <v>0</v>
          </cell>
          <cell r="DN159" t="b">
            <v>0</v>
          </cell>
          <cell r="DP159" t="b">
            <v>0</v>
          </cell>
          <cell r="DV159">
            <v>0</v>
          </cell>
          <cell r="DX159">
            <v>0</v>
          </cell>
          <cell r="DZ159">
            <v>0</v>
          </cell>
          <cell r="EB159">
            <v>0</v>
          </cell>
          <cell r="ED159">
            <v>0</v>
          </cell>
          <cell r="EF159">
            <v>0</v>
          </cell>
          <cell r="EJ159">
            <v>0</v>
          </cell>
          <cell r="EL159">
            <v>0</v>
          </cell>
          <cell r="EN159">
            <v>0</v>
          </cell>
          <cell r="EP159">
            <v>0</v>
          </cell>
          <cell r="ER159">
            <v>0</v>
          </cell>
          <cell r="ET159">
            <v>0</v>
          </cell>
          <cell r="EX159">
            <v>0</v>
          </cell>
          <cell r="EZ159">
            <v>0</v>
          </cell>
          <cell r="FD159">
            <v>0</v>
          </cell>
          <cell r="FF159">
            <v>0</v>
          </cell>
        </row>
        <row r="160">
          <cell r="A160" t="str">
            <v>KedlerKBHvand</v>
          </cell>
          <cell r="B160" t="str">
            <v>DK-East</v>
          </cell>
          <cell r="G160">
            <v>0</v>
          </cell>
          <cell r="H160">
            <v>900</v>
          </cell>
          <cell r="AK160">
            <v>0</v>
          </cell>
          <cell r="AL160">
            <v>781.2</v>
          </cell>
          <cell r="AN160">
            <v>0</v>
          </cell>
          <cell r="AO160">
            <v>2.3399999999999997E-2</v>
          </cell>
          <cell r="AP160">
            <v>10750.5</v>
          </cell>
          <cell r="AQ160">
            <v>0</v>
          </cell>
          <cell r="BG160" t="b">
            <v>0</v>
          </cell>
          <cell r="BO160" t="b">
            <v>0</v>
          </cell>
          <cell r="CA160" t="b">
            <v>0</v>
          </cell>
          <cell r="CB160" t="b">
            <v>0</v>
          </cell>
          <cell r="CD160" t="b">
            <v>0</v>
          </cell>
          <cell r="CE160" t="b">
            <v>0</v>
          </cell>
          <cell r="CG160" t="b">
            <v>0</v>
          </cell>
          <cell r="CH160" t="b">
            <v>0</v>
          </cell>
          <cell r="CP160" t="str">
            <v>EHDSLBOC</v>
          </cell>
          <cell r="CT160" t="b">
            <v>0</v>
          </cell>
          <cell r="CV160" t="b">
            <v>0</v>
          </cell>
          <cell r="CX160" t="b">
            <v>0</v>
          </cell>
          <cell r="CZ160" t="b">
            <v>0</v>
          </cell>
          <cell r="DB160" t="b">
            <v>0</v>
          </cell>
          <cell r="DD160" t="b">
            <v>0</v>
          </cell>
          <cell r="DF160" t="b">
            <v>0</v>
          </cell>
          <cell r="DH160" t="b">
            <v>0</v>
          </cell>
          <cell r="DJ160" t="b">
            <v>0</v>
          </cell>
          <cell r="DL160" t="b">
            <v>0</v>
          </cell>
          <cell r="DN160" t="b">
            <v>0</v>
          </cell>
          <cell r="DP160" t="b">
            <v>0</v>
          </cell>
          <cell r="DV160">
            <v>0</v>
          </cell>
          <cell r="DX160">
            <v>0</v>
          </cell>
          <cell r="DZ160">
            <v>0</v>
          </cell>
          <cell r="EB160">
            <v>0</v>
          </cell>
          <cell r="ED160">
            <v>0</v>
          </cell>
          <cell r="EF160">
            <v>0</v>
          </cell>
          <cell r="EJ160">
            <v>0</v>
          </cell>
          <cell r="EL160">
            <v>0</v>
          </cell>
          <cell r="EN160">
            <v>0</v>
          </cell>
          <cell r="EP160">
            <v>0</v>
          </cell>
          <cell r="ER160">
            <v>0</v>
          </cell>
          <cell r="ET160">
            <v>0</v>
          </cell>
          <cell r="EX160">
            <v>0</v>
          </cell>
          <cell r="EZ160">
            <v>0</v>
          </cell>
          <cell r="FD160">
            <v>0</v>
          </cell>
          <cell r="FF160">
            <v>0</v>
          </cell>
        </row>
        <row r="161">
          <cell r="A161" t="str">
            <v>KedlerKBHvand</v>
          </cell>
          <cell r="B161" t="str">
            <v>DK-East</v>
          </cell>
          <cell r="G161">
            <v>0</v>
          </cell>
          <cell r="H161">
            <v>2095</v>
          </cell>
          <cell r="AK161">
            <v>0</v>
          </cell>
          <cell r="AL161">
            <v>1818.46</v>
          </cell>
          <cell r="AN161">
            <v>0</v>
          </cell>
          <cell r="AO161">
            <v>5.4469999999999998E-2</v>
          </cell>
          <cell r="AP161">
            <v>25024.775000000001</v>
          </cell>
          <cell r="AQ161">
            <v>0</v>
          </cell>
          <cell r="BG161" t="b">
            <v>0</v>
          </cell>
          <cell r="BO161" t="b">
            <v>0</v>
          </cell>
          <cell r="CA161" t="b">
            <v>0</v>
          </cell>
          <cell r="CB161" t="b">
            <v>0</v>
          </cell>
          <cell r="CD161" t="b">
            <v>0</v>
          </cell>
          <cell r="CE161" t="b">
            <v>0</v>
          </cell>
          <cell r="CG161" t="b">
            <v>0</v>
          </cell>
          <cell r="CH161" t="b">
            <v>0</v>
          </cell>
          <cell r="CP161" t="str">
            <v>EHDSLBOC</v>
          </cell>
          <cell r="CT161" t="b">
            <v>0</v>
          </cell>
          <cell r="CV161" t="b">
            <v>0</v>
          </cell>
          <cell r="CX161" t="b">
            <v>0</v>
          </cell>
          <cell r="CZ161" t="b">
            <v>0</v>
          </cell>
          <cell r="DB161" t="b">
            <v>0</v>
          </cell>
          <cell r="DD161" t="b">
            <v>0</v>
          </cell>
          <cell r="DF161" t="b">
            <v>0</v>
          </cell>
          <cell r="DH161" t="b">
            <v>0</v>
          </cell>
          <cell r="DJ161" t="b">
            <v>0</v>
          </cell>
          <cell r="DL161" t="b">
            <v>0</v>
          </cell>
          <cell r="DN161" t="b">
            <v>0</v>
          </cell>
          <cell r="DP161" t="b">
            <v>0</v>
          </cell>
          <cell r="DV161">
            <v>0</v>
          </cell>
          <cell r="DX161">
            <v>0</v>
          </cell>
          <cell r="DZ161">
            <v>0</v>
          </cell>
          <cell r="EB161">
            <v>0</v>
          </cell>
          <cell r="ED161">
            <v>0</v>
          </cell>
          <cell r="EF161">
            <v>0</v>
          </cell>
          <cell r="EJ161">
            <v>0</v>
          </cell>
          <cell r="EL161">
            <v>0</v>
          </cell>
          <cell r="EN161">
            <v>0</v>
          </cell>
          <cell r="EP161">
            <v>0</v>
          </cell>
          <cell r="ER161">
            <v>0</v>
          </cell>
          <cell r="ET161">
            <v>0</v>
          </cell>
          <cell r="EX161">
            <v>0</v>
          </cell>
          <cell r="EZ161">
            <v>0</v>
          </cell>
          <cell r="FD161">
            <v>0</v>
          </cell>
          <cell r="FF161">
            <v>0</v>
          </cell>
        </row>
        <row r="162">
          <cell r="A162" t="str">
            <v>VarmelagerKBHvand</v>
          </cell>
          <cell r="B162" t="str">
            <v>DK-East</v>
          </cell>
          <cell r="G162">
            <v>0</v>
          </cell>
          <cell r="H162">
            <v>222.22222222222223</v>
          </cell>
          <cell r="AK162">
            <v>0</v>
          </cell>
          <cell r="AL162">
            <v>0</v>
          </cell>
          <cell r="AN162">
            <v>0</v>
          </cell>
          <cell r="AO162">
            <v>0</v>
          </cell>
          <cell r="AP162">
            <v>0</v>
          </cell>
          <cell r="AQ162">
            <v>0</v>
          </cell>
          <cell r="BG162" t="b">
            <v>0</v>
          </cell>
          <cell r="BO162" t="b">
            <v>0</v>
          </cell>
          <cell r="CA162" t="b">
            <v>0</v>
          </cell>
          <cell r="CB162" t="b">
            <v>0</v>
          </cell>
          <cell r="CD162" t="b">
            <v>0</v>
          </cell>
          <cell r="CE162" t="b">
            <v>0</v>
          </cell>
          <cell r="CG162" t="b">
            <v>0</v>
          </cell>
          <cell r="CH162" t="b">
            <v>0</v>
          </cell>
          <cell r="CP162">
            <v>0</v>
          </cell>
          <cell r="CT162" t="b">
            <v>0</v>
          </cell>
          <cell r="CV162" t="b">
            <v>0</v>
          </cell>
          <cell r="CX162" t="b">
            <v>0</v>
          </cell>
          <cell r="CZ162" t="b">
            <v>0</v>
          </cell>
          <cell r="DB162" t="b">
            <v>0</v>
          </cell>
          <cell r="DD162" t="b">
            <v>0</v>
          </cell>
          <cell r="DF162" t="b">
            <v>0</v>
          </cell>
          <cell r="DH162" t="b">
            <v>0</v>
          </cell>
          <cell r="DJ162" t="b">
            <v>0</v>
          </cell>
          <cell r="DL162" t="b">
            <v>0</v>
          </cell>
          <cell r="DN162" t="b">
            <v>0</v>
          </cell>
          <cell r="DP162" t="b">
            <v>0</v>
          </cell>
          <cell r="DV162">
            <v>0</v>
          </cell>
          <cell r="DX162">
            <v>0</v>
          </cell>
          <cell r="DZ162">
            <v>0</v>
          </cell>
          <cell r="EB162">
            <v>0</v>
          </cell>
          <cell r="ED162">
            <v>0</v>
          </cell>
          <cell r="EF162">
            <v>0</v>
          </cell>
          <cell r="EJ162">
            <v>0</v>
          </cell>
          <cell r="EL162">
            <v>0</v>
          </cell>
          <cell r="EN162">
            <v>0</v>
          </cell>
          <cell r="EP162">
            <v>0</v>
          </cell>
          <cell r="ER162">
            <v>0</v>
          </cell>
          <cell r="ET162">
            <v>0</v>
          </cell>
          <cell r="EX162">
            <v>0</v>
          </cell>
          <cell r="EZ162">
            <v>0</v>
          </cell>
          <cell r="FD162">
            <v>0</v>
          </cell>
          <cell r="FF162">
            <v>0</v>
          </cell>
        </row>
        <row r="163">
          <cell r="A163" t="str">
            <v>ElkedelKBHvand</v>
          </cell>
          <cell r="B163" t="str">
            <v>DK-East</v>
          </cell>
          <cell r="G163" t="e">
            <v>#REF!</v>
          </cell>
          <cell r="H163" t="e">
            <v>#REF!</v>
          </cell>
          <cell r="AK163">
            <v>0</v>
          </cell>
          <cell r="AL163">
            <v>0</v>
          </cell>
          <cell r="AN163">
            <v>0</v>
          </cell>
          <cell r="AO163">
            <v>0</v>
          </cell>
          <cell r="AP163">
            <v>0</v>
          </cell>
          <cell r="AQ163">
            <v>0</v>
          </cell>
          <cell r="BG163" t="b">
            <v>0</v>
          </cell>
          <cell r="BO163" t="b">
            <v>0</v>
          </cell>
          <cell r="CA163" t="b">
            <v>0</v>
          </cell>
          <cell r="CB163" t="b">
            <v>0</v>
          </cell>
          <cell r="CD163" t="b">
            <v>0</v>
          </cell>
          <cell r="CE163" t="b">
            <v>0</v>
          </cell>
          <cell r="CG163" t="b">
            <v>0</v>
          </cell>
          <cell r="CH163" t="b">
            <v>0</v>
          </cell>
          <cell r="CP163">
            <v>0</v>
          </cell>
          <cell r="CT163" t="b">
            <v>0</v>
          </cell>
          <cell r="CV163" t="b">
            <v>0</v>
          </cell>
          <cell r="CX163" t="b">
            <v>0</v>
          </cell>
          <cell r="CZ163" t="b">
            <v>0</v>
          </cell>
          <cell r="DB163" t="b">
            <v>0</v>
          </cell>
          <cell r="DD163" t="b">
            <v>0</v>
          </cell>
          <cell r="DF163" t="b">
            <v>0</v>
          </cell>
          <cell r="DH163" t="b">
            <v>0</v>
          </cell>
          <cell r="DJ163" t="b">
            <v>0</v>
          </cell>
          <cell r="DL163" t="b">
            <v>0</v>
          </cell>
          <cell r="DN163" t="b">
            <v>0</v>
          </cell>
          <cell r="DP163" t="b">
            <v>0</v>
          </cell>
          <cell r="DV163">
            <v>0</v>
          </cell>
          <cell r="DX163">
            <v>0</v>
          </cell>
          <cell r="DZ163">
            <v>0</v>
          </cell>
          <cell r="EB163">
            <v>0</v>
          </cell>
          <cell r="ED163">
            <v>0</v>
          </cell>
          <cell r="EF163">
            <v>0</v>
          </cell>
          <cell r="EJ163">
            <v>0</v>
          </cell>
          <cell r="EL163">
            <v>0</v>
          </cell>
          <cell r="EN163">
            <v>0</v>
          </cell>
          <cell r="EP163">
            <v>0</v>
          </cell>
          <cell r="ER163">
            <v>0</v>
          </cell>
          <cell r="ET163">
            <v>0</v>
          </cell>
          <cell r="EX163">
            <v>0</v>
          </cell>
          <cell r="EZ163">
            <v>0</v>
          </cell>
          <cell r="FD163">
            <v>0</v>
          </cell>
          <cell r="FF163">
            <v>0</v>
          </cell>
        </row>
        <row r="164">
          <cell r="A164" t="str">
            <v>KedlerVordingborgGO</v>
          </cell>
          <cell r="B164" t="str">
            <v>DK-East</v>
          </cell>
          <cell r="G164">
            <v>0</v>
          </cell>
          <cell r="H164">
            <v>15</v>
          </cell>
          <cell r="AK164">
            <v>0</v>
          </cell>
          <cell r="AL164">
            <v>12.705</v>
          </cell>
          <cell r="AN164">
            <v>0</v>
          </cell>
          <cell r="AO164">
            <v>0</v>
          </cell>
          <cell r="AP164">
            <v>162</v>
          </cell>
          <cell r="AQ164">
            <v>0</v>
          </cell>
          <cell r="BG164" t="b">
            <v>0</v>
          </cell>
          <cell r="BO164" t="b">
            <v>0</v>
          </cell>
          <cell r="CA164" t="b">
            <v>0</v>
          </cell>
          <cell r="CB164" t="b">
            <v>0</v>
          </cell>
          <cell r="CD164" t="b">
            <v>0</v>
          </cell>
          <cell r="CE164" t="b">
            <v>0</v>
          </cell>
          <cell r="CG164" t="b">
            <v>0</v>
          </cell>
          <cell r="CH164" t="b">
            <v>0</v>
          </cell>
          <cell r="CP164" t="str">
            <v>EHDSLBOD</v>
          </cell>
          <cell r="CT164" t="b">
            <v>0</v>
          </cell>
          <cell r="CV164" t="b">
            <v>0</v>
          </cell>
          <cell r="CX164" t="b">
            <v>0</v>
          </cell>
          <cell r="CZ164" t="b">
            <v>0</v>
          </cell>
          <cell r="DB164" t="b">
            <v>0</v>
          </cell>
          <cell r="DD164" t="b">
            <v>0</v>
          </cell>
          <cell r="DF164" t="b">
            <v>0</v>
          </cell>
          <cell r="DH164" t="b">
            <v>0</v>
          </cell>
          <cell r="DJ164" t="b">
            <v>0</v>
          </cell>
          <cell r="DL164" t="b">
            <v>0</v>
          </cell>
          <cell r="DN164" t="b">
            <v>0</v>
          </cell>
          <cell r="DP164" t="b">
            <v>0</v>
          </cell>
          <cell r="DV164">
            <v>0</v>
          </cell>
          <cell r="DX164">
            <v>0</v>
          </cell>
          <cell r="DZ164">
            <v>0</v>
          </cell>
          <cell r="EB164">
            <v>0</v>
          </cell>
          <cell r="ED164">
            <v>0</v>
          </cell>
          <cell r="EF164">
            <v>0</v>
          </cell>
          <cell r="EJ164">
            <v>0</v>
          </cell>
          <cell r="EL164">
            <v>0</v>
          </cell>
          <cell r="EN164">
            <v>0</v>
          </cell>
          <cell r="EP164">
            <v>0</v>
          </cell>
          <cell r="ER164">
            <v>0</v>
          </cell>
          <cell r="ET164">
            <v>0</v>
          </cell>
          <cell r="EX164">
            <v>0</v>
          </cell>
          <cell r="EZ164">
            <v>0</v>
          </cell>
          <cell r="FD164">
            <v>0</v>
          </cell>
          <cell r="FF164">
            <v>0</v>
          </cell>
        </row>
        <row r="165">
          <cell r="A165" t="str">
            <v>KedlerVordingborgGO</v>
          </cell>
          <cell r="B165" t="str">
            <v>DK-East</v>
          </cell>
          <cell r="G165">
            <v>0</v>
          </cell>
          <cell r="H165">
            <v>15</v>
          </cell>
          <cell r="AK165">
            <v>0</v>
          </cell>
          <cell r="AL165">
            <v>12.705</v>
          </cell>
          <cell r="AN165">
            <v>0</v>
          </cell>
          <cell r="AO165">
            <v>0</v>
          </cell>
          <cell r="AP165">
            <v>162</v>
          </cell>
          <cell r="AQ165">
            <v>0</v>
          </cell>
          <cell r="BG165" t="b">
            <v>0</v>
          </cell>
          <cell r="BO165" t="b">
            <v>0</v>
          </cell>
          <cell r="CA165" t="b">
            <v>0</v>
          </cell>
          <cell r="CB165" t="b">
            <v>0</v>
          </cell>
          <cell r="CD165" t="b">
            <v>0</v>
          </cell>
          <cell r="CE165" t="b">
            <v>0</v>
          </cell>
          <cell r="CG165" t="b">
            <v>0</v>
          </cell>
          <cell r="CH165" t="b">
            <v>0</v>
          </cell>
          <cell r="CP165" t="str">
            <v>EHDSLBOD</v>
          </cell>
          <cell r="CT165" t="b">
            <v>0</v>
          </cell>
          <cell r="CV165" t="b">
            <v>0</v>
          </cell>
          <cell r="CX165" t="b">
            <v>0</v>
          </cell>
          <cell r="CZ165" t="b">
            <v>0</v>
          </cell>
          <cell r="DB165" t="b">
            <v>0</v>
          </cell>
          <cell r="DD165" t="b">
            <v>0</v>
          </cell>
          <cell r="DF165" t="b">
            <v>0</v>
          </cell>
          <cell r="DH165" t="b">
            <v>0</v>
          </cell>
          <cell r="DJ165" t="b">
            <v>0</v>
          </cell>
          <cell r="DL165" t="b">
            <v>0</v>
          </cell>
          <cell r="DN165" t="b">
            <v>0</v>
          </cell>
          <cell r="DP165" t="b">
            <v>0</v>
          </cell>
          <cell r="DV165">
            <v>0</v>
          </cell>
          <cell r="DX165">
            <v>0</v>
          </cell>
          <cell r="DZ165">
            <v>0</v>
          </cell>
          <cell r="EB165">
            <v>0</v>
          </cell>
          <cell r="ED165">
            <v>0</v>
          </cell>
          <cell r="EF165">
            <v>0</v>
          </cell>
          <cell r="EJ165">
            <v>0</v>
          </cell>
          <cell r="EL165">
            <v>0</v>
          </cell>
          <cell r="EN165">
            <v>0</v>
          </cell>
          <cell r="EP165">
            <v>0</v>
          </cell>
          <cell r="ER165">
            <v>0</v>
          </cell>
          <cell r="ET165">
            <v>0</v>
          </cell>
          <cell r="EX165">
            <v>0</v>
          </cell>
          <cell r="EZ165">
            <v>0</v>
          </cell>
          <cell r="FD165">
            <v>0</v>
          </cell>
          <cell r="FF165">
            <v>0</v>
          </cell>
        </row>
        <row r="166">
          <cell r="A166" t="str">
            <v>KedlerVordingborgNG</v>
          </cell>
          <cell r="B166" t="str">
            <v>DK-East</v>
          </cell>
          <cell r="G166">
            <v>0</v>
          </cell>
          <cell r="H166">
            <v>10</v>
          </cell>
          <cell r="AK166">
            <v>0</v>
          </cell>
          <cell r="AL166">
            <v>10.199999999999999</v>
          </cell>
          <cell r="AN166">
            <v>0</v>
          </cell>
          <cell r="AO166">
            <v>0</v>
          </cell>
          <cell r="AP166">
            <v>108</v>
          </cell>
          <cell r="AQ166">
            <v>0</v>
          </cell>
          <cell r="BG166" t="b">
            <v>0</v>
          </cell>
          <cell r="BO166" t="b">
            <v>0</v>
          </cell>
          <cell r="CA166" t="b">
            <v>0</v>
          </cell>
          <cell r="CB166" t="b">
            <v>0</v>
          </cell>
          <cell r="CD166" t="b">
            <v>0</v>
          </cell>
          <cell r="CE166" t="b">
            <v>0</v>
          </cell>
          <cell r="CG166" t="b">
            <v>0</v>
          </cell>
          <cell r="CH166" t="b">
            <v>0</v>
          </cell>
          <cell r="CP166" t="str">
            <v>EHGASBOD</v>
          </cell>
          <cell r="CT166" t="b">
            <v>0</v>
          </cell>
          <cell r="CV166" t="b">
            <v>0</v>
          </cell>
          <cell r="CX166" t="b">
            <v>0</v>
          </cell>
          <cell r="CZ166" t="b">
            <v>0</v>
          </cell>
          <cell r="DB166" t="b">
            <v>0</v>
          </cell>
          <cell r="DD166" t="b">
            <v>0</v>
          </cell>
          <cell r="DF166" t="b">
            <v>0</v>
          </cell>
          <cell r="DH166" t="b">
            <v>0</v>
          </cell>
          <cell r="DJ166" t="b">
            <v>0</v>
          </cell>
          <cell r="DL166" t="b">
            <v>0</v>
          </cell>
          <cell r="DN166" t="b">
            <v>0</v>
          </cell>
          <cell r="DP166" t="b">
            <v>0</v>
          </cell>
          <cell r="DV166">
            <v>0</v>
          </cell>
          <cell r="DX166">
            <v>0</v>
          </cell>
          <cell r="DZ166">
            <v>0</v>
          </cell>
          <cell r="EB166">
            <v>0</v>
          </cell>
          <cell r="ED166">
            <v>0</v>
          </cell>
          <cell r="EF166">
            <v>0</v>
          </cell>
          <cell r="EJ166">
            <v>0</v>
          </cell>
          <cell r="EL166">
            <v>0</v>
          </cell>
          <cell r="EN166">
            <v>0</v>
          </cell>
          <cell r="EP166">
            <v>0</v>
          </cell>
          <cell r="ER166">
            <v>0</v>
          </cell>
          <cell r="ET166">
            <v>0</v>
          </cell>
          <cell r="EX166">
            <v>0</v>
          </cell>
          <cell r="EZ166">
            <v>0</v>
          </cell>
          <cell r="FD166">
            <v>0</v>
          </cell>
          <cell r="FF166">
            <v>0</v>
          </cell>
        </row>
        <row r="167">
          <cell r="A167" t="str">
            <v>KedlerVordingborgNG</v>
          </cell>
          <cell r="B167" t="str">
            <v>DK-East</v>
          </cell>
          <cell r="G167">
            <v>0</v>
          </cell>
          <cell r="H167">
            <v>10</v>
          </cell>
          <cell r="AK167">
            <v>0</v>
          </cell>
          <cell r="AL167">
            <v>10.199999999999999</v>
          </cell>
          <cell r="AN167">
            <v>0</v>
          </cell>
          <cell r="AO167">
            <v>0</v>
          </cell>
          <cell r="AP167">
            <v>108</v>
          </cell>
          <cell r="AQ167">
            <v>0</v>
          </cell>
          <cell r="BG167" t="b">
            <v>0</v>
          </cell>
          <cell r="BO167" t="b">
            <v>0</v>
          </cell>
          <cell r="CA167" t="b">
            <v>0</v>
          </cell>
          <cell r="CB167" t="b">
            <v>0</v>
          </cell>
          <cell r="CD167" t="b">
            <v>0</v>
          </cell>
          <cell r="CE167" t="b">
            <v>0</v>
          </cell>
          <cell r="CG167" t="b">
            <v>0</v>
          </cell>
          <cell r="CH167" t="b">
            <v>0</v>
          </cell>
          <cell r="CP167" t="str">
            <v>EHGASBOD</v>
          </cell>
          <cell r="CT167" t="b">
            <v>0</v>
          </cell>
          <cell r="CV167" t="b">
            <v>0</v>
          </cell>
          <cell r="CX167" t="b">
            <v>0</v>
          </cell>
          <cell r="CZ167" t="b">
            <v>0</v>
          </cell>
          <cell r="DB167" t="b">
            <v>0</v>
          </cell>
          <cell r="DD167" t="b">
            <v>0</v>
          </cell>
          <cell r="DF167" t="b">
            <v>0</v>
          </cell>
          <cell r="DH167" t="b">
            <v>0</v>
          </cell>
          <cell r="DJ167" t="b">
            <v>0</v>
          </cell>
          <cell r="DL167" t="b">
            <v>0</v>
          </cell>
          <cell r="DN167" t="b">
            <v>0</v>
          </cell>
          <cell r="DP167" t="b">
            <v>0</v>
          </cell>
          <cell r="DV167">
            <v>0</v>
          </cell>
          <cell r="DX167">
            <v>0</v>
          </cell>
          <cell r="DZ167">
            <v>0</v>
          </cell>
          <cell r="EB167">
            <v>0</v>
          </cell>
          <cell r="ED167">
            <v>0</v>
          </cell>
          <cell r="EF167">
            <v>0</v>
          </cell>
          <cell r="EJ167">
            <v>0</v>
          </cell>
          <cell r="EL167">
            <v>0</v>
          </cell>
          <cell r="EN167">
            <v>0</v>
          </cell>
          <cell r="EP167">
            <v>0</v>
          </cell>
          <cell r="ER167">
            <v>0</v>
          </cell>
          <cell r="ET167">
            <v>0</v>
          </cell>
          <cell r="EX167">
            <v>0</v>
          </cell>
          <cell r="EZ167">
            <v>0</v>
          </cell>
          <cell r="FD167">
            <v>0</v>
          </cell>
          <cell r="FF167">
            <v>0</v>
          </cell>
        </row>
        <row r="168">
          <cell r="A168" t="str">
            <v>MAV12</v>
          </cell>
          <cell r="B168" t="str">
            <v>DK-East</v>
          </cell>
          <cell r="G168">
            <v>9</v>
          </cell>
          <cell r="H168">
            <v>24.657534246575342</v>
          </cell>
          <cell r="AK168">
            <v>1.9710000000000001</v>
          </cell>
          <cell r="AL168">
            <v>14.794520547945202</v>
          </cell>
          <cell r="AN168">
            <v>0</v>
          </cell>
          <cell r="AO168">
            <v>2.5200000000000005</v>
          </cell>
          <cell r="AP168">
            <v>405</v>
          </cell>
          <cell r="AQ168">
            <v>1.2600000000000002</v>
          </cell>
          <cell r="BG168" t="b">
            <v>0</v>
          </cell>
          <cell r="BO168" t="b">
            <v>0</v>
          </cell>
          <cell r="CA168" t="b">
            <v>0</v>
          </cell>
          <cell r="CB168" t="b">
            <v>0</v>
          </cell>
          <cell r="CD168" t="b">
            <v>0</v>
          </cell>
          <cell r="CE168" t="b">
            <v>0</v>
          </cell>
          <cell r="CG168" t="b">
            <v>0</v>
          </cell>
          <cell r="CH168" t="b">
            <v>0</v>
          </cell>
          <cell r="CP168" t="str">
            <v>ECSTRBPD</v>
          </cell>
          <cell r="CT168" t="b">
            <v>0</v>
          </cell>
          <cell r="CV168" t="b">
            <v>0</v>
          </cell>
          <cell r="CX168" t="b">
            <v>0</v>
          </cell>
          <cell r="CZ168" t="b">
            <v>0</v>
          </cell>
          <cell r="DB168" t="b">
            <v>0</v>
          </cell>
          <cell r="DD168" t="b">
            <v>0</v>
          </cell>
          <cell r="DF168" t="b">
            <v>0</v>
          </cell>
          <cell r="DH168" t="b">
            <v>0</v>
          </cell>
          <cell r="DJ168" t="b">
            <v>0</v>
          </cell>
          <cell r="DL168" t="b">
            <v>0</v>
          </cell>
          <cell r="DN168" t="b">
            <v>0</v>
          </cell>
          <cell r="DP168" t="b">
            <v>0</v>
          </cell>
          <cell r="DV168">
            <v>0</v>
          </cell>
          <cell r="DX168">
            <v>0</v>
          </cell>
          <cell r="DZ168">
            <v>0</v>
          </cell>
          <cell r="EB168">
            <v>0</v>
          </cell>
          <cell r="ED168">
            <v>0</v>
          </cell>
          <cell r="EF168">
            <v>0</v>
          </cell>
          <cell r="EJ168">
            <v>0</v>
          </cell>
          <cell r="EL168">
            <v>0</v>
          </cell>
          <cell r="EN168">
            <v>0</v>
          </cell>
          <cell r="EP168">
            <v>0</v>
          </cell>
          <cell r="ER168">
            <v>0</v>
          </cell>
          <cell r="ET168">
            <v>0</v>
          </cell>
          <cell r="EX168">
            <v>0</v>
          </cell>
          <cell r="EZ168">
            <v>0</v>
          </cell>
          <cell r="FD168">
            <v>0</v>
          </cell>
          <cell r="FF168">
            <v>0</v>
          </cell>
        </row>
        <row r="169">
          <cell r="A169" t="str">
            <v>MAV12</v>
          </cell>
          <cell r="B169" t="str">
            <v>DK-East</v>
          </cell>
          <cell r="G169">
            <v>9</v>
          </cell>
          <cell r="H169">
            <v>24.657534246575342</v>
          </cell>
          <cell r="AK169">
            <v>1.9710000000000001</v>
          </cell>
          <cell r="AL169">
            <v>14.794520547945202</v>
          </cell>
          <cell r="AN169">
            <v>0</v>
          </cell>
          <cell r="AO169">
            <v>2.5200000000000005</v>
          </cell>
          <cell r="AP169">
            <v>405</v>
          </cell>
          <cell r="AQ169">
            <v>1.2600000000000002</v>
          </cell>
          <cell r="BG169" t="b">
            <v>0</v>
          </cell>
          <cell r="BO169" t="b">
            <v>0</v>
          </cell>
          <cell r="CA169" t="b">
            <v>0</v>
          </cell>
          <cell r="CB169" t="b">
            <v>0</v>
          </cell>
          <cell r="CD169" t="b">
            <v>0</v>
          </cell>
          <cell r="CE169" t="b">
            <v>0</v>
          </cell>
          <cell r="CG169" t="b">
            <v>0</v>
          </cell>
          <cell r="CH169" t="b">
            <v>0</v>
          </cell>
          <cell r="CP169" t="str">
            <v>ECSTRBPD</v>
          </cell>
          <cell r="CT169" t="b">
            <v>0</v>
          </cell>
          <cell r="CV169" t="b">
            <v>0</v>
          </cell>
          <cell r="CX169" t="b">
            <v>0</v>
          </cell>
          <cell r="CZ169" t="b">
            <v>0</v>
          </cell>
          <cell r="DB169" t="b">
            <v>0</v>
          </cell>
          <cell r="DD169" t="b">
            <v>0</v>
          </cell>
          <cell r="DF169" t="b">
            <v>0</v>
          </cell>
          <cell r="DH169" t="b">
            <v>0</v>
          </cell>
          <cell r="DJ169" t="b">
            <v>0</v>
          </cell>
          <cell r="DL169" t="b">
            <v>0</v>
          </cell>
          <cell r="DN169" t="b">
            <v>0</v>
          </cell>
          <cell r="DP169" t="b">
            <v>0</v>
          </cell>
          <cell r="DV169">
            <v>0</v>
          </cell>
          <cell r="DX169">
            <v>0</v>
          </cell>
          <cell r="DZ169">
            <v>0</v>
          </cell>
          <cell r="EB169">
            <v>0</v>
          </cell>
          <cell r="ED169">
            <v>0</v>
          </cell>
          <cell r="EF169">
            <v>0</v>
          </cell>
          <cell r="EJ169">
            <v>0</v>
          </cell>
          <cell r="EL169">
            <v>0</v>
          </cell>
          <cell r="EN169">
            <v>0</v>
          </cell>
          <cell r="EP169">
            <v>0</v>
          </cell>
          <cell r="ER169">
            <v>0</v>
          </cell>
          <cell r="ET169">
            <v>0</v>
          </cell>
          <cell r="EX169">
            <v>0</v>
          </cell>
          <cell r="EZ169">
            <v>0</v>
          </cell>
          <cell r="FD169">
            <v>0</v>
          </cell>
          <cell r="FF169">
            <v>0</v>
          </cell>
        </row>
        <row r="170">
          <cell r="A170" t="str">
            <v>MAV13</v>
          </cell>
          <cell r="B170" t="str">
            <v>DK-East</v>
          </cell>
          <cell r="G170">
            <v>18</v>
          </cell>
          <cell r="H170">
            <v>25.568181818181817</v>
          </cell>
          <cell r="AK170">
            <v>7.0920000000000005</v>
          </cell>
          <cell r="AL170">
            <v>67.159090909090921</v>
          </cell>
          <cell r="AN170">
            <v>3.8352272727272725</v>
          </cell>
          <cell r="AO170">
            <v>5.0400000000000009</v>
          </cell>
          <cell r="AP170">
            <v>810</v>
          </cell>
          <cell r="AQ170">
            <v>2.5200000000000005</v>
          </cell>
          <cell r="BG170" t="b">
            <v>0</v>
          </cell>
          <cell r="BO170" t="b">
            <v>0</v>
          </cell>
          <cell r="CA170" t="b">
            <v>0</v>
          </cell>
          <cell r="CB170" t="b">
            <v>0</v>
          </cell>
          <cell r="CD170" t="b">
            <v>0</v>
          </cell>
          <cell r="CE170" t="b">
            <v>0</v>
          </cell>
          <cell r="CG170" t="b">
            <v>0</v>
          </cell>
          <cell r="CH170" t="b">
            <v>0</v>
          </cell>
          <cell r="CP170" t="str">
            <v>ECSTREXD</v>
          </cell>
          <cell r="CT170" t="b">
            <v>0</v>
          </cell>
          <cell r="CV170" t="b">
            <v>0</v>
          </cell>
          <cell r="CX170" t="b">
            <v>0</v>
          </cell>
          <cell r="CZ170" t="b">
            <v>0</v>
          </cell>
          <cell r="DB170" t="b">
            <v>0</v>
          </cell>
          <cell r="DD170" t="b">
            <v>0</v>
          </cell>
          <cell r="DF170" t="b">
            <v>0</v>
          </cell>
          <cell r="DH170" t="b">
            <v>0</v>
          </cell>
          <cell r="DJ170" t="b">
            <v>0</v>
          </cell>
          <cell r="DL170" t="b">
            <v>0</v>
          </cell>
          <cell r="DN170" t="b">
            <v>0</v>
          </cell>
          <cell r="DP170" t="b">
            <v>0</v>
          </cell>
          <cell r="DV170">
            <v>0</v>
          </cell>
          <cell r="DX170">
            <v>0</v>
          </cell>
          <cell r="DZ170">
            <v>0</v>
          </cell>
          <cell r="EB170">
            <v>0</v>
          </cell>
          <cell r="ED170">
            <v>0</v>
          </cell>
          <cell r="EF170">
            <v>0</v>
          </cell>
          <cell r="EJ170">
            <v>0</v>
          </cell>
          <cell r="EL170">
            <v>0</v>
          </cell>
          <cell r="EN170">
            <v>0</v>
          </cell>
          <cell r="EP170">
            <v>0</v>
          </cell>
          <cell r="ER170">
            <v>0</v>
          </cell>
          <cell r="ET170">
            <v>0</v>
          </cell>
          <cell r="EX170">
            <v>0</v>
          </cell>
          <cell r="EZ170">
            <v>0</v>
          </cell>
          <cell r="FD170">
            <v>0</v>
          </cell>
          <cell r="FF170">
            <v>0</v>
          </cell>
        </row>
        <row r="171">
          <cell r="A171" t="str">
            <v>VarmelagerVordingborg</v>
          </cell>
          <cell r="B171" t="str">
            <v>DK-East</v>
          </cell>
          <cell r="G171">
            <v>0</v>
          </cell>
          <cell r="H171">
            <v>20.25</v>
          </cell>
          <cell r="AK171">
            <v>0</v>
          </cell>
          <cell r="AL171">
            <v>0</v>
          </cell>
          <cell r="AN171">
            <v>0</v>
          </cell>
          <cell r="AO171">
            <v>0</v>
          </cell>
          <cell r="AP171">
            <v>0</v>
          </cell>
          <cell r="AQ171">
            <v>0</v>
          </cell>
          <cell r="BG171" t="b">
            <v>0</v>
          </cell>
          <cell r="BO171" t="b">
            <v>0</v>
          </cell>
          <cell r="CA171" t="b">
            <v>0</v>
          </cell>
          <cell r="CB171" t="b">
            <v>0</v>
          </cell>
          <cell r="CD171" t="b">
            <v>0</v>
          </cell>
          <cell r="CE171" t="b">
            <v>0</v>
          </cell>
          <cell r="CG171" t="b">
            <v>0</v>
          </cell>
          <cell r="CH171" t="b">
            <v>0</v>
          </cell>
          <cell r="CP171">
            <v>0</v>
          </cell>
          <cell r="CT171" t="b">
            <v>0</v>
          </cell>
          <cell r="CV171" t="b">
            <v>0</v>
          </cell>
          <cell r="CX171" t="b">
            <v>0</v>
          </cell>
          <cell r="CZ171" t="b">
            <v>0</v>
          </cell>
          <cell r="DB171" t="b">
            <v>0</v>
          </cell>
          <cell r="DD171" t="b">
            <v>0</v>
          </cell>
          <cell r="DF171" t="b">
            <v>0</v>
          </cell>
          <cell r="DH171" t="b">
            <v>0</v>
          </cell>
          <cell r="DJ171" t="b">
            <v>0</v>
          </cell>
          <cell r="DL171" t="b">
            <v>0</v>
          </cell>
          <cell r="DN171" t="b">
            <v>0</v>
          </cell>
          <cell r="DP171" t="b">
            <v>0</v>
          </cell>
          <cell r="DV171">
            <v>0</v>
          </cell>
          <cell r="DX171">
            <v>0</v>
          </cell>
          <cell r="DZ171">
            <v>0</v>
          </cell>
          <cell r="EB171">
            <v>0</v>
          </cell>
          <cell r="ED171">
            <v>0</v>
          </cell>
          <cell r="EF171">
            <v>0</v>
          </cell>
          <cell r="EJ171">
            <v>0</v>
          </cell>
          <cell r="EL171">
            <v>0</v>
          </cell>
          <cell r="EN171">
            <v>0</v>
          </cell>
          <cell r="EP171">
            <v>0</v>
          </cell>
          <cell r="ER171">
            <v>0</v>
          </cell>
          <cell r="ET171">
            <v>0</v>
          </cell>
          <cell r="EX171">
            <v>0</v>
          </cell>
          <cell r="EZ171">
            <v>0</v>
          </cell>
          <cell r="FD171">
            <v>0</v>
          </cell>
          <cell r="FF171">
            <v>0</v>
          </cell>
        </row>
        <row r="172">
          <cell r="A172" t="str">
            <v>ElkedelVordingborg</v>
          </cell>
          <cell r="B172" t="str">
            <v>DK-East</v>
          </cell>
          <cell r="G172">
            <v>-10</v>
          </cell>
          <cell r="H172">
            <v>10</v>
          </cell>
          <cell r="AK172">
            <v>-10</v>
          </cell>
          <cell r="AL172">
            <v>0</v>
          </cell>
          <cell r="AN172">
            <v>0</v>
          </cell>
          <cell r="AO172">
            <v>0</v>
          </cell>
          <cell r="AP172">
            <v>0</v>
          </cell>
          <cell r="AQ172">
            <v>0</v>
          </cell>
          <cell r="BG172" t="b">
            <v>0</v>
          </cell>
          <cell r="BO172" t="b">
            <v>0</v>
          </cell>
          <cell r="CA172" t="b">
            <v>0</v>
          </cell>
          <cell r="CB172" t="b">
            <v>0</v>
          </cell>
          <cell r="CD172" t="b">
            <v>0</v>
          </cell>
          <cell r="CE172" t="b">
            <v>0</v>
          </cell>
          <cell r="CG172" t="b">
            <v>0</v>
          </cell>
          <cell r="CH172" t="b">
            <v>0</v>
          </cell>
          <cell r="CP172">
            <v>0</v>
          </cell>
          <cell r="CT172" t="b">
            <v>0</v>
          </cell>
          <cell r="CV172" t="b">
            <v>0</v>
          </cell>
          <cell r="CX172" t="b">
            <v>0</v>
          </cell>
          <cell r="CZ172" t="b">
            <v>0</v>
          </cell>
          <cell r="DB172" t="b">
            <v>0</v>
          </cell>
          <cell r="DD172" t="b">
            <v>0</v>
          </cell>
          <cell r="DF172" t="b">
            <v>0</v>
          </cell>
          <cell r="DH172" t="b">
            <v>0</v>
          </cell>
          <cell r="DJ172" t="b">
            <v>0</v>
          </cell>
          <cell r="DL172" t="b">
            <v>0</v>
          </cell>
          <cell r="DN172" t="b">
            <v>0</v>
          </cell>
          <cell r="DP172" t="b">
            <v>0</v>
          </cell>
          <cell r="DV172">
            <v>0</v>
          </cell>
          <cell r="DX172">
            <v>0</v>
          </cell>
          <cell r="DZ172">
            <v>0</v>
          </cell>
          <cell r="EB172">
            <v>0</v>
          </cell>
          <cell r="ED172">
            <v>0</v>
          </cell>
          <cell r="EF172">
            <v>0</v>
          </cell>
          <cell r="EJ172">
            <v>0</v>
          </cell>
          <cell r="EL172">
            <v>0</v>
          </cell>
          <cell r="EN172">
            <v>0</v>
          </cell>
          <cell r="EP172">
            <v>0</v>
          </cell>
          <cell r="ER172">
            <v>0</v>
          </cell>
          <cell r="ET172">
            <v>0</v>
          </cell>
          <cell r="EX172">
            <v>0</v>
          </cell>
          <cell r="EZ172">
            <v>0</v>
          </cell>
          <cell r="FD172">
            <v>0</v>
          </cell>
          <cell r="FF172">
            <v>0</v>
          </cell>
        </row>
        <row r="173">
          <cell r="A173" t="str">
            <v>KedlerNykøbing-Falster</v>
          </cell>
          <cell r="B173" t="str">
            <v>DK-East</v>
          </cell>
          <cell r="G173">
            <v>0</v>
          </cell>
          <cell r="H173">
            <v>79</v>
          </cell>
          <cell r="AK173">
            <v>0</v>
          </cell>
          <cell r="AL173">
            <v>74.733999999999995</v>
          </cell>
          <cell r="AN173">
            <v>0</v>
          </cell>
          <cell r="AO173">
            <v>0</v>
          </cell>
          <cell r="AP173">
            <v>1248.2</v>
          </cell>
          <cell r="AQ173">
            <v>0</v>
          </cell>
          <cell r="BG173" t="b">
            <v>0</v>
          </cell>
          <cell r="BO173" t="b">
            <v>0</v>
          </cell>
          <cell r="CA173" t="b">
            <v>0</v>
          </cell>
          <cell r="CB173" t="b">
            <v>0</v>
          </cell>
          <cell r="CD173" t="b">
            <v>0</v>
          </cell>
          <cell r="CE173" t="b">
            <v>0</v>
          </cell>
          <cell r="CG173" t="b">
            <v>0</v>
          </cell>
          <cell r="CH173" t="b">
            <v>0</v>
          </cell>
          <cell r="CP173" t="str">
            <v>EHHFOBOD</v>
          </cell>
          <cell r="CT173" t="b">
            <v>0</v>
          </cell>
          <cell r="CV173" t="b">
            <v>0</v>
          </cell>
          <cell r="CX173" t="b">
            <v>0</v>
          </cell>
          <cell r="CZ173" t="b">
            <v>0</v>
          </cell>
          <cell r="DB173" t="b">
            <v>0</v>
          </cell>
          <cell r="DD173" t="b">
            <v>0</v>
          </cell>
          <cell r="DF173" t="b">
            <v>0</v>
          </cell>
          <cell r="DH173" t="b">
            <v>0</v>
          </cell>
          <cell r="DJ173" t="b">
            <v>0</v>
          </cell>
          <cell r="DL173" t="b">
            <v>0</v>
          </cell>
          <cell r="DN173" t="b">
            <v>0</v>
          </cell>
          <cell r="DP173" t="b">
            <v>0</v>
          </cell>
          <cell r="DV173">
            <v>0</v>
          </cell>
          <cell r="DX173">
            <v>0</v>
          </cell>
          <cell r="DZ173">
            <v>0</v>
          </cell>
          <cell r="EB173">
            <v>0</v>
          </cell>
          <cell r="ED173">
            <v>0</v>
          </cell>
          <cell r="EF173">
            <v>0</v>
          </cell>
          <cell r="EJ173">
            <v>0</v>
          </cell>
          <cell r="EL173">
            <v>0</v>
          </cell>
          <cell r="EN173">
            <v>0</v>
          </cell>
          <cell r="EP173">
            <v>0</v>
          </cell>
          <cell r="ER173">
            <v>0</v>
          </cell>
          <cell r="ET173">
            <v>0</v>
          </cell>
          <cell r="EX173">
            <v>0</v>
          </cell>
          <cell r="EZ173">
            <v>0</v>
          </cell>
          <cell r="FD173">
            <v>0</v>
          </cell>
          <cell r="FF173">
            <v>0</v>
          </cell>
        </row>
        <row r="174">
          <cell r="A174" t="str">
            <v>KedlerNykøbing-Falster</v>
          </cell>
          <cell r="B174" t="str">
            <v>DK-East</v>
          </cell>
          <cell r="G174">
            <v>0</v>
          </cell>
          <cell r="H174">
            <v>79</v>
          </cell>
          <cell r="AK174">
            <v>0</v>
          </cell>
          <cell r="AL174">
            <v>74.733999999999995</v>
          </cell>
          <cell r="AN174">
            <v>0</v>
          </cell>
          <cell r="AO174">
            <v>0</v>
          </cell>
          <cell r="AP174">
            <v>1248.2</v>
          </cell>
          <cell r="AQ174">
            <v>0</v>
          </cell>
          <cell r="BG174" t="b">
            <v>0</v>
          </cell>
          <cell r="BO174" t="b">
            <v>0</v>
          </cell>
          <cell r="CA174" t="b">
            <v>0</v>
          </cell>
          <cell r="CB174" t="b">
            <v>0</v>
          </cell>
          <cell r="CD174" t="b">
            <v>0</v>
          </cell>
          <cell r="CE174" t="b">
            <v>0</v>
          </cell>
          <cell r="CG174" t="b">
            <v>0</v>
          </cell>
          <cell r="CH174" t="b">
            <v>0</v>
          </cell>
          <cell r="CP174" t="str">
            <v>EHHFOBOD</v>
          </cell>
          <cell r="CT174" t="b">
            <v>0</v>
          </cell>
          <cell r="CV174" t="b">
            <v>0</v>
          </cell>
          <cell r="CX174" t="b">
            <v>0</v>
          </cell>
          <cell r="CZ174" t="b">
            <v>0</v>
          </cell>
          <cell r="DB174" t="b">
            <v>0</v>
          </cell>
          <cell r="DD174" t="b">
            <v>0</v>
          </cell>
          <cell r="DF174" t="b">
            <v>0</v>
          </cell>
          <cell r="DH174" t="b">
            <v>0</v>
          </cell>
          <cell r="DJ174" t="b">
            <v>0</v>
          </cell>
          <cell r="DL174" t="b">
            <v>0</v>
          </cell>
          <cell r="DN174" t="b">
            <v>0</v>
          </cell>
          <cell r="DP174" t="b">
            <v>0</v>
          </cell>
          <cell r="DV174">
            <v>0</v>
          </cell>
          <cell r="DX174">
            <v>0</v>
          </cell>
          <cell r="DZ174">
            <v>0</v>
          </cell>
          <cell r="EB174">
            <v>0</v>
          </cell>
          <cell r="ED174">
            <v>0</v>
          </cell>
          <cell r="EF174">
            <v>0</v>
          </cell>
          <cell r="EJ174">
            <v>0</v>
          </cell>
          <cell r="EL174">
            <v>0</v>
          </cell>
          <cell r="EN174">
            <v>0</v>
          </cell>
          <cell r="EP174">
            <v>0</v>
          </cell>
          <cell r="ER174">
            <v>0</v>
          </cell>
          <cell r="ET174">
            <v>0</v>
          </cell>
          <cell r="EX174">
            <v>0</v>
          </cell>
          <cell r="EZ174">
            <v>0</v>
          </cell>
          <cell r="FD174">
            <v>0</v>
          </cell>
          <cell r="FF174">
            <v>0</v>
          </cell>
        </row>
        <row r="175">
          <cell r="A175" t="str">
            <v>Nykøbing-Falster_Forbrænding</v>
          </cell>
          <cell r="B175" t="str">
            <v>DK-East</v>
          </cell>
          <cell r="G175">
            <v>0</v>
          </cell>
          <cell r="H175">
            <v>0.15</v>
          </cell>
          <cell r="AK175">
            <v>0</v>
          </cell>
          <cell r="AL175">
            <v>0.12</v>
          </cell>
          <cell r="AN175">
            <v>0</v>
          </cell>
          <cell r="AO175">
            <v>2.9700000000000001E-2</v>
          </cell>
          <cell r="AP175">
            <v>0</v>
          </cell>
          <cell r="AQ175">
            <v>1.0500000000000001E-2</v>
          </cell>
          <cell r="BG175" t="b">
            <v>0</v>
          </cell>
          <cell r="BO175" t="b">
            <v>0</v>
          </cell>
          <cell r="CA175" t="b">
            <v>0</v>
          </cell>
          <cell r="CB175" t="b">
            <v>0</v>
          </cell>
          <cell r="CD175" t="b">
            <v>0</v>
          </cell>
          <cell r="CE175" t="b">
            <v>0</v>
          </cell>
          <cell r="CG175" t="b">
            <v>0</v>
          </cell>
          <cell r="CH175" t="b">
            <v>0</v>
          </cell>
          <cell r="CP175" t="str">
            <v>EHWSTBOD</v>
          </cell>
          <cell r="CT175" t="b">
            <v>0</v>
          </cell>
          <cell r="CV175" t="b">
            <v>0</v>
          </cell>
          <cell r="CX175" t="b">
            <v>0</v>
          </cell>
          <cell r="CZ175" t="b">
            <v>0</v>
          </cell>
          <cell r="DB175" t="b">
            <v>0</v>
          </cell>
          <cell r="DD175" t="b">
            <v>0</v>
          </cell>
          <cell r="DF175" t="b">
            <v>0</v>
          </cell>
          <cell r="DH175" t="b">
            <v>0</v>
          </cell>
          <cell r="DJ175" t="b">
            <v>0</v>
          </cell>
          <cell r="DL175" t="b">
            <v>0</v>
          </cell>
          <cell r="DN175" t="b">
            <v>0</v>
          </cell>
          <cell r="DP175" t="b">
            <v>0</v>
          </cell>
          <cell r="DV175">
            <v>0</v>
          </cell>
          <cell r="DX175">
            <v>0</v>
          </cell>
          <cell r="DZ175">
            <v>0</v>
          </cell>
          <cell r="EB175">
            <v>0</v>
          </cell>
          <cell r="ED175">
            <v>0</v>
          </cell>
          <cell r="EF175">
            <v>0</v>
          </cell>
          <cell r="EJ175">
            <v>0</v>
          </cell>
          <cell r="EL175">
            <v>0</v>
          </cell>
          <cell r="EN175">
            <v>0</v>
          </cell>
          <cell r="EP175">
            <v>0</v>
          </cell>
          <cell r="ER175">
            <v>0</v>
          </cell>
          <cell r="ET175">
            <v>0</v>
          </cell>
          <cell r="EX175">
            <v>0</v>
          </cell>
          <cell r="EZ175">
            <v>0</v>
          </cell>
          <cell r="FD175">
            <v>0</v>
          </cell>
          <cell r="FF175">
            <v>0</v>
          </cell>
        </row>
        <row r="176">
          <cell r="A176" t="str">
            <v>Nykøbing-Falster_KV</v>
          </cell>
          <cell r="B176" t="str">
            <v>DK-East</v>
          </cell>
          <cell r="G176">
            <v>6</v>
          </cell>
          <cell r="H176">
            <v>15.189873417721518</v>
          </cell>
          <cell r="AK176">
            <v>1.1520000000000001</v>
          </cell>
          <cell r="AL176">
            <v>7.3834321422848896</v>
          </cell>
          <cell r="AN176">
            <v>0</v>
          </cell>
          <cell r="AO176">
            <v>11.934900000000001</v>
          </cell>
          <cell r="AP176">
            <v>0</v>
          </cell>
          <cell r="AQ176">
            <v>0.54</v>
          </cell>
          <cell r="BG176" t="b">
            <v>0</v>
          </cell>
          <cell r="BO176" t="b">
            <v>0</v>
          </cell>
          <cell r="CA176" t="b">
            <v>0</v>
          </cell>
          <cell r="CB176" t="b">
            <v>0</v>
          </cell>
          <cell r="CD176" t="b">
            <v>0</v>
          </cell>
          <cell r="CE176" t="b">
            <v>0</v>
          </cell>
          <cell r="CG176" t="b">
            <v>0</v>
          </cell>
          <cell r="CH176" t="b">
            <v>0</v>
          </cell>
          <cell r="CP176" t="str">
            <v>ECWSTBPD</v>
          </cell>
          <cell r="CT176" t="b">
            <v>0</v>
          </cell>
          <cell r="CV176" t="b">
            <v>0</v>
          </cell>
          <cell r="CX176" t="b">
            <v>0</v>
          </cell>
          <cell r="CZ176" t="b">
            <v>0</v>
          </cell>
          <cell r="DB176" t="b">
            <v>0</v>
          </cell>
          <cell r="DD176" t="b">
            <v>0</v>
          </cell>
          <cell r="DF176" t="b">
            <v>0</v>
          </cell>
          <cell r="DH176" t="b">
            <v>0</v>
          </cell>
          <cell r="DJ176" t="b">
            <v>0</v>
          </cell>
          <cell r="DL176" t="b">
            <v>0</v>
          </cell>
          <cell r="DN176" t="b">
            <v>0</v>
          </cell>
          <cell r="DP176" t="b">
            <v>0</v>
          </cell>
          <cell r="DV176">
            <v>0</v>
          </cell>
          <cell r="DX176">
            <v>0</v>
          </cell>
          <cell r="DZ176">
            <v>0</v>
          </cell>
          <cell r="EB176">
            <v>0</v>
          </cell>
          <cell r="ED176">
            <v>0</v>
          </cell>
          <cell r="EF176">
            <v>0</v>
          </cell>
          <cell r="EJ176">
            <v>0</v>
          </cell>
          <cell r="EL176">
            <v>0</v>
          </cell>
          <cell r="EN176">
            <v>0</v>
          </cell>
          <cell r="EP176">
            <v>0</v>
          </cell>
          <cell r="ER176">
            <v>0</v>
          </cell>
          <cell r="ET176">
            <v>0</v>
          </cell>
          <cell r="EX176">
            <v>0</v>
          </cell>
          <cell r="EZ176">
            <v>0</v>
          </cell>
          <cell r="FD176">
            <v>0</v>
          </cell>
          <cell r="FF176">
            <v>0</v>
          </cell>
        </row>
        <row r="177">
          <cell r="A177" t="str">
            <v>Nykøbing-Falster_KV</v>
          </cell>
          <cell r="B177" t="str">
            <v>DK-East</v>
          </cell>
          <cell r="G177">
            <v>6</v>
          </cell>
          <cell r="H177">
            <v>15.189873417721518</v>
          </cell>
          <cell r="AK177">
            <v>1.1520000000000001</v>
          </cell>
          <cell r="AL177">
            <v>7.3834321422848896</v>
          </cell>
          <cell r="AN177">
            <v>0</v>
          </cell>
          <cell r="AO177">
            <v>11.496839999999999</v>
          </cell>
          <cell r="AP177">
            <v>0</v>
          </cell>
          <cell r="AQ177">
            <v>0.54</v>
          </cell>
          <cell r="BG177" t="b">
            <v>0</v>
          </cell>
          <cell r="BO177" t="b">
            <v>0</v>
          </cell>
          <cell r="CA177" t="b">
            <v>0</v>
          </cell>
          <cell r="CB177" t="b">
            <v>0</v>
          </cell>
          <cell r="CD177" t="b">
            <v>0</v>
          </cell>
          <cell r="CE177" t="b">
            <v>0</v>
          </cell>
          <cell r="CG177" t="b">
            <v>0</v>
          </cell>
          <cell r="CH177" t="b">
            <v>0</v>
          </cell>
          <cell r="CP177" t="str">
            <v>ECWSTBPD</v>
          </cell>
          <cell r="CT177" t="b">
            <v>0</v>
          </cell>
          <cell r="CV177" t="b">
            <v>0</v>
          </cell>
          <cell r="CX177" t="b">
            <v>0</v>
          </cell>
          <cell r="CZ177" t="b">
            <v>0</v>
          </cell>
          <cell r="DB177" t="b">
            <v>0</v>
          </cell>
          <cell r="DD177" t="b">
            <v>0</v>
          </cell>
          <cell r="DF177" t="b">
            <v>0</v>
          </cell>
          <cell r="DH177" t="b">
            <v>0</v>
          </cell>
          <cell r="DJ177" t="b">
            <v>0</v>
          </cell>
          <cell r="DL177" t="b">
            <v>0</v>
          </cell>
          <cell r="DN177" t="b">
            <v>0</v>
          </cell>
          <cell r="DP177" t="b">
            <v>0</v>
          </cell>
          <cell r="DV177">
            <v>0</v>
          </cell>
          <cell r="DX177">
            <v>0</v>
          </cell>
          <cell r="DZ177">
            <v>0</v>
          </cell>
          <cell r="EB177">
            <v>0</v>
          </cell>
          <cell r="ED177">
            <v>0</v>
          </cell>
          <cell r="EF177">
            <v>0</v>
          </cell>
          <cell r="EJ177">
            <v>0</v>
          </cell>
          <cell r="EL177">
            <v>0</v>
          </cell>
          <cell r="EN177">
            <v>0</v>
          </cell>
          <cell r="EP177">
            <v>0</v>
          </cell>
          <cell r="ER177">
            <v>0</v>
          </cell>
          <cell r="ET177">
            <v>0</v>
          </cell>
          <cell r="EX177">
            <v>0</v>
          </cell>
          <cell r="EZ177">
            <v>0</v>
          </cell>
          <cell r="FD177">
            <v>0</v>
          </cell>
          <cell r="FF177">
            <v>0</v>
          </cell>
        </row>
        <row r="178">
          <cell r="A178" t="str">
            <v>Nykøbing-Falster_KV</v>
          </cell>
          <cell r="B178" t="str">
            <v>DK-East</v>
          </cell>
          <cell r="G178">
            <v>6</v>
          </cell>
          <cell r="H178">
            <v>15.189873417721518</v>
          </cell>
          <cell r="AK178">
            <v>1.1520000000000001</v>
          </cell>
          <cell r="AL178">
            <v>7.3834321422848896</v>
          </cell>
          <cell r="AN178">
            <v>0</v>
          </cell>
          <cell r="AO178">
            <v>11.309100000000001</v>
          </cell>
          <cell r="AP178">
            <v>0</v>
          </cell>
          <cell r="AQ178">
            <v>0.54</v>
          </cell>
          <cell r="BG178" t="b">
            <v>0</v>
          </cell>
          <cell r="BO178" t="b">
            <v>0</v>
          </cell>
          <cell r="CA178" t="b">
            <v>0</v>
          </cell>
          <cell r="CB178" t="b">
            <v>0</v>
          </cell>
          <cell r="CD178" t="b">
            <v>0</v>
          </cell>
          <cell r="CE178" t="b">
            <v>0</v>
          </cell>
          <cell r="CG178" t="b">
            <v>0</v>
          </cell>
          <cell r="CH178" t="b">
            <v>0</v>
          </cell>
          <cell r="CP178" t="str">
            <v>ECWSTBPD</v>
          </cell>
          <cell r="CT178" t="b">
            <v>0</v>
          </cell>
          <cell r="CV178" t="b">
            <v>0</v>
          </cell>
          <cell r="CX178" t="b">
            <v>0</v>
          </cell>
          <cell r="CZ178" t="b">
            <v>0</v>
          </cell>
          <cell r="DB178" t="b">
            <v>0</v>
          </cell>
          <cell r="DD178" t="b">
            <v>0</v>
          </cell>
          <cell r="DF178" t="b">
            <v>0</v>
          </cell>
          <cell r="DH178" t="b">
            <v>0</v>
          </cell>
          <cell r="DJ178" t="b">
            <v>0</v>
          </cell>
          <cell r="DL178" t="b">
            <v>0</v>
          </cell>
          <cell r="DN178" t="b">
            <v>0</v>
          </cell>
          <cell r="DP178" t="b">
            <v>0</v>
          </cell>
          <cell r="DV178">
            <v>0</v>
          </cell>
          <cell r="DX178">
            <v>0</v>
          </cell>
          <cell r="DZ178">
            <v>0</v>
          </cell>
          <cell r="EB178">
            <v>0</v>
          </cell>
          <cell r="ED178">
            <v>0</v>
          </cell>
          <cell r="EF178">
            <v>0</v>
          </cell>
          <cell r="EJ178">
            <v>0</v>
          </cell>
          <cell r="EL178">
            <v>0</v>
          </cell>
          <cell r="EN178">
            <v>0</v>
          </cell>
          <cell r="EP178">
            <v>0</v>
          </cell>
          <cell r="ER178">
            <v>0</v>
          </cell>
          <cell r="ET178">
            <v>0</v>
          </cell>
          <cell r="EX178">
            <v>0</v>
          </cell>
          <cell r="EZ178">
            <v>0</v>
          </cell>
          <cell r="FD178">
            <v>0</v>
          </cell>
          <cell r="FF178">
            <v>0</v>
          </cell>
        </row>
        <row r="179">
          <cell r="A179" t="str">
            <v>Nykøbing-Falster_KV</v>
          </cell>
          <cell r="B179" t="str">
            <v>DK-East</v>
          </cell>
          <cell r="G179">
            <v>6</v>
          </cell>
          <cell r="H179">
            <v>15.189873417721518</v>
          </cell>
          <cell r="AK179">
            <v>1.1520000000000001</v>
          </cell>
          <cell r="AL179">
            <v>7.3834321422848896</v>
          </cell>
          <cell r="AN179">
            <v>0</v>
          </cell>
          <cell r="AO179">
            <v>11.121360000000001</v>
          </cell>
          <cell r="AP179">
            <v>0</v>
          </cell>
          <cell r="AQ179">
            <v>0.54</v>
          </cell>
          <cell r="BG179" t="b">
            <v>0</v>
          </cell>
          <cell r="BO179" t="b">
            <v>0</v>
          </cell>
          <cell r="CA179" t="b">
            <v>0</v>
          </cell>
          <cell r="CB179" t="b">
            <v>0</v>
          </cell>
          <cell r="CD179" t="b">
            <v>0</v>
          </cell>
          <cell r="CE179" t="b">
            <v>0</v>
          </cell>
          <cell r="CG179" t="b">
            <v>0</v>
          </cell>
          <cell r="CH179" t="b">
            <v>0</v>
          </cell>
          <cell r="CT179" t="b">
            <v>0</v>
          </cell>
          <cell r="CV179" t="b">
            <v>0</v>
          </cell>
          <cell r="CX179" t="b">
            <v>0</v>
          </cell>
          <cell r="CZ179" t="b">
            <v>0</v>
          </cell>
          <cell r="DB179" t="b">
            <v>0</v>
          </cell>
          <cell r="DD179" t="b">
            <v>0</v>
          </cell>
          <cell r="DF179" t="b">
            <v>0</v>
          </cell>
          <cell r="DH179" t="b">
            <v>0</v>
          </cell>
          <cell r="DJ179" t="b">
            <v>0</v>
          </cell>
          <cell r="DL179" t="b">
            <v>0</v>
          </cell>
          <cell r="DN179" t="b">
            <v>0</v>
          </cell>
          <cell r="DP179" t="b">
            <v>0</v>
          </cell>
          <cell r="DV179">
            <v>0</v>
          </cell>
          <cell r="DX179">
            <v>0</v>
          </cell>
          <cell r="DZ179">
            <v>0</v>
          </cell>
          <cell r="EB179">
            <v>0</v>
          </cell>
          <cell r="ED179">
            <v>0</v>
          </cell>
          <cell r="EF179">
            <v>0</v>
          </cell>
          <cell r="EJ179">
            <v>0</v>
          </cell>
          <cell r="EL179">
            <v>0</v>
          </cell>
          <cell r="EN179">
            <v>0</v>
          </cell>
          <cell r="EP179">
            <v>0</v>
          </cell>
          <cell r="ER179">
            <v>0</v>
          </cell>
          <cell r="ET179">
            <v>0</v>
          </cell>
          <cell r="EX179">
            <v>0</v>
          </cell>
          <cell r="EZ179">
            <v>0</v>
          </cell>
          <cell r="FD179">
            <v>0</v>
          </cell>
          <cell r="FF179">
            <v>0</v>
          </cell>
        </row>
        <row r="180">
          <cell r="A180" t="str">
            <v>Nykøbing-Falster_KV2</v>
          </cell>
          <cell r="B180" t="str">
            <v>DK-East</v>
          </cell>
          <cell r="G180">
            <v>6.591549295774648</v>
          </cell>
          <cell r="H180">
            <v>18</v>
          </cell>
          <cell r="AK180">
            <v>1.628112676056338</v>
          </cell>
          <cell r="AL180">
            <v>12.141</v>
          </cell>
          <cell r="AN180">
            <v>0</v>
          </cell>
          <cell r="AO180">
            <v>7.6461971830985913</v>
          </cell>
          <cell r="AP180">
            <v>0</v>
          </cell>
          <cell r="AQ180">
            <v>0.46140845070422531</v>
          </cell>
          <cell r="BG180" t="b">
            <v>0</v>
          </cell>
          <cell r="BO180" t="b">
            <v>0</v>
          </cell>
          <cell r="CA180" t="b">
            <v>0</v>
          </cell>
          <cell r="CB180" t="b">
            <v>0</v>
          </cell>
          <cell r="CD180" t="b">
            <v>0</v>
          </cell>
          <cell r="CE180" t="b">
            <v>0</v>
          </cell>
          <cell r="CG180" t="b">
            <v>0</v>
          </cell>
          <cell r="CH180" t="b">
            <v>0</v>
          </cell>
          <cell r="CP180" t="str">
            <v>ECWSTBPD</v>
          </cell>
          <cell r="CT180" t="b">
            <v>0</v>
          </cell>
          <cell r="CV180" t="b">
            <v>0</v>
          </cell>
          <cell r="CX180" t="b">
            <v>0</v>
          </cell>
          <cell r="CZ180" t="b">
            <v>0</v>
          </cell>
          <cell r="DB180" t="b">
            <v>0</v>
          </cell>
          <cell r="DD180" t="b">
            <v>0</v>
          </cell>
          <cell r="DF180" t="b">
            <v>0</v>
          </cell>
          <cell r="DH180" t="b">
            <v>0</v>
          </cell>
          <cell r="DJ180" t="b">
            <v>0</v>
          </cell>
          <cell r="DL180" t="b">
            <v>0</v>
          </cell>
          <cell r="DN180" t="b">
            <v>0</v>
          </cell>
          <cell r="DP180" t="b">
            <v>0</v>
          </cell>
          <cell r="DV180">
            <v>0</v>
          </cell>
          <cell r="DX180">
            <v>0</v>
          </cell>
          <cell r="DZ180">
            <v>0</v>
          </cell>
          <cell r="EB180">
            <v>0</v>
          </cell>
          <cell r="ED180">
            <v>0</v>
          </cell>
          <cell r="EF180">
            <v>0</v>
          </cell>
          <cell r="EJ180">
            <v>0</v>
          </cell>
          <cell r="EL180">
            <v>0</v>
          </cell>
          <cell r="EN180">
            <v>0</v>
          </cell>
          <cell r="EP180">
            <v>0</v>
          </cell>
          <cell r="ER180">
            <v>0</v>
          </cell>
          <cell r="ET180">
            <v>0</v>
          </cell>
          <cell r="EX180">
            <v>0</v>
          </cell>
          <cell r="EZ180">
            <v>0</v>
          </cell>
          <cell r="FD180">
            <v>0</v>
          </cell>
          <cell r="FF180">
            <v>0</v>
          </cell>
        </row>
        <row r="181">
          <cell r="A181" t="str">
            <v>IndustriyHeatNykøbing-Falster</v>
          </cell>
          <cell r="B181" t="str">
            <v>DK-East</v>
          </cell>
          <cell r="G181">
            <v>0</v>
          </cell>
          <cell r="H181">
            <v>1.1708533205843643</v>
          </cell>
          <cell r="N181">
            <v>7.3670090931168204</v>
          </cell>
          <cell r="AK181">
            <v>0</v>
          </cell>
          <cell r="AL181">
            <v>0</v>
          </cell>
          <cell r="AN181">
            <v>0</v>
          </cell>
          <cell r="AO181">
            <v>0</v>
          </cell>
          <cell r="AP181">
            <v>0</v>
          </cell>
          <cell r="AQ181">
            <v>0</v>
          </cell>
          <cell r="BG181" t="b">
            <v>0</v>
          </cell>
          <cell r="BO181" t="b">
            <v>0</v>
          </cell>
          <cell r="CA181" t="b">
            <v>0</v>
          </cell>
          <cell r="CB181" t="b">
            <v>0</v>
          </cell>
          <cell r="CD181" t="b">
            <v>0</v>
          </cell>
          <cell r="CE181" t="b">
            <v>0</v>
          </cell>
          <cell r="CG181" t="b">
            <v>0</v>
          </cell>
          <cell r="CH181" t="b">
            <v>0</v>
          </cell>
          <cell r="CP181">
            <v>0</v>
          </cell>
          <cell r="CT181" t="b">
            <v>0</v>
          </cell>
          <cell r="CV181" t="b">
            <v>0</v>
          </cell>
          <cell r="CX181" t="b">
            <v>0</v>
          </cell>
          <cell r="CZ181" t="b">
            <v>0</v>
          </cell>
          <cell r="DB181" t="b">
            <v>0</v>
          </cell>
          <cell r="DD181" t="b">
            <v>0</v>
          </cell>
          <cell r="DF181" t="b">
            <v>0</v>
          </cell>
          <cell r="DH181" t="b">
            <v>0</v>
          </cell>
          <cell r="DJ181" t="b">
            <v>0</v>
          </cell>
          <cell r="DL181" t="b">
            <v>0</v>
          </cell>
          <cell r="DN181" t="b">
            <v>0</v>
          </cell>
          <cell r="DP181" t="b">
            <v>0</v>
          </cell>
          <cell r="DV181">
            <v>0</v>
          </cell>
          <cell r="DX181">
            <v>0</v>
          </cell>
          <cell r="DZ181">
            <v>0</v>
          </cell>
          <cell r="EB181">
            <v>0</v>
          </cell>
          <cell r="ED181">
            <v>0</v>
          </cell>
          <cell r="EF181">
            <v>0</v>
          </cell>
          <cell r="EJ181">
            <v>0</v>
          </cell>
          <cell r="EL181">
            <v>0</v>
          </cell>
          <cell r="EN181">
            <v>0</v>
          </cell>
          <cell r="EP181">
            <v>0</v>
          </cell>
          <cell r="ER181">
            <v>0</v>
          </cell>
          <cell r="ET181">
            <v>0</v>
          </cell>
          <cell r="EX181">
            <v>0</v>
          </cell>
          <cell r="EZ181">
            <v>0</v>
          </cell>
          <cell r="FD181">
            <v>0</v>
          </cell>
          <cell r="FF181">
            <v>0</v>
          </cell>
        </row>
        <row r="182">
          <cell r="A182" t="str">
            <v>IndustriyHeatNykøbing-Falster</v>
          </cell>
          <cell r="B182" t="str">
            <v>DK-East</v>
          </cell>
          <cell r="G182">
            <v>0</v>
          </cell>
          <cell r="H182">
            <v>1.1753475206256001</v>
          </cell>
          <cell r="N182">
            <v>7.3952865997762753</v>
          </cell>
          <cell r="AK182">
            <v>0</v>
          </cell>
          <cell r="AL182">
            <v>0</v>
          </cell>
          <cell r="AN182">
            <v>0</v>
          </cell>
          <cell r="AO182">
            <v>0</v>
          </cell>
          <cell r="AP182">
            <v>0</v>
          </cell>
          <cell r="AQ182">
            <v>0</v>
          </cell>
          <cell r="BG182" t="b">
            <v>0</v>
          </cell>
          <cell r="BO182" t="b">
            <v>0</v>
          </cell>
          <cell r="CA182" t="b">
            <v>0</v>
          </cell>
          <cell r="CB182" t="b">
            <v>0</v>
          </cell>
          <cell r="CD182" t="b">
            <v>0</v>
          </cell>
          <cell r="CE182" t="b">
            <v>0</v>
          </cell>
          <cell r="CG182" t="b">
            <v>0</v>
          </cell>
          <cell r="CH182" t="b">
            <v>0</v>
          </cell>
          <cell r="CP182">
            <v>0</v>
          </cell>
          <cell r="CT182" t="b">
            <v>0</v>
          </cell>
          <cell r="CV182" t="b">
            <v>0</v>
          </cell>
          <cell r="CX182" t="b">
            <v>0</v>
          </cell>
          <cell r="CZ182" t="b">
            <v>0</v>
          </cell>
          <cell r="DB182" t="b">
            <v>0</v>
          </cell>
          <cell r="DD182" t="b">
            <v>0</v>
          </cell>
          <cell r="DF182" t="b">
            <v>0</v>
          </cell>
          <cell r="DH182" t="b">
            <v>0</v>
          </cell>
          <cell r="DJ182" t="b">
            <v>0</v>
          </cell>
          <cell r="DL182" t="b">
            <v>0</v>
          </cell>
          <cell r="DN182" t="b">
            <v>0</v>
          </cell>
          <cell r="DP182" t="b">
            <v>0</v>
          </cell>
          <cell r="DV182">
            <v>0</v>
          </cell>
          <cell r="DX182">
            <v>0</v>
          </cell>
          <cell r="DZ182">
            <v>0</v>
          </cell>
          <cell r="EB182">
            <v>0</v>
          </cell>
          <cell r="ED182">
            <v>0</v>
          </cell>
          <cell r="EF182">
            <v>0</v>
          </cell>
          <cell r="EJ182">
            <v>0</v>
          </cell>
          <cell r="EL182">
            <v>0</v>
          </cell>
          <cell r="EN182">
            <v>0</v>
          </cell>
          <cell r="EP182">
            <v>0</v>
          </cell>
          <cell r="ER182">
            <v>0</v>
          </cell>
          <cell r="ET182">
            <v>0</v>
          </cell>
          <cell r="EX182">
            <v>0</v>
          </cell>
          <cell r="EZ182">
            <v>0</v>
          </cell>
          <cell r="FD182">
            <v>0</v>
          </cell>
          <cell r="FF182">
            <v>0</v>
          </cell>
        </row>
        <row r="183">
          <cell r="A183" t="str">
            <v>ElkedelNykøbing-F</v>
          </cell>
          <cell r="B183" t="str">
            <v>DK-East</v>
          </cell>
          <cell r="G183" t="e">
            <v>#VALUE!</v>
          </cell>
          <cell r="H183">
            <v>3.7974683544303796</v>
          </cell>
          <cell r="AK183">
            <v>0</v>
          </cell>
          <cell r="AL183">
            <v>0</v>
          </cell>
          <cell r="AN183">
            <v>0</v>
          </cell>
          <cell r="AO183">
            <v>0</v>
          </cell>
          <cell r="AP183">
            <v>0</v>
          </cell>
          <cell r="AQ183">
            <v>0</v>
          </cell>
          <cell r="BG183" t="b">
            <v>0</v>
          </cell>
          <cell r="BO183" t="b">
            <v>0</v>
          </cell>
          <cell r="CA183" t="b">
            <v>0</v>
          </cell>
          <cell r="CB183" t="b">
            <v>0</v>
          </cell>
          <cell r="CD183" t="b">
            <v>0</v>
          </cell>
          <cell r="CE183" t="b">
            <v>0</v>
          </cell>
          <cell r="CG183" t="b">
            <v>0</v>
          </cell>
          <cell r="CH183" t="b">
            <v>0</v>
          </cell>
          <cell r="CP183">
            <v>0</v>
          </cell>
          <cell r="CT183" t="b">
            <v>0</v>
          </cell>
          <cell r="CV183" t="b">
            <v>0</v>
          </cell>
          <cell r="CX183" t="b">
            <v>0</v>
          </cell>
          <cell r="CZ183" t="b">
            <v>0</v>
          </cell>
          <cell r="DB183" t="b">
            <v>0</v>
          </cell>
          <cell r="DD183" t="b">
            <v>0</v>
          </cell>
          <cell r="DF183" t="b">
            <v>0</v>
          </cell>
          <cell r="DH183" t="b">
            <v>0</v>
          </cell>
          <cell r="DJ183" t="b">
            <v>0</v>
          </cell>
          <cell r="DL183" t="b">
            <v>0</v>
          </cell>
          <cell r="DN183" t="b">
            <v>0</v>
          </cell>
          <cell r="DP183" t="b">
            <v>0</v>
          </cell>
          <cell r="DV183">
            <v>0</v>
          </cell>
          <cell r="DX183">
            <v>0</v>
          </cell>
          <cell r="DZ183">
            <v>0</v>
          </cell>
          <cell r="EB183">
            <v>0</v>
          </cell>
          <cell r="ED183">
            <v>0</v>
          </cell>
          <cell r="EF183">
            <v>0</v>
          </cell>
          <cell r="EJ183">
            <v>0</v>
          </cell>
          <cell r="EL183">
            <v>0</v>
          </cell>
          <cell r="EN183">
            <v>0</v>
          </cell>
          <cell r="EP183">
            <v>0</v>
          </cell>
          <cell r="ER183">
            <v>0</v>
          </cell>
          <cell r="ET183">
            <v>0</v>
          </cell>
          <cell r="EX183">
            <v>0</v>
          </cell>
          <cell r="EZ183">
            <v>0</v>
          </cell>
          <cell r="FD183">
            <v>0</v>
          </cell>
          <cell r="FF183">
            <v>0</v>
          </cell>
        </row>
        <row r="184">
          <cell r="A184" t="str">
            <v>KedlerNæstved</v>
          </cell>
          <cell r="B184" t="str">
            <v>DK-East</v>
          </cell>
          <cell r="G184">
            <v>0</v>
          </cell>
          <cell r="H184">
            <v>133</v>
          </cell>
          <cell r="AK184">
            <v>0</v>
          </cell>
          <cell r="AL184">
            <v>126.35</v>
          </cell>
          <cell r="AN184">
            <v>0</v>
          </cell>
          <cell r="AO184">
            <v>0</v>
          </cell>
          <cell r="AP184">
            <v>1436.4</v>
          </cell>
          <cell r="AQ184">
            <v>0</v>
          </cell>
          <cell r="BG184" t="b">
            <v>0</v>
          </cell>
          <cell r="BO184" t="b">
            <v>0</v>
          </cell>
          <cell r="CA184" t="b">
            <v>0</v>
          </cell>
          <cell r="CB184" t="b">
            <v>0</v>
          </cell>
          <cell r="CD184" t="b">
            <v>0</v>
          </cell>
          <cell r="CE184" t="b">
            <v>0</v>
          </cell>
          <cell r="CG184" t="b">
            <v>0</v>
          </cell>
          <cell r="CH184" t="b">
            <v>0</v>
          </cell>
          <cell r="CP184" t="str">
            <v>EHGASBOD</v>
          </cell>
          <cell r="CT184" t="b">
            <v>0</v>
          </cell>
          <cell r="CV184" t="b">
            <v>0</v>
          </cell>
          <cell r="CX184" t="b">
            <v>0</v>
          </cell>
          <cell r="CZ184" t="b">
            <v>0</v>
          </cell>
          <cell r="DB184" t="b">
            <v>0</v>
          </cell>
          <cell r="DD184" t="b">
            <v>0</v>
          </cell>
          <cell r="DF184" t="b">
            <v>0</v>
          </cell>
          <cell r="DH184" t="b">
            <v>0</v>
          </cell>
          <cell r="DJ184" t="b">
            <v>0</v>
          </cell>
          <cell r="DL184" t="b">
            <v>0</v>
          </cell>
          <cell r="DN184" t="b">
            <v>0</v>
          </cell>
          <cell r="DP184" t="b">
            <v>0</v>
          </cell>
          <cell r="DV184">
            <v>0</v>
          </cell>
          <cell r="DX184">
            <v>0</v>
          </cell>
          <cell r="DZ184">
            <v>0</v>
          </cell>
          <cell r="EB184">
            <v>0</v>
          </cell>
          <cell r="ED184">
            <v>0</v>
          </cell>
          <cell r="EF184">
            <v>0</v>
          </cell>
          <cell r="EJ184">
            <v>0</v>
          </cell>
          <cell r="EL184">
            <v>0</v>
          </cell>
          <cell r="EN184">
            <v>0</v>
          </cell>
          <cell r="EP184">
            <v>0</v>
          </cell>
          <cell r="ER184">
            <v>0</v>
          </cell>
          <cell r="ET184">
            <v>0</v>
          </cell>
          <cell r="EX184">
            <v>0</v>
          </cell>
          <cell r="EZ184">
            <v>0</v>
          </cell>
          <cell r="FD184">
            <v>0</v>
          </cell>
          <cell r="FF184">
            <v>0</v>
          </cell>
        </row>
        <row r="185">
          <cell r="A185" t="str">
            <v>KedlerNæstved</v>
          </cell>
          <cell r="B185" t="str">
            <v>DK-East</v>
          </cell>
          <cell r="G185">
            <v>0</v>
          </cell>
          <cell r="H185">
            <v>133</v>
          </cell>
          <cell r="AK185">
            <v>0</v>
          </cell>
          <cell r="AL185">
            <v>126.35</v>
          </cell>
          <cell r="AN185">
            <v>0</v>
          </cell>
          <cell r="AO185">
            <v>0</v>
          </cell>
          <cell r="AP185">
            <v>1436.4</v>
          </cell>
          <cell r="AQ185">
            <v>0</v>
          </cell>
          <cell r="BG185" t="b">
            <v>0</v>
          </cell>
          <cell r="BO185" t="b">
            <v>0</v>
          </cell>
          <cell r="CA185" t="b">
            <v>0</v>
          </cell>
          <cell r="CB185" t="b">
            <v>0</v>
          </cell>
          <cell r="CD185" t="b">
            <v>0</v>
          </cell>
          <cell r="CE185" t="b">
            <v>0</v>
          </cell>
          <cell r="CG185" t="b">
            <v>0</v>
          </cell>
          <cell r="CH185" t="b">
            <v>0</v>
          </cell>
          <cell r="CP185" t="str">
            <v>EHGASBOD</v>
          </cell>
          <cell r="CT185" t="b">
            <v>0</v>
          </cell>
          <cell r="CV185" t="b">
            <v>0</v>
          </cell>
          <cell r="CX185" t="b">
            <v>0</v>
          </cell>
          <cell r="CZ185" t="b">
            <v>0</v>
          </cell>
          <cell r="DB185" t="b">
            <v>0</v>
          </cell>
          <cell r="DD185" t="b">
            <v>0</v>
          </cell>
          <cell r="DF185" t="b">
            <v>0</v>
          </cell>
          <cell r="DH185" t="b">
            <v>0</v>
          </cell>
          <cell r="DJ185" t="b">
            <v>0</v>
          </cell>
          <cell r="DL185" t="b">
            <v>0</v>
          </cell>
          <cell r="DN185" t="b">
            <v>0</v>
          </cell>
          <cell r="DP185" t="b">
            <v>0</v>
          </cell>
          <cell r="DV185">
            <v>0</v>
          </cell>
          <cell r="DX185">
            <v>0</v>
          </cell>
          <cell r="DZ185">
            <v>0</v>
          </cell>
          <cell r="EB185">
            <v>0</v>
          </cell>
          <cell r="ED185">
            <v>0</v>
          </cell>
          <cell r="EF185">
            <v>0</v>
          </cell>
          <cell r="EJ185">
            <v>0</v>
          </cell>
          <cell r="EL185">
            <v>0</v>
          </cell>
          <cell r="EN185">
            <v>0</v>
          </cell>
          <cell r="EP185">
            <v>0</v>
          </cell>
          <cell r="ER185">
            <v>0</v>
          </cell>
          <cell r="ET185">
            <v>0</v>
          </cell>
          <cell r="EX185">
            <v>0</v>
          </cell>
          <cell r="EZ185">
            <v>0</v>
          </cell>
          <cell r="FD185">
            <v>0</v>
          </cell>
          <cell r="FF185">
            <v>0</v>
          </cell>
        </row>
        <row r="186">
          <cell r="A186" t="str">
            <v>IndustryHeatNæstved</v>
          </cell>
          <cell r="B186" t="str">
            <v>DK-East</v>
          </cell>
          <cell r="G186">
            <v>0</v>
          </cell>
          <cell r="H186">
            <v>0.30899332253190559</v>
          </cell>
          <cell r="N186">
            <v>1.9441859853707499</v>
          </cell>
          <cell r="AK186">
            <v>0</v>
          </cell>
          <cell r="AL186">
            <v>0</v>
          </cell>
          <cell r="AN186">
            <v>0</v>
          </cell>
          <cell r="AO186">
            <v>0</v>
          </cell>
          <cell r="AP186">
            <v>0</v>
          </cell>
          <cell r="AQ186">
            <v>0</v>
          </cell>
          <cell r="BG186" t="b">
            <v>0</v>
          </cell>
          <cell r="BO186" t="b">
            <v>0</v>
          </cell>
          <cell r="CA186" t="b">
            <v>0</v>
          </cell>
          <cell r="CB186" t="b">
            <v>0</v>
          </cell>
          <cell r="CD186" t="b">
            <v>0</v>
          </cell>
          <cell r="CE186" t="b">
            <v>0</v>
          </cell>
          <cell r="CG186" t="b">
            <v>0</v>
          </cell>
          <cell r="CH186" t="b">
            <v>0</v>
          </cell>
          <cell r="CP186">
            <v>0</v>
          </cell>
          <cell r="CT186" t="b">
            <v>0</v>
          </cell>
          <cell r="CV186" t="b">
            <v>0</v>
          </cell>
          <cell r="CX186" t="b">
            <v>0</v>
          </cell>
          <cell r="CZ186" t="b">
            <v>0</v>
          </cell>
          <cell r="DB186" t="b">
            <v>0</v>
          </cell>
          <cell r="DD186" t="b">
            <v>0</v>
          </cell>
          <cell r="DF186" t="b">
            <v>0</v>
          </cell>
          <cell r="DH186" t="b">
            <v>0</v>
          </cell>
          <cell r="DJ186" t="b">
            <v>0</v>
          </cell>
          <cell r="DL186" t="b">
            <v>0</v>
          </cell>
          <cell r="DN186" t="b">
            <v>0</v>
          </cell>
          <cell r="DP186" t="b">
            <v>0</v>
          </cell>
          <cell r="DV186">
            <v>0</v>
          </cell>
          <cell r="DX186">
            <v>0</v>
          </cell>
          <cell r="DZ186">
            <v>0</v>
          </cell>
          <cell r="EB186">
            <v>0</v>
          </cell>
          <cell r="ED186">
            <v>0</v>
          </cell>
          <cell r="EF186">
            <v>0</v>
          </cell>
          <cell r="EJ186">
            <v>0</v>
          </cell>
          <cell r="EL186">
            <v>0</v>
          </cell>
          <cell r="EN186">
            <v>0</v>
          </cell>
          <cell r="EP186">
            <v>0</v>
          </cell>
          <cell r="ER186">
            <v>0</v>
          </cell>
          <cell r="ET186">
            <v>0</v>
          </cell>
          <cell r="EX186">
            <v>0</v>
          </cell>
          <cell r="EZ186">
            <v>0</v>
          </cell>
          <cell r="FD186">
            <v>0</v>
          </cell>
          <cell r="FF186">
            <v>0</v>
          </cell>
        </row>
        <row r="187">
          <cell r="A187" t="str">
            <v>IndustryHeatNæstved</v>
          </cell>
          <cell r="B187" t="str">
            <v>DK-East</v>
          </cell>
          <cell r="G187">
            <v>0</v>
          </cell>
          <cell r="H187">
            <v>0.31017936161848503</v>
          </cell>
          <cell r="N187">
            <v>1.9516485433035076</v>
          </cell>
          <cell r="AK187">
            <v>0</v>
          </cell>
          <cell r="AL187">
            <v>0</v>
          </cell>
          <cell r="AN187">
            <v>0</v>
          </cell>
          <cell r="AO187">
            <v>0</v>
          </cell>
          <cell r="AP187">
            <v>0</v>
          </cell>
          <cell r="AQ187">
            <v>0</v>
          </cell>
          <cell r="BG187" t="b">
            <v>0</v>
          </cell>
          <cell r="BO187" t="b">
            <v>0</v>
          </cell>
          <cell r="CA187" t="b">
            <v>0</v>
          </cell>
          <cell r="CB187" t="b">
            <v>0</v>
          </cell>
          <cell r="CD187" t="b">
            <v>0</v>
          </cell>
          <cell r="CE187" t="b">
            <v>0</v>
          </cell>
          <cell r="CG187" t="b">
            <v>0</v>
          </cell>
          <cell r="CH187" t="b">
            <v>0</v>
          </cell>
          <cell r="CP187">
            <v>0</v>
          </cell>
          <cell r="CT187" t="b">
            <v>0</v>
          </cell>
          <cell r="CV187" t="b">
            <v>0</v>
          </cell>
          <cell r="CX187" t="b">
            <v>0</v>
          </cell>
          <cell r="CZ187" t="b">
            <v>0</v>
          </cell>
          <cell r="DB187" t="b">
            <v>0</v>
          </cell>
          <cell r="DD187" t="b">
            <v>0</v>
          </cell>
          <cell r="DF187" t="b">
            <v>0</v>
          </cell>
          <cell r="DH187" t="b">
            <v>0</v>
          </cell>
          <cell r="DJ187" t="b">
            <v>0</v>
          </cell>
          <cell r="DL187" t="b">
            <v>0</v>
          </cell>
          <cell r="DN187" t="b">
            <v>0</v>
          </cell>
          <cell r="DP187" t="b">
            <v>0</v>
          </cell>
          <cell r="DV187">
            <v>0</v>
          </cell>
          <cell r="DX187">
            <v>0</v>
          </cell>
          <cell r="DZ187">
            <v>0</v>
          </cell>
          <cell r="EB187">
            <v>0</v>
          </cell>
          <cell r="ED187">
            <v>0</v>
          </cell>
          <cell r="EF187">
            <v>0</v>
          </cell>
          <cell r="EJ187">
            <v>0</v>
          </cell>
          <cell r="EL187">
            <v>0</v>
          </cell>
          <cell r="EN187">
            <v>0</v>
          </cell>
          <cell r="EP187">
            <v>0</v>
          </cell>
          <cell r="ER187">
            <v>0</v>
          </cell>
          <cell r="ET187">
            <v>0</v>
          </cell>
          <cell r="EX187">
            <v>0</v>
          </cell>
          <cell r="EZ187">
            <v>0</v>
          </cell>
          <cell r="FD187">
            <v>0</v>
          </cell>
          <cell r="FF187">
            <v>0</v>
          </cell>
        </row>
        <row r="188">
          <cell r="A188" t="str">
            <v>Næstved1</v>
          </cell>
          <cell r="B188" t="str">
            <v>DK-East</v>
          </cell>
          <cell r="G188">
            <v>26.692204000000004</v>
          </cell>
          <cell r="H188">
            <v>48.268000000000001</v>
          </cell>
          <cell r="AK188">
            <v>8.2745832400000019</v>
          </cell>
          <cell r="AL188">
            <v>27.058010849909582</v>
          </cell>
          <cell r="AN188">
            <v>0</v>
          </cell>
          <cell r="AO188">
            <v>15.481478320000001</v>
          </cell>
          <cell r="AP188">
            <v>1601.5322400000002</v>
          </cell>
          <cell r="AQ188">
            <v>3.7369085600000007</v>
          </cell>
          <cell r="BG188" t="b">
            <v>0</v>
          </cell>
          <cell r="BO188" t="b">
            <v>0</v>
          </cell>
          <cell r="CA188" t="b">
            <v>0</v>
          </cell>
          <cell r="CB188" t="b">
            <v>0</v>
          </cell>
          <cell r="CD188" t="b">
            <v>0</v>
          </cell>
          <cell r="CE188" t="b">
            <v>0</v>
          </cell>
          <cell r="CG188" t="b">
            <v>0</v>
          </cell>
          <cell r="CH188" t="b">
            <v>0</v>
          </cell>
          <cell r="CP188" t="str">
            <v>ECGWABPD</v>
          </cell>
          <cell r="CT188" t="b">
            <v>0</v>
          </cell>
          <cell r="CV188" t="b">
            <v>0</v>
          </cell>
          <cell r="CX188" t="b">
            <v>0</v>
          </cell>
          <cell r="CZ188" t="b">
            <v>0</v>
          </cell>
          <cell r="DB188" t="b">
            <v>0</v>
          </cell>
          <cell r="DD188" t="b">
            <v>0</v>
          </cell>
          <cell r="DF188" t="b">
            <v>0</v>
          </cell>
          <cell r="DH188" t="b">
            <v>0</v>
          </cell>
          <cell r="DJ188" t="b">
            <v>0</v>
          </cell>
          <cell r="DL188" t="b">
            <v>0</v>
          </cell>
          <cell r="DN188" t="b">
            <v>0</v>
          </cell>
          <cell r="DP188" t="b">
            <v>0</v>
          </cell>
          <cell r="DV188">
            <v>0</v>
          </cell>
          <cell r="DX188">
            <v>0</v>
          </cell>
          <cell r="DZ188">
            <v>0</v>
          </cell>
          <cell r="EB188">
            <v>0</v>
          </cell>
          <cell r="ED188">
            <v>0</v>
          </cell>
          <cell r="EF188">
            <v>0</v>
          </cell>
          <cell r="EJ188">
            <v>0</v>
          </cell>
          <cell r="EL188">
            <v>0</v>
          </cell>
          <cell r="EN188">
            <v>0</v>
          </cell>
          <cell r="EP188">
            <v>0</v>
          </cell>
          <cell r="ER188">
            <v>0</v>
          </cell>
          <cell r="ET188">
            <v>0</v>
          </cell>
          <cell r="EX188">
            <v>0</v>
          </cell>
          <cell r="EZ188">
            <v>0</v>
          </cell>
          <cell r="FD188">
            <v>0</v>
          </cell>
          <cell r="FF188">
            <v>0</v>
          </cell>
        </row>
        <row r="189">
          <cell r="A189" t="str">
            <v>Næstved2</v>
          </cell>
          <cell r="B189" t="str">
            <v>DK-East</v>
          </cell>
          <cell r="G189">
            <v>7.7</v>
          </cell>
          <cell r="H189">
            <v>28.731343283582088</v>
          </cell>
          <cell r="AK189">
            <v>1.2242999999999999</v>
          </cell>
          <cell r="AL189">
            <v>17.045834261528178</v>
          </cell>
          <cell r="AN189">
            <v>0</v>
          </cell>
          <cell r="AO189">
            <v>15.075521999999999</v>
          </cell>
          <cell r="AP189">
            <v>0</v>
          </cell>
          <cell r="AQ189">
            <v>0.69299999999999995</v>
          </cell>
          <cell r="BG189" t="b">
            <v>0</v>
          </cell>
          <cell r="BO189" t="b">
            <v>0</v>
          </cell>
          <cell r="CA189" t="b">
            <v>0</v>
          </cell>
          <cell r="CB189" t="b">
            <v>0</v>
          </cell>
          <cell r="CD189" t="b">
            <v>0</v>
          </cell>
          <cell r="CE189" t="b">
            <v>0</v>
          </cell>
          <cell r="CG189" t="b">
            <v>0</v>
          </cell>
          <cell r="CH189" t="b">
            <v>0</v>
          </cell>
          <cell r="CP189" t="str">
            <v>ECWSTBPD</v>
          </cell>
          <cell r="CT189" t="b">
            <v>0</v>
          </cell>
          <cell r="CV189" t="b">
            <v>0</v>
          </cell>
          <cell r="CX189" t="b">
            <v>0</v>
          </cell>
          <cell r="CZ189" t="b">
            <v>0</v>
          </cell>
          <cell r="DB189" t="b">
            <v>0</v>
          </cell>
          <cell r="DD189" t="b">
            <v>0</v>
          </cell>
          <cell r="DF189" t="b">
            <v>0</v>
          </cell>
          <cell r="DH189" t="b">
            <v>0</v>
          </cell>
          <cell r="DJ189" t="b">
            <v>0</v>
          </cell>
          <cell r="DL189" t="b">
            <v>0</v>
          </cell>
          <cell r="DN189" t="b">
            <v>0</v>
          </cell>
          <cell r="DP189" t="b">
            <v>0</v>
          </cell>
          <cell r="DV189">
            <v>0</v>
          </cell>
          <cell r="DX189">
            <v>0</v>
          </cell>
          <cell r="DZ189">
            <v>0</v>
          </cell>
          <cell r="EB189">
            <v>0</v>
          </cell>
          <cell r="ED189">
            <v>0</v>
          </cell>
          <cell r="EF189">
            <v>0</v>
          </cell>
          <cell r="EJ189">
            <v>0</v>
          </cell>
          <cell r="EL189">
            <v>0</v>
          </cell>
          <cell r="EN189">
            <v>0</v>
          </cell>
          <cell r="EP189">
            <v>0</v>
          </cell>
          <cell r="ER189">
            <v>0</v>
          </cell>
          <cell r="ET189">
            <v>0</v>
          </cell>
          <cell r="EX189">
            <v>0</v>
          </cell>
          <cell r="EZ189">
            <v>0</v>
          </cell>
          <cell r="FD189">
            <v>0</v>
          </cell>
          <cell r="FF189">
            <v>0</v>
          </cell>
        </row>
        <row r="190">
          <cell r="A190" t="str">
            <v>Næstved2</v>
          </cell>
          <cell r="B190" t="str">
            <v>DK-East</v>
          </cell>
          <cell r="G190">
            <v>7.7</v>
          </cell>
          <cell r="H190">
            <v>28.731343283582088</v>
          </cell>
          <cell r="AK190">
            <v>1.2242999999999999</v>
          </cell>
          <cell r="AL190">
            <v>17.045834261528178</v>
          </cell>
          <cell r="AN190">
            <v>0</v>
          </cell>
          <cell r="AO190">
            <v>14.914900000000001</v>
          </cell>
          <cell r="AP190">
            <v>0</v>
          </cell>
          <cell r="AQ190">
            <v>0.69299999999999995</v>
          </cell>
          <cell r="BG190" t="b">
            <v>0</v>
          </cell>
          <cell r="BO190" t="b">
            <v>0</v>
          </cell>
          <cell r="CA190" t="b">
            <v>0</v>
          </cell>
          <cell r="CB190" t="b">
            <v>0</v>
          </cell>
          <cell r="CD190" t="b">
            <v>0</v>
          </cell>
          <cell r="CE190" t="b">
            <v>0</v>
          </cell>
          <cell r="CG190" t="b">
            <v>0</v>
          </cell>
          <cell r="CH190" t="b">
            <v>0</v>
          </cell>
          <cell r="CP190" t="str">
            <v>ECWSTBPD</v>
          </cell>
          <cell r="CT190" t="b">
            <v>0</v>
          </cell>
          <cell r="CV190" t="b">
            <v>0</v>
          </cell>
          <cell r="CX190" t="b">
            <v>0</v>
          </cell>
          <cell r="CZ190" t="b">
            <v>0</v>
          </cell>
          <cell r="DB190" t="b">
            <v>0</v>
          </cell>
          <cell r="DD190" t="b">
            <v>0</v>
          </cell>
          <cell r="DF190" t="b">
            <v>0</v>
          </cell>
          <cell r="DH190" t="b">
            <v>0</v>
          </cell>
          <cell r="DJ190" t="b">
            <v>0</v>
          </cell>
          <cell r="DL190" t="b">
            <v>0</v>
          </cell>
          <cell r="DN190" t="b">
            <v>0</v>
          </cell>
          <cell r="DP190" t="b">
            <v>0</v>
          </cell>
          <cell r="DV190">
            <v>0</v>
          </cell>
          <cell r="DX190">
            <v>0</v>
          </cell>
          <cell r="DZ190">
            <v>0</v>
          </cell>
          <cell r="EB190">
            <v>0</v>
          </cell>
          <cell r="ED190">
            <v>0</v>
          </cell>
          <cell r="EF190">
            <v>0</v>
          </cell>
          <cell r="EJ190">
            <v>0</v>
          </cell>
          <cell r="EL190">
            <v>0</v>
          </cell>
          <cell r="EN190">
            <v>0</v>
          </cell>
          <cell r="EP190">
            <v>0</v>
          </cell>
          <cell r="ER190">
            <v>0</v>
          </cell>
          <cell r="ET190">
            <v>0</v>
          </cell>
          <cell r="EX190">
            <v>0</v>
          </cell>
          <cell r="EZ190">
            <v>0</v>
          </cell>
          <cell r="FD190">
            <v>0</v>
          </cell>
          <cell r="FF190">
            <v>0</v>
          </cell>
        </row>
        <row r="191">
          <cell r="A191" t="str">
            <v>Næstved2</v>
          </cell>
          <cell r="B191" t="str">
            <v>DK-East</v>
          </cell>
          <cell r="G191">
            <v>7.7</v>
          </cell>
          <cell r="H191">
            <v>28.731343283582088</v>
          </cell>
          <cell r="AK191">
            <v>1.2242999999999999</v>
          </cell>
          <cell r="AL191">
            <v>17.045834261528178</v>
          </cell>
          <cell r="AN191">
            <v>0</v>
          </cell>
          <cell r="AO191">
            <v>14.513345000000001</v>
          </cell>
          <cell r="AP191">
            <v>0</v>
          </cell>
          <cell r="AQ191">
            <v>0.69299999999999995</v>
          </cell>
          <cell r="BG191" t="b">
            <v>0</v>
          </cell>
          <cell r="BO191" t="b">
            <v>0</v>
          </cell>
          <cell r="CA191" t="b">
            <v>0</v>
          </cell>
          <cell r="CB191" t="b">
            <v>0</v>
          </cell>
          <cell r="CD191" t="b">
            <v>0</v>
          </cell>
          <cell r="CE191" t="b">
            <v>0</v>
          </cell>
          <cell r="CG191" t="b">
            <v>0</v>
          </cell>
          <cell r="CH191" t="b">
            <v>0</v>
          </cell>
          <cell r="CP191" t="str">
            <v>ECWSTBPD</v>
          </cell>
          <cell r="CT191" t="b">
            <v>0</v>
          </cell>
          <cell r="CV191" t="b">
            <v>0</v>
          </cell>
          <cell r="CX191" t="b">
            <v>0</v>
          </cell>
          <cell r="CZ191" t="b">
            <v>0</v>
          </cell>
          <cell r="DB191" t="b">
            <v>0</v>
          </cell>
          <cell r="DD191" t="b">
            <v>0</v>
          </cell>
          <cell r="DF191" t="b">
            <v>0</v>
          </cell>
          <cell r="DH191" t="b">
            <v>0</v>
          </cell>
          <cell r="DJ191" t="b">
            <v>0</v>
          </cell>
          <cell r="DL191" t="b">
            <v>0</v>
          </cell>
          <cell r="DN191" t="b">
            <v>0</v>
          </cell>
          <cell r="DP191" t="b">
            <v>0</v>
          </cell>
          <cell r="DV191">
            <v>0</v>
          </cell>
          <cell r="DX191">
            <v>0</v>
          </cell>
          <cell r="DZ191">
            <v>0</v>
          </cell>
          <cell r="EB191">
            <v>0</v>
          </cell>
          <cell r="ED191">
            <v>0</v>
          </cell>
          <cell r="EF191">
            <v>0</v>
          </cell>
          <cell r="EJ191">
            <v>0</v>
          </cell>
          <cell r="EL191">
            <v>0</v>
          </cell>
          <cell r="EN191">
            <v>0</v>
          </cell>
          <cell r="EP191">
            <v>0</v>
          </cell>
          <cell r="ER191">
            <v>0</v>
          </cell>
          <cell r="ET191">
            <v>0</v>
          </cell>
          <cell r="EX191">
            <v>0</v>
          </cell>
          <cell r="EZ191">
            <v>0</v>
          </cell>
          <cell r="FD191">
            <v>0</v>
          </cell>
          <cell r="FF191">
            <v>0</v>
          </cell>
        </row>
        <row r="192">
          <cell r="A192" t="str">
            <v>Næstved2</v>
          </cell>
          <cell r="B192" t="str">
            <v>DK-East</v>
          </cell>
          <cell r="G192">
            <v>7.7</v>
          </cell>
          <cell r="H192">
            <v>28.731343283582088</v>
          </cell>
          <cell r="AK192">
            <v>1.2242999999999999</v>
          </cell>
          <cell r="AL192">
            <v>17.045834261528178</v>
          </cell>
          <cell r="AN192">
            <v>0</v>
          </cell>
          <cell r="AO192">
            <v>14.272412000000001</v>
          </cell>
          <cell r="AP192">
            <v>0</v>
          </cell>
          <cell r="AQ192">
            <v>0.69299999999999995</v>
          </cell>
          <cell r="BG192" t="b">
            <v>0</v>
          </cell>
          <cell r="BO192" t="b">
            <v>0</v>
          </cell>
          <cell r="CA192" t="b">
            <v>0</v>
          </cell>
          <cell r="CB192" t="b">
            <v>0</v>
          </cell>
          <cell r="CD192" t="b">
            <v>0</v>
          </cell>
          <cell r="CE192" t="b">
            <v>0</v>
          </cell>
          <cell r="CG192" t="b">
            <v>0</v>
          </cell>
          <cell r="CH192" t="b">
            <v>0</v>
          </cell>
          <cell r="CT192" t="b">
            <v>0</v>
          </cell>
          <cell r="CV192" t="b">
            <v>0</v>
          </cell>
          <cell r="CX192" t="b">
            <v>0</v>
          </cell>
          <cell r="CZ192" t="b">
            <v>0</v>
          </cell>
          <cell r="DB192" t="b">
            <v>0</v>
          </cell>
          <cell r="DD192" t="b">
            <v>0</v>
          </cell>
          <cell r="DF192" t="b">
            <v>0</v>
          </cell>
          <cell r="DH192" t="b">
            <v>0</v>
          </cell>
          <cell r="DJ192" t="b">
            <v>0</v>
          </cell>
          <cell r="DL192" t="b">
            <v>0</v>
          </cell>
          <cell r="DN192" t="b">
            <v>0</v>
          </cell>
          <cell r="DP192" t="b">
            <v>0</v>
          </cell>
          <cell r="DV192">
            <v>0</v>
          </cell>
          <cell r="DX192">
            <v>0</v>
          </cell>
          <cell r="DZ192">
            <v>0</v>
          </cell>
          <cell r="EB192">
            <v>0</v>
          </cell>
          <cell r="ED192">
            <v>0</v>
          </cell>
          <cell r="EF192">
            <v>0</v>
          </cell>
          <cell r="EJ192">
            <v>0</v>
          </cell>
          <cell r="EL192">
            <v>0</v>
          </cell>
          <cell r="EN192">
            <v>0</v>
          </cell>
          <cell r="EP192">
            <v>0</v>
          </cell>
          <cell r="ER192">
            <v>0</v>
          </cell>
          <cell r="ET192">
            <v>0</v>
          </cell>
          <cell r="EX192">
            <v>0</v>
          </cell>
          <cell r="EZ192">
            <v>0</v>
          </cell>
          <cell r="FD192">
            <v>0</v>
          </cell>
          <cell r="FF192">
            <v>0</v>
          </cell>
        </row>
        <row r="193">
          <cell r="A193" t="str">
            <v>Næstved3</v>
          </cell>
          <cell r="B193" t="str">
            <v>DK-East</v>
          </cell>
          <cell r="G193">
            <v>14.28169014084507</v>
          </cell>
          <cell r="H193">
            <v>39</v>
          </cell>
          <cell r="AK193">
            <v>3.5275774647887324</v>
          </cell>
          <cell r="AL193">
            <v>26.305499999999999</v>
          </cell>
          <cell r="AN193">
            <v>0</v>
          </cell>
          <cell r="AO193">
            <v>16.566760563380281</v>
          </cell>
          <cell r="AP193">
            <v>0</v>
          </cell>
          <cell r="AQ193">
            <v>0.99971830985915477</v>
          </cell>
          <cell r="BG193" t="b">
            <v>0</v>
          </cell>
          <cell r="BO193" t="b">
            <v>0</v>
          </cell>
          <cell r="CA193" t="b">
            <v>0</v>
          </cell>
          <cell r="CB193" t="b">
            <v>0</v>
          </cell>
          <cell r="CD193" t="b">
            <v>0</v>
          </cell>
          <cell r="CE193" t="b">
            <v>0</v>
          </cell>
          <cell r="CG193" t="b">
            <v>0</v>
          </cell>
          <cell r="CH193" t="b">
            <v>0</v>
          </cell>
          <cell r="CP193" t="str">
            <v>ECWSTBPD</v>
          </cell>
          <cell r="CT193" t="b">
            <v>0</v>
          </cell>
          <cell r="CV193" t="b">
            <v>0</v>
          </cell>
          <cell r="CX193" t="b">
            <v>0</v>
          </cell>
          <cell r="CZ193" t="b">
            <v>0</v>
          </cell>
          <cell r="DB193" t="b">
            <v>0</v>
          </cell>
          <cell r="DD193" t="b">
            <v>0</v>
          </cell>
          <cell r="DF193" t="b">
            <v>0</v>
          </cell>
          <cell r="DH193" t="b">
            <v>0</v>
          </cell>
          <cell r="DJ193" t="b">
            <v>0</v>
          </cell>
          <cell r="DL193" t="b">
            <v>0</v>
          </cell>
          <cell r="DN193" t="b">
            <v>0</v>
          </cell>
          <cell r="DP193" t="b">
            <v>0</v>
          </cell>
          <cell r="DV193">
            <v>0</v>
          </cell>
          <cell r="DX193">
            <v>0</v>
          </cell>
          <cell r="DZ193">
            <v>0</v>
          </cell>
          <cell r="EB193">
            <v>0</v>
          </cell>
          <cell r="ED193">
            <v>0</v>
          </cell>
          <cell r="EF193">
            <v>0</v>
          </cell>
          <cell r="EJ193">
            <v>0</v>
          </cell>
          <cell r="EL193">
            <v>0</v>
          </cell>
          <cell r="EN193">
            <v>0</v>
          </cell>
          <cell r="EP193">
            <v>0</v>
          </cell>
          <cell r="ER193">
            <v>0</v>
          </cell>
          <cell r="ET193">
            <v>0</v>
          </cell>
          <cell r="EX193">
            <v>0</v>
          </cell>
          <cell r="EZ193">
            <v>0</v>
          </cell>
          <cell r="FD193">
            <v>0</v>
          </cell>
          <cell r="FF193">
            <v>0</v>
          </cell>
        </row>
        <row r="194">
          <cell r="A194" t="str">
            <v>Fasan</v>
          </cell>
          <cell r="B194" t="str">
            <v>DK-East</v>
          </cell>
          <cell r="G194">
            <v>0</v>
          </cell>
          <cell r="H194">
            <v>21</v>
          </cell>
          <cell r="AK194">
            <v>0</v>
          </cell>
          <cell r="AL194">
            <v>16.8</v>
          </cell>
          <cell r="AN194">
            <v>0</v>
          </cell>
          <cell r="AO194">
            <v>4.1580000000000004</v>
          </cell>
          <cell r="AP194">
            <v>0</v>
          </cell>
          <cell r="AQ194">
            <v>1.4700000000000002</v>
          </cell>
          <cell r="BG194" t="b">
            <v>0</v>
          </cell>
          <cell r="BO194" t="b">
            <v>0</v>
          </cell>
          <cell r="CA194" t="b">
            <v>0</v>
          </cell>
          <cell r="CB194" t="b">
            <v>0</v>
          </cell>
          <cell r="CD194" t="b">
            <v>0</v>
          </cell>
          <cell r="CE194" t="b">
            <v>0</v>
          </cell>
          <cell r="CG194" t="b">
            <v>0</v>
          </cell>
          <cell r="CH194" t="b">
            <v>0</v>
          </cell>
          <cell r="CP194" t="str">
            <v>EHWSTBOD</v>
          </cell>
          <cell r="CT194" t="b">
            <v>0</v>
          </cell>
          <cell r="CV194" t="b">
            <v>0</v>
          </cell>
          <cell r="CX194" t="b">
            <v>0</v>
          </cell>
          <cell r="CZ194" t="b">
            <v>0</v>
          </cell>
          <cell r="DB194" t="b">
            <v>0</v>
          </cell>
          <cell r="DD194" t="b">
            <v>0</v>
          </cell>
          <cell r="DF194" t="b">
            <v>0</v>
          </cell>
          <cell r="DH194" t="b">
            <v>0</v>
          </cell>
          <cell r="DJ194" t="b">
            <v>0</v>
          </cell>
          <cell r="DL194" t="b">
            <v>0</v>
          </cell>
          <cell r="DN194" t="b">
            <v>0</v>
          </cell>
          <cell r="DP194" t="b">
            <v>0</v>
          </cell>
          <cell r="DV194">
            <v>0</v>
          </cell>
          <cell r="DX194">
            <v>0</v>
          </cell>
          <cell r="DZ194">
            <v>0</v>
          </cell>
          <cell r="EB194">
            <v>0</v>
          </cell>
          <cell r="ED194">
            <v>0</v>
          </cell>
          <cell r="EF194">
            <v>0</v>
          </cell>
          <cell r="EJ194">
            <v>0</v>
          </cell>
          <cell r="EL194">
            <v>0</v>
          </cell>
          <cell r="EN194">
            <v>0</v>
          </cell>
          <cell r="EP194">
            <v>0</v>
          </cell>
          <cell r="ER194">
            <v>0</v>
          </cell>
          <cell r="ET194">
            <v>0</v>
          </cell>
          <cell r="EX194">
            <v>0</v>
          </cell>
          <cell r="EZ194">
            <v>0</v>
          </cell>
          <cell r="FD194">
            <v>0</v>
          </cell>
          <cell r="FF194">
            <v>0</v>
          </cell>
        </row>
        <row r="195">
          <cell r="A195" t="str">
            <v>Fasan2</v>
          </cell>
          <cell r="B195" t="str">
            <v>DK-East</v>
          </cell>
          <cell r="G195">
            <v>0</v>
          </cell>
          <cell r="H195">
            <v>10</v>
          </cell>
          <cell r="AK195">
            <v>0</v>
          </cell>
          <cell r="AL195">
            <v>8</v>
          </cell>
          <cell r="AN195">
            <v>0</v>
          </cell>
          <cell r="AO195">
            <v>1.98</v>
          </cell>
          <cell r="AP195">
            <v>0</v>
          </cell>
          <cell r="AQ195">
            <v>0.70000000000000007</v>
          </cell>
          <cell r="BG195" t="b">
            <v>0</v>
          </cell>
          <cell r="BO195" t="b">
            <v>0</v>
          </cell>
          <cell r="CA195" t="b">
            <v>0</v>
          </cell>
          <cell r="CB195" t="b">
            <v>0</v>
          </cell>
          <cell r="CD195" t="b">
            <v>0</v>
          </cell>
          <cell r="CE195" t="b">
            <v>0</v>
          </cell>
          <cell r="CG195" t="b">
            <v>0</v>
          </cell>
          <cell r="CH195" t="b">
            <v>0</v>
          </cell>
          <cell r="CP195" t="str">
            <v>EHWSTBOD</v>
          </cell>
          <cell r="CT195" t="b">
            <v>0</v>
          </cell>
          <cell r="CV195" t="b">
            <v>0</v>
          </cell>
          <cell r="CX195" t="b">
            <v>0</v>
          </cell>
          <cell r="CZ195" t="b">
            <v>0</v>
          </cell>
          <cell r="DB195" t="b">
            <v>0</v>
          </cell>
          <cell r="DD195" t="b">
            <v>0</v>
          </cell>
          <cell r="DF195" t="b">
            <v>0</v>
          </cell>
          <cell r="DH195" t="b">
            <v>0</v>
          </cell>
          <cell r="DJ195" t="b">
            <v>0</v>
          </cell>
          <cell r="DL195" t="b">
            <v>0</v>
          </cell>
          <cell r="DN195" t="b">
            <v>0</v>
          </cell>
          <cell r="DP195" t="b">
            <v>0</v>
          </cell>
          <cell r="DV195">
            <v>0</v>
          </cell>
          <cell r="DX195">
            <v>0</v>
          </cell>
          <cell r="DZ195">
            <v>0</v>
          </cell>
          <cell r="EB195">
            <v>0</v>
          </cell>
          <cell r="ED195">
            <v>0</v>
          </cell>
          <cell r="EF195">
            <v>0</v>
          </cell>
          <cell r="EJ195">
            <v>0</v>
          </cell>
          <cell r="EL195">
            <v>0</v>
          </cell>
          <cell r="EN195">
            <v>0</v>
          </cell>
          <cell r="EP195">
            <v>0</v>
          </cell>
          <cell r="ER195">
            <v>0</v>
          </cell>
          <cell r="ET195">
            <v>0</v>
          </cell>
          <cell r="EX195">
            <v>0</v>
          </cell>
          <cell r="EZ195">
            <v>0</v>
          </cell>
          <cell r="FD195">
            <v>0</v>
          </cell>
          <cell r="FF195">
            <v>0</v>
          </cell>
        </row>
        <row r="196">
          <cell r="A196" t="str">
            <v>VarmelagerNæstved</v>
          </cell>
          <cell r="B196" t="str">
            <v>DK-East</v>
          </cell>
          <cell r="G196">
            <v>0</v>
          </cell>
          <cell r="H196">
            <v>24.75</v>
          </cell>
          <cell r="AK196">
            <v>0</v>
          </cell>
          <cell r="AL196">
            <v>0</v>
          </cell>
          <cell r="AN196">
            <v>0</v>
          </cell>
          <cell r="AO196">
            <v>0</v>
          </cell>
          <cell r="AP196">
            <v>0</v>
          </cell>
          <cell r="AQ196">
            <v>0</v>
          </cell>
          <cell r="BG196" t="b">
            <v>0</v>
          </cell>
          <cell r="BO196" t="b">
            <v>0</v>
          </cell>
          <cell r="CA196" t="b">
            <v>0</v>
          </cell>
          <cell r="CB196" t="b">
            <v>0</v>
          </cell>
          <cell r="CD196" t="b">
            <v>0</v>
          </cell>
          <cell r="CE196" t="b">
            <v>0</v>
          </cell>
          <cell r="CG196" t="b">
            <v>0</v>
          </cell>
          <cell r="CH196" t="b">
            <v>0</v>
          </cell>
          <cell r="CP196">
            <v>0</v>
          </cell>
          <cell r="CT196" t="b">
            <v>0</v>
          </cell>
          <cell r="CV196" t="b">
            <v>0</v>
          </cell>
          <cell r="CX196" t="b">
            <v>0</v>
          </cell>
          <cell r="CZ196" t="b">
            <v>0</v>
          </cell>
          <cell r="DB196" t="b">
            <v>0</v>
          </cell>
          <cell r="DD196" t="b">
            <v>0</v>
          </cell>
          <cell r="DF196" t="b">
            <v>0</v>
          </cell>
          <cell r="DH196" t="b">
            <v>0</v>
          </cell>
          <cell r="DJ196" t="b">
            <v>0</v>
          </cell>
          <cell r="DL196" t="b">
            <v>0</v>
          </cell>
          <cell r="DN196" t="b">
            <v>0</v>
          </cell>
          <cell r="DP196" t="b">
            <v>0</v>
          </cell>
          <cell r="DV196">
            <v>0</v>
          </cell>
          <cell r="DX196">
            <v>0</v>
          </cell>
          <cell r="DZ196">
            <v>0</v>
          </cell>
          <cell r="EB196">
            <v>0</v>
          </cell>
          <cell r="ED196">
            <v>0</v>
          </cell>
          <cell r="EF196">
            <v>0</v>
          </cell>
          <cell r="EJ196">
            <v>0</v>
          </cell>
          <cell r="EL196">
            <v>0</v>
          </cell>
          <cell r="EN196">
            <v>0</v>
          </cell>
          <cell r="EP196">
            <v>0</v>
          </cell>
          <cell r="ER196">
            <v>0</v>
          </cell>
          <cell r="ET196">
            <v>0</v>
          </cell>
          <cell r="EX196">
            <v>0</v>
          </cell>
          <cell r="EZ196">
            <v>0</v>
          </cell>
          <cell r="FD196">
            <v>0</v>
          </cell>
          <cell r="FF196">
            <v>0</v>
          </cell>
        </row>
        <row r="197">
          <cell r="A197" t="str">
            <v>ElkedelNæstved</v>
          </cell>
          <cell r="B197" t="str">
            <v>DK-East</v>
          </cell>
          <cell r="G197" t="e">
            <v>#VALUE!</v>
          </cell>
          <cell r="H197">
            <v>7.1828358208955221</v>
          </cell>
          <cell r="AK197">
            <v>0</v>
          </cell>
          <cell r="AL197">
            <v>0</v>
          </cell>
          <cell r="AN197">
            <v>0</v>
          </cell>
          <cell r="AO197">
            <v>0</v>
          </cell>
          <cell r="AP197">
            <v>0</v>
          </cell>
          <cell r="AQ197">
            <v>0</v>
          </cell>
          <cell r="BG197" t="b">
            <v>0</v>
          </cell>
          <cell r="BO197" t="b">
            <v>0</v>
          </cell>
          <cell r="CA197" t="b">
            <v>0</v>
          </cell>
          <cell r="CB197" t="b">
            <v>0</v>
          </cell>
          <cell r="CD197" t="b">
            <v>0</v>
          </cell>
          <cell r="CE197" t="b">
            <v>0</v>
          </cell>
          <cell r="CG197" t="b">
            <v>0</v>
          </cell>
          <cell r="CH197" t="b">
            <v>0</v>
          </cell>
          <cell r="CP197">
            <v>0</v>
          </cell>
          <cell r="CT197" t="b">
            <v>0</v>
          </cell>
          <cell r="CV197" t="b">
            <v>0</v>
          </cell>
          <cell r="CX197" t="b">
            <v>0</v>
          </cell>
          <cell r="CZ197" t="b">
            <v>0</v>
          </cell>
          <cell r="DB197" t="b">
            <v>0</v>
          </cell>
          <cell r="DD197" t="b">
            <v>0</v>
          </cell>
          <cell r="DF197" t="b">
            <v>0</v>
          </cell>
          <cell r="DH197" t="b">
            <v>0</v>
          </cell>
          <cell r="DJ197" t="b">
            <v>0</v>
          </cell>
          <cell r="DL197" t="b">
            <v>0</v>
          </cell>
          <cell r="DN197" t="b">
            <v>0</v>
          </cell>
          <cell r="DP197" t="b">
            <v>0</v>
          </cell>
          <cell r="DV197">
            <v>0</v>
          </cell>
          <cell r="DX197">
            <v>0</v>
          </cell>
          <cell r="DZ197">
            <v>0</v>
          </cell>
          <cell r="EB197">
            <v>0</v>
          </cell>
          <cell r="ED197">
            <v>0</v>
          </cell>
          <cell r="EF197">
            <v>0</v>
          </cell>
          <cell r="EJ197">
            <v>0</v>
          </cell>
          <cell r="EL197">
            <v>0</v>
          </cell>
          <cell r="EN197">
            <v>0</v>
          </cell>
          <cell r="EP197">
            <v>0</v>
          </cell>
          <cell r="ER197">
            <v>0</v>
          </cell>
          <cell r="ET197">
            <v>0</v>
          </cell>
          <cell r="EX197">
            <v>0</v>
          </cell>
          <cell r="EZ197">
            <v>0</v>
          </cell>
          <cell r="FD197">
            <v>0</v>
          </cell>
          <cell r="FF197">
            <v>0</v>
          </cell>
        </row>
        <row r="198">
          <cell r="A198" t="str">
            <v>KedlerSlagelse</v>
          </cell>
          <cell r="B198" t="str">
            <v>DK-East</v>
          </cell>
          <cell r="G198">
            <v>0</v>
          </cell>
          <cell r="H198">
            <v>77.2</v>
          </cell>
          <cell r="AK198">
            <v>0</v>
          </cell>
          <cell r="AL198">
            <v>69.48</v>
          </cell>
          <cell r="AN198">
            <v>0</v>
          </cell>
          <cell r="AO198">
            <v>0</v>
          </cell>
          <cell r="AP198">
            <v>833.7600000000001</v>
          </cell>
          <cell r="AQ198">
            <v>0</v>
          </cell>
          <cell r="BG198" t="b">
            <v>0</v>
          </cell>
          <cell r="BO198" t="b">
            <v>0</v>
          </cell>
          <cell r="CA198" t="b">
            <v>0</v>
          </cell>
          <cell r="CB198" t="b">
            <v>0</v>
          </cell>
          <cell r="CD198" t="b">
            <v>0</v>
          </cell>
          <cell r="CE198" t="b">
            <v>0</v>
          </cell>
          <cell r="CG198" t="b">
            <v>0</v>
          </cell>
          <cell r="CH198" t="b">
            <v>0</v>
          </cell>
          <cell r="CP198" t="str">
            <v>EHGASBOD</v>
          </cell>
          <cell r="CT198" t="b">
            <v>0</v>
          </cell>
          <cell r="CV198" t="b">
            <v>0</v>
          </cell>
          <cell r="CX198" t="b">
            <v>0</v>
          </cell>
          <cell r="CZ198" t="b">
            <v>0</v>
          </cell>
          <cell r="DB198" t="b">
            <v>0</v>
          </cell>
          <cell r="DD198" t="b">
            <v>0</v>
          </cell>
          <cell r="DF198" t="b">
            <v>0</v>
          </cell>
          <cell r="DH198" t="b">
            <v>0</v>
          </cell>
          <cell r="DJ198" t="b">
            <v>0</v>
          </cell>
          <cell r="DL198" t="b">
            <v>0</v>
          </cell>
          <cell r="DN198" t="b">
            <v>0</v>
          </cell>
          <cell r="DP198" t="b">
            <v>0</v>
          </cell>
          <cell r="DV198">
            <v>0</v>
          </cell>
          <cell r="DX198">
            <v>0</v>
          </cell>
          <cell r="DZ198">
            <v>0</v>
          </cell>
          <cell r="EB198">
            <v>0</v>
          </cell>
          <cell r="ED198">
            <v>0</v>
          </cell>
          <cell r="EF198">
            <v>0</v>
          </cell>
          <cell r="EJ198">
            <v>0</v>
          </cell>
          <cell r="EL198">
            <v>0</v>
          </cell>
          <cell r="EN198">
            <v>0</v>
          </cell>
          <cell r="EP198">
            <v>0</v>
          </cell>
          <cell r="ER198">
            <v>0</v>
          </cell>
          <cell r="ET198">
            <v>0</v>
          </cell>
          <cell r="EX198">
            <v>0</v>
          </cell>
          <cell r="EZ198">
            <v>0</v>
          </cell>
          <cell r="FD198">
            <v>0</v>
          </cell>
          <cell r="FF198">
            <v>0</v>
          </cell>
        </row>
        <row r="199">
          <cell r="A199" t="str">
            <v>KedlerSlagelse</v>
          </cell>
          <cell r="B199" t="str">
            <v>DK-East</v>
          </cell>
          <cell r="G199">
            <v>0</v>
          </cell>
          <cell r="H199">
            <v>77.2</v>
          </cell>
          <cell r="AK199">
            <v>0</v>
          </cell>
          <cell r="AL199">
            <v>69.48</v>
          </cell>
          <cell r="AN199">
            <v>0</v>
          </cell>
          <cell r="AO199">
            <v>0</v>
          </cell>
          <cell r="AP199">
            <v>833.7600000000001</v>
          </cell>
          <cell r="AQ199">
            <v>0</v>
          </cell>
          <cell r="BG199" t="b">
            <v>0</v>
          </cell>
          <cell r="BO199" t="b">
            <v>0</v>
          </cell>
          <cell r="CA199" t="b">
            <v>0</v>
          </cell>
          <cell r="CB199" t="b">
            <v>0</v>
          </cell>
          <cell r="CD199" t="b">
            <v>0</v>
          </cell>
          <cell r="CE199" t="b">
            <v>0</v>
          </cell>
          <cell r="CG199" t="b">
            <v>0</v>
          </cell>
          <cell r="CH199" t="b">
            <v>0</v>
          </cell>
          <cell r="CP199" t="str">
            <v>EHGASBOD</v>
          </cell>
          <cell r="CT199" t="b">
            <v>0</v>
          </cell>
          <cell r="CV199" t="b">
            <v>0</v>
          </cell>
          <cell r="CX199" t="b">
            <v>0</v>
          </cell>
          <cell r="CZ199" t="b">
            <v>0</v>
          </cell>
          <cell r="DB199" t="b">
            <v>0</v>
          </cell>
          <cell r="DD199" t="b">
            <v>0</v>
          </cell>
          <cell r="DF199" t="b">
            <v>0</v>
          </cell>
          <cell r="DH199" t="b">
            <v>0</v>
          </cell>
          <cell r="DJ199" t="b">
            <v>0</v>
          </cell>
          <cell r="DL199" t="b">
            <v>0</v>
          </cell>
          <cell r="DN199" t="b">
            <v>0</v>
          </cell>
          <cell r="DP199" t="b">
            <v>0</v>
          </cell>
          <cell r="DV199">
            <v>0</v>
          </cell>
          <cell r="DX199">
            <v>0</v>
          </cell>
          <cell r="DZ199">
            <v>0</v>
          </cell>
          <cell r="EB199">
            <v>0</v>
          </cell>
          <cell r="ED199">
            <v>0</v>
          </cell>
          <cell r="EF199">
            <v>0</v>
          </cell>
          <cell r="EJ199">
            <v>0</v>
          </cell>
          <cell r="EL199">
            <v>0</v>
          </cell>
          <cell r="EN199">
            <v>0</v>
          </cell>
          <cell r="EP199">
            <v>0</v>
          </cell>
          <cell r="ER199">
            <v>0</v>
          </cell>
          <cell r="ET199">
            <v>0</v>
          </cell>
          <cell r="EX199">
            <v>0</v>
          </cell>
          <cell r="EZ199">
            <v>0</v>
          </cell>
          <cell r="FD199">
            <v>0</v>
          </cell>
          <cell r="FF199">
            <v>0</v>
          </cell>
        </row>
        <row r="200">
          <cell r="A200" t="str">
            <v>Slagelse1</v>
          </cell>
          <cell r="B200" t="str">
            <v>DK-East</v>
          </cell>
          <cell r="G200">
            <v>10.7</v>
          </cell>
          <cell r="H200">
            <v>35.081967213114751</v>
          </cell>
          <cell r="AK200">
            <v>2.2576999999999998</v>
          </cell>
          <cell r="AL200">
            <v>24.269819940876108</v>
          </cell>
          <cell r="AN200">
            <v>0</v>
          </cell>
          <cell r="AO200">
            <v>7.2759999999999989</v>
          </cell>
          <cell r="AP200">
            <v>802.5</v>
          </cell>
          <cell r="AQ200">
            <v>1.498</v>
          </cell>
          <cell r="BG200" t="b">
            <v>0</v>
          </cell>
          <cell r="BO200" t="b">
            <v>0</v>
          </cell>
          <cell r="CA200" t="b">
            <v>0</v>
          </cell>
          <cell r="CB200" t="b">
            <v>0</v>
          </cell>
          <cell r="CD200" t="b">
            <v>0</v>
          </cell>
          <cell r="CE200" t="b">
            <v>0</v>
          </cell>
          <cell r="CG200" t="b">
            <v>0</v>
          </cell>
          <cell r="CH200" t="b">
            <v>0</v>
          </cell>
          <cell r="CP200" t="str">
            <v>ECWASBPD</v>
          </cell>
          <cell r="CT200" t="b">
            <v>0</v>
          </cell>
          <cell r="CV200" t="b">
            <v>0</v>
          </cell>
          <cell r="CX200" t="b">
            <v>0</v>
          </cell>
          <cell r="CZ200" t="b">
            <v>0</v>
          </cell>
          <cell r="DB200" t="b">
            <v>0</v>
          </cell>
          <cell r="DD200" t="b">
            <v>0</v>
          </cell>
          <cell r="DF200" t="b">
            <v>0</v>
          </cell>
          <cell r="DH200" t="b">
            <v>0</v>
          </cell>
          <cell r="DJ200" t="b">
            <v>0</v>
          </cell>
          <cell r="DL200" t="b">
            <v>0</v>
          </cell>
          <cell r="DN200" t="b">
            <v>0</v>
          </cell>
          <cell r="DP200" t="b">
            <v>0</v>
          </cell>
          <cell r="DV200">
            <v>0</v>
          </cell>
          <cell r="DX200">
            <v>0</v>
          </cell>
          <cell r="DZ200">
            <v>0</v>
          </cell>
          <cell r="EB200">
            <v>0</v>
          </cell>
          <cell r="ED200">
            <v>0</v>
          </cell>
          <cell r="EF200">
            <v>0</v>
          </cell>
          <cell r="EJ200">
            <v>0</v>
          </cell>
          <cell r="EL200">
            <v>0</v>
          </cell>
          <cell r="EN200">
            <v>0</v>
          </cell>
          <cell r="EP200">
            <v>0</v>
          </cell>
          <cell r="ER200">
            <v>0</v>
          </cell>
          <cell r="ET200">
            <v>0</v>
          </cell>
          <cell r="EX200">
            <v>0</v>
          </cell>
          <cell r="EZ200">
            <v>0</v>
          </cell>
          <cell r="FD200">
            <v>0</v>
          </cell>
          <cell r="FF200">
            <v>0</v>
          </cell>
        </row>
        <row r="201">
          <cell r="A201" t="str">
            <v>Slagelse1</v>
          </cell>
          <cell r="B201" t="str">
            <v>DK-East</v>
          </cell>
          <cell r="G201">
            <v>10.7</v>
          </cell>
          <cell r="H201">
            <v>35.081967213114751</v>
          </cell>
          <cell r="AK201">
            <v>2.2576999999999998</v>
          </cell>
          <cell r="AL201">
            <v>24.269819940876108</v>
          </cell>
          <cell r="AN201">
            <v>0</v>
          </cell>
          <cell r="AO201">
            <v>7.2759999999999989</v>
          </cell>
          <cell r="AP201">
            <v>802.5</v>
          </cell>
          <cell r="AQ201">
            <v>1.498</v>
          </cell>
          <cell r="BG201" t="b">
            <v>0</v>
          </cell>
          <cell r="BO201" t="b">
            <v>0</v>
          </cell>
          <cell r="CA201" t="b">
            <v>0</v>
          </cell>
          <cell r="CB201" t="b">
            <v>0</v>
          </cell>
          <cell r="CD201" t="b">
            <v>0</v>
          </cell>
          <cell r="CE201" t="b">
            <v>0</v>
          </cell>
          <cell r="CG201" t="b">
            <v>0</v>
          </cell>
          <cell r="CH201" t="b">
            <v>0</v>
          </cell>
          <cell r="CP201" t="str">
            <v>ECWASBPD</v>
          </cell>
          <cell r="CT201" t="b">
            <v>0</v>
          </cell>
          <cell r="CV201" t="b">
            <v>0</v>
          </cell>
          <cell r="CX201" t="b">
            <v>0</v>
          </cell>
          <cell r="CZ201" t="b">
            <v>0</v>
          </cell>
          <cell r="DB201" t="b">
            <v>0</v>
          </cell>
          <cell r="DD201" t="b">
            <v>0</v>
          </cell>
          <cell r="DF201" t="b">
            <v>0</v>
          </cell>
          <cell r="DH201" t="b">
            <v>0</v>
          </cell>
          <cell r="DJ201" t="b">
            <v>0</v>
          </cell>
          <cell r="DL201" t="b">
            <v>0</v>
          </cell>
          <cell r="DN201" t="b">
            <v>0</v>
          </cell>
          <cell r="DP201" t="b">
            <v>0</v>
          </cell>
          <cell r="DV201">
            <v>0</v>
          </cell>
          <cell r="DX201">
            <v>0</v>
          </cell>
          <cell r="DZ201">
            <v>0</v>
          </cell>
          <cell r="EB201">
            <v>0</v>
          </cell>
          <cell r="ED201">
            <v>0</v>
          </cell>
          <cell r="EF201">
            <v>0</v>
          </cell>
          <cell r="EJ201">
            <v>0</v>
          </cell>
          <cell r="EL201">
            <v>0</v>
          </cell>
          <cell r="EN201">
            <v>0</v>
          </cell>
          <cell r="EP201">
            <v>0</v>
          </cell>
          <cell r="ER201">
            <v>0</v>
          </cell>
          <cell r="ET201">
            <v>0</v>
          </cell>
          <cell r="EX201">
            <v>0</v>
          </cell>
          <cell r="EZ201">
            <v>0</v>
          </cell>
          <cell r="FD201">
            <v>0</v>
          </cell>
          <cell r="FF201">
            <v>0</v>
          </cell>
        </row>
        <row r="202">
          <cell r="A202" t="str">
            <v>Slagelse1</v>
          </cell>
          <cell r="B202" t="str">
            <v>DK-East</v>
          </cell>
          <cell r="G202">
            <v>10.7</v>
          </cell>
          <cell r="H202">
            <v>35.081967213114751</v>
          </cell>
          <cell r="AK202">
            <v>2.2576999999999998</v>
          </cell>
          <cell r="AL202">
            <v>24.269819940876108</v>
          </cell>
          <cell r="AN202">
            <v>0</v>
          </cell>
          <cell r="AO202">
            <v>7.2759999999999989</v>
          </cell>
          <cell r="AP202">
            <v>802.5</v>
          </cell>
          <cell r="AQ202">
            <v>1.498</v>
          </cell>
          <cell r="BG202" t="b">
            <v>0</v>
          </cell>
          <cell r="BO202" t="b">
            <v>0</v>
          </cell>
          <cell r="CA202" t="b">
            <v>0</v>
          </cell>
          <cell r="CB202" t="b">
            <v>0</v>
          </cell>
          <cell r="CD202" t="b">
            <v>0</v>
          </cell>
          <cell r="CE202" t="b">
            <v>0</v>
          </cell>
          <cell r="CG202" t="b">
            <v>0</v>
          </cell>
          <cell r="CH202" t="b">
            <v>0</v>
          </cell>
          <cell r="CP202" t="str">
            <v>ECWASBPD</v>
          </cell>
          <cell r="CT202" t="b">
            <v>0</v>
          </cell>
          <cell r="CV202" t="b">
            <v>0</v>
          </cell>
          <cell r="CX202" t="b">
            <v>0</v>
          </cell>
          <cell r="CZ202" t="b">
            <v>0</v>
          </cell>
          <cell r="DB202" t="b">
            <v>0</v>
          </cell>
          <cell r="DD202" t="b">
            <v>0</v>
          </cell>
          <cell r="DF202" t="b">
            <v>0</v>
          </cell>
          <cell r="DH202" t="b">
            <v>0</v>
          </cell>
          <cell r="DJ202" t="b">
            <v>0</v>
          </cell>
          <cell r="DL202" t="b">
            <v>0</v>
          </cell>
          <cell r="DN202" t="b">
            <v>0</v>
          </cell>
          <cell r="DP202" t="b">
            <v>0</v>
          </cell>
          <cell r="DV202">
            <v>0</v>
          </cell>
          <cell r="DX202">
            <v>0</v>
          </cell>
          <cell r="DZ202">
            <v>0</v>
          </cell>
          <cell r="EB202">
            <v>0</v>
          </cell>
          <cell r="ED202">
            <v>0</v>
          </cell>
          <cell r="EF202">
            <v>0</v>
          </cell>
          <cell r="EJ202">
            <v>0</v>
          </cell>
          <cell r="EL202">
            <v>0</v>
          </cell>
          <cell r="EN202">
            <v>0</v>
          </cell>
          <cell r="EP202">
            <v>0</v>
          </cell>
          <cell r="ER202">
            <v>0</v>
          </cell>
          <cell r="ET202">
            <v>0</v>
          </cell>
          <cell r="EX202">
            <v>0</v>
          </cell>
          <cell r="EZ202">
            <v>0</v>
          </cell>
          <cell r="FD202">
            <v>0</v>
          </cell>
          <cell r="FF202">
            <v>0</v>
          </cell>
        </row>
        <row r="203">
          <cell r="A203" t="str">
            <v>Slagelse1</v>
          </cell>
          <cell r="B203" t="str">
            <v>DK-East</v>
          </cell>
          <cell r="G203">
            <v>10.7</v>
          </cell>
          <cell r="H203">
            <v>35.081967213114751</v>
          </cell>
          <cell r="AK203">
            <v>2.2576999999999998</v>
          </cell>
          <cell r="AL203">
            <v>24.269819940876108</v>
          </cell>
          <cell r="AN203">
            <v>0</v>
          </cell>
          <cell r="AO203">
            <v>7.2759999999999989</v>
          </cell>
          <cell r="AP203">
            <v>802.5</v>
          </cell>
          <cell r="AQ203">
            <v>1.498</v>
          </cell>
          <cell r="BG203" t="b">
            <v>0</v>
          </cell>
          <cell r="BO203" t="b">
            <v>0</v>
          </cell>
          <cell r="CA203" t="b">
            <v>0</v>
          </cell>
          <cell r="CB203" t="b">
            <v>0</v>
          </cell>
          <cell r="CD203" t="b">
            <v>0</v>
          </cell>
          <cell r="CE203" t="b">
            <v>0</v>
          </cell>
          <cell r="CG203" t="b">
            <v>0</v>
          </cell>
          <cell r="CH203" t="b">
            <v>0</v>
          </cell>
          <cell r="CT203" t="b">
            <v>0</v>
          </cell>
          <cell r="CV203" t="b">
            <v>0</v>
          </cell>
          <cell r="CX203" t="b">
            <v>0</v>
          </cell>
          <cell r="CZ203" t="b">
            <v>0</v>
          </cell>
          <cell r="DB203" t="b">
            <v>0</v>
          </cell>
          <cell r="DD203" t="b">
            <v>0</v>
          </cell>
          <cell r="DF203" t="b">
            <v>0</v>
          </cell>
          <cell r="DH203" t="b">
            <v>0</v>
          </cell>
          <cell r="DJ203" t="b">
            <v>0</v>
          </cell>
          <cell r="DL203" t="b">
            <v>0</v>
          </cell>
          <cell r="DN203" t="b">
            <v>0</v>
          </cell>
          <cell r="DP203" t="b">
            <v>0</v>
          </cell>
          <cell r="DV203">
            <v>0</v>
          </cell>
          <cell r="DX203">
            <v>0</v>
          </cell>
          <cell r="DZ203">
            <v>0</v>
          </cell>
          <cell r="EB203">
            <v>0</v>
          </cell>
          <cell r="ED203">
            <v>0</v>
          </cell>
          <cell r="EF203">
            <v>0</v>
          </cell>
          <cell r="EJ203">
            <v>0</v>
          </cell>
          <cell r="EL203">
            <v>0</v>
          </cell>
          <cell r="EN203">
            <v>0</v>
          </cell>
          <cell r="EP203">
            <v>0</v>
          </cell>
          <cell r="ER203">
            <v>0</v>
          </cell>
          <cell r="ET203">
            <v>0</v>
          </cell>
          <cell r="EX203">
            <v>0</v>
          </cell>
          <cell r="EZ203">
            <v>0</v>
          </cell>
          <cell r="FD203">
            <v>0</v>
          </cell>
          <cell r="FF203">
            <v>0</v>
          </cell>
        </row>
        <row r="204">
          <cell r="A204" t="str">
            <v>Slagelse2</v>
          </cell>
          <cell r="B204" t="str">
            <v>DK-East</v>
          </cell>
          <cell r="G204">
            <v>12.6</v>
          </cell>
          <cell r="H204">
            <v>28</v>
          </cell>
          <cell r="AK204">
            <v>3.4020000000000001</v>
          </cell>
          <cell r="AL204">
            <v>16.8</v>
          </cell>
          <cell r="AN204">
            <v>0</v>
          </cell>
          <cell r="AO204">
            <v>8.5679999999999996</v>
          </cell>
          <cell r="AP204">
            <v>945</v>
          </cell>
          <cell r="AQ204">
            <v>1.764</v>
          </cell>
          <cell r="BG204" t="b">
            <v>0</v>
          </cell>
          <cell r="BO204" t="b">
            <v>0</v>
          </cell>
          <cell r="CA204" t="b">
            <v>0</v>
          </cell>
          <cell r="CB204" t="b">
            <v>0</v>
          </cell>
          <cell r="CD204" t="b">
            <v>0</v>
          </cell>
          <cell r="CE204" t="b">
            <v>0</v>
          </cell>
          <cell r="CG204" t="b">
            <v>0</v>
          </cell>
          <cell r="CH204" t="b">
            <v>0</v>
          </cell>
          <cell r="CP204" t="str">
            <v>ECWASBPD</v>
          </cell>
          <cell r="CT204" t="b">
            <v>0</v>
          </cell>
          <cell r="CV204" t="b">
            <v>0</v>
          </cell>
          <cell r="CX204" t="b">
            <v>0</v>
          </cell>
          <cell r="CZ204" t="b">
            <v>0</v>
          </cell>
          <cell r="DB204" t="b">
            <v>0</v>
          </cell>
          <cell r="DD204" t="b">
            <v>0</v>
          </cell>
          <cell r="DF204" t="b">
            <v>0</v>
          </cell>
          <cell r="DH204" t="b">
            <v>0</v>
          </cell>
          <cell r="DJ204" t="b">
            <v>0</v>
          </cell>
          <cell r="DL204" t="b">
            <v>0</v>
          </cell>
          <cell r="DN204" t="b">
            <v>0</v>
          </cell>
          <cell r="DP204" t="b">
            <v>0</v>
          </cell>
          <cell r="DV204">
            <v>0</v>
          </cell>
          <cell r="DX204">
            <v>0</v>
          </cell>
          <cell r="DZ204">
            <v>0</v>
          </cell>
          <cell r="EB204">
            <v>0</v>
          </cell>
          <cell r="ED204">
            <v>0</v>
          </cell>
          <cell r="EF204">
            <v>0</v>
          </cell>
          <cell r="EJ204">
            <v>0</v>
          </cell>
          <cell r="EL204">
            <v>0</v>
          </cell>
          <cell r="EN204">
            <v>0</v>
          </cell>
          <cell r="EP204">
            <v>0</v>
          </cell>
          <cell r="ER204">
            <v>0</v>
          </cell>
          <cell r="ET204">
            <v>0</v>
          </cell>
          <cell r="EX204">
            <v>0</v>
          </cell>
          <cell r="EZ204">
            <v>0</v>
          </cell>
          <cell r="FD204">
            <v>0</v>
          </cell>
          <cell r="FF204">
            <v>0</v>
          </cell>
        </row>
        <row r="205">
          <cell r="A205" t="str">
            <v>KAVO_kedel1</v>
          </cell>
          <cell r="B205" t="str">
            <v>DK-East</v>
          </cell>
          <cell r="G205">
            <v>0</v>
          </cell>
          <cell r="H205">
            <v>15.6</v>
          </cell>
          <cell r="AK205">
            <v>0</v>
          </cell>
          <cell r="AL205">
            <v>12.48</v>
          </cell>
          <cell r="AN205">
            <v>0</v>
          </cell>
          <cell r="AO205">
            <v>3.0888</v>
          </cell>
          <cell r="AP205">
            <v>0</v>
          </cell>
          <cell r="AQ205">
            <v>1.0920000000000001</v>
          </cell>
          <cell r="BG205" t="b">
            <v>0</v>
          </cell>
          <cell r="BO205" t="b">
            <v>0</v>
          </cell>
          <cell r="CA205" t="b">
            <v>0</v>
          </cell>
          <cell r="CB205" t="b">
            <v>0</v>
          </cell>
          <cell r="CD205" t="b">
            <v>0</v>
          </cell>
          <cell r="CE205" t="b">
            <v>0</v>
          </cell>
          <cell r="CG205" t="b">
            <v>0</v>
          </cell>
          <cell r="CH205" t="b">
            <v>0</v>
          </cell>
          <cell r="CP205" t="str">
            <v>EHWSTBOD</v>
          </cell>
          <cell r="CT205" t="b">
            <v>0</v>
          </cell>
          <cell r="CV205" t="b">
            <v>0</v>
          </cell>
          <cell r="CX205" t="b">
            <v>0</v>
          </cell>
          <cell r="CZ205" t="b">
            <v>0</v>
          </cell>
          <cell r="DB205" t="b">
            <v>0</v>
          </cell>
          <cell r="DD205" t="b">
            <v>0</v>
          </cell>
          <cell r="DF205" t="b">
            <v>0</v>
          </cell>
          <cell r="DH205" t="b">
            <v>0</v>
          </cell>
          <cell r="DJ205" t="b">
            <v>0</v>
          </cell>
          <cell r="DL205" t="b">
            <v>0</v>
          </cell>
          <cell r="DN205" t="b">
            <v>0</v>
          </cell>
          <cell r="DP205" t="b">
            <v>0</v>
          </cell>
          <cell r="DV205">
            <v>0</v>
          </cell>
          <cell r="DX205">
            <v>0</v>
          </cell>
          <cell r="DZ205">
            <v>0</v>
          </cell>
          <cell r="EB205">
            <v>0</v>
          </cell>
          <cell r="ED205">
            <v>0</v>
          </cell>
          <cell r="EF205">
            <v>0</v>
          </cell>
          <cell r="EJ205">
            <v>0</v>
          </cell>
          <cell r="EL205">
            <v>0</v>
          </cell>
          <cell r="EN205">
            <v>0</v>
          </cell>
          <cell r="EP205">
            <v>0</v>
          </cell>
          <cell r="ER205">
            <v>0</v>
          </cell>
          <cell r="ET205">
            <v>0</v>
          </cell>
          <cell r="EX205">
            <v>0</v>
          </cell>
          <cell r="EZ205">
            <v>0</v>
          </cell>
          <cell r="FD205">
            <v>0</v>
          </cell>
          <cell r="FF205">
            <v>0</v>
          </cell>
        </row>
        <row r="206">
          <cell r="A206" t="str">
            <v>KAVO_Kedel2</v>
          </cell>
          <cell r="B206" t="str">
            <v>DK-East</v>
          </cell>
          <cell r="G206">
            <v>0</v>
          </cell>
          <cell r="H206">
            <v>6.0499999999999998E-2</v>
          </cell>
          <cell r="AK206">
            <v>0</v>
          </cell>
          <cell r="AL206">
            <v>4.8399999999999999E-2</v>
          </cell>
          <cell r="AN206">
            <v>0</v>
          </cell>
          <cell r="AO206">
            <v>1.1979E-2</v>
          </cell>
          <cell r="AP206">
            <v>0</v>
          </cell>
          <cell r="AQ206">
            <v>4.235E-3</v>
          </cell>
          <cell r="BG206" t="b">
            <v>0</v>
          </cell>
          <cell r="BO206" t="b">
            <v>0</v>
          </cell>
          <cell r="CA206" t="b">
            <v>0</v>
          </cell>
          <cell r="CB206" t="b">
            <v>0</v>
          </cell>
          <cell r="CD206" t="b">
            <v>0</v>
          </cell>
          <cell r="CE206" t="b">
            <v>0</v>
          </cell>
          <cell r="CG206" t="b">
            <v>0</v>
          </cell>
          <cell r="CH206" t="b">
            <v>0</v>
          </cell>
          <cell r="CP206" t="str">
            <v>EHWSTBOD</v>
          </cell>
          <cell r="CT206" t="b">
            <v>0</v>
          </cell>
          <cell r="CV206" t="b">
            <v>0</v>
          </cell>
          <cell r="CX206" t="b">
            <v>0</v>
          </cell>
          <cell r="CZ206" t="b">
            <v>0</v>
          </cell>
          <cell r="DB206" t="b">
            <v>0</v>
          </cell>
          <cell r="DD206" t="b">
            <v>0</v>
          </cell>
          <cell r="DF206" t="b">
            <v>0</v>
          </cell>
          <cell r="DH206" t="b">
            <v>0</v>
          </cell>
          <cell r="DJ206" t="b">
            <v>0</v>
          </cell>
          <cell r="DL206" t="b">
            <v>0</v>
          </cell>
          <cell r="DN206" t="b">
            <v>0</v>
          </cell>
          <cell r="DP206" t="b">
            <v>0</v>
          </cell>
          <cell r="DV206">
            <v>0</v>
          </cell>
          <cell r="DX206">
            <v>0</v>
          </cell>
          <cell r="DZ206">
            <v>0</v>
          </cell>
          <cell r="EB206">
            <v>0</v>
          </cell>
          <cell r="ED206">
            <v>0</v>
          </cell>
          <cell r="EF206">
            <v>0</v>
          </cell>
          <cell r="EJ206">
            <v>0</v>
          </cell>
          <cell r="EL206">
            <v>0</v>
          </cell>
          <cell r="EN206">
            <v>0</v>
          </cell>
          <cell r="EP206">
            <v>0</v>
          </cell>
          <cell r="ER206">
            <v>0</v>
          </cell>
          <cell r="ET206">
            <v>0</v>
          </cell>
          <cell r="EX206">
            <v>0</v>
          </cell>
          <cell r="EZ206">
            <v>0</v>
          </cell>
          <cell r="FD206">
            <v>0</v>
          </cell>
          <cell r="FF206">
            <v>0</v>
          </cell>
        </row>
        <row r="207">
          <cell r="A207" t="str">
            <v>VarmelagerSlagelse</v>
          </cell>
          <cell r="B207" t="str">
            <v>DK-East</v>
          </cell>
          <cell r="G207">
            <v>0</v>
          </cell>
          <cell r="H207">
            <v>15.75</v>
          </cell>
          <cell r="AK207">
            <v>0</v>
          </cell>
          <cell r="AL207">
            <v>0</v>
          </cell>
          <cell r="AN207">
            <v>0</v>
          </cell>
          <cell r="AO207">
            <v>0</v>
          </cell>
          <cell r="AP207">
            <v>0</v>
          </cell>
          <cell r="AQ207">
            <v>0</v>
          </cell>
          <cell r="BG207" t="b">
            <v>0</v>
          </cell>
          <cell r="BO207" t="b">
            <v>0</v>
          </cell>
          <cell r="CA207" t="b">
            <v>0</v>
          </cell>
          <cell r="CB207" t="b">
            <v>0</v>
          </cell>
          <cell r="CD207" t="b">
            <v>0</v>
          </cell>
          <cell r="CE207" t="b">
            <v>0</v>
          </cell>
          <cell r="CG207" t="b">
            <v>0</v>
          </cell>
          <cell r="CH207" t="b">
            <v>0</v>
          </cell>
          <cell r="CP207">
            <v>0</v>
          </cell>
          <cell r="CT207" t="b">
            <v>0</v>
          </cell>
          <cell r="CV207" t="b">
            <v>0</v>
          </cell>
          <cell r="CX207" t="b">
            <v>0</v>
          </cell>
          <cell r="CZ207" t="b">
            <v>0</v>
          </cell>
          <cell r="DB207" t="b">
            <v>0</v>
          </cell>
          <cell r="DD207" t="b">
            <v>0</v>
          </cell>
          <cell r="DF207" t="b">
            <v>0</v>
          </cell>
          <cell r="DH207" t="b">
            <v>0</v>
          </cell>
          <cell r="DJ207" t="b">
            <v>0</v>
          </cell>
          <cell r="DL207" t="b">
            <v>0</v>
          </cell>
          <cell r="DN207" t="b">
            <v>0</v>
          </cell>
          <cell r="DP207" t="b">
            <v>0</v>
          </cell>
          <cell r="DV207">
            <v>0</v>
          </cell>
          <cell r="DX207">
            <v>0</v>
          </cell>
          <cell r="DZ207">
            <v>0</v>
          </cell>
          <cell r="EB207">
            <v>0</v>
          </cell>
          <cell r="ED207">
            <v>0</v>
          </cell>
          <cell r="EF207">
            <v>0</v>
          </cell>
          <cell r="EJ207">
            <v>0</v>
          </cell>
          <cell r="EL207">
            <v>0</v>
          </cell>
          <cell r="EN207">
            <v>0</v>
          </cell>
          <cell r="EP207">
            <v>0</v>
          </cell>
          <cell r="ER207">
            <v>0</v>
          </cell>
          <cell r="ET207">
            <v>0</v>
          </cell>
          <cell r="EX207">
            <v>0</v>
          </cell>
          <cell r="EZ207">
            <v>0</v>
          </cell>
          <cell r="FD207">
            <v>0</v>
          </cell>
          <cell r="FF207">
            <v>0</v>
          </cell>
        </row>
        <row r="208">
          <cell r="A208" t="str">
            <v>ElkedelSlagelse</v>
          </cell>
          <cell r="B208" t="str">
            <v>DK-East</v>
          </cell>
          <cell r="G208" t="e">
            <v>#VALUE!</v>
          </cell>
          <cell r="H208">
            <v>8.7704918032786878</v>
          </cell>
          <cell r="AK208">
            <v>0</v>
          </cell>
          <cell r="AL208">
            <v>0</v>
          </cell>
          <cell r="AN208">
            <v>0</v>
          </cell>
          <cell r="AO208">
            <v>0</v>
          </cell>
          <cell r="AP208">
            <v>0</v>
          </cell>
          <cell r="AQ208">
            <v>0</v>
          </cell>
          <cell r="BG208" t="b">
            <v>0</v>
          </cell>
          <cell r="BO208" t="b">
            <v>0</v>
          </cell>
          <cell r="CA208" t="b">
            <v>0</v>
          </cell>
          <cell r="CB208" t="b">
            <v>0</v>
          </cell>
          <cell r="CD208" t="b">
            <v>0</v>
          </cell>
          <cell r="CE208" t="b">
            <v>0</v>
          </cell>
          <cell r="CG208" t="b">
            <v>0</v>
          </cell>
          <cell r="CH208" t="b">
            <v>0</v>
          </cell>
          <cell r="CP208">
            <v>0</v>
          </cell>
          <cell r="CT208" t="b">
            <v>0</v>
          </cell>
          <cell r="CV208" t="b">
            <v>0</v>
          </cell>
          <cell r="CX208" t="b">
            <v>0</v>
          </cell>
          <cell r="CZ208" t="b">
            <v>0</v>
          </cell>
          <cell r="DB208" t="b">
            <v>0</v>
          </cell>
          <cell r="DD208" t="b">
            <v>0</v>
          </cell>
          <cell r="DF208" t="b">
            <v>0</v>
          </cell>
          <cell r="DH208" t="b">
            <v>0</v>
          </cell>
          <cell r="DJ208" t="b">
            <v>0</v>
          </cell>
          <cell r="DL208" t="b">
            <v>0</v>
          </cell>
          <cell r="DN208" t="b">
            <v>0</v>
          </cell>
          <cell r="DP208" t="b">
            <v>0</v>
          </cell>
          <cell r="DV208">
            <v>0</v>
          </cell>
          <cell r="DX208">
            <v>0</v>
          </cell>
          <cell r="DZ208">
            <v>0</v>
          </cell>
          <cell r="EB208">
            <v>0</v>
          </cell>
          <cell r="ED208">
            <v>0</v>
          </cell>
          <cell r="EF208">
            <v>0</v>
          </cell>
          <cell r="EJ208">
            <v>0</v>
          </cell>
          <cell r="EL208">
            <v>0</v>
          </cell>
          <cell r="EN208">
            <v>0</v>
          </cell>
          <cell r="EP208">
            <v>0</v>
          </cell>
          <cell r="ER208">
            <v>0</v>
          </cell>
          <cell r="ET208">
            <v>0</v>
          </cell>
          <cell r="EX208">
            <v>0</v>
          </cell>
          <cell r="EZ208">
            <v>0</v>
          </cell>
          <cell r="FD208">
            <v>0</v>
          </cell>
          <cell r="FF208">
            <v>0</v>
          </cell>
        </row>
        <row r="209">
          <cell r="A209" t="str">
            <v>KedlerRønne</v>
          </cell>
          <cell r="B209" t="str">
            <v>DK-East</v>
          </cell>
          <cell r="G209">
            <v>0</v>
          </cell>
          <cell r="H209">
            <v>44.6</v>
          </cell>
          <cell r="AK209">
            <v>0</v>
          </cell>
          <cell r="AL209">
            <v>39.249754178957716</v>
          </cell>
          <cell r="AN209">
            <v>0</v>
          </cell>
          <cell r="AO209">
            <v>0</v>
          </cell>
          <cell r="AP209">
            <v>481.68000000000006</v>
          </cell>
          <cell r="AQ209">
            <v>0</v>
          </cell>
          <cell r="BG209" t="b">
            <v>0</v>
          </cell>
          <cell r="BO209" t="b">
            <v>0</v>
          </cell>
          <cell r="CA209" t="b">
            <v>0</v>
          </cell>
          <cell r="CB209" t="b">
            <v>0</v>
          </cell>
          <cell r="CD209" t="b">
            <v>0</v>
          </cell>
          <cell r="CE209" t="b">
            <v>0</v>
          </cell>
          <cell r="CG209" t="b">
            <v>0</v>
          </cell>
          <cell r="CH209" t="b">
            <v>0</v>
          </cell>
          <cell r="CP209" t="str">
            <v>EHDSLBOD</v>
          </cell>
          <cell r="CT209" t="b">
            <v>0</v>
          </cell>
          <cell r="CV209" t="b">
            <v>0</v>
          </cell>
          <cell r="CX209" t="b">
            <v>0</v>
          </cell>
          <cell r="CZ209" t="b">
            <v>0</v>
          </cell>
          <cell r="DB209" t="b">
            <v>0</v>
          </cell>
          <cell r="DD209" t="b">
            <v>0</v>
          </cell>
          <cell r="DF209" t="b">
            <v>0</v>
          </cell>
          <cell r="DH209" t="b">
            <v>0</v>
          </cell>
          <cell r="DJ209" t="b">
            <v>0</v>
          </cell>
          <cell r="DL209" t="b">
            <v>0</v>
          </cell>
          <cell r="DN209" t="b">
            <v>0</v>
          </cell>
          <cell r="DP209" t="b">
            <v>0</v>
          </cell>
          <cell r="DV209">
            <v>0</v>
          </cell>
          <cell r="DX209">
            <v>0</v>
          </cell>
          <cell r="DZ209">
            <v>0</v>
          </cell>
          <cell r="EB209">
            <v>0</v>
          </cell>
          <cell r="ED209">
            <v>0</v>
          </cell>
          <cell r="EF209">
            <v>0</v>
          </cell>
          <cell r="EJ209">
            <v>0</v>
          </cell>
          <cell r="EL209">
            <v>0</v>
          </cell>
          <cell r="EN209">
            <v>0</v>
          </cell>
          <cell r="EP209">
            <v>0</v>
          </cell>
          <cell r="ER209">
            <v>0</v>
          </cell>
          <cell r="ET209">
            <v>0</v>
          </cell>
          <cell r="EX209">
            <v>0</v>
          </cell>
          <cell r="EZ209">
            <v>0</v>
          </cell>
          <cell r="FD209">
            <v>0</v>
          </cell>
          <cell r="FF209">
            <v>0</v>
          </cell>
        </row>
        <row r="210">
          <cell r="A210" t="str">
            <v>KedlerRønne</v>
          </cell>
          <cell r="B210" t="str">
            <v>DK-East</v>
          </cell>
          <cell r="G210">
            <v>0</v>
          </cell>
          <cell r="H210">
            <v>44.6</v>
          </cell>
          <cell r="AK210">
            <v>0</v>
          </cell>
          <cell r="AL210">
            <v>39.249754178957716</v>
          </cell>
          <cell r="AN210">
            <v>0</v>
          </cell>
          <cell r="AO210">
            <v>0</v>
          </cell>
          <cell r="AP210">
            <v>481.68000000000006</v>
          </cell>
          <cell r="AQ210">
            <v>0</v>
          </cell>
          <cell r="BG210" t="b">
            <v>0</v>
          </cell>
          <cell r="BO210" t="b">
            <v>0</v>
          </cell>
          <cell r="CA210" t="b">
            <v>0</v>
          </cell>
          <cell r="CB210" t="b">
            <v>0</v>
          </cell>
          <cell r="CD210" t="b">
            <v>0</v>
          </cell>
          <cell r="CE210" t="b">
            <v>0</v>
          </cell>
          <cell r="CG210" t="b">
            <v>0</v>
          </cell>
          <cell r="CH210" t="b">
            <v>0</v>
          </cell>
          <cell r="CP210" t="str">
            <v>EHDSLBOD</v>
          </cell>
          <cell r="CT210" t="b">
            <v>0</v>
          </cell>
          <cell r="CV210" t="b">
            <v>0</v>
          </cell>
          <cell r="CX210" t="b">
            <v>0</v>
          </cell>
          <cell r="CZ210" t="b">
            <v>0</v>
          </cell>
          <cell r="DB210" t="b">
            <v>0</v>
          </cell>
          <cell r="DD210" t="b">
            <v>0</v>
          </cell>
          <cell r="DF210" t="b">
            <v>0</v>
          </cell>
          <cell r="DH210" t="b">
            <v>0</v>
          </cell>
          <cell r="DJ210" t="b">
            <v>0</v>
          </cell>
          <cell r="DL210" t="b">
            <v>0</v>
          </cell>
          <cell r="DN210" t="b">
            <v>0</v>
          </cell>
          <cell r="DP210" t="b">
            <v>0</v>
          </cell>
          <cell r="DV210">
            <v>0</v>
          </cell>
          <cell r="DX210">
            <v>0</v>
          </cell>
          <cell r="DZ210">
            <v>0</v>
          </cell>
          <cell r="EB210">
            <v>0</v>
          </cell>
          <cell r="ED210">
            <v>0</v>
          </cell>
          <cell r="EF210">
            <v>0</v>
          </cell>
          <cell r="EJ210">
            <v>0</v>
          </cell>
          <cell r="EL210">
            <v>0</v>
          </cell>
          <cell r="EN210">
            <v>0</v>
          </cell>
          <cell r="EP210">
            <v>0</v>
          </cell>
          <cell r="ER210">
            <v>0</v>
          </cell>
          <cell r="ET210">
            <v>0</v>
          </cell>
          <cell r="EX210">
            <v>0</v>
          </cell>
          <cell r="EZ210">
            <v>0</v>
          </cell>
          <cell r="FD210">
            <v>0</v>
          </cell>
          <cell r="FF210">
            <v>0</v>
          </cell>
        </row>
        <row r="211">
          <cell r="A211" t="str">
            <v>BOFA</v>
          </cell>
          <cell r="B211" t="str">
            <v>DK-East</v>
          </cell>
          <cell r="G211">
            <v>0</v>
          </cell>
          <cell r="H211">
            <v>5</v>
          </cell>
          <cell r="AK211">
            <v>0</v>
          </cell>
          <cell r="AL211">
            <v>3.9550000000000001</v>
          </cell>
          <cell r="AN211">
            <v>0</v>
          </cell>
          <cell r="AO211">
            <v>0.99</v>
          </cell>
          <cell r="AP211">
            <v>0</v>
          </cell>
          <cell r="AQ211">
            <v>0.35000000000000003</v>
          </cell>
          <cell r="BG211" t="b">
            <v>0</v>
          </cell>
          <cell r="BO211" t="b">
            <v>0</v>
          </cell>
          <cell r="CA211" t="b">
            <v>0</v>
          </cell>
          <cell r="CB211" t="b">
            <v>0</v>
          </cell>
          <cell r="CD211" t="b">
            <v>0</v>
          </cell>
          <cell r="CE211" t="b">
            <v>0</v>
          </cell>
          <cell r="CG211" t="b">
            <v>0</v>
          </cell>
          <cell r="CH211" t="b">
            <v>0</v>
          </cell>
          <cell r="CP211" t="str">
            <v>EHWSTBOD</v>
          </cell>
          <cell r="CT211" t="b">
            <v>0</v>
          </cell>
          <cell r="CV211" t="b">
            <v>0</v>
          </cell>
          <cell r="CX211" t="b">
            <v>0</v>
          </cell>
          <cell r="CZ211" t="b">
            <v>0</v>
          </cell>
          <cell r="DB211" t="b">
            <v>0</v>
          </cell>
          <cell r="DD211" t="b">
            <v>0</v>
          </cell>
          <cell r="DF211" t="b">
            <v>0</v>
          </cell>
          <cell r="DH211" t="b">
            <v>0</v>
          </cell>
          <cell r="DJ211" t="b">
            <v>0</v>
          </cell>
          <cell r="DL211" t="b">
            <v>0</v>
          </cell>
          <cell r="DN211" t="b">
            <v>0</v>
          </cell>
          <cell r="DP211" t="b">
            <v>0</v>
          </cell>
          <cell r="DV211">
            <v>0</v>
          </cell>
          <cell r="DX211">
            <v>0</v>
          </cell>
          <cell r="DZ211">
            <v>0</v>
          </cell>
          <cell r="EB211">
            <v>0</v>
          </cell>
          <cell r="ED211">
            <v>0</v>
          </cell>
          <cell r="EF211">
            <v>0</v>
          </cell>
          <cell r="EJ211">
            <v>0</v>
          </cell>
          <cell r="EL211">
            <v>0</v>
          </cell>
          <cell r="EN211">
            <v>0</v>
          </cell>
          <cell r="EP211">
            <v>0</v>
          </cell>
          <cell r="ER211">
            <v>0</v>
          </cell>
          <cell r="ET211">
            <v>0</v>
          </cell>
          <cell r="EX211">
            <v>0</v>
          </cell>
          <cell r="EZ211">
            <v>0</v>
          </cell>
          <cell r="FD211">
            <v>0</v>
          </cell>
          <cell r="FF211">
            <v>0</v>
          </cell>
        </row>
        <row r="212">
          <cell r="A212" t="str">
            <v>BOFA</v>
          </cell>
          <cell r="B212" t="str">
            <v>DK-East</v>
          </cell>
          <cell r="G212">
            <v>0</v>
          </cell>
          <cell r="H212">
            <v>5</v>
          </cell>
          <cell r="AK212">
            <v>0</v>
          </cell>
          <cell r="AL212">
            <v>3.9550000000000001</v>
          </cell>
          <cell r="AN212">
            <v>0</v>
          </cell>
          <cell r="AO212">
            <v>0.99</v>
          </cell>
          <cell r="AP212">
            <v>0</v>
          </cell>
          <cell r="AQ212">
            <v>0.35000000000000003</v>
          </cell>
          <cell r="BG212" t="b">
            <v>0</v>
          </cell>
          <cell r="BO212" t="b">
            <v>0</v>
          </cell>
          <cell r="CA212" t="b">
            <v>0</v>
          </cell>
          <cell r="CB212" t="b">
            <v>0</v>
          </cell>
          <cell r="CD212" t="b">
            <v>0</v>
          </cell>
          <cell r="CE212" t="b">
            <v>0</v>
          </cell>
          <cell r="CG212" t="b">
            <v>0</v>
          </cell>
          <cell r="CH212" t="b">
            <v>0</v>
          </cell>
          <cell r="CP212" t="str">
            <v>EHWSTBOD</v>
          </cell>
          <cell r="CT212" t="b">
            <v>0</v>
          </cell>
          <cell r="CV212" t="b">
            <v>0</v>
          </cell>
          <cell r="CX212" t="b">
            <v>0</v>
          </cell>
          <cell r="CZ212" t="b">
            <v>0</v>
          </cell>
          <cell r="DB212" t="b">
            <v>0</v>
          </cell>
          <cell r="DD212" t="b">
            <v>0</v>
          </cell>
          <cell r="DF212" t="b">
            <v>0</v>
          </cell>
          <cell r="DH212" t="b">
            <v>0</v>
          </cell>
          <cell r="DJ212" t="b">
            <v>0</v>
          </cell>
          <cell r="DL212" t="b">
            <v>0</v>
          </cell>
          <cell r="DN212" t="b">
            <v>0</v>
          </cell>
          <cell r="DP212" t="b">
            <v>0</v>
          </cell>
          <cell r="DV212">
            <v>0</v>
          </cell>
          <cell r="DX212">
            <v>0</v>
          </cell>
          <cell r="DZ212">
            <v>0</v>
          </cell>
          <cell r="EB212">
            <v>0</v>
          </cell>
          <cell r="ED212">
            <v>0</v>
          </cell>
          <cell r="EF212">
            <v>0</v>
          </cell>
          <cell r="EJ212">
            <v>0</v>
          </cell>
          <cell r="EL212">
            <v>0</v>
          </cell>
          <cell r="EN212">
            <v>0</v>
          </cell>
          <cell r="EP212">
            <v>0</v>
          </cell>
          <cell r="ER212">
            <v>0</v>
          </cell>
          <cell r="ET212">
            <v>0</v>
          </cell>
          <cell r="EX212">
            <v>0</v>
          </cell>
          <cell r="EZ212">
            <v>0</v>
          </cell>
          <cell r="FD212">
            <v>0</v>
          </cell>
          <cell r="FF212">
            <v>0</v>
          </cell>
        </row>
        <row r="213">
          <cell r="A213" t="str">
            <v>ØKR1-4</v>
          </cell>
          <cell r="B213" t="str">
            <v>DK-East</v>
          </cell>
          <cell r="G213">
            <v>23.5</v>
          </cell>
          <cell r="H213">
            <v>60</v>
          </cell>
          <cell r="AK213">
            <v>5.1347500000000004</v>
          </cell>
          <cell r="AL213">
            <v>93.642857142857139</v>
          </cell>
          <cell r="AN213">
            <v>8.4</v>
          </cell>
          <cell r="AO213">
            <v>1.8800000000000001</v>
          </cell>
          <cell r="AP213">
            <v>470</v>
          </cell>
          <cell r="AQ213">
            <v>4.4649999999999999</v>
          </cell>
          <cell r="BG213" t="b">
            <v>0</v>
          </cell>
          <cell r="BO213" t="b">
            <v>0</v>
          </cell>
          <cell r="CA213" t="b">
            <v>0</v>
          </cell>
          <cell r="CB213" t="b">
            <v>0</v>
          </cell>
          <cell r="CD213" t="b">
            <v>0</v>
          </cell>
          <cell r="CE213" t="b">
            <v>0</v>
          </cell>
          <cell r="CG213" t="b">
            <v>0</v>
          </cell>
          <cell r="CH213" t="b">
            <v>0</v>
          </cell>
          <cell r="CP213" t="str">
            <v>ECHFOEXD</v>
          </cell>
          <cell r="CT213" t="b">
            <v>0</v>
          </cell>
          <cell r="CV213" t="b">
            <v>0</v>
          </cell>
          <cell r="CX213" t="b">
            <v>0</v>
          </cell>
          <cell r="CZ213" t="b">
            <v>0</v>
          </cell>
          <cell r="DB213" t="b">
            <v>0</v>
          </cell>
          <cell r="DD213" t="b">
            <v>0</v>
          </cell>
          <cell r="DF213" t="b">
            <v>0</v>
          </cell>
          <cell r="DH213" t="b">
            <v>0</v>
          </cell>
          <cell r="DJ213" t="b">
            <v>0</v>
          </cell>
          <cell r="DL213" t="b">
            <v>0</v>
          </cell>
          <cell r="DN213" t="b">
            <v>0</v>
          </cell>
          <cell r="DP213" t="b">
            <v>0</v>
          </cell>
          <cell r="DV213">
            <v>0</v>
          </cell>
          <cell r="DX213">
            <v>0</v>
          </cell>
          <cell r="DZ213">
            <v>0</v>
          </cell>
          <cell r="EB213">
            <v>0</v>
          </cell>
          <cell r="ED213">
            <v>0</v>
          </cell>
          <cell r="EF213">
            <v>0</v>
          </cell>
          <cell r="EJ213">
            <v>0</v>
          </cell>
          <cell r="EL213">
            <v>0</v>
          </cell>
          <cell r="EN213">
            <v>0</v>
          </cell>
          <cell r="EP213">
            <v>0</v>
          </cell>
          <cell r="ER213">
            <v>0</v>
          </cell>
          <cell r="ET213">
            <v>0</v>
          </cell>
          <cell r="EX213">
            <v>0</v>
          </cell>
          <cell r="EZ213">
            <v>0</v>
          </cell>
          <cell r="FD213">
            <v>0</v>
          </cell>
          <cell r="FF213">
            <v>0</v>
          </cell>
        </row>
        <row r="214">
          <cell r="A214" t="str">
            <v>ØKR1-4</v>
          </cell>
          <cell r="B214" t="str">
            <v>DK-East</v>
          </cell>
          <cell r="G214">
            <v>23.5</v>
          </cell>
          <cell r="H214">
            <v>60</v>
          </cell>
          <cell r="AK214">
            <v>5.1347500000000004</v>
          </cell>
          <cell r="AL214">
            <v>93.642857142857139</v>
          </cell>
          <cell r="AN214">
            <v>8.4</v>
          </cell>
          <cell r="AO214">
            <v>1.8800000000000001</v>
          </cell>
          <cell r="AP214">
            <v>470</v>
          </cell>
          <cell r="AQ214">
            <v>4.4649999999999999</v>
          </cell>
          <cell r="BG214" t="b">
            <v>0</v>
          </cell>
          <cell r="BO214" t="b">
            <v>0</v>
          </cell>
          <cell r="CA214" t="b">
            <v>0</v>
          </cell>
          <cell r="CB214" t="b">
            <v>0</v>
          </cell>
          <cell r="CD214" t="b">
            <v>0</v>
          </cell>
          <cell r="CE214" t="b">
            <v>0</v>
          </cell>
          <cell r="CG214" t="b">
            <v>0</v>
          </cell>
          <cell r="CH214" t="b">
            <v>0</v>
          </cell>
          <cell r="CP214" t="str">
            <v>ECHFOEXD</v>
          </cell>
          <cell r="CT214" t="b">
            <v>0</v>
          </cell>
          <cell r="CV214" t="b">
            <v>0</v>
          </cell>
          <cell r="CX214" t="b">
            <v>0</v>
          </cell>
          <cell r="CZ214" t="b">
            <v>0</v>
          </cell>
          <cell r="DB214" t="b">
            <v>0</v>
          </cell>
          <cell r="DD214" t="b">
            <v>0</v>
          </cell>
          <cell r="DF214" t="b">
            <v>0</v>
          </cell>
          <cell r="DH214" t="b">
            <v>0</v>
          </cell>
          <cell r="DJ214" t="b">
            <v>0</v>
          </cell>
          <cell r="DL214" t="b">
            <v>0</v>
          </cell>
          <cell r="DN214" t="b">
            <v>0</v>
          </cell>
          <cell r="DP214" t="b">
            <v>0</v>
          </cell>
          <cell r="DV214">
            <v>0</v>
          </cell>
          <cell r="DX214">
            <v>0</v>
          </cell>
          <cell r="DZ214">
            <v>0</v>
          </cell>
          <cell r="EB214">
            <v>0</v>
          </cell>
          <cell r="ED214">
            <v>0</v>
          </cell>
          <cell r="EF214">
            <v>0</v>
          </cell>
          <cell r="EJ214">
            <v>0</v>
          </cell>
          <cell r="EL214">
            <v>0</v>
          </cell>
          <cell r="EN214">
            <v>0</v>
          </cell>
          <cell r="EP214">
            <v>0</v>
          </cell>
          <cell r="ER214">
            <v>0</v>
          </cell>
          <cell r="ET214">
            <v>0</v>
          </cell>
          <cell r="EX214">
            <v>0</v>
          </cell>
          <cell r="EZ214">
            <v>0</v>
          </cell>
          <cell r="FD214">
            <v>0</v>
          </cell>
          <cell r="FF214">
            <v>0</v>
          </cell>
        </row>
        <row r="215">
          <cell r="A215" t="str">
            <v>ØKR6</v>
          </cell>
          <cell r="B215" t="str">
            <v>DK-East</v>
          </cell>
          <cell r="G215">
            <v>37</v>
          </cell>
          <cell r="H215">
            <v>35</v>
          </cell>
          <cell r="AK215">
            <v>10.988999999999999</v>
          </cell>
          <cell r="AL215">
            <v>69.3</v>
          </cell>
          <cell r="AN215">
            <v>5.25</v>
          </cell>
          <cell r="AO215">
            <v>5.8312000000000008</v>
          </cell>
          <cell r="AP215">
            <v>919.45</v>
          </cell>
          <cell r="AQ215">
            <v>5.1800000000000006</v>
          </cell>
          <cell r="BG215" t="b">
            <v>0</v>
          </cell>
          <cell r="BO215" t="b">
            <v>0</v>
          </cell>
          <cell r="CA215" t="b">
            <v>0</v>
          </cell>
          <cell r="CB215" t="b">
            <v>0</v>
          </cell>
          <cell r="CD215" t="b">
            <v>0</v>
          </cell>
          <cell r="CE215" t="b">
            <v>0</v>
          </cell>
          <cell r="CG215" t="b">
            <v>0</v>
          </cell>
          <cell r="CH215" t="b">
            <v>0</v>
          </cell>
          <cell r="CP215" t="str">
            <v>ECCOAEXD</v>
          </cell>
          <cell r="CT215" t="b">
            <v>0</v>
          </cell>
          <cell r="CV215" t="b">
            <v>0</v>
          </cell>
          <cell r="CX215" t="b">
            <v>0</v>
          </cell>
          <cell r="CZ215" t="b">
            <v>0</v>
          </cell>
          <cell r="DB215" t="b">
            <v>0</v>
          </cell>
          <cell r="DD215" t="b">
            <v>0</v>
          </cell>
          <cell r="DF215" t="b">
            <v>0</v>
          </cell>
          <cell r="DH215" t="b">
            <v>0</v>
          </cell>
          <cell r="DJ215" t="b">
            <v>0</v>
          </cell>
          <cell r="DL215" t="b">
            <v>0</v>
          </cell>
          <cell r="DN215" t="b">
            <v>0</v>
          </cell>
          <cell r="DP215" t="b">
            <v>0</v>
          </cell>
          <cell r="DV215">
            <v>0</v>
          </cell>
          <cell r="DX215">
            <v>0</v>
          </cell>
          <cell r="DZ215">
            <v>0</v>
          </cell>
          <cell r="EB215">
            <v>0</v>
          </cell>
          <cell r="ED215">
            <v>0</v>
          </cell>
          <cell r="EF215">
            <v>0</v>
          </cell>
          <cell r="EJ215">
            <v>0</v>
          </cell>
          <cell r="EL215">
            <v>0</v>
          </cell>
          <cell r="EN215">
            <v>0</v>
          </cell>
          <cell r="EP215">
            <v>0</v>
          </cell>
          <cell r="ER215">
            <v>0</v>
          </cell>
          <cell r="ET215">
            <v>0</v>
          </cell>
          <cell r="EX215">
            <v>0</v>
          </cell>
          <cell r="EZ215">
            <v>0</v>
          </cell>
          <cell r="FD215">
            <v>0</v>
          </cell>
          <cell r="FF215">
            <v>0</v>
          </cell>
        </row>
        <row r="216">
          <cell r="A216" t="str">
            <v>ØKR6</v>
          </cell>
          <cell r="B216" t="str">
            <v>DK-East</v>
          </cell>
          <cell r="G216">
            <v>37</v>
          </cell>
          <cell r="H216">
            <v>35</v>
          </cell>
          <cell r="AK216">
            <v>10.988999999999999</v>
          </cell>
          <cell r="AL216">
            <v>69.3</v>
          </cell>
          <cell r="AN216">
            <v>5.25</v>
          </cell>
          <cell r="AO216">
            <v>5.8312000000000008</v>
          </cell>
          <cell r="AP216">
            <v>919.45</v>
          </cell>
          <cell r="AQ216">
            <v>5.1800000000000006</v>
          </cell>
          <cell r="BG216" t="b">
            <v>0</v>
          </cell>
          <cell r="BO216" t="b">
            <v>0</v>
          </cell>
          <cell r="CA216" t="b">
            <v>0</v>
          </cell>
          <cell r="CB216" t="b">
            <v>0</v>
          </cell>
          <cell r="CD216" t="b">
            <v>0</v>
          </cell>
          <cell r="CE216" t="b">
            <v>0</v>
          </cell>
          <cell r="CG216" t="b">
            <v>0</v>
          </cell>
          <cell r="CH216" t="b">
            <v>0</v>
          </cell>
          <cell r="CP216" t="str">
            <v>ECCOAEXD</v>
          </cell>
          <cell r="CT216" t="b">
            <v>0</v>
          </cell>
          <cell r="CV216" t="b">
            <v>0</v>
          </cell>
          <cell r="CX216" t="b">
            <v>0</v>
          </cell>
          <cell r="CZ216" t="b">
            <v>0</v>
          </cell>
          <cell r="DB216" t="b">
            <v>0</v>
          </cell>
          <cell r="DD216" t="b">
            <v>0</v>
          </cell>
          <cell r="DF216" t="b">
            <v>0</v>
          </cell>
          <cell r="DH216" t="b">
            <v>0</v>
          </cell>
          <cell r="DJ216" t="b">
            <v>0</v>
          </cell>
          <cell r="DL216" t="b">
            <v>0</v>
          </cell>
          <cell r="DN216" t="b">
            <v>0</v>
          </cell>
          <cell r="DP216" t="b">
            <v>0</v>
          </cell>
          <cell r="DV216">
            <v>0</v>
          </cell>
          <cell r="DX216">
            <v>0</v>
          </cell>
          <cell r="DZ216">
            <v>0</v>
          </cell>
          <cell r="EB216">
            <v>0</v>
          </cell>
          <cell r="ED216">
            <v>0</v>
          </cell>
          <cell r="EF216">
            <v>0</v>
          </cell>
          <cell r="EJ216">
            <v>0</v>
          </cell>
          <cell r="EL216">
            <v>0</v>
          </cell>
          <cell r="EN216">
            <v>0</v>
          </cell>
          <cell r="EP216">
            <v>0</v>
          </cell>
          <cell r="ER216">
            <v>0</v>
          </cell>
          <cell r="ET216">
            <v>0</v>
          </cell>
          <cell r="EX216">
            <v>0</v>
          </cell>
          <cell r="EZ216">
            <v>0</v>
          </cell>
          <cell r="FD216">
            <v>0</v>
          </cell>
          <cell r="FF216">
            <v>0</v>
          </cell>
        </row>
        <row r="217">
          <cell r="A217" t="str">
            <v>ØKR6</v>
          </cell>
          <cell r="B217" t="str">
            <v>DK-East</v>
          </cell>
          <cell r="G217">
            <v>37</v>
          </cell>
          <cell r="H217">
            <v>35</v>
          </cell>
          <cell r="AK217">
            <v>10.988999999999999</v>
          </cell>
          <cell r="AL217">
            <v>69.3</v>
          </cell>
          <cell r="AN217">
            <v>5.25</v>
          </cell>
          <cell r="AO217">
            <v>5.8312000000000008</v>
          </cell>
          <cell r="AP217">
            <v>919.45</v>
          </cell>
          <cell r="AQ217">
            <v>5.1800000000000006</v>
          </cell>
          <cell r="BG217" t="b">
            <v>0</v>
          </cell>
          <cell r="BO217" t="b">
            <v>0</v>
          </cell>
          <cell r="CA217" t="b">
            <v>0</v>
          </cell>
          <cell r="CB217" t="b">
            <v>0</v>
          </cell>
          <cell r="CD217" t="b">
            <v>0</v>
          </cell>
          <cell r="CE217" t="b">
            <v>0</v>
          </cell>
          <cell r="CG217" t="b">
            <v>0</v>
          </cell>
          <cell r="CH217" t="b">
            <v>0</v>
          </cell>
          <cell r="CP217" t="str">
            <v>ECCOAEXD</v>
          </cell>
          <cell r="CT217" t="b">
            <v>0</v>
          </cell>
          <cell r="CV217" t="b">
            <v>0</v>
          </cell>
          <cell r="CX217" t="b">
            <v>0</v>
          </cell>
          <cell r="CZ217" t="b">
            <v>0</v>
          </cell>
          <cell r="DB217" t="b">
            <v>0</v>
          </cell>
          <cell r="DD217" t="b">
            <v>0</v>
          </cell>
          <cell r="DF217" t="b">
            <v>0</v>
          </cell>
          <cell r="DH217" t="b">
            <v>0</v>
          </cell>
          <cell r="DJ217" t="b">
            <v>0</v>
          </cell>
          <cell r="DL217" t="b">
            <v>0</v>
          </cell>
          <cell r="DN217" t="b">
            <v>0</v>
          </cell>
          <cell r="DP217" t="b">
            <v>0</v>
          </cell>
          <cell r="DV217">
            <v>0</v>
          </cell>
          <cell r="DX217">
            <v>0</v>
          </cell>
          <cell r="DZ217">
            <v>0</v>
          </cell>
          <cell r="EB217">
            <v>0</v>
          </cell>
          <cell r="ED217">
            <v>0</v>
          </cell>
          <cell r="EF217">
            <v>0</v>
          </cell>
          <cell r="EJ217">
            <v>0</v>
          </cell>
          <cell r="EL217">
            <v>0</v>
          </cell>
          <cell r="EN217">
            <v>0</v>
          </cell>
          <cell r="EP217">
            <v>0</v>
          </cell>
          <cell r="ER217">
            <v>0</v>
          </cell>
          <cell r="ET217">
            <v>0</v>
          </cell>
          <cell r="EX217">
            <v>0</v>
          </cell>
          <cell r="EZ217">
            <v>0</v>
          </cell>
          <cell r="FD217">
            <v>0</v>
          </cell>
          <cell r="FF217">
            <v>0</v>
          </cell>
        </row>
        <row r="218">
          <cell r="A218" t="str">
            <v>ØKR6</v>
          </cell>
          <cell r="B218" t="str">
            <v>DK-East</v>
          </cell>
          <cell r="G218">
            <v>37</v>
          </cell>
          <cell r="H218">
            <v>35</v>
          </cell>
          <cell r="AK218">
            <v>10.988999999999999</v>
          </cell>
          <cell r="AL218">
            <v>69.3</v>
          </cell>
          <cell r="AN218">
            <v>5.25</v>
          </cell>
          <cell r="AO218">
            <v>5.8312000000000008</v>
          </cell>
          <cell r="AP218">
            <v>919.45</v>
          </cell>
          <cell r="AQ218">
            <v>5.1800000000000006</v>
          </cell>
          <cell r="BG218" t="b">
            <v>0</v>
          </cell>
          <cell r="BO218" t="b">
            <v>0</v>
          </cell>
          <cell r="CA218" t="b">
            <v>0</v>
          </cell>
          <cell r="CB218" t="b">
            <v>0</v>
          </cell>
          <cell r="CD218" t="b">
            <v>0</v>
          </cell>
          <cell r="CE218" t="b">
            <v>0</v>
          </cell>
          <cell r="CG218" t="b">
            <v>0</v>
          </cell>
          <cell r="CH218" t="b">
            <v>0</v>
          </cell>
          <cell r="CT218" t="b">
            <v>0</v>
          </cell>
          <cell r="CV218" t="b">
            <v>0</v>
          </cell>
          <cell r="CX218" t="b">
            <v>0</v>
          </cell>
          <cell r="CZ218" t="b">
            <v>0</v>
          </cell>
          <cell r="DB218" t="b">
            <v>0</v>
          </cell>
          <cell r="DD218" t="b">
            <v>0</v>
          </cell>
          <cell r="DF218" t="b">
            <v>0</v>
          </cell>
          <cell r="DH218" t="b">
            <v>0</v>
          </cell>
          <cell r="DJ218" t="b">
            <v>0</v>
          </cell>
          <cell r="DL218" t="b">
            <v>0</v>
          </cell>
          <cell r="DN218" t="b">
            <v>0</v>
          </cell>
          <cell r="DP218" t="b">
            <v>0</v>
          </cell>
          <cell r="DV218">
            <v>0</v>
          </cell>
          <cell r="DX218">
            <v>0</v>
          </cell>
          <cell r="DZ218">
            <v>0</v>
          </cell>
          <cell r="EB218">
            <v>0</v>
          </cell>
          <cell r="ED218">
            <v>0</v>
          </cell>
          <cell r="EF218">
            <v>0</v>
          </cell>
          <cell r="EJ218">
            <v>0</v>
          </cell>
          <cell r="EL218">
            <v>0</v>
          </cell>
          <cell r="EN218">
            <v>0</v>
          </cell>
          <cell r="EP218">
            <v>0</v>
          </cell>
          <cell r="ER218">
            <v>0</v>
          </cell>
          <cell r="ET218">
            <v>0</v>
          </cell>
          <cell r="EX218">
            <v>0</v>
          </cell>
          <cell r="EZ218">
            <v>0</v>
          </cell>
          <cell r="FD218">
            <v>0</v>
          </cell>
          <cell r="FF218">
            <v>0</v>
          </cell>
        </row>
        <row r="219">
          <cell r="A219" t="str">
            <v>ØKR7</v>
          </cell>
          <cell r="B219" t="str">
            <v>DK-East</v>
          </cell>
          <cell r="G219">
            <v>29.75</v>
          </cell>
          <cell r="H219">
            <v>35</v>
          </cell>
          <cell r="AK219">
            <v>11.9</v>
          </cell>
          <cell r="AL219">
            <v>16.47058823529412</v>
          </cell>
          <cell r="AN219">
            <v>0</v>
          </cell>
          <cell r="AO219">
            <v>5.131875</v>
          </cell>
          <cell r="AP219">
            <v>714</v>
          </cell>
          <cell r="AQ219">
            <v>4.165</v>
          </cell>
          <cell r="BG219" t="b">
            <v>0</v>
          </cell>
          <cell r="BO219" t="b">
            <v>0</v>
          </cell>
          <cell r="CA219" t="b">
            <v>0</v>
          </cell>
          <cell r="CB219" t="b">
            <v>0</v>
          </cell>
          <cell r="CD219" t="b">
            <v>0</v>
          </cell>
          <cell r="CE219" t="b">
            <v>0</v>
          </cell>
          <cell r="CG219" t="b">
            <v>0</v>
          </cell>
          <cell r="CH219" t="b">
            <v>0</v>
          </cell>
          <cell r="CP219" t="str">
            <v>ECXXXBPD</v>
          </cell>
          <cell r="CT219" t="b">
            <v>0</v>
          </cell>
          <cell r="CV219" t="b">
            <v>0</v>
          </cell>
          <cell r="CX219" t="b">
            <v>0</v>
          </cell>
          <cell r="CZ219" t="b">
            <v>0</v>
          </cell>
          <cell r="DB219" t="b">
            <v>0</v>
          </cell>
          <cell r="DD219" t="b">
            <v>0</v>
          </cell>
          <cell r="DF219" t="b">
            <v>0</v>
          </cell>
          <cell r="DH219" t="b">
            <v>0</v>
          </cell>
          <cell r="DJ219" t="b">
            <v>0</v>
          </cell>
          <cell r="DL219" t="b">
            <v>0</v>
          </cell>
          <cell r="DN219" t="b">
            <v>0</v>
          </cell>
          <cell r="DP219" t="b">
            <v>0</v>
          </cell>
          <cell r="DV219">
            <v>0</v>
          </cell>
          <cell r="DX219">
            <v>0</v>
          </cell>
          <cell r="DZ219">
            <v>0</v>
          </cell>
          <cell r="EB219">
            <v>0</v>
          </cell>
          <cell r="ED219">
            <v>0</v>
          </cell>
          <cell r="EF219">
            <v>0</v>
          </cell>
          <cell r="EJ219">
            <v>0</v>
          </cell>
          <cell r="EL219">
            <v>0</v>
          </cell>
          <cell r="EN219">
            <v>0</v>
          </cell>
          <cell r="EP219">
            <v>0</v>
          </cell>
          <cell r="ER219">
            <v>0</v>
          </cell>
          <cell r="ET219">
            <v>0</v>
          </cell>
          <cell r="EX219">
            <v>0</v>
          </cell>
          <cell r="EZ219">
            <v>0</v>
          </cell>
          <cell r="FD219">
            <v>0</v>
          </cell>
          <cell r="FF219">
            <v>0</v>
          </cell>
        </row>
        <row r="220">
          <cell r="A220" t="str">
            <v>ElkedelRønne</v>
          </cell>
          <cell r="B220" t="str">
            <v>DK-East</v>
          </cell>
          <cell r="G220" t="e">
            <v>#VALUE!</v>
          </cell>
          <cell r="H220">
            <v>8.75</v>
          </cell>
          <cell r="AK220">
            <v>0</v>
          </cell>
          <cell r="AL220">
            <v>0</v>
          </cell>
          <cell r="AN220">
            <v>0</v>
          </cell>
          <cell r="AO220">
            <v>0</v>
          </cell>
          <cell r="AP220">
            <v>0</v>
          </cell>
          <cell r="AQ220">
            <v>0</v>
          </cell>
          <cell r="BG220" t="b">
            <v>0</v>
          </cell>
          <cell r="BO220" t="b">
            <v>0</v>
          </cell>
          <cell r="CA220" t="b">
            <v>0</v>
          </cell>
          <cell r="CB220" t="b">
            <v>0</v>
          </cell>
          <cell r="CD220" t="b">
            <v>0</v>
          </cell>
          <cell r="CE220" t="b">
            <v>0</v>
          </cell>
          <cell r="CG220" t="b">
            <v>0</v>
          </cell>
          <cell r="CH220" t="b">
            <v>0</v>
          </cell>
          <cell r="CP220">
            <v>0</v>
          </cell>
          <cell r="CT220" t="b">
            <v>0</v>
          </cell>
          <cell r="CV220" t="b">
            <v>0</v>
          </cell>
          <cell r="CX220" t="b">
            <v>0</v>
          </cell>
          <cell r="CZ220" t="b">
            <v>0</v>
          </cell>
          <cell r="DB220" t="b">
            <v>0</v>
          </cell>
          <cell r="DD220" t="b">
            <v>0</v>
          </cell>
          <cell r="DF220" t="b">
            <v>0</v>
          </cell>
          <cell r="DH220" t="b">
            <v>0</v>
          </cell>
          <cell r="DJ220" t="b">
            <v>0</v>
          </cell>
          <cell r="DL220" t="b">
            <v>0</v>
          </cell>
          <cell r="DN220" t="b">
            <v>0</v>
          </cell>
          <cell r="DP220" t="b">
            <v>0</v>
          </cell>
          <cell r="DV220">
            <v>0</v>
          </cell>
          <cell r="DX220">
            <v>0</v>
          </cell>
          <cell r="DZ220">
            <v>0</v>
          </cell>
          <cell r="EB220">
            <v>0</v>
          </cell>
          <cell r="ED220">
            <v>0</v>
          </cell>
          <cell r="EF220">
            <v>0</v>
          </cell>
          <cell r="EJ220">
            <v>0</v>
          </cell>
          <cell r="EL220">
            <v>0</v>
          </cell>
          <cell r="EN220">
            <v>0</v>
          </cell>
          <cell r="EP220">
            <v>0</v>
          </cell>
          <cell r="ER220">
            <v>0</v>
          </cell>
          <cell r="ET220">
            <v>0</v>
          </cell>
          <cell r="EX220">
            <v>0</v>
          </cell>
          <cell r="EZ220">
            <v>0</v>
          </cell>
          <cell r="FD220">
            <v>0</v>
          </cell>
          <cell r="FF220">
            <v>0</v>
          </cell>
        </row>
        <row r="221">
          <cell r="A221" t="str">
            <v>ØKR5</v>
          </cell>
          <cell r="B221" t="str">
            <v>DK-East</v>
          </cell>
          <cell r="G221">
            <v>23.5</v>
          </cell>
          <cell r="H221">
            <v>0</v>
          </cell>
          <cell r="AK221">
            <v>5.875</v>
          </cell>
          <cell r="AL221">
            <v>0</v>
          </cell>
          <cell r="AN221">
            <v>0</v>
          </cell>
          <cell r="AO221">
            <v>1.8800000000000001</v>
          </cell>
          <cell r="AP221">
            <v>470</v>
          </cell>
          <cell r="AQ221">
            <v>3.2900000000000005</v>
          </cell>
          <cell r="BG221" t="b">
            <v>0</v>
          </cell>
          <cell r="BO221" t="b">
            <v>0</v>
          </cell>
          <cell r="CA221" t="b">
            <v>0</v>
          </cell>
          <cell r="CB221" t="b">
            <v>0</v>
          </cell>
          <cell r="CD221" t="b">
            <v>0</v>
          </cell>
          <cell r="CE221" t="b">
            <v>0</v>
          </cell>
          <cell r="CG221" t="b">
            <v>0</v>
          </cell>
          <cell r="CH221" t="b">
            <v>0</v>
          </cell>
          <cell r="CP221" t="str">
            <v>ETHFOSTM</v>
          </cell>
          <cell r="CT221" t="b">
            <v>0</v>
          </cell>
          <cell r="CV221" t="b">
            <v>0</v>
          </cell>
          <cell r="CX221" t="b">
            <v>0</v>
          </cell>
          <cell r="CZ221" t="b">
            <v>0</v>
          </cell>
          <cell r="DB221" t="b">
            <v>0</v>
          </cell>
          <cell r="DD221" t="b">
            <v>0</v>
          </cell>
          <cell r="DF221" t="b">
            <v>0</v>
          </cell>
          <cell r="DH221" t="b">
            <v>0</v>
          </cell>
          <cell r="DJ221" t="b">
            <v>0</v>
          </cell>
          <cell r="DL221" t="b">
            <v>0</v>
          </cell>
          <cell r="DN221" t="b">
            <v>0</v>
          </cell>
          <cell r="DP221" t="b">
            <v>0</v>
          </cell>
          <cell r="DV221">
            <v>0</v>
          </cell>
          <cell r="DX221">
            <v>0</v>
          </cell>
          <cell r="DZ221">
            <v>0</v>
          </cell>
          <cell r="EB221">
            <v>0</v>
          </cell>
          <cell r="ED221">
            <v>0</v>
          </cell>
          <cell r="EF221">
            <v>0</v>
          </cell>
          <cell r="EJ221">
            <v>0</v>
          </cell>
          <cell r="EL221">
            <v>0</v>
          </cell>
          <cell r="EN221">
            <v>0</v>
          </cell>
          <cell r="EP221">
            <v>0</v>
          </cell>
          <cell r="ER221">
            <v>0</v>
          </cell>
          <cell r="ET221">
            <v>0</v>
          </cell>
          <cell r="EX221">
            <v>0</v>
          </cell>
          <cell r="EZ221">
            <v>0</v>
          </cell>
          <cell r="FD221">
            <v>0</v>
          </cell>
          <cell r="FF221">
            <v>0</v>
          </cell>
        </row>
        <row r="222">
          <cell r="A222" t="str">
            <v>ØKR5</v>
          </cell>
          <cell r="B222" t="str">
            <v>DK-East</v>
          </cell>
          <cell r="G222">
            <v>23.5</v>
          </cell>
          <cell r="H222">
            <v>0</v>
          </cell>
          <cell r="AK222">
            <v>5.875</v>
          </cell>
          <cell r="AL222">
            <v>0</v>
          </cell>
          <cell r="AN222">
            <v>0</v>
          </cell>
          <cell r="AO222">
            <v>1.8800000000000001</v>
          </cell>
          <cell r="AP222">
            <v>470</v>
          </cell>
          <cell r="AQ222">
            <v>3.2900000000000005</v>
          </cell>
          <cell r="BG222" t="b">
            <v>0</v>
          </cell>
          <cell r="BO222" t="b">
            <v>0</v>
          </cell>
          <cell r="CA222" t="b">
            <v>0</v>
          </cell>
          <cell r="CB222" t="b">
            <v>0</v>
          </cell>
          <cell r="CD222" t="b">
            <v>0</v>
          </cell>
          <cell r="CE222" t="b">
            <v>0</v>
          </cell>
          <cell r="CG222" t="b">
            <v>0</v>
          </cell>
          <cell r="CH222" t="b">
            <v>0</v>
          </cell>
          <cell r="CP222" t="str">
            <v>ETHFOSTM</v>
          </cell>
          <cell r="CT222" t="b">
            <v>0</v>
          </cell>
          <cell r="CV222" t="b">
            <v>0</v>
          </cell>
          <cell r="CX222" t="b">
            <v>0</v>
          </cell>
          <cell r="CZ222" t="b">
            <v>0</v>
          </cell>
          <cell r="DB222" t="b">
            <v>0</v>
          </cell>
          <cell r="DD222" t="b">
            <v>0</v>
          </cell>
          <cell r="DF222" t="b">
            <v>0</v>
          </cell>
          <cell r="DH222" t="b">
            <v>0</v>
          </cell>
          <cell r="DJ222" t="b">
            <v>0</v>
          </cell>
          <cell r="DL222" t="b">
            <v>0</v>
          </cell>
          <cell r="DN222" t="b">
            <v>0</v>
          </cell>
          <cell r="DP222" t="b">
            <v>0</v>
          </cell>
          <cell r="DV222">
            <v>0</v>
          </cell>
          <cell r="DX222">
            <v>0</v>
          </cell>
          <cell r="DZ222">
            <v>0</v>
          </cell>
          <cell r="EB222">
            <v>0</v>
          </cell>
          <cell r="ED222">
            <v>0</v>
          </cell>
          <cell r="EF222">
            <v>0</v>
          </cell>
          <cell r="EJ222">
            <v>0</v>
          </cell>
          <cell r="EL222">
            <v>0</v>
          </cell>
          <cell r="EN222">
            <v>0</v>
          </cell>
          <cell r="EP222">
            <v>0</v>
          </cell>
          <cell r="ER222">
            <v>0</v>
          </cell>
          <cell r="ET222">
            <v>0</v>
          </cell>
          <cell r="EX222">
            <v>0</v>
          </cell>
          <cell r="EZ222">
            <v>0</v>
          </cell>
          <cell r="FD222">
            <v>0</v>
          </cell>
          <cell r="FF222">
            <v>0</v>
          </cell>
        </row>
        <row r="223">
          <cell r="A223" t="str">
            <v>ØKRdiesel</v>
          </cell>
          <cell r="B223" t="str">
            <v>DK-East</v>
          </cell>
          <cell r="G223">
            <v>19</v>
          </cell>
          <cell r="H223">
            <v>0</v>
          </cell>
          <cell r="AK223">
            <v>5.3769999999999998</v>
          </cell>
          <cell r="AL223">
            <v>0</v>
          </cell>
          <cell r="AN223">
            <v>0</v>
          </cell>
          <cell r="AO223">
            <v>1.52</v>
          </cell>
          <cell r="AP223">
            <v>665</v>
          </cell>
          <cell r="AQ223">
            <v>1.9000000000000001</v>
          </cell>
          <cell r="BG223" t="b">
            <v>0</v>
          </cell>
          <cell r="BO223" t="b">
            <v>0</v>
          </cell>
          <cell r="CA223" t="b">
            <v>0</v>
          </cell>
          <cell r="CB223" t="b">
            <v>0</v>
          </cell>
          <cell r="CD223" t="b">
            <v>0</v>
          </cell>
          <cell r="CE223" t="b">
            <v>0</v>
          </cell>
          <cell r="CG223" t="b">
            <v>0</v>
          </cell>
          <cell r="CH223" t="b">
            <v>0</v>
          </cell>
          <cell r="CP223" t="str">
            <v>ETHFOENG</v>
          </cell>
          <cell r="CT223" t="b">
            <v>0</v>
          </cell>
          <cell r="CV223" t="b">
            <v>0</v>
          </cell>
          <cell r="CX223" t="b">
            <v>0</v>
          </cell>
          <cell r="CZ223" t="b">
            <v>0</v>
          </cell>
          <cell r="DB223" t="b">
            <v>0</v>
          </cell>
          <cell r="DD223" t="b">
            <v>0</v>
          </cell>
          <cell r="DF223" t="b">
            <v>0</v>
          </cell>
          <cell r="DH223" t="b">
            <v>0</v>
          </cell>
          <cell r="DJ223" t="b">
            <v>0</v>
          </cell>
          <cell r="DL223" t="b">
            <v>0</v>
          </cell>
          <cell r="DN223" t="b">
            <v>0</v>
          </cell>
          <cell r="DP223" t="b">
            <v>0</v>
          </cell>
          <cell r="DV223">
            <v>0</v>
          </cell>
          <cell r="DX223">
            <v>0</v>
          </cell>
          <cell r="DZ223">
            <v>0</v>
          </cell>
          <cell r="EB223">
            <v>0</v>
          </cell>
          <cell r="ED223">
            <v>0</v>
          </cell>
          <cell r="EF223">
            <v>0</v>
          </cell>
          <cell r="EJ223">
            <v>0</v>
          </cell>
          <cell r="EL223">
            <v>0</v>
          </cell>
          <cell r="EN223">
            <v>0</v>
          </cell>
          <cell r="EP223">
            <v>0</v>
          </cell>
          <cell r="ER223">
            <v>0</v>
          </cell>
          <cell r="ET223">
            <v>0</v>
          </cell>
          <cell r="EX223">
            <v>0</v>
          </cell>
          <cell r="EZ223">
            <v>0</v>
          </cell>
          <cell r="FD223">
            <v>0</v>
          </cell>
          <cell r="FF223">
            <v>0</v>
          </cell>
        </row>
        <row r="224">
          <cell r="A224" t="str">
            <v>ØKRdiesel</v>
          </cell>
          <cell r="B224" t="str">
            <v>DK-East</v>
          </cell>
          <cell r="G224">
            <v>19</v>
          </cell>
          <cell r="H224">
            <v>0</v>
          </cell>
          <cell r="AK224">
            <v>5.3769999999999998</v>
          </cell>
          <cell r="AL224">
            <v>0</v>
          </cell>
          <cell r="AN224">
            <v>0</v>
          </cell>
          <cell r="AO224">
            <v>1.52</v>
          </cell>
          <cell r="AP224">
            <v>665</v>
          </cell>
          <cell r="AQ224">
            <v>1.9000000000000001</v>
          </cell>
          <cell r="BG224" t="b">
            <v>0</v>
          </cell>
          <cell r="BO224" t="b">
            <v>0</v>
          </cell>
          <cell r="CA224" t="b">
            <v>0</v>
          </cell>
          <cell r="CB224" t="b">
            <v>0</v>
          </cell>
          <cell r="CD224" t="b">
            <v>0</v>
          </cell>
          <cell r="CE224" t="b">
            <v>0</v>
          </cell>
          <cell r="CG224" t="b">
            <v>0</v>
          </cell>
          <cell r="CH224" t="b">
            <v>0</v>
          </cell>
          <cell r="CP224" t="str">
            <v>ETHFOENG</v>
          </cell>
          <cell r="CT224" t="b">
            <v>0</v>
          </cell>
          <cell r="CV224" t="b">
            <v>0</v>
          </cell>
          <cell r="CX224" t="b">
            <v>0</v>
          </cell>
          <cell r="CZ224" t="b">
            <v>0</v>
          </cell>
          <cell r="DB224" t="b">
            <v>0</v>
          </cell>
          <cell r="DD224" t="b">
            <v>0</v>
          </cell>
          <cell r="DF224" t="b">
            <v>0</v>
          </cell>
          <cell r="DH224" t="b">
            <v>0</v>
          </cell>
          <cell r="DJ224" t="b">
            <v>0</v>
          </cell>
          <cell r="DL224" t="b">
            <v>0</v>
          </cell>
          <cell r="DN224" t="b">
            <v>0</v>
          </cell>
          <cell r="DP224" t="b">
            <v>0</v>
          </cell>
          <cell r="DV224">
            <v>0</v>
          </cell>
          <cell r="DX224">
            <v>0</v>
          </cell>
          <cell r="DZ224">
            <v>0</v>
          </cell>
          <cell r="EB224">
            <v>0</v>
          </cell>
          <cell r="ED224">
            <v>0</v>
          </cell>
          <cell r="EF224">
            <v>0</v>
          </cell>
          <cell r="EJ224">
            <v>0</v>
          </cell>
          <cell r="EL224">
            <v>0</v>
          </cell>
          <cell r="EN224">
            <v>0</v>
          </cell>
          <cell r="EP224">
            <v>0</v>
          </cell>
          <cell r="ER224">
            <v>0</v>
          </cell>
          <cell r="ET224">
            <v>0</v>
          </cell>
          <cell r="EX224">
            <v>0</v>
          </cell>
          <cell r="EZ224">
            <v>0</v>
          </cell>
          <cell r="FD224">
            <v>0</v>
          </cell>
          <cell r="FF224">
            <v>0</v>
          </cell>
        </row>
        <row r="225">
          <cell r="A225" t="str">
            <v>ØKRdiesel</v>
          </cell>
          <cell r="B225" t="str">
            <v>DK-East</v>
          </cell>
          <cell r="G225">
            <v>15</v>
          </cell>
          <cell r="H225">
            <v>0</v>
          </cell>
          <cell r="AK225">
            <v>5.2725</v>
          </cell>
          <cell r="AL225">
            <v>0</v>
          </cell>
          <cell r="AN225">
            <v>0</v>
          </cell>
          <cell r="AO225">
            <v>1.2</v>
          </cell>
          <cell r="AP225">
            <v>525</v>
          </cell>
          <cell r="AQ225">
            <v>1.5</v>
          </cell>
          <cell r="BG225" t="b">
            <v>0</v>
          </cell>
          <cell r="BO225" t="b">
            <v>0</v>
          </cell>
          <cell r="CA225" t="b">
            <v>0</v>
          </cell>
          <cell r="CB225" t="b">
            <v>0</v>
          </cell>
          <cell r="CD225" t="b">
            <v>0</v>
          </cell>
          <cell r="CE225" t="b">
            <v>0</v>
          </cell>
          <cell r="CG225" t="b">
            <v>0</v>
          </cell>
          <cell r="CH225" t="b">
            <v>0</v>
          </cell>
          <cell r="CP225" t="str">
            <v>ETHFOENG</v>
          </cell>
          <cell r="CT225" t="b">
            <v>0</v>
          </cell>
          <cell r="CV225" t="b">
            <v>0</v>
          </cell>
          <cell r="CX225" t="b">
            <v>0</v>
          </cell>
          <cell r="CZ225" t="b">
            <v>0</v>
          </cell>
          <cell r="DB225" t="b">
            <v>0</v>
          </cell>
          <cell r="DD225" t="b">
            <v>0</v>
          </cell>
          <cell r="DF225" t="b">
            <v>0</v>
          </cell>
          <cell r="DH225" t="b">
            <v>0</v>
          </cell>
          <cell r="DJ225" t="b">
            <v>0</v>
          </cell>
          <cell r="DL225" t="b">
            <v>0</v>
          </cell>
          <cell r="DN225" t="b">
            <v>0</v>
          </cell>
          <cell r="DP225" t="b">
            <v>0</v>
          </cell>
          <cell r="DV225">
            <v>0</v>
          </cell>
          <cell r="DX225">
            <v>0</v>
          </cell>
          <cell r="DZ225">
            <v>0</v>
          </cell>
          <cell r="EB225">
            <v>0</v>
          </cell>
          <cell r="ED225">
            <v>0</v>
          </cell>
          <cell r="EF225">
            <v>0</v>
          </cell>
          <cell r="EJ225">
            <v>0</v>
          </cell>
          <cell r="EL225">
            <v>0</v>
          </cell>
          <cell r="EN225">
            <v>0</v>
          </cell>
          <cell r="EP225">
            <v>0</v>
          </cell>
          <cell r="ER225">
            <v>0</v>
          </cell>
          <cell r="ET225">
            <v>0</v>
          </cell>
          <cell r="EX225">
            <v>0</v>
          </cell>
          <cell r="EZ225">
            <v>0</v>
          </cell>
          <cell r="FD225">
            <v>0</v>
          </cell>
          <cell r="FF225">
            <v>0</v>
          </cell>
        </row>
        <row r="226">
          <cell r="A226" t="str">
            <v>KYV21</v>
          </cell>
          <cell r="B226" t="str">
            <v>DK-East</v>
          </cell>
          <cell r="G226">
            <v>260</v>
          </cell>
          <cell r="H226">
            <v>0</v>
          </cell>
          <cell r="AK226">
            <v>54.339999999999996</v>
          </cell>
          <cell r="AL226">
            <v>0</v>
          </cell>
          <cell r="AN226">
            <v>0</v>
          </cell>
          <cell r="AO226">
            <v>20.8</v>
          </cell>
          <cell r="AP226">
            <v>5200</v>
          </cell>
          <cell r="AQ226">
            <v>36.400000000000006</v>
          </cell>
          <cell r="BG226" t="b">
            <v>0</v>
          </cell>
          <cell r="BO226" t="b">
            <v>0</v>
          </cell>
          <cell r="CA226" t="b">
            <v>0</v>
          </cell>
          <cell r="CB226" t="b">
            <v>0</v>
          </cell>
          <cell r="CD226" t="b">
            <v>0</v>
          </cell>
          <cell r="CE226" t="b">
            <v>0</v>
          </cell>
          <cell r="CG226" t="b">
            <v>0</v>
          </cell>
          <cell r="CH226" t="b">
            <v>0</v>
          </cell>
          <cell r="CP226" t="str">
            <v>ETHFOSTM</v>
          </cell>
          <cell r="CT226" t="b">
            <v>0</v>
          </cell>
          <cell r="CV226" t="b">
            <v>0</v>
          </cell>
          <cell r="CX226" t="b">
            <v>0</v>
          </cell>
          <cell r="CZ226" t="b">
            <v>0</v>
          </cell>
          <cell r="DB226" t="b">
            <v>0</v>
          </cell>
          <cell r="DD226" t="b">
            <v>0</v>
          </cell>
          <cell r="DF226" t="b">
            <v>0</v>
          </cell>
          <cell r="DH226" t="b">
            <v>0</v>
          </cell>
          <cell r="DJ226" t="b">
            <v>0</v>
          </cell>
          <cell r="DL226" t="b">
            <v>0</v>
          </cell>
          <cell r="DN226" t="b">
            <v>0</v>
          </cell>
          <cell r="DP226" t="b">
            <v>0</v>
          </cell>
          <cell r="DV226">
            <v>0</v>
          </cell>
          <cell r="DX226">
            <v>0</v>
          </cell>
          <cell r="DZ226">
            <v>0</v>
          </cell>
          <cell r="EB226">
            <v>0</v>
          </cell>
          <cell r="ED226">
            <v>0</v>
          </cell>
          <cell r="EF226">
            <v>0</v>
          </cell>
          <cell r="EJ226">
            <v>0</v>
          </cell>
          <cell r="EL226">
            <v>0</v>
          </cell>
          <cell r="EN226">
            <v>0</v>
          </cell>
          <cell r="EP226">
            <v>0</v>
          </cell>
          <cell r="ER226">
            <v>0</v>
          </cell>
          <cell r="ET226">
            <v>0</v>
          </cell>
          <cell r="EX226">
            <v>0</v>
          </cell>
          <cell r="EZ226">
            <v>0</v>
          </cell>
          <cell r="FD226">
            <v>0</v>
          </cell>
          <cell r="FF226">
            <v>0</v>
          </cell>
        </row>
        <row r="227">
          <cell r="A227" t="str">
            <v>KYV21</v>
          </cell>
          <cell r="B227" t="str">
            <v>DK-East</v>
          </cell>
          <cell r="G227">
            <v>260</v>
          </cell>
          <cell r="H227">
            <v>0</v>
          </cell>
          <cell r="AK227">
            <v>54.339999999999996</v>
          </cell>
          <cell r="AL227">
            <v>0</v>
          </cell>
          <cell r="AN227">
            <v>0</v>
          </cell>
          <cell r="AO227">
            <v>20.8</v>
          </cell>
          <cell r="AP227">
            <v>5200</v>
          </cell>
          <cell r="AQ227">
            <v>36.400000000000006</v>
          </cell>
          <cell r="BG227" t="b">
            <v>0</v>
          </cell>
          <cell r="BO227" t="b">
            <v>0</v>
          </cell>
          <cell r="CA227" t="b">
            <v>0</v>
          </cell>
          <cell r="CB227" t="b">
            <v>0</v>
          </cell>
          <cell r="CD227" t="b">
            <v>0</v>
          </cell>
          <cell r="CE227" t="b">
            <v>0</v>
          </cell>
          <cell r="CG227" t="b">
            <v>0</v>
          </cell>
          <cell r="CH227" t="b">
            <v>0</v>
          </cell>
          <cell r="CP227" t="str">
            <v>ETHFOSTM</v>
          </cell>
          <cell r="CT227" t="b">
            <v>0</v>
          </cell>
          <cell r="CV227" t="b">
            <v>0</v>
          </cell>
          <cell r="CX227" t="b">
            <v>0</v>
          </cell>
          <cell r="CZ227" t="b">
            <v>0</v>
          </cell>
          <cell r="DB227" t="b">
            <v>0</v>
          </cell>
          <cell r="DD227" t="b">
            <v>0</v>
          </cell>
          <cell r="DF227" t="b">
            <v>0</v>
          </cell>
          <cell r="DH227" t="b">
            <v>0</v>
          </cell>
          <cell r="DJ227" t="b">
            <v>0</v>
          </cell>
          <cell r="DL227" t="b">
            <v>0</v>
          </cell>
          <cell r="DN227" t="b">
            <v>0</v>
          </cell>
          <cell r="DP227" t="b">
            <v>0</v>
          </cell>
          <cell r="DV227">
            <v>0</v>
          </cell>
          <cell r="DX227">
            <v>0</v>
          </cell>
          <cell r="DZ227">
            <v>0</v>
          </cell>
          <cell r="EB227">
            <v>0</v>
          </cell>
          <cell r="ED227">
            <v>0</v>
          </cell>
          <cell r="EF227">
            <v>0</v>
          </cell>
          <cell r="EJ227">
            <v>0</v>
          </cell>
          <cell r="EL227">
            <v>0</v>
          </cell>
          <cell r="EN227">
            <v>0</v>
          </cell>
          <cell r="EP227">
            <v>0</v>
          </cell>
          <cell r="ER227">
            <v>0</v>
          </cell>
          <cell r="ET227">
            <v>0</v>
          </cell>
          <cell r="EX227">
            <v>0</v>
          </cell>
          <cell r="EZ227">
            <v>0</v>
          </cell>
          <cell r="FD227">
            <v>0</v>
          </cell>
          <cell r="FF227">
            <v>0</v>
          </cell>
        </row>
        <row r="228">
          <cell r="A228" t="str">
            <v>KYV22</v>
          </cell>
          <cell r="B228" t="str">
            <v>DK-East</v>
          </cell>
          <cell r="G228">
            <v>260</v>
          </cell>
          <cell r="H228">
            <v>0</v>
          </cell>
          <cell r="AK228">
            <v>67.34</v>
          </cell>
          <cell r="AL228">
            <v>0</v>
          </cell>
          <cell r="AN228">
            <v>0</v>
          </cell>
          <cell r="AO228">
            <v>20.8</v>
          </cell>
          <cell r="AP228">
            <v>5200</v>
          </cell>
          <cell r="AQ228">
            <v>36.400000000000006</v>
          </cell>
          <cell r="BG228" t="b">
            <v>0</v>
          </cell>
          <cell r="BO228" t="b">
            <v>0</v>
          </cell>
          <cell r="CA228" t="b">
            <v>0</v>
          </cell>
          <cell r="CB228" t="b">
            <v>0</v>
          </cell>
          <cell r="CD228" t="b">
            <v>0</v>
          </cell>
          <cell r="CE228" t="b">
            <v>0</v>
          </cell>
          <cell r="CG228" t="b">
            <v>0</v>
          </cell>
          <cell r="CH228" t="b">
            <v>0</v>
          </cell>
          <cell r="CP228" t="str">
            <v>ETHFOSTM</v>
          </cell>
          <cell r="CT228" t="b">
            <v>0</v>
          </cell>
          <cell r="CV228" t="b">
            <v>0</v>
          </cell>
          <cell r="CX228" t="b">
            <v>0</v>
          </cell>
          <cell r="CZ228" t="b">
            <v>0</v>
          </cell>
          <cell r="DB228" t="b">
            <v>0</v>
          </cell>
          <cell r="DD228" t="b">
            <v>0</v>
          </cell>
          <cell r="DF228" t="b">
            <v>0</v>
          </cell>
          <cell r="DH228" t="b">
            <v>0</v>
          </cell>
          <cell r="DJ228" t="b">
            <v>0</v>
          </cell>
          <cell r="DL228" t="b">
            <v>0</v>
          </cell>
          <cell r="DN228" t="b">
            <v>0</v>
          </cell>
          <cell r="DP228" t="b">
            <v>0</v>
          </cell>
          <cell r="DV228">
            <v>0</v>
          </cell>
          <cell r="DX228">
            <v>0</v>
          </cell>
          <cell r="DZ228">
            <v>0</v>
          </cell>
          <cell r="EB228">
            <v>0</v>
          </cell>
          <cell r="ED228">
            <v>0</v>
          </cell>
          <cell r="EF228">
            <v>0</v>
          </cell>
          <cell r="EJ228">
            <v>0</v>
          </cell>
          <cell r="EL228">
            <v>0</v>
          </cell>
          <cell r="EN228">
            <v>0</v>
          </cell>
          <cell r="EP228">
            <v>0</v>
          </cell>
          <cell r="ER228">
            <v>0</v>
          </cell>
          <cell r="ET228">
            <v>0</v>
          </cell>
          <cell r="EX228">
            <v>0</v>
          </cell>
          <cell r="EZ228">
            <v>0</v>
          </cell>
          <cell r="FD228">
            <v>0</v>
          </cell>
          <cell r="FF228">
            <v>0</v>
          </cell>
        </row>
        <row r="229">
          <cell r="A229" t="str">
            <v>KYV22</v>
          </cell>
          <cell r="B229" t="str">
            <v>DK-East</v>
          </cell>
          <cell r="G229">
            <v>260</v>
          </cell>
          <cell r="H229">
            <v>0</v>
          </cell>
          <cell r="AK229">
            <v>67.34</v>
          </cell>
          <cell r="AL229">
            <v>0</v>
          </cell>
          <cell r="AN229">
            <v>0</v>
          </cell>
          <cell r="AO229">
            <v>20.8</v>
          </cell>
          <cell r="AP229">
            <v>5200</v>
          </cell>
          <cell r="AQ229">
            <v>36.400000000000006</v>
          </cell>
          <cell r="BG229" t="b">
            <v>0</v>
          </cell>
          <cell r="BO229" t="b">
            <v>0</v>
          </cell>
          <cell r="CA229" t="b">
            <v>0</v>
          </cell>
          <cell r="CB229" t="b">
            <v>0</v>
          </cell>
          <cell r="CD229" t="b">
            <v>0</v>
          </cell>
          <cell r="CE229" t="b">
            <v>0</v>
          </cell>
          <cell r="CG229" t="b">
            <v>0</v>
          </cell>
          <cell r="CH229" t="b">
            <v>0</v>
          </cell>
          <cell r="CP229" t="str">
            <v>ETHFOSTM</v>
          </cell>
          <cell r="CT229" t="b">
            <v>0</v>
          </cell>
          <cell r="CV229" t="b">
            <v>0</v>
          </cell>
          <cell r="CX229" t="b">
            <v>0</v>
          </cell>
          <cell r="CZ229" t="b">
            <v>0</v>
          </cell>
          <cell r="DB229" t="b">
            <v>0</v>
          </cell>
          <cell r="DD229" t="b">
            <v>0</v>
          </cell>
          <cell r="DF229" t="b">
            <v>0</v>
          </cell>
          <cell r="DH229" t="b">
            <v>0</v>
          </cell>
          <cell r="DJ229" t="b">
            <v>0</v>
          </cell>
          <cell r="DL229" t="b">
            <v>0</v>
          </cell>
          <cell r="DN229" t="b">
            <v>0</v>
          </cell>
          <cell r="DP229" t="b">
            <v>0</v>
          </cell>
          <cell r="DV229">
            <v>0</v>
          </cell>
          <cell r="DX229">
            <v>0</v>
          </cell>
          <cell r="DZ229">
            <v>0</v>
          </cell>
          <cell r="EB229">
            <v>0</v>
          </cell>
          <cell r="ED229">
            <v>0</v>
          </cell>
          <cell r="EF229">
            <v>0</v>
          </cell>
          <cell r="EJ229">
            <v>0</v>
          </cell>
          <cell r="EL229">
            <v>0</v>
          </cell>
          <cell r="EN229">
            <v>0</v>
          </cell>
          <cell r="EP229">
            <v>0</v>
          </cell>
          <cell r="ER229">
            <v>0</v>
          </cell>
          <cell r="ET229">
            <v>0</v>
          </cell>
          <cell r="EX229">
            <v>0</v>
          </cell>
          <cell r="EZ229">
            <v>0</v>
          </cell>
          <cell r="FD229">
            <v>0</v>
          </cell>
          <cell r="FF229">
            <v>0</v>
          </cell>
        </row>
        <row r="230">
          <cell r="A230" t="str">
            <v>KYV41</v>
          </cell>
          <cell r="B230" t="str">
            <v>DK-East</v>
          </cell>
          <cell r="G230">
            <v>18</v>
          </cell>
          <cell r="H230">
            <v>0</v>
          </cell>
          <cell r="AK230">
            <v>5.9039999999999999</v>
          </cell>
          <cell r="AL230">
            <v>0</v>
          </cell>
          <cell r="AN230">
            <v>0</v>
          </cell>
          <cell r="AO230">
            <v>1.44</v>
          </cell>
          <cell r="AP230">
            <v>630</v>
          </cell>
          <cell r="AQ230">
            <v>1.8</v>
          </cell>
          <cell r="BG230" t="b">
            <v>0</v>
          </cell>
          <cell r="BO230" t="b">
            <v>0</v>
          </cell>
          <cell r="CA230" t="b">
            <v>0</v>
          </cell>
          <cell r="CB230" t="b">
            <v>0</v>
          </cell>
          <cell r="CD230" t="b">
            <v>0</v>
          </cell>
          <cell r="CE230" t="b">
            <v>0</v>
          </cell>
          <cell r="CG230" t="b">
            <v>0</v>
          </cell>
          <cell r="CH230" t="b">
            <v>0</v>
          </cell>
          <cell r="CP230" t="str">
            <v>ETHFOENG</v>
          </cell>
          <cell r="CT230" t="b">
            <v>0</v>
          </cell>
          <cell r="CV230" t="b">
            <v>0</v>
          </cell>
          <cell r="CX230" t="b">
            <v>0</v>
          </cell>
          <cell r="CZ230" t="b">
            <v>0</v>
          </cell>
          <cell r="DB230" t="b">
            <v>0</v>
          </cell>
          <cell r="DD230" t="b">
            <v>0</v>
          </cell>
          <cell r="DF230" t="b">
            <v>0</v>
          </cell>
          <cell r="DH230" t="b">
            <v>0</v>
          </cell>
          <cell r="DJ230" t="b">
            <v>0</v>
          </cell>
          <cell r="DL230" t="b">
            <v>0</v>
          </cell>
          <cell r="DN230" t="b">
            <v>0</v>
          </cell>
          <cell r="DP230" t="b">
            <v>0</v>
          </cell>
          <cell r="DV230">
            <v>0</v>
          </cell>
          <cell r="DX230">
            <v>0</v>
          </cell>
          <cell r="DZ230">
            <v>0</v>
          </cell>
          <cell r="EB230">
            <v>0</v>
          </cell>
          <cell r="ED230">
            <v>0</v>
          </cell>
          <cell r="EF230">
            <v>0</v>
          </cell>
          <cell r="EJ230">
            <v>0</v>
          </cell>
          <cell r="EL230">
            <v>0</v>
          </cell>
          <cell r="EN230">
            <v>0</v>
          </cell>
          <cell r="EP230">
            <v>0</v>
          </cell>
          <cell r="ER230">
            <v>0</v>
          </cell>
          <cell r="ET230">
            <v>0</v>
          </cell>
          <cell r="EX230">
            <v>0</v>
          </cell>
          <cell r="EZ230">
            <v>0</v>
          </cell>
          <cell r="FD230">
            <v>0</v>
          </cell>
          <cell r="FF230">
            <v>0</v>
          </cell>
        </row>
        <row r="231">
          <cell r="A231" t="str">
            <v>KYV41</v>
          </cell>
          <cell r="B231" t="str">
            <v>DK-East</v>
          </cell>
          <cell r="G231">
            <v>18</v>
          </cell>
          <cell r="H231">
            <v>0</v>
          </cell>
          <cell r="AK231">
            <v>5.9039999999999999</v>
          </cell>
          <cell r="AL231">
            <v>0</v>
          </cell>
          <cell r="AN231">
            <v>0</v>
          </cell>
          <cell r="AO231">
            <v>1.44</v>
          </cell>
          <cell r="AP231">
            <v>630</v>
          </cell>
          <cell r="AQ231">
            <v>1.8</v>
          </cell>
          <cell r="BG231" t="b">
            <v>0</v>
          </cell>
          <cell r="BO231" t="b">
            <v>0</v>
          </cell>
          <cell r="CA231" t="b">
            <v>0</v>
          </cell>
          <cell r="CB231" t="b">
            <v>0</v>
          </cell>
          <cell r="CD231" t="b">
            <v>0</v>
          </cell>
          <cell r="CE231" t="b">
            <v>0</v>
          </cell>
          <cell r="CG231" t="b">
            <v>0</v>
          </cell>
          <cell r="CH231" t="b">
            <v>0</v>
          </cell>
          <cell r="CP231" t="str">
            <v>ETHFOENG</v>
          </cell>
          <cell r="CT231" t="b">
            <v>0</v>
          </cell>
          <cell r="CV231" t="b">
            <v>0</v>
          </cell>
          <cell r="CX231" t="b">
            <v>0</v>
          </cell>
          <cell r="CZ231" t="b">
            <v>0</v>
          </cell>
          <cell r="DB231" t="b">
            <v>0</v>
          </cell>
          <cell r="DD231" t="b">
            <v>0</v>
          </cell>
          <cell r="DF231" t="b">
            <v>0</v>
          </cell>
          <cell r="DH231" t="b">
            <v>0</v>
          </cell>
          <cell r="DJ231" t="b">
            <v>0</v>
          </cell>
          <cell r="DL231" t="b">
            <v>0</v>
          </cell>
          <cell r="DN231" t="b">
            <v>0</v>
          </cell>
          <cell r="DP231" t="b">
            <v>0</v>
          </cell>
          <cell r="DV231">
            <v>0</v>
          </cell>
          <cell r="DX231">
            <v>0</v>
          </cell>
          <cell r="DZ231">
            <v>0</v>
          </cell>
          <cell r="EB231">
            <v>0</v>
          </cell>
          <cell r="ED231">
            <v>0</v>
          </cell>
          <cell r="EF231">
            <v>0</v>
          </cell>
          <cell r="EJ231">
            <v>0</v>
          </cell>
          <cell r="EL231">
            <v>0</v>
          </cell>
          <cell r="EN231">
            <v>0</v>
          </cell>
          <cell r="EP231">
            <v>0</v>
          </cell>
          <cell r="ER231">
            <v>0</v>
          </cell>
          <cell r="ET231">
            <v>0</v>
          </cell>
          <cell r="EX231">
            <v>0</v>
          </cell>
          <cell r="EZ231">
            <v>0</v>
          </cell>
          <cell r="FD231">
            <v>0</v>
          </cell>
          <cell r="FF231">
            <v>0</v>
          </cell>
        </row>
        <row r="232">
          <cell r="A232" t="str">
            <v>KYV51-52</v>
          </cell>
          <cell r="B232" t="str">
            <v>DK-East</v>
          </cell>
          <cell r="G232">
            <v>126</v>
          </cell>
          <cell r="H232">
            <v>0</v>
          </cell>
          <cell r="AK232">
            <v>21.923999999999999</v>
          </cell>
          <cell r="AL232">
            <v>0</v>
          </cell>
          <cell r="AN232">
            <v>0</v>
          </cell>
          <cell r="AO232">
            <v>5.04</v>
          </cell>
          <cell r="AP232">
            <v>1890</v>
          </cell>
          <cell r="AQ232">
            <v>10.08</v>
          </cell>
          <cell r="BG232" t="b">
            <v>0</v>
          </cell>
          <cell r="BO232" t="b">
            <v>0</v>
          </cell>
          <cell r="CA232" t="b">
            <v>0</v>
          </cell>
          <cell r="CB232" t="b">
            <v>0</v>
          </cell>
          <cell r="CD232" t="b">
            <v>0</v>
          </cell>
          <cell r="CE232" t="b">
            <v>0</v>
          </cell>
          <cell r="CG232" t="b">
            <v>0</v>
          </cell>
          <cell r="CH232" t="b">
            <v>0</v>
          </cell>
          <cell r="CP232" t="str">
            <v>ETHFOGTR</v>
          </cell>
          <cell r="CT232" t="b">
            <v>0</v>
          </cell>
          <cell r="CV232" t="b">
            <v>0</v>
          </cell>
          <cell r="CX232" t="b">
            <v>0</v>
          </cell>
          <cell r="CZ232" t="b">
            <v>0</v>
          </cell>
          <cell r="DB232" t="b">
            <v>0</v>
          </cell>
          <cell r="DD232" t="b">
            <v>0</v>
          </cell>
          <cell r="DF232" t="b">
            <v>0</v>
          </cell>
          <cell r="DH232" t="b">
            <v>0</v>
          </cell>
          <cell r="DJ232" t="b">
            <v>0</v>
          </cell>
          <cell r="DL232" t="b">
            <v>0</v>
          </cell>
          <cell r="DN232" t="b">
            <v>0</v>
          </cell>
          <cell r="DP232" t="b">
            <v>0</v>
          </cell>
          <cell r="DV232">
            <v>0</v>
          </cell>
          <cell r="DX232">
            <v>0</v>
          </cell>
          <cell r="DZ232">
            <v>0</v>
          </cell>
          <cell r="EB232">
            <v>0</v>
          </cell>
          <cell r="ED232">
            <v>0</v>
          </cell>
          <cell r="EF232">
            <v>0</v>
          </cell>
          <cell r="EJ232">
            <v>0</v>
          </cell>
          <cell r="EL232">
            <v>0</v>
          </cell>
          <cell r="EN232">
            <v>0</v>
          </cell>
          <cell r="EP232">
            <v>0</v>
          </cell>
          <cell r="ER232">
            <v>0</v>
          </cell>
          <cell r="ET232">
            <v>0</v>
          </cell>
          <cell r="EX232">
            <v>0</v>
          </cell>
          <cell r="EZ232">
            <v>0</v>
          </cell>
          <cell r="FD232">
            <v>0</v>
          </cell>
          <cell r="FF232">
            <v>0</v>
          </cell>
        </row>
        <row r="233">
          <cell r="A233" t="str">
            <v>KYV51-52</v>
          </cell>
          <cell r="B233" t="str">
            <v>DK-East</v>
          </cell>
          <cell r="G233">
            <v>126</v>
          </cell>
          <cell r="H233">
            <v>0</v>
          </cell>
          <cell r="AK233">
            <v>21.923999999999999</v>
          </cell>
          <cell r="AL233">
            <v>0</v>
          </cell>
          <cell r="AN233">
            <v>0</v>
          </cell>
          <cell r="AO233">
            <v>5.04</v>
          </cell>
          <cell r="AP233">
            <v>1890</v>
          </cell>
          <cell r="AQ233">
            <v>10.08</v>
          </cell>
          <cell r="BG233" t="b">
            <v>0</v>
          </cell>
          <cell r="BO233" t="b">
            <v>0</v>
          </cell>
          <cell r="CA233" t="b">
            <v>0</v>
          </cell>
          <cell r="CB233" t="b">
            <v>0</v>
          </cell>
          <cell r="CD233" t="b">
            <v>0</v>
          </cell>
          <cell r="CE233" t="b">
            <v>0</v>
          </cell>
          <cell r="CG233" t="b">
            <v>0</v>
          </cell>
          <cell r="CH233" t="b">
            <v>0</v>
          </cell>
          <cell r="CP233" t="str">
            <v>ETHFOGTR</v>
          </cell>
          <cell r="CT233" t="b">
            <v>0</v>
          </cell>
          <cell r="CV233" t="b">
            <v>0</v>
          </cell>
          <cell r="CX233" t="b">
            <v>0</v>
          </cell>
          <cell r="CZ233" t="b">
            <v>0</v>
          </cell>
          <cell r="DB233" t="b">
            <v>0</v>
          </cell>
          <cell r="DD233" t="b">
            <v>0</v>
          </cell>
          <cell r="DF233" t="b">
            <v>0</v>
          </cell>
          <cell r="DH233" t="b">
            <v>0</v>
          </cell>
          <cell r="DJ233" t="b">
            <v>0</v>
          </cell>
          <cell r="DL233" t="b">
            <v>0</v>
          </cell>
          <cell r="DN233" t="b">
            <v>0</v>
          </cell>
          <cell r="DP233" t="b">
            <v>0</v>
          </cell>
          <cell r="DV233">
            <v>0</v>
          </cell>
          <cell r="DX233">
            <v>0</v>
          </cell>
          <cell r="DZ233">
            <v>0</v>
          </cell>
          <cell r="EB233">
            <v>0</v>
          </cell>
          <cell r="ED233">
            <v>0</v>
          </cell>
          <cell r="EF233">
            <v>0</v>
          </cell>
          <cell r="EJ233">
            <v>0</v>
          </cell>
          <cell r="EL233">
            <v>0</v>
          </cell>
          <cell r="EN233">
            <v>0</v>
          </cell>
          <cell r="EP233">
            <v>0</v>
          </cell>
          <cell r="ER233">
            <v>0</v>
          </cell>
          <cell r="ET233">
            <v>0</v>
          </cell>
          <cell r="EX233">
            <v>0</v>
          </cell>
          <cell r="EZ233">
            <v>0</v>
          </cell>
          <cell r="FD233">
            <v>0</v>
          </cell>
          <cell r="FF233">
            <v>0</v>
          </cell>
        </row>
        <row r="234">
          <cell r="A234" t="str">
            <v>MAV31</v>
          </cell>
          <cell r="B234" t="str">
            <v>DK-East</v>
          </cell>
          <cell r="G234">
            <v>70</v>
          </cell>
          <cell r="H234">
            <v>0</v>
          </cell>
          <cell r="AK234">
            <v>12.389999999999999</v>
          </cell>
          <cell r="AL234">
            <v>0</v>
          </cell>
          <cell r="AN234">
            <v>0</v>
          </cell>
          <cell r="AO234">
            <v>2.8000000000000003</v>
          </cell>
          <cell r="AP234">
            <v>1050</v>
          </cell>
          <cell r="AQ234">
            <v>5.6000000000000005</v>
          </cell>
          <cell r="BG234" t="b">
            <v>0</v>
          </cell>
          <cell r="BO234" t="b">
            <v>0</v>
          </cell>
          <cell r="CA234" t="b">
            <v>0</v>
          </cell>
          <cell r="CB234" t="b">
            <v>0</v>
          </cell>
          <cell r="CD234" t="b">
            <v>0</v>
          </cell>
          <cell r="CE234" t="b">
            <v>0</v>
          </cell>
          <cell r="CG234" t="b">
            <v>0</v>
          </cell>
          <cell r="CH234" t="b">
            <v>0</v>
          </cell>
          <cell r="CP234" t="str">
            <v>ETHFOGTR</v>
          </cell>
          <cell r="CT234" t="b">
            <v>0</v>
          </cell>
          <cell r="CV234" t="b">
            <v>0</v>
          </cell>
          <cell r="CX234" t="b">
            <v>0</v>
          </cell>
          <cell r="CZ234" t="b">
            <v>0</v>
          </cell>
          <cell r="DB234" t="b">
            <v>0</v>
          </cell>
          <cell r="DD234" t="b">
            <v>0</v>
          </cell>
          <cell r="DF234" t="b">
            <v>0</v>
          </cell>
          <cell r="DH234" t="b">
            <v>0</v>
          </cell>
          <cell r="DJ234" t="b">
            <v>0</v>
          </cell>
          <cell r="DL234" t="b">
            <v>0</v>
          </cell>
          <cell r="DN234" t="b">
            <v>0</v>
          </cell>
          <cell r="DP234" t="b">
            <v>0</v>
          </cell>
          <cell r="DV234">
            <v>0</v>
          </cell>
          <cell r="DX234">
            <v>0</v>
          </cell>
          <cell r="DZ234">
            <v>0</v>
          </cell>
          <cell r="EB234">
            <v>0</v>
          </cell>
          <cell r="ED234">
            <v>0</v>
          </cell>
          <cell r="EF234">
            <v>0</v>
          </cell>
          <cell r="EJ234">
            <v>0</v>
          </cell>
          <cell r="EL234">
            <v>0</v>
          </cell>
          <cell r="EN234">
            <v>0</v>
          </cell>
          <cell r="EP234">
            <v>0</v>
          </cell>
          <cell r="ER234">
            <v>0</v>
          </cell>
          <cell r="ET234">
            <v>0</v>
          </cell>
          <cell r="EX234">
            <v>0</v>
          </cell>
          <cell r="EZ234">
            <v>0</v>
          </cell>
          <cell r="FD234">
            <v>0</v>
          </cell>
          <cell r="FF234">
            <v>0</v>
          </cell>
        </row>
        <row r="235">
          <cell r="A235" t="str">
            <v>MAV31</v>
          </cell>
          <cell r="B235" t="str">
            <v>DK-East</v>
          </cell>
          <cell r="G235">
            <v>70</v>
          </cell>
          <cell r="H235">
            <v>0</v>
          </cell>
          <cell r="AK235">
            <v>12.389999999999999</v>
          </cell>
          <cell r="AL235">
            <v>0</v>
          </cell>
          <cell r="AN235">
            <v>0</v>
          </cell>
          <cell r="AO235">
            <v>2.8000000000000003</v>
          </cell>
          <cell r="AP235">
            <v>1050</v>
          </cell>
          <cell r="AQ235">
            <v>5.6000000000000005</v>
          </cell>
          <cell r="BG235" t="b">
            <v>0</v>
          </cell>
          <cell r="BO235" t="b">
            <v>0</v>
          </cell>
          <cell r="CA235" t="b">
            <v>0</v>
          </cell>
          <cell r="CB235" t="b">
            <v>0</v>
          </cell>
          <cell r="CD235" t="b">
            <v>0</v>
          </cell>
          <cell r="CE235" t="b">
            <v>0</v>
          </cell>
          <cell r="CG235" t="b">
            <v>0</v>
          </cell>
          <cell r="CH235" t="b">
            <v>0</v>
          </cell>
          <cell r="CP235" t="str">
            <v>ETHFOGTR</v>
          </cell>
          <cell r="CT235" t="b">
            <v>0</v>
          </cell>
          <cell r="CV235" t="b">
            <v>0</v>
          </cell>
          <cell r="CX235" t="b">
            <v>0</v>
          </cell>
          <cell r="CZ235" t="b">
            <v>0</v>
          </cell>
          <cell r="DB235" t="b">
            <v>0</v>
          </cell>
          <cell r="DD235" t="b">
            <v>0</v>
          </cell>
          <cell r="DF235" t="b">
            <v>0</v>
          </cell>
          <cell r="DH235" t="b">
            <v>0</v>
          </cell>
          <cell r="DJ235" t="b">
            <v>0</v>
          </cell>
          <cell r="DL235" t="b">
            <v>0</v>
          </cell>
          <cell r="DN235" t="b">
            <v>0</v>
          </cell>
          <cell r="DP235" t="b">
            <v>0</v>
          </cell>
          <cell r="DV235">
            <v>0</v>
          </cell>
          <cell r="DX235">
            <v>0</v>
          </cell>
          <cell r="DZ235">
            <v>0</v>
          </cell>
          <cell r="EB235">
            <v>0</v>
          </cell>
          <cell r="ED235">
            <v>0</v>
          </cell>
          <cell r="EF235">
            <v>0</v>
          </cell>
          <cell r="EJ235">
            <v>0</v>
          </cell>
          <cell r="EL235">
            <v>0</v>
          </cell>
          <cell r="EN235">
            <v>0</v>
          </cell>
          <cell r="EP235">
            <v>0</v>
          </cell>
          <cell r="ER235">
            <v>0</v>
          </cell>
          <cell r="ET235">
            <v>0</v>
          </cell>
          <cell r="EX235">
            <v>0</v>
          </cell>
          <cell r="EZ235">
            <v>0</v>
          </cell>
          <cell r="FD235">
            <v>0</v>
          </cell>
          <cell r="FF235">
            <v>0</v>
          </cell>
        </row>
        <row r="236">
          <cell r="A236" t="str">
            <v>MAV32</v>
          </cell>
          <cell r="B236" t="str">
            <v>DK-East</v>
          </cell>
          <cell r="G236">
            <v>100</v>
          </cell>
          <cell r="H236">
            <v>0</v>
          </cell>
          <cell r="AK236">
            <v>35</v>
          </cell>
          <cell r="AL236">
            <v>0</v>
          </cell>
          <cell r="AN236">
            <v>0</v>
          </cell>
          <cell r="AO236">
            <v>4</v>
          </cell>
          <cell r="AP236">
            <v>1500</v>
          </cell>
          <cell r="AQ236">
            <v>8</v>
          </cell>
          <cell r="BG236" t="b">
            <v>0</v>
          </cell>
          <cell r="BO236" t="b">
            <v>0</v>
          </cell>
          <cell r="CA236" t="b">
            <v>0</v>
          </cell>
          <cell r="CB236" t="b">
            <v>0</v>
          </cell>
          <cell r="CD236" t="b">
            <v>0</v>
          </cell>
          <cell r="CE236" t="b">
            <v>0</v>
          </cell>
          <cell r="CG236" t="b">
            <v>0</v>
          </cell>
          <cell r="CH236" t="b">
            <v>0</v>
          </cell>
          <cell r="CP236" t="str">
            <v>ETHFOGTR</v>
          </cell>
          <cell r="CT236" t="b">
            <v>0</v>
          </cell>
          <cell r="CV236" t="b">
            <v>0</v>
          </cell>
          <cell r="CX236" t="b">
            <v>0</v>
          </cell>
          <cell r="CZ236" t="b">
            <v>0</v>
          </cell>
          <cell r="DB236" t="b">
            <v>0</v>
          </cell>
          <cell r="DD236" t="b">
            <v>0</v>
          </cell>
          <cell r="DF236" t="b">
            <v>0</v>
          </cell>
          <cell r="DH236" t="b">
            <v>0</v>
          </cell>
          <cell r="DJ236" t="b">
            <v>0</v>
          </cell>
          <cell r="DL236" t="b">
            <v>0</v>
          </cell>
          <cell r="DN236" t="b">
            <v>0</v>
          </cell>
          <cell r="DP236" t="b">
            <v>0</v>
          </cell>
          <cell r="DV236">
            <v>0</v>
          </cell>
          <cell r="DX236">
            <v>0</v>
          </cell>
          <cell r="DZ236">
            <v>0</v>
          </cell>
          <cell r="EB236">
            <v>0</v>
          </cell>
          <cell r="ED236">
            <v>0</v>
          </cell>
          <cell r="EF236">
            <v>0</v>
          </cell>
          <cell r="EJ236">
            <v>0</v>
          </cell>
          <cell r="EL236">
            <v>0</v>
          </cell>
          <cell r="EN236">
            <v>0</v>
          </cell>
          <cell r="EP236">
            <v>0</v>
          </cell>
          <cell r="ER236">
            <v>0</v>
          </cell>
          <cell r="ET236">
            <v>0</v>
          </cell>
          <cell r="EX236">
            <v>0</v>
          </cell>
          <cell r="EZ236">
            <v>0</v>
          </cell>
          <cell r="FD236">
            <v>0</v>
          </cell>
          <cell r="FF236">
            <v>0</v>
          </cell>
        </row>
        <row r="237">
          <cell r="A237" t="str">
            <v>STV1</v>
          </cell>
          <cell r="B237" t="str">
            <v>DK-East</v>
          </cell>
          <cell r="G237">
            <v>143</v>
          </cell>
          <cell r="H237">
            <v>0</v>
          </cell>
          <cell r="AK237">
            <v>51.336999999999996</v>
          </cell>
          <cell r="AL237">
            <v>0</v>
          </cell>
          <cell r="AN237">
            <v>0</v>
          </cell>
          <cell r="AO237">
            <v>22.536800000000003</v>
          </cell>
          <cell r="AP237">
            <v>3553.55</v>
          </cell>
          <cell r="AQ237">
            <v>20.020000000000003</v>
          </cell>
          <cell r="BG237" t="b">
            <v>0</v>
          </cell>
          <cell r="BO237" t="b">
            <v>0</v>
          </cell>
          <cell r="CA237" t="b">
            <v>0</v>
          </cell>
          <cell r="CB237" t="b">
            <v>0</v>
          </cell>
          <cell r="CD237" t="b">
            <v>0</v>
          </cell>
          <cell r="CE237" t="b">
            <v>0</v>
          </cell>
          <cell r="CG237" t="b">
            <v>0</v>
          </cell>
          <cell r="CH237" t="b">
            <v>0</v>
          </cell>
          <cell r="CP237" t="str">
            <v>ETCOASTM</v>
          </cell>
          <cell r="CT237" t="b">
            <v>0</v>
          </cell>
          <cell r="CV237" t="b">
            <v>0</v>
          </cell>
          <cell r="CX237" t="b">
            <v>0</v>
          </cell>
          <cell r="CZ237" t="b">
            <v>0</v>
          </cell>
          <cell r="DB237" t="b">
            <v>0</v>
          </cell>
          <cell r="DD237" t="b">
            <v>0</v>
          </cell>
          <cell r="DF237" t="b">
            <v>0</v>
          </cell>
          <cell r="DH237" t="b">
            <v>0</v>
          </cell>
          <cell r="DJ237" t="b">
            <v>0</v>
          </cell>
          <cell r="DL237" t="b">
            <v>0</v>
          </cell>
          <cell r="DN237" t="b">
            <v>0</v>
          </cell>
          <cell r="DP237" t="b">
            <v>0</v>
          </cell>
          <cell r="DV237">
            <v>0</v>
          </cell>
          <cell r="DX237">
            <v>0</v>
          </cell>
          <cell r="DZ237">
            <v>0</v>
          </cell>
          <cell r="EB237">
            <v>0</v>
          </cell>
          <cell r="ED237">
            <v>0</v>
          </cell>
          <cell r="EF237">
            <v>0</v>
          </cell>
          <cell r="EJ237">
            <v>0</v>
          </cell>
          <cell r="EL237">
            <v>0</v>
          </cell>
          <cell r="EN237">
            <v>0</v>
          </cell>
          <cell r="EP237">
            <v>0</v>
          </cell>
          <cell r="ER237">
            <v>0</v>
          </cell>
          <cell r="ET237">
            <v>0</v>
          </cell>
          <cell r="EX237">
            <v>0</v>
          </cell>
          <cell r="EZ237">
            <v>0</v>
          </cell>
          <cell r="FD237">
            <v>0</v>
          </cell>
          <cell r="FF237">
            <v>0</v>
          </cell>
        </row>
        <row r="238">
          <cell r="A238" t="str">
            <v>STV1</v>
          </cell>
          <cell r="B238" t="str">
            <v>DK-East</v>
          </cell>
          <cell r="G238">
            <v>143</v>
          </cell>
          <cell r="H238">
            <v>0</v>
          </cell>
          <cell r="AK238">
            <v>51.336999999999996</v>
          </cell>
          <cell r="AL238">
            <v>0</v>
          </cell>
          <cell r="AN238">
            <v>0</v>
          </cell>
          <cell r="AO238">
            <v>22.536800000000003</v>
          </cell>
          <cell r="AP238">
            <v>3553.55</v>
          </cell>
          <cell r="AQ238">
            <v>27.17</v>
          </cell>
          <cell r="BG238" t="b">
            <v>0</v>
          </cell>
          <cell r="BO238" t="b">
            <v>0</v>
          </cell>
          <cell r="CA238" t="b">
            <v>0</v>
          </cell>
          <cell r="CB238" t="b">
            <v>0</v>
          </cell>
          <cell r="CD238" t="b">
            <v>0</v>
          </cell>
          <cell r="CE238" t="b">
            <v>0</v>
          </cell>
          <cell r="CG238" t="b">
            <v>0</v>
          </cell>
          <cell r="CH238" t="b">
            <v>0</v>
          </cell>
          <cell r="CP238" t="str">
            <v>ETCOASTM</v>
          </cell>
          <cell r="CT238" t="b">
            <v>0</v>
          </cell>
          <cell r="CV238" t="b">
            <v>0</v>
          </cell>
          <cell r="CX238" t="b">
            <v>0</v>
          </cell>
          <cell r="CZ238" t="b">
            <v>0</v>
          </cell>
          <cell r="DB238" t="b">
            <v>0</v>
          </cell>
          <cell r="DD238" t="b">
            <v>0</v>
          </cell>
          <cell r="DF238" t="b">
            <v>0</v>
          </cell>
          <cell r="DH238" t="b">
            <v>0</v>
          </cell>
          <cell r="DJ238" t="b">
            <v>0</v>
          </cell>
          <cell r="DL238" t="b">
            <v>0</v>
          </cell>
          <cell r="DN238" t="b">
            <v>0</v>
          </cell>
          <cell r="DP238" t="b">
            <v>0</v>
          </cell>
          <cell r="DV238">
            <v>0</v>
          </cell>
          <cell r="DX238">
            <v>0</v>
          </cell>
          <cell r="DZ238">
            <v>0</v>
          </cell>
          <cell r="EB238">
            <v>0</v>
          </cell>
          <cell r="ED238">
            <v>0</v>
          </cell>
          <cell r="EF238">
            <v>0</v>
          </cell>
          <cell r="EJ238">
            <v>0</v>
          </cell>
          <cell r="EL238">
            <v>0</v>
          </cell>
          <cell r="EN238">
            <v>0</v>
          </cell>
          <cell r="EP238">
            <v>0</v>
          </cell>
          <cell r="ER238">
            <v>0</v>
          </cell>
          <cell r="ET238">
            <v>0</v>
          </cell>
          <cell r="EX238">
            <v>0</v>
          </cell>
          <cell r="EZ238">
            <v>0</v>
          </cell>
          <cell r="FD238">
            <v>0</v>
          </cell>
          <cell r="FF238">
            <v>0</v>
          </cell>
        </row>
        <row r="239">
          <cell r="A239" t="str">
            <v>STV1</v>
          </cell>
          <cell r="B239" t="str">
            <v>DK-East</v>
          </cell>
          <cell r="G239">
            <v>143</v>
          </cell>
          <cell r="H239">
            <v>0</v>
          </cell>
          <cell r="AK239">
            <v>51.336999999999996</v>
          </cell>
          <cell r="AL239">
            <v>0</v>
          </cell>
          <cell r="AN239">
            <v>0</v>
          </cell>
          <cell r="AO239">
            <v>22.536800000000003</v>
          </cell>
          <cell r="AP239">
            <v>3553.55</v>
          </cell>
          <cell r="AQ239">
            <v>27.17</v>
          </cell>
          <cell r="BG239" t="b">
            <v>0</v>
          </cell>
          <cell r="BO239" t="b">
            <v>0</v>
          </cell>
          <cell r="CA239" t="b">
            <v>0</v>
          </cell>
          <cell r="CB239" t="b">
            <v>0</v>
          </cell>
          <cell r="CD239" t="b">
            <v>0</v>
          </cell>
          <cell r="CE239" t="b">
            <v>0</v>
          </cell>
          <cell r="CG239" t="b">
            <v>0</v>
          </cell>
          <cell r="CH239" t="b">
            <v>0</v>
          </cell>
          <cell r="CP239" t="str">
            <v>ETCOASTM</v>
          </cell>
          <cell r="CT239" t="b">
            <v>0</v>
          </cell>
          <cell r="CV239" t="b">
            <v>0</v>
          </cell>
          <cell r="CX239" t="b">
            <v>0</v>
          </cell>
          <cell r="CZ239" t="b">
            <v>0</v>
          </cell>
          <cell r="DB239" t="b">
            <v>0</v>
          </cell>
          <cell r="DD239" t="b">
            <v>0</v>
          </cell>
          <cell r="DF239" t="b">
            <v>0</v>
          </cell>
          <cell r="DH239" t="b">
            <v>0</v>
          </cell>
          <cell r="DJ239" t="b">
            <v>0</v>
          </cell>
          <cell r="DL239" t="b">
            <v>0</v>
          </cell>
          <cell r="DN239" t="b">
            <v>0</v>
          </cell>
          <cell r="DP239" t="b">
            <v>0</v>
          </cell>
          <cell r="DV239">
            <v>0</v>
          </cell>
          <cell r="DX239">
            <v>0</v>
          </cell>
          <cell r="DZ239">
            <v>0</v>
          </cell>
          <cell r="EB239">
            <v>0</v>
          </cell>
          <cell r="ED239">
            <v>0</v>
          </cell>
          <cell r="EF239">
            <v>0</v>
          </cell>
          <cell r="EJ239">
            <v>0</v>
          </cell>
          <cell r="EL239">
            <v>0</v>
          </cell>
          <cell r="EN239">
            <v>0</v>
          </cell>
          <cell r="EP239">
            <v>0</v>
          </cell>
          <cell r="ER239">
            <v>0</v>
          </cell>
          <cell r="ET239">
            <v>0</v>
          </cell>
          <cell r="EX239">
            <v>0</v>
          </cell>
          <cell r="EZ239">
            <v>0</v>
          </cell>
          <cell r="FD239">
            <v>0</v>
          </cell>
          <cell r="FF239">
            <v>0</v>
          </cell>
        </row>
        <row r="240">
          <cell r="A240" t="str">
            <v>STV1</v>
          </cell>
          <cell r="B240" t="str">
            <v>DK-East</v>
          </cell>
          <cell r="G240">
            <v>143</v>
          </cell>
          <cell r="H240">
            <v>0</v>
          </cell>
          <cell r="AK240">
            <v>51.336999999999996</v>
          </cell>
          <cell r="AL240">
            <v>0</v>
          </cell>
          <cell r="AN240">
            <v>0</v>
          </cell>
          <cell r="AO240">
            <v>11.44</v>
          </cell>
          <cell r="AP240">
            <v>2860</v>
          </cell>
          <cell r="AQ240">
            <v>20.020000000000003</v>
          </cell>
          <cell r="BG240" t="b">
            <v>0</v>
          </cell>
          <cell r="BO240" t="b">
            <v>0</v>
          </cell>
          <cell r="CA240" t="b">
            <v>0</v>
          </cell>
          <cell r="CB240" t="b">
            <v>0</v>
          </cell>
          <cell r="CD240" t="b">
            <v>0</v>
          </cell>
          <cell r="CE240" t="b">
            <v>0</v>
          </cell>
          <cell r="CG240" t="b">
            <v>0</v>
          </cell>
          <cell r="CH240" t="b">
            <v>0</v>
          </cell>
          <cell r="CP240" t="str">
            <v>ETHFOSTM</v>
          </cell>
          <cell r="CT240" t="b">
            <v>0</v>
          </cell>
          <cell r="CV240" t="b">
            <v>0</v>
          </cell>
          <cell r="CX240" t="b">
            <v>0</v>
          </cell>
          <cell r="CZ240" t="b">
            <v>0</v>
          </cell>
          <cell r="DB240" t="b">
            <v>0</v>
          </cell>
          <cell r="DD240" t="b">
            <v>0</v>
          </cell>
          <cell r="DF240" t="b">
            <v>0</v>
          </cell>
          <cell r="DH240" t="b">
            <v>0</v>
          </cell>
          <cell r="DJ240" t="b">
            <v>0</v>
          </cell>
          <cell r="DL240" t="b">
            <v>0</v>
          </cell>
          <cell r="DN240" t="b">
            <v>0</v>
          </cell>
          <cell r="DP240" t="b">
            <v>0</v>
          </cell>
          <cell r="DV240">
            <v>0</v>
          </cell>
          <cell r="DX240">
            <v>0</v>
          </cell>
          <cell r="DZ240">
            <v>0</v>
          </cell>
          <cell r="EB240">
            <v>0</v>
          </cell>
          <cell r="ED240">
            <v>0</v>
          </cell>
          <cell r="EF240">
            <v>0</v>
          </cell>
          <cell r="EJ240">
            <v>0</v>
          </cell>
          <cell r="EL240">
            <v>0</v>
          </cell>
          <cell r="EN240">
            <v>0</v>
          </cell>
          <cell r="EP240">
            <v>0</v>
          </cell>
          <cell r="ER240">
            <v>0</v>
          </cell>
          <cell r="ET240">
            <v>0</v>
          </cell>
          <cell r="EX240">
            <v>0</v>
          </cell>
          <cell r="EZ240">
            <v>0</v>
          </cell>
          <cell r="FD240">
            <v>0</v>
          </cell>
          <cell r="FF240">
            <v>0</v>
          </cell>
        </row>
        <row r="241">
          <cell r="A241" t="str">
            <v>STV2</v>
          </cell>
          <cell r="B241" t="str">
            <v>DK-East</v>
          </cell>
          <cell r="G241">
            <v>270</v>
          </cell>
          <cell r="H241">
            <v>0</v>
          </cell>
          <cell r="AK241">
            <v>99.36</v>
          </cell>
          <cell r="AL241">
            <v>0</v>
          </cell>
          <cell r="AN241">
            <v>0</v>
          </cell>
          <cell r="AO241">
            <v>42.552000000000007</v>
          </cell>
          <cell r="AP241">
            <v>6709.5</v>
          </cell>
          <cell r="AQ241">
            <v>37.800000000000004</v>
          </cell>
          <cell r="BG241" t="b">
            <v>0</v>
          </cell>
          <cell r="BO241" t="b">
            <v>0</v>
          </cell>
          <cell r="CA241" t="b">
            <v>0</v>
          </cell>
          <cell r="CB241" t="b">
            <v>0</v>
          </cell>
          <cell r="CD241" t="b">
            <v>0</v>
          </cell>
          <cell r="CE241" t="b">
            <v>0</v>
          </cell>
          <cell r="CG241" t="b">
            <v>0</v>
          </cell>
          <cell r="CH241" t="b">
            <v>0</v>
          </cell>
          <cell r="CP241" t="str">
            <v>ETCOASTM</v>
          </cell>
          <cell r="CT241" t="b">
            <v>0</v>
          </cell>
          <cell r="CV241" t="b">
            <v>0</v>
          </cell>
          <cell r="CX241" t="b">
            <v>0</v>
          </cell>
          <cell r="CZ241" t="b">
            <v>0</v>
          </cell>
          <cell r="DB241" t="b">
            <v>0</v>
          </cell>
          <cell r="DD241" t="b">
            <v>0</v>
          </cell>
          <cell r="DF241" t="b">
            <v>0</v>
          </cell>
          <cell r="DH241" t="b">
            <v>0</v>
          </cell>
          <cell r="DJ241" t="b">
            <v>0</v>
          </cell>
          <cell r="DL241" t="b">
            <v>0</v>
          </cell>
          <cell r="DN241" t="b">
            <v>0</v>
          </cell>
          <cell r="DP241" t="b">
            <v>0</v>
          </cell>
          <cell r="DV241">
            <v>0</v>
          </cell>
          <cell r="DX241">
            <v>0</v>
          </cell>
          <cell r="DZ241">
            <v>0</v>
          </cell>
          <cell r="EB241">
            <v>0</v>
          </cell>
          <cell r="ED241">
            <v>0</v>
          </cell>
          <cell r="EF241">
            <v>0</v>
          </cell>
          <cell r="EJ241">
            <v>0</v>
          </cell>
          <cell r="EL241">
            <v>0</v>
          </cell>
          <cell r="EN241">
            <v>0</v>
          </cell>
          <cell r="EP241">
            <v>0</v>
          </cell>
          <cell r="ER241">
            <v>0</v>
          </cell>
          <cell r="ET241">
            <v>0</v>
          </cell>
          <cell r="EX241">
            <v>0</v>
          </cell>
          <cell r="EZ241">
            <v>0</v>
          </cell>
          <cell r="FD241">
            <v>0</v>
          </cell>
          <cell r="FF241">
            <v>0</v>
          </cell>
        </row>
        <row r="242">
          <cell r="A242" t="str">
            <v>STV2</v>
          </cell>
          <cell r="B242" t="str">
            <v>DK-East</v>
          </cell>
          <cell r="G242">
            <v>270</v>
          </cell>
          <cell r="H242">
            <v>0</v>
          </cell>
          <cell r="AK242">
            <v>99.36</v>
          </cell>
          <cell r="AL242">
            <v>0</v>
          </cell>
          <cell r="AN242">
            <v>0</v>
          </cell>
          <cell r="AO242">
            <v>42.552000000000007</v>
          </cell>
          <cell r="AP242">
            <v>6709.5</v>
          </cell>
          <cell r="AQ242">
            <v>37.800000000000004</v>
          </cell>
          <cell r="BG242" t="b">
            <v>0</v>
          </cell>
          <cell r="BO242" t="b">
            <v>0</v>
          </cell>
          <cell r="CA242" t="b">
            <v>0</v>
          </cell>
          <cell r="CB242" t="b">
            <v>0</v>
          </cell>
          <cell r="CD242" t="b">
            <v>0</v>
          </cell>
          <cell r="CE242" t="b">
            <v>0</v>
          </cell>
          <cell r="CG242" t="b">
            <v>0</v>
          </cell>
          <cell r="CH242" t="b">
            <v>0</v>
          </cell>
          <cell r="CP242" t="str">
            <v>ETCOASTM</v>
          </cell>
          <cell r="CT242" t="b">
            <v>0</v>
          </cell>
          <cell r="CV242" t="b">
            <v>0</v>
          </cell>
          <cell r="CX242" t="b">
            <v>0</v>
          </cell>
          <cell r="CZ242" t="b">
            <v>0</v>
          </cell>
          <cell r="DB242" t="b">
            <v>0</v>
          </cell>
          <cell r="DD242" t="b">
            <v>0</v>
          </cell>
          <cell r="DF242" t="b">
            <v>0</v>
          </cell>
          <cell r="DH242" t="b">
            <v>0</v>
          </cell>
          <cell r="DJ242" t="b">
            <v>0</v>
          </cell>
          <cell r="DL242" t="b">
            <v>0</v>
          </cell>
          <cell r="DN242" t="b">
            <v>0</v>
          </cell>
          <cell r="DP242" t="b">
            <v>0</v>
          </cell>
          <cell r="DV242">
            <v>0</v>
          </cell>
          <cell r="DX242">
            <v>0</v>
          </cell>
          <cell r="DZ242">
            <v>0</v>
          </cell>
          <cell r="EB242">
            <v>0</v>
          </cell>
          <cell r="ED242">
            <v>0</v>
          </cell>
          <cell r="EF242">
            <v>0</v>
          </cell>
          <cell r="EJ242">
            <v>0</v>
          </cell>
          <cell r="EL242">
            <v>0</v>
          </cell>
          <cell r="EN242">
            <v>0</v>
          </cell>
          <cell r="EP242">
            <v>0</v>
          </cell>
          <cell r="ER242">
            <v>0</v>
          </cell>
          <cell r="ET242">
            <v>0</v>
          </cell>
          <cell r="EX242">
            <v>0</v>
          </cell>
          <cell r="EZ242">
            <v>0</v>
          </cell>
          <cell r="FD242">
            <v>0</v>
          </cell>
          <cell r="FF242">
            <v>0</v>
          </cell>
        </row>
        <row r="243">
          <cell r="A243" t="str">
            <v>STV2</v>
          </cell>
          <cell r="B243" t="str">
            <v>DK-East</v>
          </cell>
          <cell r="G243">
            <v>270</v>
          </cell>
          <cell r="H243">
            <v>0</v>
          </cell>
          <cell r="AK243">
            <v>99.36</v>
          </cell>
          <cell r="AL243">
            <v>0</v>
          </cell>
          <cell r="AN243">
            <v>0</v>
          </cell>
          <cell r="AO243">
            <v>42.552000000000007</v>
          </cell>
          <cell r="AP243">
            <v>6709.5</v>
          </cell>
          <cell r="AQ243">
            <v>37.800000000000004</v>
          </cell>
          <cell r="BG243" t="b">
            <v>0</v>
          </cell>
          <cell r="BO243" t="b">
            <v>0</v>
          </cell>
          <cell r="CA243" t="b">
            <v>0</v>
          </cell>
          <cell r="CB243" t="b">
            <v>0</v>
          </cell>
          <cell r="CD243" t="b">
            <v>0</v>
          </cell>
          <cell r="CE243" t="b">
            <v>0</v>
          </cell>
          <cell r="CG243" t="b">
            <v>0</v>
          </cell>
          <cell r="CH243" t="b">
            <v>0</v>
          </cell>
          <cell r="CP243" t="str">
            <v>ETCOASTM</v>
          </cell>
          <cell r="CT243" t="b">
            <v>0</v>
          </cell>
          <cell r="CV243" t="b">
            <v>0</v>
          </cell>
          <cell r="CX243" t="b">
            <v>0</v>
          </cell>
          <cell r="CZ243" t="b">
            <v>0</v>
          </cell>
          <cell r="DB243" t="b">
            <v>0</v>
          </cell>
          <cell r="DD243" t="b">
            <v>0</v>
          </cell>
          <cell r="DF243" t="b">
            <v>0</v>
          </cell>
          <cell r="DH243" t="b">
            <v>0</v>
          </cell>
          <cell r="DJ243" t="b">
            <v>0</v>
          </cell>
          <cell r="DL243" t="b">
            <v>0</v>
          </cell>
          <cell r="DN243" t="b">
            <v>0</v>
          </cell>
          <cell r="DP243" t="b">
            <v>0</v>
          </cell>
          <cell r="DV243">
            <v>0</v>
          </cell>
          <cell r="DX243">
            <v>0</v>
          </cell>
          <cell r="DZ243">
            <v>0</v>
          </cell>
          <cell r="EB243">
            <v>0</v>
          </cell>
          <cell r="ED243">
            <v>0</v>
          </cell>
          <cell r="EF243">
            <v>0</v>
          </cell>
          <cell r="EJ243">
            <v>0</v>
          </cell>
          <cell r="EL243">
            <v>0</v>
          </cell>
          <cell r="EN243">
            <v>0</v>
          </cell>
          <cell r="EP243">
            <v>0</v>
          </cell>
          <cell r="ER243">
            <v>0</v>
          </cell>
          <cell r="ET243">
            <v>0</v>
          </cell>
          <cell r="EX243">
            <v>0</v>
          </cell>
          <cell r="EZ243">
            <v>0</v>
          </cell>
          <cell r="FD243">
            <v>0</v>
          </cell>
          <cell r="FF243">
            <v>0</v>
          </cell>
        </row>
        <row r="244">
          <cell r="A244" t="str">
            <v>STV2</v>
          </cell>
          <cell r="B244" t="str">
            <v>DK-East</v>
          </cell>
          <cell r="G244">
            <v>270</v>
          </cell>
          <cell r="H244">
            <v>0</v>
          </cell>
          <cell r="AK244">
            <v>99.36</v>
          </cell>
          <cell r="AL244">
            <v>0</v>
          </cell>
          <cell r="AN244">
            <v>0</v>
          </cell>
          <cell r="AO244">
            <v>42.552000000000007</v>
          </cell>
          <cell r="AP244">
            <v>6709.5</v>
          </cell>
          <cell r="AQ244">
            <v>51.3</v>
          </cell>
          <cell r="BG244" t="b">
            <v>0</v>
          </cell>
          <cell r="BO244" t="b">
            <v>0</v>
          </cell>
          <cell r="CA244" t="b">
            <v>0</v>
          </cell>
          <cell r="CB244" t="b">
            <v>0</v>
          </cell>
          <cell r="CD244" t="b">
            <v>0</v>
          </cell>
          <cell r="CE244" t="b">
            <v>0</v>
          </cell>
          <cell r="CG244" t="b">
            <v>0</v>
          </cell>
          <cell r="CH244" t="b">
            <v>0</v>
          </cell>
          <cell r="CP244" t="str">
            <v>ETCOASTM</v>
          </cell>
          <cell r="CT244" t="b">
            <v>0</v>
          </cell>
          <cell r="CV244" t="b">
            <v>0</v>
          </cell>
          <cell r="CX244" t="b">
            <v>0</v>
          </cell>
          <cell r="CZ244" t="b">
            <v>0</v>
          </cell>
          <cell r="DB244" t="b">
            <v>0</v>
          </cell>
          <cell r="DD244" t="b">
            <v>0</v>
          </cell>
          <cell r="DF244" t="b">
            <v>0</v>
          </cell>
          <cell r="DH244" t="b">
            <v>0</v>
          </cell>
          <cell r="DJ244" t="b">
            <v>0</v>
          </cell>
          <cell r="DL244" t="b">
            <v>0</v>
          </cell>
          <cell r="DN244" t="b">
            <v>0</v>
          </cell>
          <cell r="DP244" t="b">
            <v>0</v>
          </cell>
          <cell r="DV244">
            <v>0</v>
          </cell>
          <cell r="DX244">
            <v>0</v>
          </cell>
          <cell r="DZ244">
            <v>0</v>
          </cell>
          <cell r="EB244">
            <v>0</v>
          </cell>
          <cell r="ED244">
            <v>0</v>
          </cell>
          <cell r="EF244">
            <v>0</v>
          </cell>
          <cell r="EJ244">
            <v>0</v>
          </cell>
          <cell r="EL244">
            <v>0</v>
          </cell>
          <cell r="EN244">
            <v>0</v>
          </cell>
          <cell r="EP244">
            <v>0</v>
          </cell>
          <cell r="ER244">
            <v>0</v>
          </cell>
          <cell r="ET244">
            <v>0</v>
          </cell>
          <cell r="EX244">
            <v>0</v>
          </cell>
          <cell r="EZ244">
            <v>0</v>
          </cell>
          <cell r="FD244">
            <v>0</v>
          </cell>
          <cell r="FF244">
            <v>0</v>
          </cell>
        </row>
        <row r="245">
          <cell r="A245" t="str">
            <v>STV2</v>
          </cell>
          <cell r="B245" t="str">
            <v>DK-East</v>
          </cell>
          <cell r="G245">
            <v>270</v>
          </cell>
          <cell r="H245">
            <v>0</v>
          </cell>
          <cell r="AK245">
            <v>99.36</v>
          </cell>
          <cell r="AL245">
            <v>0</v>
          </cell>
          <cell r="AN245">
            <v>0</v>
          </cell>
          <cell r="AO245">
            <v>21.6</v>
          </cell>
          <cell r="AP245">
            <v>5400</v>
          </cell>
          <cell r="AQ245">
            <v>51.3</v>
          </cell>
          <cell r="BG245" t="b">
            <v>0</v>
          </cell>
          <cell r="BO245" t="b">
            <v>0</v>
          </cell>
          <cell r="CA245" t="b">
            <v>0</v>
          </cell>
          <cell r="CB245" t="b">
            <v>0</v>
          </cell>
          <cell r="CD245" t="b">
            <v>0</v>
          </cell>
          <cell r="CE245" t="b">
            <v>0</v>
          </cell>
          <cell r="CG245" t="b">
            <v>0</v>
          </cell>
          <cell r="CH245" t="b">
            <v>0</v>
          </cell>
          <cell r="CP245" t="str">
            <v>ETHFOSTM</v>
          </cell>
          <cell r="CT245" t="b">
            <v>0</v>
          </cell>
          <cell r="CV245" t="b">
            <v>0</v>
          </cell>
          <cell r="CX245" t="b">
            <v>0</v>
          </cell>
          <cell r="CZ245" t="b">
            <v>0</v>
          </cell>
          <cell r="DB245" t="b">
            <v>0</v>
          </cell>
          <cell r="DD245" t="b">
            <v>0</v>
          </cell>
          <cell r="DF245" t="b">
            <v>0</v>
          </cell>
          <cell r="DH245" t="b">
            <v>0</v>
          </cell>
          <cell r="DJ245" t="b">
            <v>0</v>
          </cell>
          <cell r="DL245" t="b">
            <v>0</v>
          </cell>
          <cell r="DN245" t="b">
            <v>0</v>
          </cell>
          <cell r="DP245" t="b">
            <v>0</v>
          </cell>
          <cell r="DV245">
            <v>0</v>
          </cell>
          <cell r="DX245">
            <v>0</v>
          </cell>
          <cell r="DZ245">
            <v>0</v>
          </cell>
          <cell r="EB245">
            <v>0</v>
          </cell>
          <cell r="ED245">
            <v>0</v>
          </cell>
          <cell r="EF245">
            <v>0</v>
          </cell>
          <cell r="EJ245">
            <v>0</v>
          </cell>
          <cell r="EL245">
            <v>0</v>
          </cell>
          <cell r="EN245">
            <v>0</v>
          </cell>
          <cell r="EP245">
            <v>0</v>
          </cell>
          <cell r="ER245">
            <v>0</v>
          </cell>
          <cell r="ET245">
            <v>0</v>
          </cell>
          <cell r="EX245">
            <v>0</v>
          </cell>
          <cell r="EZ245">
            <v>0</v>
          </cell>
          <cell r="FD245">
            <v>0</v>
          </cell>
          <cell r="FF245">
            <v>0</v>
          </cell>
        </row>
        <row r="246">
          <cell r="A246" t="str">
            <v>DTU</v>
          </cell>
          <cell r="B246" t="str">
            <v>DK-East</v>
          </cell>
          <cell r="G246">
            <v>39</v>
          </cell>
          <cell r="H246">
            <v>32.151690024732069</v>
          </cell>
          <cell r="AK246">
            <v>17.823</v>
          </cell>
          <cell r="AL246">
            <v>12.113208855154621</v>
          </cell>
          <cell r="AN246">
            <v>0</v>
          </cell>
          <cell r="AO246">
            <v>3.12</v>
          </cell>
          <cell r="AP246">
            <v>390</v>
          </cell>
          <cell r="AQ246">
            <v>3.9000000000000004</v>
          </cell>
          <cell r="BG246" t="b">
            <v>0</v>
          </cell>
          <cell r="BO246" t="b">
            <v>0</v>
          </cell>
          <cell r="CA246" t="b">
            <v>0</v>
          </cell>
          <cell r="CB246" t="b">
            <v>0</v>
          </cell>
          <cell r="CD246" t="b">
            <v>0</v>
          </cell>
          <cell r="CE246" t="b">
            <v>0</v>
          </cell>
          <cell r="CG246" t="b">
            <v>0</v>
          </cell>
          <cell r="CH246" t="b">
            <v>0</v>
          </cell>
          <cell r="CP246" t="str">
            <v>ECGASGTD</v>
          </cell>
          <cell r="CT246" t="b">
            <v>0</v>
          </cell>
          <cell r="CV246" t="b">
            <v>0</v>
          </cell>
          <cell r="CX246" t="b">
            <v>0</v>
          </cell>
          <cell r="CZ246" t="b">
            <v>0</v>
          </cell>
          <cell r="DB246" t="b">
            <v>0</v>
          </cell>
          <cell r="DD246" t="b">
            <v>0</v>
          </cell>
          <cell r="DF246" t="b">
            <v>0</v>
          </cell>
          <cell r="DH246" t="b">
            <v>0</v>
          </cell>
          <cell r="DJ246" t="b">
            <v>0</v>
          </cell>
          <cell r="DL246" t="b">
            <v>0</v>
          </cell>
          <cell r="DN246" t="b">
            <v>0</v>
          </cell>
          <cell r="DP246" t="b">
            <v>0</v>
          </cell>
          <cell r="DV246">
            <v>0</v>
          </cell>
          <cell r="DX246">
            <v>0</v>
          </cell>
          <cell r="DZ246">
            <v>0</v>
          </cell>
          <cell r="EB246">
            <v>0</v>
          </cell>
          <cell r="ED246">
            <v>0</v>
          </cell>
          <cell r="EF246">
            <v>0</v>
          </cell>
          <cell r="EJ246">
            <v>0</v>
          </cell>
          <cell r="EL246">
            <v>0</v>
          </cell>
          <cell r="EN246">
            <v>0</v>
          </cell>
          <cell r="EP246">
            <v>0</v>
          </cell>
          <cell r="ER246">
            <v>0</v>
          </cell>
          <cell r="ET246">
            <v>0</v>
          </cell>
          <cell r="EX246">
            <v>0</v>
          </cell>
          <cell r="EZ246">
            <v>0</v>
          </cell>
          <cell r="FD246">
            <v>0</v>
          </cell>
          <cell r="FF246">
            <v>0</v>
          </cell>
        </row>
        <row r="247">
          <cell r="A247" t="str">
            <v>DTU</v>
          </cell>
          <cell r="B247" t="str">
            <v>DK-East</v>
          </cell>
          <cell r="G247">
            <v>39</v>
          </cell>
          <cell r="H247">
            <v>32.151690024732069</v>
          </cell>
          <cell r="AK247">
            <v>17.823</v>
          </cell>
          <cell r="AL247">
            <v>12.113208855154621</v>
          </cell>
          <cell r="AN247">
            <v>0</v>
          </cell>
          <cell r="AO247">
            <v>3.12</v>
          </cell>
          <cell r="AP247">
            <v>390</v>
          </cell>
          <cell r="AQ247">
            <v>3.9000000000000004</v>
          </cell>
          <cell r="BG247" t="b">
            <v>0</v>
          </cell>
          <cell r="BO247" t="b">
            <v>0</v>
          </cell>
          <cell r="CA247" t="b">
            <v>0</v>
          </cell>
          <cell r="CB247" t="b">
            <v>0</v>
          </cell>
          <cell r="CD247" t="b">
            <v>0</v>
          </cell>
          <cell r="CE247" t="b">
            <v>0</v>
          </cell>
          <cell r="CG247" t="b">
            <v>0</v>
          </cell>
          <cell r="CH247" t="b">
            <v>0</v>
          </cell>
          <cell r="CP247" t="str">
            <v>ECGASGTD</v>
          </cell>
          <cell r="CT247" t="b">
            <v>0</v>
          </cell>
          <cell r="CV247" t="b">
            <v>0</v>
          </cell>
          <cell r="CX247" t="b">
            <v>0</v>
          </cell>
          <cell r="CZ247" t="b">
            <v>0</v>
          </cell>
          <cell r="DB247" t="b">
            <v>0</v>
          </cell>
          <cell r="DD247" t="b">
            <v>0</v>
          </cell>
          <cell r="DF247" t="b">
            <v>0</v>
          </cell>
          <cell r="DH247" t="b">
            <v>0</v>
          </cell>
          <cell r="DJ247" t="b">
            <v>0</v>
          </cell>
          <cell r="DL247" t="b">
            <v>0</v>
          </cell>
          <cell r="DN247" t="b">
            <v>0</v>
          </cell>
          <cell r="DP247" t="b">
            <v>0</v>
          </cell>
          <cell r="DV247">
            <v>0</v>
          </cell>
          <cell r="DX247">
            <v>0</v>
          </cell>
          <cell r="DZ247">
            <v>0</v>
          </cell>
          <cell r="EB247">
            <v>0</v>
          </cell>
          <cell r="ED247">
            <v>0</v>
          </cell>
          <cell r="EF247">
            <v>0</v>
          </cell>
          <cell r="EJ247">
            <v>0</v>
          </cell>
          <cell r="EL247">
            <v>0</v>
          </cell>
          <cell r="EN247">
            <v>0</v>
          </cell>
          <cell r="EP247">
            <v>0</v>
          </cell>
          <cell r="ER247">
            <v>0</v>
          </cell>
          <cell r="ET247">
            <v>0</v>
          </cell>
          <cell r="EX247">
            <v>0</v>
          </cell>
          <cell r="EZ247">
            <v>0</v>
          </cell>
          <cell r="FD247">
            <v>0</v>
          </cell>
          <cell r="FF247">
            <v>0</v>
          </cell>
        </row>
        <row r="248">
          <cell r="A248" t="str">
            <v>DTU</v>
          </cell>
          <cell r="B248" t="str">
            <v>DK-East</v>
          </cell>
          <cell r="G248">
            <v>39</v>
          </cell>
          <cell r="H248">
            <v>32.151690024732069</v>
          </cell>
          <cell r="AK248">
            <v>17.823</v>
          </cell>
          <cell r="AL248">
            <v>12.113208855154621</v>
          </cell>
          <cell r="AN248">
            <v>0</v>
          </cell>
          <cell r="AO248">
            <v>3.12</v>
          </cell>
          <cell r="AP248">
            <v>390</v>
          </cell>
          <cell r="AQ248">
            <v>3.9000000000000004</v>
          </cell>
          <cell r="BG248" t="b">
            <v>0</v>
          </cell>
          <cell r="BO248" t="b">
            <v>0</v>
          </cell>
          <cell r="CA248" t="b">
            <v>0</v>
          </cell>
          <cell r="CB248" t="b">
            <v>0</v>
          </cell>
          <cell r="CD248" t="b">
            <v>0</v>
          </cell>
          <cell r="CE248" t="b">
            <v>0</v>
          </cell>
          <cell r="CG248" t="b">
            <v>0</v>
          </cell>
          <cell r="CH248" t="b">
            <v>0</v>
          </cell>
          <cell r="CP248" t="str">
            <v>ECGASGTD</v>
          </cell>
          <cell r="CT248" t="b">
            <v>0</v>
          </cell>
          <cell r="CV248" t="b">
            <v>0</v>
          </cell>
          <cell r="CX248" t="b">
            <v>0</v>
          </cell>
          <cell r="CZ248" t="b">
            <v>0</v>
          </cell>
          <cell r="DB248" t="b">
            <v>0</v>
          </cell>
          <cell r="DD248" t="b">
            <v>0</v>
          </cell>
          <cell r="DF248" t="b">
            <v>0</v>
          </cell>
          <cell r="DH248" t="b">
            <v>0</v>
          </cell>
          <cell r="DJ248" t="b">
            <v>0</v>
          </cell>
          <cell r="DL248" t="b">
            <v>0</v>
          </cell>
          <cell r="DN248" t="b">
            <v>0</v>
          </cell>
          <cell r="DP248" t="b">
            <v>0</v>
          </cell>
          <cell r="DV248">
            <v>0</v>
          </cell>
          <cell r="DX248">
            <v>0</v>
          </cell>
          <cell r="DZ248">
            <v>0</v>
          </cell>
          <cell r="EB248">
            <v>0</v>
          </cell>
          <cell r="ED248">
            <v>0</v>
          </cell>
          <cell r="EF248">
            <v>0</v>
          </cell>
          <cell r="EJ248">
            <v>0</v>
          </cell>
          <cell r="EL248">
            <v>0</v>
          </cell>
          <cell r="EN248">
            <v>0</v>
          </cell>
          <cell r="EP248">
            <v>0</v>
          </cell>
          <cell r="ER248">
            <v>0</v>
          </cell>
          <cell r="ET248">
            <v>0</v>
          </cell>
          <cell r="EX248">
            <v>0</v>
          </cell>
          <cell r="EZ248">
            <v>0</v>
          </cell>
          <cell r="FD248">
            <v>0</v>
          </cell>
          <cell r="FF248">
            <v>0</v>
          </cell>
        </row>
        <row r="249">
          <cell r="A249" t="str">
            <v>DTU</v>
          </cell>
          <cell r="B249" t="str">
            <v>DK-East</v>
          </cell>
          <cell r="G249">
            <v>39</v>
          </cell>
          <cell r="H249">
            <v>28.676470588235293</v>
          </cell>
          <cell r="AK249">
            <v>19.265999999999998</v>
          </cell>
          <cell r="AL249">
            <v>10.416306228373701</v>
          </cell>
          <cell r="AN249">
            <v>0</v>
          </cell>
          <cell r="AO249">
            <v>3.12</v>
          </cell>
          <cell r="AP249">
            <v>390</v>
          </cell>
          <cell r="AQ249">
            <v>3.9000000000000004</v>
          </cell>
          <cell r="BG249" t="b">
            <v>0</v>
          </cell>
          <cell r="BO249" t="b">
            <v>0</v>
          </cell>
          <cell r="CA249" t="b">
            <v>0</v>
          </cell>
          <cell r="CB249" t="b">
            <v>0</v>
          </cell>
          <cell r="CD249" t="b">
            <v>0</v>
          </cell>
          <cell r="CE249" t="b">
            <v>0</v>
          </cell>
          <cell r="CG249" t="b">
            <v>0</v>
          </cell>
          <cell r="CH249" t="b">
            <v>0</v>
          </cell>
          <cell r="CP249" t="str">
            <v>ECGASGTD</v>
          </cell>
          <cell r="CT249" t="b">
            <v>0</v>
          </cell>
          <cell r="CV249" t="b">
            <v>0</v>
          </cell>
          <cell r="CX249" t="b">
            <v>0</v>
          </cell>
          <cell r="CZ249" t="b">
            <v>0</v>
          </cell>
          <cell r="DB249" t="b">
            <v>0</v>
          </cell>
          <cell r="DD249" t="b">
            <v>0</v>
          </cell>
          <cell r="DF249" t="b">
            <v>0</v>
          </cell>
          <cell r="DH249" t="b">
            <v>0</v>
          </cell>
          <cell r="DJ249" t="b">
            <v>0</v>
          </cell>
          <cell r="DL249" t="b">
            <v>0</v>
          </cell>
          <cell r="DN249" t="b">
            <v>0</v>
          </cell>
          <cell r="DP249" t="b">
            <v>0</v>
          </cell>
          <cell r="DV249">
            <v>0</v>
          </cell>
          <cell r="DX249">
            <v>0</v>
          </cell>
          <cell r="DZ249">
            <v>0</v>
          </cell>
          <cell r="EB249">
            <v>0</v>
          </cell>
          <cell r="ED249">
            <v>0</v>
          </cell>
          <cell r="EF249">
            <v>0</v>
          </cell>
          <cell r="EJ249">
            <v>0</v>
          </cell>
          <cell r="EL249">
            <v>0</v>
          </cell>
          <cell r="EN249">
            <v>0</v>
          </cell>
          <cell r="EP249">
            <v>0</v>
          </cell>
          <cell r="ER249">
            <v>0</v>
          </cell>
          <cell r="ET249">
            <v>0</v>
          </cell>
          <cell r="EX249">
            <v>0</v>
          </cell>
          <cell r="EZ249">
            <v>0</v>
          </cell>
          <cell r="FD249">
            <v>0</v>
          </cell>
          <cell r="FF249">
            <v>0</v>
          </cell>
        </row>
        <row r="250">
          <cell r="A250" t="str">
            <v>DTU_kedel</v>
          </cell>
          <cell r="B250" t="str">
            <v>DK-East</v>
          </cell>
          <cell r="G250">
            <v>0</v>
          </cell>
          <cell r="H250">
            <v>40</v>
          </cell>
          <cell r="AK250">
            <v>0</v>
          </cell>
          <cell r="AL250">
            <v>40</v>
          </cell>
          <cell r="AN250">
            <v>0</v>
          </cell>
          <cell r="AO250">
            <v>0</v>
          </cell>
          <cell r="AP250">
            <v>432</v>
          </cell>
          <cell r="AQ250">
            <v>0</v>
          </cell>
          <cell r="BG250" t="b">
            <v>0</v>
          </cell>
          <cell r="BO250" t="b">
            <v>0</v>
          </cell>
          <cell r="CA250" t="b">
            <v>0</v>
          </cell>
          <cell r="CB250" t="b">
            <v>0</v>
          </cell>
          <cell r="CD250" t="b">
            <v>0</v>
          </cell>
          <cell r="CE250" t="b">
            <v>0</v>
          </cell>
          <cell r="CG250" t="b">
            <v>0</v>
          </cell>
          <cell r="CH250" t="b">
            <v>0</v>
          </cell>
          <cell r="CP250" t="str">
            <v>EHGASBOD</v>
          </cell>
          <cell r="CT250" t="b">
            <v>0</v>
          </cell>
          <cell r="CV250" t="b">
            <v>0</v>
          </cell>
          <cell r="CX250" t="b">
            <v>0</v>
          </cell>
          <cell r="CZ250" t="b">
            <v>0</v>
          </cell>
          <cell r="DB250" t="b">
            <v>0</v>
          </cell>
          <cell r="DD250" t="b">
            <v>0</v>
          </cell>
          <cell r="DF250" t="b">
            <v>0</v>
          </cell>
          <cell r="DH250" t="b">
            <v>0</v>
          </cell>
          <cell r="DJ250" t="b">
            <v>0</v>
          </cell>
          <cell r="DL250" t="b">
            <v>0</v>
          </cell>
          <cell r="DN250" t="b">
            <v>0</v>
          </cell>
          <cell r="DP250" t="b">
            <v>0</v>
          </cell>
          <cell r="DV250">
            <v>0</v>
          </cell>
          <cell r="DX250">
            <v>0</v>
          </cell>
          <cell r="DZ250">
            <v>0</v>
          </cell>
          <cell r="EB250">
            <v>0</v>
          </cell>
          <cell r="ED250">
            <v>0</v>
          </cell>
          <cell r="EF250">
            <v>0</v>
          </cell>
          <cell r="EJ250">
            <v>0</v>
          </cell>
          <cell r="EL250">
            <v>0</v>
          </cell>
          <cell r="EN250">
            <v>0</v>
          </cell>
          <cell r="EP250">
            <v>0</v>
          </cell>
          <cell r="ER250">
            <v>0</v>
          </cell>
          <cell r="ET250">
            <v>0</v>
          </cell>
          <cell r="EX250">
            <v>0</v>
          </cell>
          <cell r="EZ250">
            <v>0</v>
          </cell>
          <cell r="FD250">
            <v>0</v>
          </cell>
          <cell r="FF250">
            <v>0</v>
          </cell>
        </row>
        <row r="251">
          <cell r="A251" t="str">
            <v>DTU_Kedel</v>
          </cell>
          <cell r="B251" t="str">
            <v>DK-East</v>
          </cell>
          <cell r="G251">
            <v>0</v>
          </cell>
          <cell r="H251">
            <v>40</v>
          </cell>
          <cell r="AK251">
            <v>0</v>
          </cell>
          <cell r="AL251">
            <v>40</v>
          </cell>
          <cell r="AN251">
            <v>0</v>
          </cell>
          <cell r="AO251">
            <v>0</v>
          </cell>
          <cell r="AP251">
            <v>432</v>
          </cell>
          <cell r="AQ251">
            <v>0</v>
          </cell>
          <cell r="BG251" t="b">
            <v>0</v>
          </cell>
          <cell r="BO251" t="b">
            <v>0</v>
          </cell>
          <cell r="CA251" t="b">
            <v>0</v>
          </cell>
          <cell r="CB251" t="b">
            <v>0</v>
          </cell>
          <cell r="CD251" t="b">
            <v>0</v>
          </cell>
          <cell r="CE251" t="b">
            <v>0</v>
          </cell>
          <cell r="CG251" t="b">
            <v>0</v>
          </cell>
          <cell r="CH251" t="b">
            <v>0</v>
          </cell>
          <cell r="CP251" t="str">
            <v>EHGASBOD</v>
          </cell>
          <cell r="CT251" t="b">
            <v>0</v>
          </cell>
          <cell r="CV251" t="b">
            <v>0</v>
          </cell>
          <cell r="CX251" t="b">
            <v>0</v>
          </cell>
          <cell r="CZ251" t="b">
            <v>0</v>
          </cell>
          <cell r="DB251" t="b">
            <v>0</v>
          </cell>
          <cell r="DD251" t="b">
            <v>0</v>
          </cell>
          <cell r="DF251" t="b">
            <v>0</v>
          </cell>
          <cell r="DH251" t="b">
            <v>0</v>
          </cell>
          <cell r="DJ251" t="b">
            <v>0</v>
          </cell>
          <cell r="DL251" t="b">
            <v>0</v>
          </cell>
          <cell r="DN251" t="b">
            <v>0</v>
          </cell>
          <cell r="DP251" t="b">
            <v>0</v>
          </cell>
          <cell r="DV251">
            <v>0</v>
          </cell>
          <cell r="DX251">
            <v>0</v>
          </cell>
          <cell r="DZ251">
            <v>0</v>
          </cell>
          <cell r="EB251">
            <v>0</v>
          </cell>
          <cell r="ED251">
            <v>0</v>
          </cell>
          <cell r="EF251">
            <v>0</v>
          </cell>
          <cell r="EJ251">
            <v>0</v>
          </cell>
          <cell r="EL251">
            <v>0</v>
          </cell>
          <cell r="EN251">
            <v>0</v>
          </cell>
          <cell r="EP251">
            <v>0</v>
          </cell>
          <cell r="ER251">
            <v>0</v>
          </cell>
          <cell r="ET251">
            <v>0</v>
          </cell>
          <cell r="EX251">
            <v>0</v>
          </cell>
          <cell r="EZ251">
            <v>0</v>
          </cell>
          <cell r="FD251">
            <v>0</v>
          </cell>
          <cell r="FF251">
            <v>0</v>
          </cell>
        </row>
        <row r="252">
          <cell r="A252" t="str">
            <v>VarmelagerDTU</v>
          </cell>
          <cell r="B252" t="str">
            <v>DK-East</v>
          </cell>
          <cell r="G252">
            <v>0</v>
          </cell>
          <cell r="H252">
            <v>32</v>
          </cell>
          <cell r="AK252">
            <v>0</v>
          </cell>
          <cell r="AL252">
            <v>0</v>
          </cell>
          <cell r="AN252">
            <v>0</v>
          </cell>
          <cell r="AO252">
            <v>0</v>
          </cell>
          <cell r="AP252">
            <v>0</v>
          </cell>
          <cell r="AQ252">
            <v>0</v>
          </cell>
          <cell r="BG252" t="b">
            <v>0</v>
          </cell>
          <cell r="BO252" t="b">
            <v>0</v>
          </cell>
          <cell r="CA252" t="b">
            <v>0</v>
          </cell>
          <cell r="CB252" t="b">
            <v>0</v>
          </cell>
          <cell r="CD252" t="b">
            <v>0</v>
          </cell>
          <cell r="CE252" t="b">
            <v>0</v>
          </cell>
          <cell r="CG252" t="b">
            <v>0</v>
          </cell>
          <cell r="CH252" t="b">
            <v>0</v>
          </cell>
          <cell r="CP252">
            <v>0</v>
          </cell>
          <cell r="CT252" t="b">
            <v>0</v>
          </cell>
          <cell r="CV252" t="b">
            <v>0</v>
          </cell>
          <cell r="CX252" t="b">
            <v>0</v>
          </cell>
          <cell r="CZ252" t="b">
            <v>0</v>
          </cell>
          <cell r="DB252" t="b">
            <v>0</v>
          </cell>
          <cell r="DD252" t="b">
            <v>0</v>
          </cell>
          <cell r="DF252" t="b">
            <v>0</v>
          </cell>
          <cell r="DH252" t="b">
            <v>0</v>
          </cell>
          <cell r="DJ252" t="b">
            <v>0</v>
          </cell>
          <cell r="DL252" t="b">
            <v>0</v>
          </cell>
          <cell r="DN252" t="b">
            <v>0</v>
          </cell>
          <cell r="DP252" t="b">
            <v>0</v>
          </cell>
          <cell r="DV252">
            <v>0</v>
          </cell>
          <cell r="DX252">
            <v>0</v>
          </cell>
          <cell r="DZ252">
            <v>0</v>
          </cell>
          <cell r="EB252">
            <v>0</v>
          </cell>
          <cell r="ED252">
            <v>0</v>
          </cell>
          <cell r="EF252">
            <v>0</v>
          </cell>
          <cell r="EJ252">
            <v>0</v>
          </cell>
          <cell r="EL252">
            <v>0</v>
          </cell>
          <cell r="EN252">
            <v>0</v>
          </cell>
          <cell r="EP252">
            <v>0</v>
          </cell>
          <cell r="ER252">
            <v>0</v>
          </cell>
          <cell r="ET252">
            <v>0</v>
          </cell>
          <cell r="EX252">
            <v>0</v>
          </cell>
          <cell r="EZ252">
            <v>0</v>
          </cell>
          <cell r="FD252">
            <v>0</v>
          </cell>
          <cell r="FF252">
            <v>0</v>
          </cell>
        </row>
        <row r="253">
          <cell r="A253" t="str">
            <v>MariboSaxkøbingKV</v>
          </cell>
          <cell r="B253" t="str">
            <v>DK-East</v>
          </cell>
          <cell r="G253">
            <v>10.327</v>
          </cell>
          <cell r="H253">
            <v>23</v>
          </cell>
          <cell r="AK253">
            <v>2.7986170000000001</v>
          </cell>
          <cell r="AL253">
            <v>13.881959910913141</v>
          </cell>
          <cell r="AN253">
            <v>0</v>
          </cell>
          <cell r="AO253">
            <v>2.8915600000000001</v>
          </cell>
          <cell r="AP253">
            <v>464.71499999999997</v>
          </cell>
          <cell r="AQ253">
            <v>1.4457800000000001</v>
          </cell>
          <cell r="BG253" t="b">
            <v>0</v>
          </cell>
          <cell r="BO253" t="b">
            <v>0</v>
          </cell>
          <cell r="CA253" t="b">
            <v>0</v>
          </cell>
          <cell r="CB253" t="b">
            <v>0</v>
          </cell>
          <cell r="CD253" t="b">
            <v>0</v>
          </cell>
          <cell r="CE253" t="b">
            <v>0</v>
          </cell>
          <cell r="CG253" t="b">
            <v>0</v>
          </cell>
          <cell r="CH253" t="b">
            <v>0</v>
          </cell>
          <cell r="CP253" t="str">
            <v>ECSTRBPD</v>
          </cell>
          <cell r="CT253" t="b">
            <v>0</v>
          </cell>
          <cell r="CV253" t="b">
            <v>0</v>
          </cell>
          <cell r="CX253" t="b">
            <v>0</v>
          </cell>
          <cell r="CZ253" t="b">
            <v>0</v>
          </cell>
          <cell r="DB253" t="b">
            <v>0</v>
          </cell>
          <cell r="DD253" t="b">
            <v>0</v>
          </cell>
          <cell r="DF253" t="b">
            <v>0</v>
          </cell>
          <cell r="DH253" t="b">
            <v>0</v>
          </cell>
          <cell r="DJ253" t="b">
            <v>0</v>
          </cell>
          <cell r="DL253" t="b">
            <v>0</v>
          </cell>
          <cell r="DN253" t="b">
            <v>0</v>
          </cell>
          <cell r="DP253" t="b">
            <v>0</v>
          </cell>
          <cell r="DV253">
            <v>0</v>
          </cell>
          <cell r="DX253">
            <v>0</v>
          </cell>
          <cell r="DZ253">
            <v>0</v>
          </cell>
          <cell r="EB253">
            <v>0</v>
          </cell>
          <cell r="ED253">
            <v>0</v>
          </cell>
          <cell r="EF253">
            <v>0</v>
          </cell>
          <cell r="EJ253">
            <v>0</v>
          </cell>
          <cell r="EL253">
            <v>0</v>
          </cell>
          <cell r="EN253">
            <v>0</v>
          </cell>
          <cell r="EP253">
            <v>0</v>
          </cell>
          <cell r="ER253">
            <v>0</v>
          </cell>
          <cell r="ET253">
            <v>0</v>
          </cell>
          <cell r="EX253">
            <v>0</v>
          </cell>
          <cell r="EZ253">
            <v>0</v>
          </cell>
          <cell r="FD253">
            <v>0</v>
          </cell>
          <cell r="FF253">
            <v>0</v>
          </cell>
        </row>
        <row r="254">
          <cell r="A254" t="str">
            <v>GM_DKE10</v>
          </cell>
          <cell r="B254" t="str">
            <v>DK-East</v>
          </cell>
          <cell r="G254">
            <v>33</v>
          </cell>
          <cell r="H254">
            <v>40.993788819875775</v>
          </cell>
          <cell r="AK254">
            <v>12.705</v>
          </cell>
          <cell r="AL254">
            <v>19.605725087766675</v>
          </cell>
          <cell r="AN254">
            <v>0</v>
          </cell>
          <cell r="AO254">
            <v>3.3000000000000003</v>
          </cell>
          <cell r="AP254">
            <v>990</v>
          </cell>
          <cell r="AQ254">
            <v>3.3000000000000003</v>
          </cell>
          <cell r="BG254" t="b">
            <v>0</v>
          </cell>
          <cell r="BO254" t="b">
            <v>0</v>
          </cell>
          <cell r="CA254" t="b">
            <v>0</v>
          </cell>
          <cell r="CB254" t="b">
            <v>0</v>
          </cell>
          <cell r="CD254" t="b">
            <v>0</v>
          </cell>
          <cell r="CE254" t="b">
            <v>0</v>
          </cell>
          <cell r="CG254" t="b">
            <v>0</v>
          </cell>
          <cell r="CH254" t="b">
            <v>0</v>
          </cell>
          <cell r="CP254" t="str">
            <v>ECGASEND</v>
          </cell>
          <cell r="CT254" t="b">
            <v>0</v>
          </cell>
          <cell r="CV254" t="b">
            <v>0</v>
          </cell>
          <cell r="CX254" t="b">
            <v>0</v>
          </cell>
          <cell r="CZ254" t="b">
            <v>0</v>
          </cell>
          <cell r="DB254" t="b">
            <v>0</v>
          </cell>
          <cell r="DD254" t="b">
            <v>0</v>
          </cell>
          <cell r="DF254" t="b">
            <v>0</v>
          </cell>
          <cell r="DH254" t="b">
            <v>0</v>
          </cell>
          <cell r="DJ254" t="b">
            <v>0</v>
          </cell>
          <cell r="DL254" t="b">
            <v>0</v>
          </cell>
          <cell r="DN254" t="b">
            <v>0</v>
          </cell>
          <cell r="DP254" t="b">
            <v>0</v>
          </cell>
          <cell r="DV254">
            <v>0</v>
          </cell>
          <cell r="DX254">
            <v>0</v>
          </cell>
          <cell r="DZ254">
            <v>0</v>
          </cell>
          <cell r="EB254">
            <v>0</v>
          </cell>
          <cell r="ED254">
            <v>0</v>
          </cell>
          <cell r="EF254">
            <v>0</v>
          </cell>
          <cell r="EJ254">
            <v>0</v>
          </cell>
          <cell r="EL254">
            <v>0</v>
          </cell>
          <cell r="EN254">
            <v>0</v>
          </cell>
          <cell r="EP254">
            <v>0</v>
          </cell>
          <cell r="ER254">
            <v>0</v>
          </cell>
          <cell r="ET254">
            <v>0</v>
          </cell>
          <cell r="EX254">
            <v>0</v>
          </cell>
          <cell r="EZ254">
            <v>0</v>
          </cell>
          <cell r="FD254">
            <v>0</v>
          </cell>
          <cell r="FF254">
            <v>0</v>
          </cell>
        </row>
        <row r="255">
          <cell r="A255" t="str">
            <v>GM_DKE10</v>
          </cell>
          <cell r="B255" t="str">
            <v>DK-East</v>
          </cell>
          <cell r="G255">
            <v>33</v>
          </cell>
          <cell r="H255">
            <v>40.993788819875775</v>
          </cell>
          <cell r="AK255">
            <v>12.705</v>
          </cell>
          <cell r="AL255">
            <v>19.605725087766675</v>
          </cell>
          <cell r="AN255">
            <v>0</v>
          </cell>
          <cell r="AO255">
            <v>3.3000000000000003</v>
          </cell>
          <cell r="AP255">
            <v>990</v>
          </cell>
          <cell r="AQ255">
            <v>3.3000000000000003</v>
          </cell>
          <cell r="BG255" t="b">
            <v>0</v>
          </cell>
          <cell r="BO255" t="b">
            <v>0</v>
          </cell>
          <cell r="CA255" t="b">
            <v>0</v>
          </cell>
          <cell r="CB255" t="b">
            <v>0</v>
          </cell>
          <cell r="CD255" t="b">
            <v>0</v>
          </cell>
          <cell r="CE255" t="b">
            <v>0</v>
          </cell>
          <cell r="CG255" t="b">
            <v>0</v>
          </cell>
          <cell r="CH255" t="b">
            <v>0</v>
          </cell>
          <cell r="CP255" t="str">
            <v>ECGASEND</v>
          </cell>
          <cell r="CT255" t="b">
            <v>0</v>
          </cell>
          <cell r="CV255" t="b">
            <v>0</v>
          </cell>
          <cell r="CX255" t="b">
            <v>0</v>
          </cell>
          <cell r="CZ255" t="b">
            <v>0</v>
          </cell>
          <cell r="DB255" t="b">
            <v>0</v>
          </cell>
          <cell r="DD255" t="b">
            <v>0</v>
          </cell>
          <cell r="DF255" t="b">
            <v>0</v>
          </cell>
          <cell r="DH255" t="b">
            <v>0</v>
          </cell>
          <cell r="DJ255" t="b">
            <v>0</v>
          </cell>
          <cell r="DL255" t="b">
            <v>0</v>
          </cell>
          <cell r="DN255" t="b">
            <v>0</v>
          </cell>
          <cell r="DP255" t="b">
            <v>0</v>
          </cell>
          <cell r="DV255">
            <v>0</v>
          </cell>
          <cell r="DX255">
            <v>0</v>
          </cell>
          <cell r="DZ255">
            <v>0</v>
          </cell>
          <cell r="EB255">
            <v>0</v>
          </cell>
          <cell r="ED255">
            <v>0</v>
          </cell>
          <cell r="EF255">
            <v>0</v>
          </cell>
          <cell r="EJ255">
            <v>0</v>
          </cell>
          <cell r="EL255">
            <v>0</v>
          </cell>
          <cell r="EN255">
            <v>0</v>
          </cell>
          <cell r="EP255">
            <v>0</v>
          </cell>
          <cell r="ER255">
            <v>0</v>
          </cell>
          <cell r="ET255">
            <v>0</v>
          </cell>
          <cell r="EX255">
            <v>0</v>
          </cell>
          <cell r="EZ255">
            <v>0</v>
          </cell>
          <cell r="FD255">
            <v>0</v>
          </cell>
          <cell r="FF255">
            <v>0</v>
          </cell>
        </row>
        <row r="256">
          <cell r="A256" t="str">
            <v>GM_DKE10</v>
          </cell>
          <cell r="B256" t="str">
            <v>DK-East</v>
          </cell>
          <cell r="G256">
            <v>33</v>
          </cell>
          <cell r="H256">
            <v>40.993788819875775</v>
          </cell>
          <cell r="AK256">
            <v>12.705</v>
          </cell>
          <cell r="AL256">
            <v>19.605725087766675</v>
          </cell>
          <cell r="AN256">
            <v>0</v>
          </cell>
          <cell r="AO256">
            <v>3.3000000000000003</v>
          </cell>
          <cell r="AP256">
            <v>990</v>
          </cell>
          <cell r="AQ256">
            <v>3.3000000000000003</v>
          </cell>
          <cell r="BG256" t="b">
            <v>0</v>
          </cell>
          <cell r="BO256" t="b">
            <v>0</v>
          </cell>
          <cell r="CA256" t="b">
            <v>0</v>
          </cell>
          <cell r="CB256" t="b">
            <v>0</v>
          </cell>
          <cell r="CD256" t="b">
            <v>0</v>
          </cell>
          <cell r="CE256" t="b">
            <v>0</v>
          </cell>
          <cell r="CG256" t="b">
            <v>0</v>
          </cell>
          <cell r="CH256" t="b">
            <v>0</v>
          </cell>
          <cell r="CP256" t="str">
            <v>ECGASEND</v>
          </cell>
          <cell r="CT256" t="b">
            <v>0</v>
          </cell>
          <cell r="CV256" t="b">
            <v>0</v>
          </cell>
          <cell r="CX256" t="b">
            <v>0</v>
          </cell>
          <cell r="CZ256" t="b">
            <v>0</v>
          </cell>
          <cell r="DB256" t="b">
            <v>0</v>
          </cell>
          <cell r="DD256" t="b">
            <v>0</v>
          </cell>
          <cell r="DF256" t="b">
            <v>0</v>
          </cell>
          <cell r="DH256" t="b">
            <v>0</v>
          </cell>
          <cell r="DJ256" t="b">
            <v>0</v>
          </cell>
          <cell r="DL256" t="b">
            <v>0</v>
          </cell>
          <cell r="DN256" t="b">
            <v>0</v>
          </cell>
          <cell r="DP256" t="b">
            <v>0</v>
          </cell>
          <cell r="DV256">
            <v>0</v>
          </cell>
          <cell r="DX256">
            <v>0</v>
          </cell>
          <cell r="DZ256">
            <v>0</v>
          </cell>
          <cell r="EB256">
            <v>0</v>
          </cell>
          <cell r="ED256">
            <v>0</v>
          </cell>
          <cell r="EF256">
            <v>0</v>
          </cell>
          <cell r="EJ256">
            <v>0</v>
          </cell>
          <cell r="EL256">
            <v>0</v>
          </cell>
          <cell r="EN256">
            <v>0</v>
          </cell>
          <cell r="EP256">
            <v>0</v>
          </cell>
          <cell r="ER256">
            <v>0</v>
          </cell>
          <cell r="ET256">
            <v>0</v>
          </cell>
          <cell r="EX256">
            <v>0</v>
          </cell>
          <cell r="EZ256">
            <v>0</v>
          </cell>
          <cell r="FD256">
            <v>0</v>
          </cell>
          <cell r="FF256">
            <v>0</v>
          </cell>
        </row>
        <row r="257">
          <cell r="A257" t="str">
            <v>Gaskedler_DKE10</v>
          </cell>
          <cell r="B257" t="str">
            <v>DK-East</v>
          </cell>
          <cell r="G257">
            <v>0</v>
          </cell>
          <cell r="H257">
            <v>88</v>
          </cell>
          <cell r="AK257">
            <v>0</v>
          </cell>
          <cell r="AL257">
            <v>90.023999999999987</v>
          </cell>
          <cell r="AN257">
            <v>0</v>
          </cell>
          <cell r="AO257">
            <v>0</v>
          </cell>
          <cell r="AP257">
            <v>950.40000000000009</v>
          </cell>
          <cell r="AQ257">
            <v>0</v>
          </cell>
          <cell r="BG257" t="b">
            <v>0</v>
          </cell>
          <cell r="BO257" t="b">
            <v>0</v>
          </cell>
          <cell r="CA257" t="b">
            <v>0</v>
          </cell>
          <cell r="CB257" t="b">
            <v>0</v>
          </cell>
          <cell r="CD257" t="b">
            <v>0</v>
          </cell>
          <cell r="CE257" t="b">
            <v>0</v>
          </cell>
          <cell r="CG257" t="b">
            <v>0</v>
          </cell>
          <cell r="CH257" t="b">
            <v>0</v>
          </cell>
          <cell r="CP257" t="str">
            <v>EHGASBOD</v>
          </cell>
          <cell r="CT257" t="b">
            <v>0</v>
          </cell>
          <cell r="CV257" t="b">
            <v>0</v>
          </cell>
          <cell r="CX257" t="b">
            <v>0</v>
          </cell>
          <cell r="CZ257" t="b">
            <v>0</v>
          </cell>
          <cell r="DB257" t="b">
            <v>0</v>
          </cell>
          <cell r="DD257" t="b">
            <v>0</v>
          </cell>
          <cell r="DF257" t="b">
            <v>0</v>
          </cell>
          <cell r="DH257" t="b">
            <v>0</v>
          </cell>
          <cell r="DJ257" t="b">
            <v>0</v>
          </cell>
          <cell r="DL257" t="b">
            <v>0</v>
          </cell>
          <cell r="DN257" t="b">
            <v>0</v>
          </cell>
          <cell r="DP257" t="b">
            <v>0</v>
          </cell>
          <cell r="DV257">
            <v>0</v>
          </cell>
          <cell r="DX257">
            <v>0</v>
          </cell>
          <cell r="DZ257">
            <v>0</v>
          </cell>
          <cell r="EB257">
            <v>0</v>
          </cell>
          <cell r="ED257">
            <v>0</v>
          </cell>
          <cell r="EF257">
            <v>0</v>
          </cell>
          <cell r="EJ257">
            <v>0</v>
          </cell>
          <cell r="EL257">
            <v>0</v>
          </cell>
          <cell r="EN257">
            <v>0</v>
          </cell>
          <cell r="EP257">
            <v>0</v>
          </cell>
          <cell r="ER257">
            <v>0</v>
          </cell>
          <cell r="ET257">
            <v>0</v>
          </cell>
          <cell r="EX257">
            <v>0</v>
          </cell>
          <cell r="EZ257">
            <v>0</v>
          </cell>
          <cell r="FD257">
            <v>0</v>
          </cell>
          <cell r="FF257">
            <v>0</v>
          </cell>
        </row>
        <row r="258">
          <cell r="A258" t="str">
            <v>Gaskedler_DKE10</v>
          </cell>
          <cell r="B258" t="str">
            <v>DK-East</v>
          </cell>
          <cell r="G258">
            <v>0</v>
          </cell>
          <cell r="H258">
            <v>88</v>
          </cell>
          <cell r="AK258">
            <v>0</v>
          </cell>
          <cell r="AL258">
            <v>90.023999999999987</v>
          </cell>
          <cell r="AN258">
            <v>0</v>
          </cell>
          <cell r="AO258">
            <v>0</v>
          </cell>
          <cell r="AP258">
            <v>950.40000000000009</v>
          </cell>
          <cell r="AQ258">
            <v>0</v>
          </cell>
          <cell r="BG258" t="b">
            <v>0</v>
          </cell>
          <cell r="BO258" t="b">
            <v>0</v>
          </cell>
          <cell r="CA258" t="b">
            <v>0</v>
          </cell>
          <cell r="CB258" t="b">
            <v>0</v>
          </cell>
          <cell r="CD258" t="b">
            <v>0</v>
          </cell>
          <cell r="CE258" t="b">
            <v>0</v>
          </cell>
          <cell r="CG258" t="b">
            <v>0</v>
          </cell>
          <cell r="CH258" t="b">
            <v>0</v>
          </cell>
          <cell r="CP258" t="str">
            <v>EHGASBOD</v>
          </cell>
          <cell r="CT258" t="b">
            <v>0</v>
          </cell>
          <cell r="CV258" t="b">
            <v>0</v>
          </cell>
          <cell r="CX258" t="b">
            <v>0</v>
          </cell>
          <cell r="CZ258" t="b">
            <v>0</v>
          </cell>
          <cell r="DB258" t="b">
            <v>0</v>
          </cell>
          <cell r="DD258" t="b">
            <v>0</v>
          </cell>
          <cell r="DF258" t="b">
            <v>0</v>
          </cell>
          <cell r="DH258" t="b">
            <v>0</v>
          </cell>
          <cell r="DJ258" t="b">
            <v>0</v>
          </cell>
          <cell r="DL258" t="b">
            <v>0</v>
          </cell>
          <cell r="DN258" t="b">
            <v>0</v>
          </cell>
          <cell r="DP258" t="b">
            <v>0</v>
          </cell>
          <cell r="DV258">
            <v>0</v>
          </cell>
          <cell r="DX258">
            <v>0</v>
          </cell>
          <cell r="DZ258">
            <v>0</v>
          </cell>
          <cell r="EB258">
            <v>0</v>
          </cell>
          <cell r="ED258">
            <v>0</v>
          </cell>
          <cell r="EF258">
            <v>0</v>
          </cell>
          <cell r="EJ258">
            <v>0</v>
          </cell>
          <cell r="EL258">
            <v>0</v>
          </cell>
          <cell r="EN258">
            <v>0</v>
          </cell>
          <cell r="EP258">
            <v>0</v>
          </cell>
          <cell r="ER258">
            <v>0</v>
          </cell>
          <cell r="ET258">
            <v>0</v>
          </cell>
          <cell r="EX258">
            <v>0</v>
          </cell>
          <cell r="EZ258">
            <v>0</v>
          </cell>
          <cell r="FD258">
            <v>0</v>
          </cell>
          <cell r="FF258">
            <v>0</v>
          </cell>
        </row>
        <row r="259">
          <cell r="A259" t="str">
            <v>Gaskedler_DKE10</v>
          </cell>
          <cell r="B259" t="str">
            <v>DK-East</v>
          </cell>
          <cell r="G259">
            <v>0</v>
          </cell>
          <cell r="H259">
            <v>88</v>
          </cell>
          <cell r="AK259">
            <v>0</v>
          </cell>
          <cell r="AL259">
            <v>90.023999999999987</v>
          </cell>
          <cell r="AN259">
            <v>0</v>
          </cell>
          <cell r="AO259">
            <v>0</v>
          </cell>
          <cell r="AP259">
            <v>950.40000000000009</v>
          </cell>
          <cell r="AQ259">
            <v>0</v>
          </cell>
          <cell r="BG259" t="b">
            <v>0</v>
          </cell>
          <cell r="BO259" t="b">
            <v>0</v>
          </cell>
          <cell r="CA259" t="b">
            <v>0</v>
          </cell>
          <cell r="CB259" t="b">
            <v>0</v>
          </cell>
          <cell r="CD259" t="b">
            <v>0</v>
          </cell>
          <cell r="CE259" t="b">
            <v>0</v>
          </cell>
          <cell r="CG259" t="b">
            <v>0</v>
          </cell>
          <cell r="CH259" t="b">
            <v>0</v>
          </cell>
          <cell r="CP259" t="str">
            <v>EHGASBOD</v>
          </cell>
          <cell r="CT259" t="b">
            <v>0</v>
          </cell>
          <cell r="CV259" t="b">
            <v>0</v>
          </cell>
          <cell r="CX259" t="b">
            <v>0</v>
          </cell>
          <cell r="CZ259" t="b">
            <v>0</v>
          </cell>
          <cell r="DB259" t="b">
            <v>0</v>
          </cell>
          <cell r="DD259" t="b">
            <v>0</v>
          </cell>
          <cell r="DF259" t="b">
            <v>0</v>
          </cell>
          <cell r="DH259" t="b">
            <v>0</v>
          </cell>
          <cell r="DJ259" t="b">
            <v>0</v>
          </cell>
          <cell r="DL259" t="b">
            <v>0</v>
          </cell>
          <cell r="DN259" t="b">
            <v>0</v>
          </cell>
          <cell r="DP259" t="b">
            <v>0</v>
          </cell>
          <cell r="DV259">
            <v>0</v>
          </cell>
          <cell r="DX259">
            <v>0</v>
          </cell>
          <cell r="DZ259">
            <v>0</v>
          </cell>
          <cell r="EB259">
            <v>0</v>
          </cell>
          <cell r="ED259">
            <v>0</v>
          </cell>
          <cell r="EF259">
            <v>0</v>
          </cell>
          <cell r="EJ259">
            <v>0</v>
          </cell>
          <cell r="EL259">
            <v>0</v>
          </cell>
          <cell r="EN259">
            <v>0</v>
          </cell>
          <cell r="EP259">
            <v>0</v>
          </cell>
          <cell r="ER259">
            <v>0</v>
          </cell>
          <cell r="ET259">
            <v>0</v>
          </cell>
          <cell r="EX259">
            <v>0</v>
          </cell>
          <cell r="EZ259">
            <v>0</v>
          </cell>
          <cell r="FD259">
            <v>0</v>
          </cell>
          <cell r="FF259">
            <v>0</v>
          </cell>
        </row>
        <row r="260">
          <cell r="A260" t="str">
            <v>Biokedler_DKE10</v>
          </cell>
          <cell r="B260" t="str">
            <v>DK-East</v>
          </cell>
          <cell r="G260">
            <v>0</v>
          </cell>
          <cell r="H260">
            <v>14.5</v>
          </cell>
          <cell r="AK260">
            <v>0</v>
          </cell>
          <cell r="AL260">
            <v>12.76</v>
          </cell>
          <cell r="AN260">
            <v>0</v>
          </cell>
          <cell r="AO260">
            <v>0.49390625000000005</v>
          </cell>
          <cell r="AP260">
            <v>546.28749999999991</v>
          </cell>
          <cell r="AQ260">
            <v>0.72500000000000009</v>
          </cell>
          <cell r="BG260" t="b">
            <v>0</v>
          </cell>
          <cell r="BO260" t="b">
            <v>0</v>
          </cell>
          <cell r="CA260" t="b">
            <v>0</v>
          </cell>
          <cell r="CB260" t="b">
            <v>0</v>
          </cell>
          <cell r="CD260" t="b">
            <v>0</v>
          </cell>
          <cell r="CE260" t="b">
            <v>0</v>
          </cell>
          <cell r="CG260" t="b">
            <v>0</v>
          </cell>
          <cell r="CH260" t="b">
            <v>0</v>
          </cell>
          <cell r="CP260" t="str">
            <v>EHSTRBOD</v>
          </cell>
          <cell r="CT260" t="b">
            <v>0</v>
          </cell>
          <cell r="CV260" t="b">
            <v>0</v>
          </cell>
          <cell r="CX260" t="b">
            <v>0</v>
          </cell>
          <cell r="CZ260" t="b">
            <v>0</v>
          </cell>
          <cell r="DB260" t="b">
            <v>0</v>
          </cell>
          <cell r="DD260" t="b">
            <v>0</v>
          </cell>
          <cell r="DF260" t="b">
            <v>0</v>
          </cell>
          <cell r="DH260" t="b">
            <v>0</v>
          </cell>
          <cell r="DJ260" t="b">
            <v>0</v>
          </cell>
          <cell r="DL260" t="b">
            <v>0</v>
          </cell>
          <cell r="DN260" t="b">
            <v>0</v>
          </cell>
          <cell r="DP260" t="b">
            <v>0</v>
          </cell>
          <cell r="DV260">
            <v>0</v>
          </cell>
          <cell r="DX260">
            <v>0</v>
          </cell>
          <cell r="DZ260">
            <v>0</v>
          </cell>
          <cell r="EB260">
            <v>0</v>
          </cell>
          <cell r="ED260">
            <v>0</v>
          </cell>
          <cell r="EF260">
            <v>0</v>
          </cell>
          <cell r="EJ260">
            <v>0</v>
          </cell>
          <cell r="EL260">
            <v>0</v>
          </cell>
          <cell r="EN260">
            <v>0</v>
          </cell>
          <cell r="EP260">
            <v>0</v>
          </cell>
          <cell r="ER260">
            <v>0</v>
          </cell>
          <cell r="ET260">
            <v>0</v>
          </cell>
          <cell r="EX260">
            <v>0</v>
          </cell>
          <cell r="EZ260">
            <v>0</v>
          </cell>
          <cell r="FD260">
            <v>0</v>
          </cell>
          <cell r="FF260">
            <v>0</v>
          </cell>
        </row>
        <row r="261">
          <cell r="A261" t="str">
            <v>OVV_DKE10</v>
          </cell>
          <cell r="B261" t="str">
            <v>DK-East</v>
          </cell>
          <cell r="G261">
            <v>0</v>
          </cell>
          <cell r="H261">
            <v>4</v>
          </cell>
          <cell r="N261">
            <v>16.970856898291373</v>
          </cell>
          <cell r="AK261">
            <v>0</v>
          </cell>
          <cell r="AL261">
            <v>0</v>
          </cell>
          <cell r="AN261">
            <v>0</v>
          </cell>
          <cell r="AO261">
            <v>0</v>
          </cell>
          <cell r="AP261">
            <v>0</v>
          </cell>
          <cell r="AQ261">
            <v>0</v>
          </cell>
          <cell r="BG261" t="b">
            <v>0</v>
          </cell>
          <cell r="BO261" t="b">
            <v>0</v>
          </cell>
          <cell r="CA261" t="b">
            <v>0</v>
          </cell>
          <cell r="CB261" t="b">
            <v>0</v>
          </cell>
          <cell r="CD261" t="b">
            <v>0</v>
          </cell>
          <cell r="CE261" t="b">
            <v>0</v>
          </cell>
          <cell r="CG261" t="b">
            <v>0</v>
          </cell>
          <cell r="CH261" t="b">
            <v>0</v>
          </cell>
          <cell r="CP261">
            <v>0</v>
          </cell>
          <cell r="CT261" t="b">
            <v>0</v>
          </cell>
          <cell r="CV261" t="b">
            <v>0</v>
          </cell>
          <cell r="CX261" t="b">
            <v>0</v>
          </cell>
          <cell r="CZ261" t="b">
            <v>0</v>
          </cell>
          <cell r="DB261" t="b">
            <v>0</v>
          </cell>
          <cell r="DD261" t="b">
            <v>0</v>
          </cell>
          <cell r="DF261" t="b">
            <v>0</v>
          </cell>
          <cell r="DH261" t="b">
            <v>0</v>
          </cell>
          <cell r="DJ261" t="b">
            <v>0</v>
          </cell>
          <cell r="DL261" t="b">
            <v>0</v>
          </cell>
          <cell r="DN261" t="b">
            <v>0</v>
          </cell>
          <cell r="DP261" t="b">
            <v>0</v>
          </cell>
          <cell r="DV261">
            <v>0</v>
          </cell>
          <cell r="DX261">
            <v>0</v>
          </cell>
          <cell r="DZ261">
            <v>0</v>
          </cell>
          <cell r="EB261">
            <v>0</v>
          </cell>
          <cell r="ED261">
            <v>0</v>
          </cell>
          <cell r="EF261">
            <v>0</v>
          </cell>
          <cell r="EJ261">
            <v>0</v>
          </cell>
          <cell r="EL261">
            <v>0</v>
          </cell>
          <cell r="EN261">
            <v>0</v>
          </cell>
          <cell r="EP261">
            <v>0</v>
          </cell>
          <cell r="ER261">
            <v>0</v>
          </cell>
          <cell r="ET261">
            <v>0</v>
          </cell>
          <cell r="EX261">
            <v>0</v>
          </cell>
          <cell r="EZ261">
            <v>0</v>
          </cell>
          <cell r="FD261">
            <v>0</v>
          </cell>
          <cell r="FF261">
            <v>0</v>
          </cell>
        </row>
        <row r="262">
          <cell r="A262" t="str">
            <v>Elkedler_DKE10_2013</v>
          </cell>
          <cell r="B262" t="str">
            <v>DK-East</v>
          </cell>
          <cell r="G262">
            <v>-30</v>
          </cell>
          <cell r="H262">
            <v>30</v>
          </cell>
          <cell r="AK262">
            <v>-30</v>
          </cell>
          <cell r="AL262">
            <v>0</v>
          </cell>
          <cell r="AN262">
            <v>0</v>
          </cell>
          <cell r="AO262">
            <v>0</v>
          </cell>
          <cell r="AP262">
            <v>0</v>
          </cell>
          <cell r="AQ262">
            <v>0</v>
          </cell>
          <cell r="BG262" t="b">
            <v>0</v>
          </cell>
          <cell r="BO262" t="b">
            <v>0</v>
          </cell>
          <cell r="CA262" t="b">
            <v>0</v>
          </cell>
          <cell r="CB262" t="b">
            <v>0</v>
          </cell>
          <cell r="CD262" t="b">
            <v>0</v>
          </cell>
          <cell r="CE262" t="b">
            <v>0</v>
          </cell>
          <cell r="CG262" t="b">
            <v>0</v>
          </cell>
          <cell r="CH262" t="b">
            <v>0</v>
          </cell>
          <cell r="CP262">
            <v>0</v>
          </cell>
          <cell r="CT262" t="b">
            <v>0</v>
          </cell>
          <cell r="CV262" t="b">
            <v>0</v>
          </cell>
          <cell r="CX262" t="b">
            <v>0</v>
          </cell>
          <cell r="CZ262" t="b">
            <v>0</v>
          </cell>
          <cell r="DB262" t="b">
            <v>0</v>
          </cell>
          <cell r="DD262" t="b">
            <v>0</v>
          </cell>
          <cell r="DF262" t="b">
            <v>0</v>
          </cell>
          <cell r="DH262" t="b">
            <v>0</v>
          </cell>
          <cell r="DJ262" t="b">
            <v>0</v>
          </cell>
          <cell r="DL262" t="b">
            <v>0</v>
          </cell>
          <cell r="DN262" t="b">
            <v>0</v>
          </cell>
          <cell r="DP262" t="b">
            <v>0</v>
          </cell>
          <cell r="DV262">
            <v>0</v>
          </cell>
          <cell r="DX262">
            <v>0</v>
          </cell>
          <cell r="DZ262">
            <v>0</v>
          </cell>
          <cell r="EB262">
            <v>0</v>
          </cell>
          <cell r="ED262">
            <v>0</v>
          </cell>
          <cell r="EF262">
            <v>0</v>
          </cell>
          <cell r="EJ262">
            <v>0</v>
          </cell>
          <cell r="EL262">
            <v>0</v>
          </cell>
          <cell r="EN262">
            <v>0</v>
          </cell>
          <cell r="EP262">
            <v>0</v>
          </cell>
          <cell r="ER262">
            <v>0</v>
          </cell>
          <cell r="ET262">
            <v>0</v>
          </cell>
          <cell r="EX262">
            <v>0</v>
          </cell>
          <cell r="EZ262">
            <v>0</v>
          </cell>
          <cell r="FD262">
            <v>0</v>
          </cell>
          <cell r="FF262">
            <v>0</v>
          </cell>
        </row>
        <row r="263">
          <cell r="A263" t="str">
            <v>Elkedler_DKE10_2014</v>
          </cell>
          <cell r="B263" t="str">
            <v>DK-East</v>
          </cell>
          <cell r="G263">
            <v>-3.5</v>
          </cell>
          <cell r="H263">
            <v>3.5</v>
          </cell>
          <cell r="AK263">
            <v>-3.5</v>
          </cell>
          <cell r="AL263">
            <v>0</v>
          </cell>
          <cell r="AN263">
            <v>0</v>
          </cell>
          <cell r="AO263">
            <v>0</v>
          </cell>
          <cell r="AP263">
            <v>0</v>
          </cell>
          <cell r="AQ263">
            <v>0</v>
          </cell>
          <cell r="BG263" t="b">
            <v>0</v>
          </cell>
          <cell r="BO263" t="b">
            <v>0</v>
          </cell>
          <cell r="CA263" t="b">
            <v>0</v>
          </cell>
          <cell r="CB263" t="b">
            <v>0</v>
          </cell>
          <cell r="CD263" t="b">
            <v>0</v>
          </cell>
          <cell r="CE263" t="b">
            <v>0</v>
          </cell>
          <cell r="CG263" t="b">
            <v>0</v>
          </cell>
          <cell r="CH263" t="b">
            <v>0</v>
          </cell>
          <cell r="CP263">
            <v>0</v>
          </cell>
          <cell r="CT263" t="b">
            <v>0</v>
          </cell>
          <cell r="CV263" t="b">
            <v>0</v>
          </cell>
          <cell r="CX263" t="b">
            <v>0</v>
          </cell>
          <cell r="CZ263" t="b">
            <v>0</v>
          </cell>
          <cell r="DB263" t="b">
            <v>0</v>
          </cell>
          <cell r="DD263" t="b">
            <v>0</v>
          </cell>
          <cell r="DF263" t="b">
            <v>0</v>
          </cell>
          <cell r="DH263" t="b">
            <v>0</v>
          </cell>
          <cell r="DJ263" t="b">
            <v>0</v>
          </cell>
          <cell r="DL263" t="b">
            <v>0</v>
          </cell>
          <cell r="DN263" t="b">
            <v>0</v>
          </cell>
          <cell r="DP263" t="b">
            <v>0</v>
          </cell>
          <cell r="DV263">
            <v>0</v>
          </cell>
          <cell r="DX263">
            <v>0</v>
          </cell>
          <cell r="DZ263">
            <v>0</v>
          </cell>
          <cell r="EB263">
            <v>0</v>
          </cell>
          <cell r="ED263">
            <v>0</v>
          </cell>
          <cell r="EF263">
            <v>0</v>
          </cell>
          <cell r="EJ263">
            <v>0</v>
          </cell>
          <cell r="EL263">
            <v>0</v>
          </cell>
          <cell r="EN263">
            <v>0</v>
          </cell>
          <cell r="EP263">
            <v>0</v>
          </cell>
          <cell r="ER263">
            <v>0</v>
          </cell>
          <cell r="ET263">
            <v>0</v>
          </cell>
          <cell r="EX263">
            <v>0</v>
          </cell>
          <cell r="EZ263">
            <v>0</v>
          </cell>
          <cell r="FD263">
            <v>0</v>
          </cell>
          <cell r="FF263">
            <v>0</v>
          </cell>
        </row>
        <row r="264">
          <cell r="A264" t="str">
            <v>Elkedler_DKE10_2015</v>
          </cell>
          <cell r="B264" t="str">
            <v>DK-East</v>
          </cell>
          <cell r="G264">
            <v>-3.5</v>
          </cell>
          <cell r="H264">
            <v>3.5</v>
          </cell>
          <cell r="AK264">
            <v>-3.5</v>
          </cell>
          <cell r="AL264">
            <v>0</v>
          </cell>
          <cell r="AN264">
            <v>0</v>
          </cell>
          <cell r="AO264">
            <v>0</v>
          </cell>
          <cell r="AP264">
            <v>0</v>
          </cell>
          <cell r="AQ264">
            <v>0</v>
          </cell>
          <cell r="BG264" t="b">
            <v>0</v>
          </cell>
          <cell r="BO264" t="b">
            <v>0</v>
          </cell>
          <cell r="CA264" t="b">
            <v>0</v>
          </cell>
          <cell r="CB264" t="b">
            <v>0</v>
          </cell>
          <cell r="CD264" t="b">
            <v>0</v>
          </cell>
          <cell r="CE264" t="b">
            <v>0</v>
          </cell>
          <cell r="CG264" t="b">
            <v>0</v>
          </cell>
          <cell r="CH264" t="b">
            <v>0</v>
          </cell>
          <cell r="CP264">
            <v>0</v>
          </cell>
          <cell r="CT264" t="b">
            <v>0</v>
          </cell>
          <cell r="CV264" t="b">
            <v>0</v>
          </cell>
          <cell r="CX264" t="b">
            <v>0</v>
          </cell>
          <cell r="CZ264" t="b">
            <v>0</v>
          </cell>
          <cell r="DB264" t="b">
            <v>0</v>
          </cell>
          <cell r="DD264" t="b">
            <v>0</v>
          </cell>
          <cell r="DF264" t="b">
            <v>0</v>
          </cell>
          <cell r="DH264" t="b">
            <v>0</v>
          </cell>
          <cell r="DJ264" t="b">
            <v>0</v>
          </cell>
          <cell r="DL264" t="b">
            <v>0</v>
          </cell>
          <cell r="DN264" t="b">
            <v>0</v>
          </cell>
          <cell r="DP264" t="b">
            <v>0</v>
          </cell>
          <cell r="DV264">
            <v>0</v>
          </cell>
          <cell r="DX264">
            <v>0</v>
          </cell>
          <cell r="DZ264">
            <v>0</v>
          </cell>
          <cell r="EB264">
            <v>0</v>
          </cell>
          <cell r="ED264">
            <v>0</v>
          </cell>
          <cell r="EF264">
            <v>0</v>
          </cell>
          <cell r="EJ264">
            <v>0</v>
          </cell>
          <cell r="EL264">
            <v>0</v>
          </cell>
          <cell r="EN264">
            <v>0</v>
          </cell>
          <cell r="EP264">
            <v>0</v>
          </cell>
          <cell r="ER264">
            <v>0</v>
          </cell>
          <cell r="ET264">
            <v>0</v>
          </cell>
          <cell r="EX264">
            <v>0</v>
          </cell>
          <cell r="EZ264">
            <v>0</v>
          </cell>
          <cell r="FD264">
            <v>0</v>
          </cell>
          <cell r="FF264">
            <v>0</v>
          </cell>
        </row>
        <row r="265">
          <cell r="A265" t="str">
            <v>Elkedler_DKE10_2016</v>
          </cell>
          <cell r="B265" t="str">
            <v>DK-East</v>
          </cell>
          <cell r="G265">
            <v>-3.5</v>
          </cell>
          <cell r="H265">
            <v>3.5</v>
          </cell>
          <cell r="AK265">
            <v>-3.5</v>
          </cell>
          <cell r="AL265">
            <v>0</v>
          </cell>
          <cell r="AN265">
            <v>0</v>
          </cell>
          <cell r="AO265">
            <v>0</v>
          </cell>
          <cell r="AP265">
            <v>0</v>
          </cell>
          <cell r="AQ265">
            <v>0</v>
          </cell>
          <cell r="BG265" t="b">
            <v>0</v>
          </cell>
          <cell r="BO265" t="b">
            <v>0</v>
          </cell>
          <cell r="CA265" t="b">
            <v>0</v>
          </cell>
          <cell r="CB265" t="b">
            <v>0</v>
          </cell>
          <cell r="CD265" t="b">
            <v>0</v>
          </cell>
          <cell r="CE265" t="b">
            <v>0</v>
          </cell>
          <cell r="CG265" t="b">
            <v>0</v>
          </cell>
          <cell r="CH265" t="b">
            <v>0</v>
          </cell>
          <cell r="CP265">
            <v>0</v>
          </cell>
          <cell r="CT265" t="b">
            <v>0</v>
          </cell>
          <cell r="CV265" t="b">
            <v>0</v>
          </cell>
          <cell r="CX265" t="b">
            <v>0</v>
          </cell>
          <cell r="CZ265" t="b">
            <v>0</v>
          </cell>
          <cell r="DB265" t="b">
            <v>0</v>
          </cell>
          <cell r="DD265" t="b">
            <v>0</v>
          </cell>
          <cell r="DF265" t="b">
            <v>0</v>
          </cell>
          <cell r="DH265" t="b">
            <v>0</v>
          </cell>
          <cell r="DJ265" t="b">
            <v>0</v>
          </cell>
          <cell r="DL265" t="b">
            <v>0</v>
          </cell>
          <cell r="DN265" t="b">
            <v>0</v>
          </cell>
          <cell r="DP265" t="b">
            <v>0</v>
          </cell>
          <cell r="DV265">
            <v>0</v>
          </cell>
          <cell r="DX265">
            <v>0</v>
          </cell>
          <cell r="DZ265">
            <v>0</v>
          </cell>
          <cell r="EB265">
            <v>0</v>
          </cell>
          <cell r="ED265">
            <v>0</v>
          </cell>
          <cell r="EF265">
            <v>0</v>
          </cell>
          <cell r="EJ265">
            <v>0</v>
          </cell>
          <cell r="EL265">
            <v>0</v>
          </cell>
          <cell r="EN265">
            <v>0</v>
          </cell>
          <cell r="EP265">
            <v>0</v>
          </cell>
          <cell r="ER265">
            <v>0</v>
          </cell>
          <cell r="ET265">
            <v>0</v>
          </cell>
          <cell r="EX265">
            <v>0</v>
          </cell>
          <cell r="EZ265">
            <v>0</v>
          </cell>
          <cell r="FD265">
            <v>0</v>
          </cell>
          <cell r="FF265">
            <v>0</v>
          </cell>
        </row>
        <row r="266">
          <cell r="A266" t="str">
            <v>Elkedler_DKE10_2017</v>
          </cell>
          <cell r="B266" t="str">
            <v>DK-East</v>
          </cell>
          <cell r="G266">
            <v>-3.5</v>
          </cell>
          <cell r="H266">
            <v>3.5</v>
          </cell>
          <cell r="AK266">
            <v>-3.5</v>
          </cell>
          <cell r="AL266">
            <v>0</v>
          </cell>
          <cell r="AN266">
            <v>0</v>
          </cell>
          <cell r="AO266">
            <v>0</v>
          </cell>
          <cell r="AP266">
            <v>0</v>
          </cell>
          <cell r="AQ266">
            <v>0</v>
          </cell>
          <cell r="BG266" t="b">
            <v>0</v>
          </cell>
          <cell r="BO266" t="b">
            <v>0</v>
          </cell>
          <cell r="CA266" t="b">
            <v>0</v>
          </cell>
          <cell r="CB266" t="b">
            <v>0</v>
          </cell>
          <cell r="CD266" t="b">
            <v>0</v>
          </cell>
          <cell r="CE266" t="b">
            <v>0</v>
          </cell>
          <cell r="CG266" t="b">
            <v>0</v>
          </cell>
          <cell r="CH266" t="b">
            <v>0</v>
          </cell>
          <cell r="CP266">
            <v>0</v>
          </cell>
          <cell r="CT266" t="b">
            <v>0</v>
          </cell>
          <cell r="CV266" t="b">
            <v>0</v>
          </cell>
          <cell r="CX266" t="b">
            <v>0</v>
          </cell>
          <cell r="CZ266" t="b">
            <v>0</v>
          </cell>
          <cell r="DB266" t="b">
            <v>0</v>
          </cell>
          <cell r="DD266" t="b">
            <v>0</v>
          </cell>
          <cell r="DF266" t="b">
            <v>0</v>
          </cell>
          <cell r="DH266" t="b">
            <v>0</v>
          </cell>
          <cell r="DJ266" t="b">
            <v>0</v>
          </cell>
          <cell r="DL266" t="b">
            <v>0</v>
          </cell>
          <cell r="DN266" t="b">
            <v>0</v>
          </cell>
          <cell r="DP266" t="b">
            <v>0</v>
          </cell>
          <cell r="DV266">
            <v>0</v>
          </cell>
          <cell r="DX266">
            <v>0</v>
          </cell>
          <cell r="DZ266">
            <v>0</v>
          </cell>
          <cell r="EB266">
            <v>0</v>
          </cell>
          <cell r="ED266">
            <v>0</v>
          </cell>
          <cell r="EF266">
            <v>0</v>
          </cell>
          <cell r="EJ266">
            <v>0</v>
          </cell>
          <cell r="EL266">
            <v>0</v>
          </cell>
          <cell r="EN266">
            <v>0</v>
          </cell>
          <cell r="EP266">
            <v>0</v>
          </cell>
          <cell r="ER266">
            <v>0</v>
          </cell>
          <cell r="ET266">
            <v>0</v>
          </cell>
          <cell r="EX266">
            <v>0</v>
          </cell>
          <cell r="EZ266">
            <v>0</v>
          </cell>
          <cell r="FD266">
            <v>0</v>
          </cell>
          <cell r="FF266">
            <v>0</v>
          </cell>
        </row>
        <row r="267">
          <cell r="A267" t="str">
            <v>Elkedler_DKE10_2018</v>
          </cell>
          <cell r="B267" t="str">
            <v>DK-East</v>
          </cell>
          <cell r="G267">
            <v>-3.5</v>
          </cell>
          <cell r="H267">
            <v>3.5</v>
          </cell>
          <cell r="AK267">
            <v>-3.5</v>
          </cell>
          <cell r="AL267">
            <v>0</v>
          </cell>
          <cell r="AN267">
            <v>0</v>
          </cell>
          <cell r="AO267">
            <v>0</v>
          </cell>
          <cell r="AP267">
            <v>0</v>
          </cell>
          <cell r="AQ267">
            <v>0</v>
          </cell>
          <cell r="BG267" t="b">
            <v>0</v>
          </cell>
          <cell r="BO267" t="b">
            <v>0</v>
          </cell>
          <cell r="CA267" t="b">
            <v>0</v>
          </cell>
          <cell r="CB267" t="b">
            <v>0</v>
          </cell>
          <cell r="CD267" t="b">
            <v>0</v>
          </cell>
          <cell r="CE267" t="b">
            <v>0</v>
          </cell>
          <cell r="CG267" t="b">
            <v>0</v>
          </cell>
          <cell r="CH267" t="b">
            <v>0</v>
          </cell>
          <cell r="CP267">
            <v>0</v>
          </cell>
          <cell r="CT267" t="b">
            <v>0</v>
          </cell>
          <cell r="CV267" t="b">
            <v>0</v>
          </cell>
          <cell r="CX267" t="b">
            <v>0</v>
          </cell>
          <cell r="CZ267" t="b">
            <v>0</v>
          </cell>
          <cell r="DB267" t="b">
            <v>0</v>
          </cell>
          <cell r="DD267" t="b">
            <v>0</v>
          </cell>
          <cell r="DF267" t="b">
            <v>0</v>
          </cell>
          <cell r="DH267" t="b">
            <v>0</v>
          </cell>
          <cell r="DJ267" t="b">
            <v>0</v>
          </cell>
          <cell r="DL267" t="b">
            <v>0</v>
          </cell>
          <cell r="DN267" t="b">
            <v>0</v>
          </cell>
          <cell r="DP267" t="b">
            <v>0</v>
          </cell>
          <cell r="DV267">
            <v>0</v>
          </cell>
          <cell r="DX267">
            <v>0</v>
          </cell>
          <cell r="DZ267">
            <v>0</v>
          </cell>
          <cell r="EB267">
            <v>0</v>
          </cell>
          <cell r="ED267">
            <v>0</v>
          </cell>
          <cell r="EF267">
            <v>0</v>
          </cell>
          <cell r="EJ267">
            <v>0</v>
          </cell>
          <cell r="EL267">
            <v>0</v>
          </cell>
          <cell r="EN267">
            <v>0</v>
          </cell>
          <cell r="EP267">
            <v>0</v>
          </cell>
          <cell r="ER267">
            <v>0</v>
          </cell>
          <cell r="ET267">
            <v>0</v>
          </cell>
          <cell r="EX267">
            <v>0</v>
          </cell>
          <cell r="EZ267">
            <v>0</v>
          </cell>
          <cell r="FD267">
            <v>0</v>
          </cell>
          <cell r="FF267">
            <v>0</v>
          </cell>
        </row>
        <row r="268">
          <cell r="A268" t="str">
            <v>Elkedler_DKE10_2019</v>
          </cell>
          <cell r="B268" t="str">
            <v>DK-East</v>
          </cell>
          <cell r="G268">
            <v>-3.5</v>
          </cell>
          <cell r="H268">
            <v>3.5</v>
          </cell>
          <cell r="AK268">
            <v>-3.5</v>
          </cell>
          <cell r="AL268">
            <v>0</v>
          </cell>
          <cell r="AN268">
            <v>0</v>
          </cell>
          <cell r="AO268">
            <v>0</v>
          </cell>
          <cell r="AP268">
            <v>0</v>
          </cell>
          <cell r="AQ268">
            <v>0</v>
          </cell>
          <cell r="BG268" t="b">
            <v>0</v>
          </cell>
          <cell r="BO268" t="b">
            <v>0</v>
          </cell>
          <cell r="CA268" t="b">
            <v>0</v>
          </cell>
          <cell r="CB268" t="b">
            <v>0</v>
          </cell>
          <cell r="CD268" t="b">
            <v>0</v>
          </cell>
          <cell r="CE268" t="b">
            <v>0</v>
          </cell>
          <cell r="CG268" t="b">
            <v>0</v>
          </cell>
          <cell r="CH268" t="b">
            <v>0</v>
          </cell>
          <cell r="CP268">
            <v>0</v>
          </cell>
          <cell r="CT268" t="b">
            <v>0</v>
          </cell>
          <cell r="CV268" t="b">
            <v>0</v>
          </cell>
          <cell r="CX268" t="b">
            <v>0</v>
          </cell>
          <cell r="CZ268" t="b">
            <v>0</v>
          </cell>
          <cell r="DB268" t="b">
            <v>0</v>
          </cell>
          <cell r="DD268" t="b">
            <v>0</v>
          </cell>
          <cell r="DF268" t="b">
            <v>0</v>
          </cell>
          <cell r="DH268" t="b">
            <v>0</v>
          </cell>
          <cell r="DJ268" t="b">
            <v>0</v>
          </cell>
          <cell r="DL268" t="b">
            <v>0</v>
          </cell>
          <cell r="DN268" t="b">
            <v>0</v>
          </cell>
          <cell r="DP268" t="b">
            <v>0</v>
          </cell>
          <cell r="DV268">
            <v>0</v>
          </cell>
          <cell r="DX268">
            <v>0</v>
          </cell>
          <cell r="DZ268">
            <v>0</v>
          </cell>
          <cell r="EB268">
            <v>0</v>
          </cell>
          <cell r="ED268">
            <v>0</v>
          </cell>
          <cell r="EF268">
            <v>0</v>
          </cell>
          <cell r="EJ268">
            <v>0</v>
          </cell>
          <cell r="EL268">
            <v>0</v>
          </cell>
          <cell r="EN268">
            <v>0</v>
          </cell>
          <cell r="EP268">
            <v>0</v>
          </cell>
          <cell r="ER268">
            <v>0</v>
          </cell>
          <cell r="ET268">
            <v>0</v>
          </cell>
          <cell r="EX268">
            <v>0</v>
          </cell>
          <cell r="EZ268">
            <v>0</v>
          </cell>
          <cell r="FD268">
            <v>0</v>
          </cell>
          <cell r="FF268">
            <v>0</v>
          </cell>
        </row>
        <row r="269">
          <cell r="A269" t="str">
            <v>Elkedler_DKE10_2020</v>
          </cell>
          <cell r="B269" t="str">
            <v>DK-East</v>
          </cell>
          <cell r="G269">
            <v>-3.5</v>
          </cell>
          <cell r="H269">
            <v>3.5</v>
          </cell>
          <cell r="AK269">
            <v>-3.5</v>
          </cell>
          <cell r="AL269">
            <v>0</v>
          </cell>
          <cell r="AN269">
            <v>0</v>
          </cell>
          <cell r="AO269">
            <v>0</v>
          </cell>
          <cell r="AP269">
            <v>0</v>
          </cell>
          <cell r="AQ269">
            <v>0</v>
          </cell>
          <cell r="BG269" t="b">
            <v>0</v>
          </cell>
          <cell r="BO269" t="b">
            <v>0</v>
          </cell>
          <cell r="CA269" t="b">
            <v>0</v>
          </cell>
          <cell r="CB269" t="b">
            <v>0</v>
          </cell>
          <cell r="CD269" t="b">
            <v>0</v>
          </cell>
          <cell r="CE269" t="b">
            <v>0</v>
          </cell>
          <cell r="CG269" t="b">
            <v>0</v>
          </cell>
          <cell r="CH269" t="b">
            <v>0</v>
          </cell>
          <cell r="CP269">
            <v>0</v>
          </cell>
          <cell r="CT269" t="b">
            <v>0</v>
          </cell>
          <cell r="CV269" t="b">
            <v>0</v>
          </cell>
          <cell r="CX269" t="b">
            <v>0</v>
          </cell>
          <cell r="CZ269" t="b">
            <v>0</v>
          </cell>
          <cell r="DB269" t="b">
            <v>0</v>
          </cell>
          <cell r="DD269" t="b">
            <v>0</v>
          </cell>
          <cell r="DF269" t="b">
            <v>0</v>
          </cell>
          <cell r="DH269" t="b">
            <v>0</v>
          </cell>
          <cell r="DJ269" t="b">
            <v>0</v>
          </cell>
          <cell r="DL269" t="b">
            <v>0</v>
          </cell>
          <cell r="DN269" t="b">
            <v>0</v>
          </cell>
          <cell r="DP269" t="b">
            <v>0</v>
          </cell>
          <cell r="DV269">
            <v>0</v>
          </cell>
          <cell r="DX269">
            <v>0</v>
          </cell>
          <cell r="DZ269">
            <v>0</v>
          </cell>
          <cell r="EB269">
            <v>0</v>
          </cell>
          <cell r="ED269">
            <v>0</v>
          </cell>
          <cell r="EF269">
            <v>0</v>
          </cell>
          <cell r="EJ269">
            <v>0</v>
          </cell>
          <cell r="EL269">
            <v>0</v>
          </cell>
          <cell r="EN269">
            <v>0</v>
          </cell>
          <cell r="EP269">
            <v>0</v>
          </cell>
          <cell r="ER269">
            <v>0</v>
          </cell>
          <cell r="ET269">
            <v>0</v>
          </cell>
          <cell r="EX269">
            <v>0</v>
          </cell>
          <cell r="EZ269">
            <v>0</v>
          </cell>
          <cell r="FD269">
            <v>0</v>
          </cell>
          <cell r="FF269">
            <v>0</v>
          </cell>
        </row>
        <row r="270">
          <cell r="A270" t="str">
            <v>VarmelagerDKE10</v>
          </cell>
          <cell r="B270" t="str">
            <v>DK-East</v>
          </cell>
          <cell r="G270">
            <v>0</v>
          </cell>
          <cell r="H270">
            <v>41</v>
          </cell>
          <cell r="AK270">
            <v>0</v>
          </cell>
          <cell r="AL270">
            <v>0</v>
          </cell>
          <cell r="AN270">
            <v>0</v>
          </cell>
          <cell r="AO270">
            <v>0</v>
          </cell>
          <cell r="AP270">
            <v>0</v>
          </cell>
          <cell r="AQ270">
            <v>0</v>
          </cell>
          <cell r="BG270" t="b">
            <v>0</v>
          </cell>
          <cell r="BO270" t="b">
            <v>0</v>
          </cell>
          <cell r="CA270" t="b">
            <v>0</v>
          </cell>
          <cell r="CB270" t="b">
            <v>0</v>
          </cell>
          <cell r="CD270" t="b">
            <v>0</v>
          </cell>
          <cell r="CE270" t="b">
            <v>0</v>
          </cell>
          <cell r="CG270" t="b">
            <v>0</v>
          </cell>
          <cell r="CH270" t="b">
            <v>0</v>
          </cell>
          <cell r="CP270">
            <v>0</v>
          </cell>
          <cell r="CT270" t="b">
            <v>0</v>
          </cell>
          <cell r="CV270" t="b">
            <v>0</v>
          </cell>
          <cell r="CX270" t="b">
            <v>0</v>
          </cell>
          <cell r="CZ270" t="b">
            <v>0</v>
          </cell>
          <cell r="DB270" t="b">
            <v>0</v>
          </cell>
          <cell r="DD270" t="b">
            <v>0</v>
          </cell>
          <cell r="DF270" t="b">
            <v>0</v>
          </cell>
          <cell r="DH270" t="b">
            <v>0</v>
          </cell>
          <cell r="DJ270" t="b">
            <v>0</v>
          </cell>
          <cell r="DL270" t="b">
            <v>0</v>
          </cell>
          <cell r="DN270" t="b">
            <v>0</v>
          </cell>
          <cell r="DP270" t="b">
            <v>0</v>
          </cell>
          <cell r="DV270">
            <v>0</v>
          </cell>
          <cell r="DX270">
            <v>0</v>
          </cell>
          <cell r="DZ270">
            <v>0</v>
          </cell>
          <cell r="EB270">
            <v>0</v>
          </cell>
          <cell r="ED270">
            <v>0</v>
          </cell>
          <cell r="EF270">
            <v>0</v>
          </cell>
          <cell r="EJ270">
            <v>0</v>
          </cell>
          <cell r="EL270">
            <v>0</v>
          </cell>
          <cell r="EN270">
            <v>0</v>
          </cell>
          <cell r="EP270">
            <v>0</v>
          </cell>
          <cell r="ER270">
            <v>0</v>
          </cell>
          <cell r="ET270">
            <v>0</v>
          </cell>
          <cell r="EX270">
            <v>0</v>
          </cell>
          <cell r="EZ270">
            <v>0</v>
          </cell>
          <cell r="FD270">
            <v>0</v>
          </cell>
          <cell r="FF270">
            <v>0</v>
          </cell>
        </row>
        <row r="271">
          <cell r="A271" t="str">
            <v>GM_DKE5-10-A</v>
          </cell>
          <cell r="B271" t="str">
            <v>DK-East</v>
          </cell>
          <cell r="G271">
            <v>3.3669990450875673</v>
          </cell>
          <cell r="H271">
            <v>4.5809510817517918</v>
          </cell>
          <cell r="AK271">
            <v>1.2760926380881881</v>
          </cell>
          <cell r="AL271">
            <v>2.3621502856924201</v>
          </cell>
          <cell r="AN271">
            <v>0</v>
          </cell>
          <cell r="AO271">
            <v>0.33669990450875675</v>
          </cell>
          <cell r="AP271">
            <v>101.00997135262702</v>
          </cell>
          <cell r="AQ271">
            <v>0.33669990450875675</v>
          </cell>
          <cell r="BG271" t="b">
            <v>0</v>
          </cell>
          <cell r="BO271" t="b">
            <v>0</v>
          </cell>
          <cell r="CA271" t="b">
            <v>0</v>
          </cell>
          <cell r="CB271" t="b">
            <v>0</v>
          </cell>
          <cell r="CD271" t="b">
            <v>0</v>
          </cell>
          <cell r="CE271" t="b">
            <v>0</v>
          </cell>
          <cell r="CG271" t="b">
            <v>0</v>
          </cell>
          <cell r="CH271" t="b">
            <v>0</v>
          </cell>
          <cell r="CP271" t="str">
            <v>ECGASEND</v>
          </cell>
          <cell r="CT271" t="b">
            <v>0</v>
          </cell>
          <cell r="CV271" t="b">
            <v>0</v>
          </cell>
          <cell r="CX271" t="b">
            <v>0</v>
          </cell>
          <cell r="CZ271" t="b">
            <v>0</v>
          </cell>
          <cell r="DB271" t="b">
            <v>0</v>
          </cell>
          <cell r="DD271" t="b">
            <v>0</v>
          </cell>
          <cell r="DF271" t="b">
            <v>0</v>
          </cell>
          <cell r="DH271" t="b">
            <v>0</v>
          </cell>
          <cell r="DJ271" t="b">
            <v>0</v>
          </cell>
          <cell r="DL271" t="b">
            <v>0</v>
          </cell>
          <cell r="DN271" t="b">
            <v>0</v>
          </cell>
          <cell r="DP271" t="b">
            <v>0</v>
          </cell>
          <cell r="DV271">
            <v>0</v>
          </cell>
          <cell r="DX271">
            <v>0</v>
          </cell>
          <cell r="DZ271">
            <v>0</v>
          </cell>
          <cell r="EB271">
            <v>0</v>
          </cell>
          <cell r="ED271">
            <v>0</v>
          </cell>
          <cell r="EF271">
            <v>0</v>
          </cell>
          <cell r="EJ271">
            <v>0</v>
          </cell>
          <cell r="EL271">
            <v>0</v>
          </cell>
          <cell r="EN271">
            <v>0</v>
          </cell>
          <cell r="EP271">
            <v>0</v>
          </cell>
          <cell r="ER271">
            <v>0</v>
          </cell>
          <cell r="ET271">
            <v>0</v>
          </cell>
          <cell r="EX271">
            <v>0</v>
          </cell>
          <cell r="EZ271">
            <v>0</v>
          </cell>
          <cell r="FD271">
            <v>0</v>
          </cell>
          <cell r="FF271">
            <v>0</v>
          </cell>
        </row>
        <row r="272">
          <cell r="A272" t="str">
            <v>GM_DKE5-10-B</v>
          </cell>
          <cell r="B272" t="str">
            <v>DK-East</v>
          </cell>
          <cell r="G272">
            <v>2.3637173091754349</v>
          </cell>
          <cell r="H272">
            <v>3.2159419172454875</v>
          </cell>
          <cell r="AK272">
            <v>0.89584886017748988</v>
          </cell>
          <cell r="AL272">
            <v>1.6582884171918908</v>
          </cell>
          <cell r="AN272">
            <v>0</v>
          </cell>
          <cell r="AO272">
            <v>0.23637173091754349</v>
          </cell>
          <cell r="AP272">
            <v>70.911519275263046</v>
          </cell>
          <cell r="AQ272">
            <v>0.23637173091754349</v>
          </cell>
          <cell r="BG272" t="b">
            <v>0</v>
          </cell>
          <cell r="BO272" t="b">
            <v>0</v>
          </cell>
          <cell r="CA272" t="b">
            <v>0</v>
          </cell>
          <cell r="CB272" t="b">
            <v>0</v>
          </cell>
          <cell r="CD272" t="b">
            <v>0</v>
          </cell>
          <cell r="CE272" t="b">
            <v>0</v>
          </cell>
          <cell r="CG272" t="b">
            <v>0</v>
          </cell>
          <cell r="CH272" t="b">
            <v>0</v>
          </cell>
          <cell r="CP272" t="str">
            <v>ECGASEND</v>
          </cell>
          <cell r="CT272" t="b">
            <v>0</v>
          </cell>
          <cell r="CV272" t="b">
            <v>0</v>
          </cell>
          <cell r="CX272" t="b">
            <v>0</v>
          </cell>
          <cell r="CZ272" t="b">
            <v>0</v>
          </cell>
          <cell r="DB272" t="b">
            <v>0</v>
          </cell>
          <cell r="DD272" t="b">
            <v>0</v>
          </cell>
          <cell r="DF272" t="b">
            <v>0</v>
          </cell>
          <cell r="DH272" t="b">
            <v>0</v>
          </cell>
          <cell r="DJ272" t="b">
            <v>0</v>
          </cell>
          <cell r="DL272" t="b">
            <v>0</v>
          </cell>
          <cell r="DN272" t="b">
            <v>0</v>
          </cell>
          <cell r="DP272" t="b">
            <v>0</v>
          </cell>
          <cell r="DV272">
            <v>0</v>
          </cell>
          <cell r="DX272">
            <v>0</v>
          </cell>
          <cell r="DZ272">
            <v>0</v>
          </cell>
          <cell r="EB272">
            <v>0</v>
          </cell>
          <cell r="ED272">
            <v>0</v>
          </cell>
          <cell r="EF272">
            <v>0</v>
          </cell>
          <cell r="EJ272">
            <v>0</v>
          </cell>
          <cell r="EL272">
            <v>0</v>
          </cell>
          <cell r="EN272">
            <v>0</v>
          </cell>
          <cell r="EP272">
            <v>0</v>
          </cell>
          <cell r="ER272">
            <v>0</v>
          </cell>
          <cell r="ET272">
            <v>0</v>
          </cell>
          <cell r="EX272">
            <v>0</v>
          </cell>
          <cell r="EZ272">
            <v>0</v>
          </cell>
          <cell r="FD272">
            <v>0</v>
          </cell>
          <cell r="FF272">
            <v>0</v>
          </cell>
        </row>
        <row r="273">
          <cell r="A273" t="str">
            <v>GM_DKE5-10-C</v>
          </cell>
          <cell r="B273" t="str">
            <v>DK-East</v>
          </cell>
          <cell r="G273">
            <v>14.614453798045105</v>
          </cell>
          <cell r="H273">
            <v>19.883610609585176</v>
          </cell>
          <cell r="AK273">
            <v>5.5388779894590945</v>
          </cell>
          <cell r="AL273">
            <v>10.252909416371132</v>
          </cell>
          <cell r="AN273">
            <v>0</v>
          </cell>
          <cell r="AO273">
            <v>1.4614453798045106</v>
          </cell>
          <cell r="AP273">
            <v>438.43361394135314</v>
          </cell>
          <cell r="AQ273">
            <v>1.4614453798045106</v>
          </cell>
          <cell r="BG273" t="b">
            <v>0</v>
          </cell>
          <cell r="BO273" t="b">
            <v>0</v>
          </cell>
          <cell r="CA273" t="b">
            <v>0</v>
          </cell>
          <cell r="CB273" t="b">
            <v>0</v>
          </cell>
          <cell r="CD273" t="b">
            <v>0</v>
          </cell>
          <cell r="CE273" t="b">
            <v>0</v>
          </cell>
          <cell r="CG273" t="b">
            <v>0</v>
          </cell>
          <cell r="CH273" t="b">
            <v>0</v>
          </cell>
          <cell r="CP273" t="str">
            <v>ECGASEND</v>
          </cell>
          <cell r="CT273" t="b">
            <v>0</v>
          </cell>
          <cell r="CV273" t="b">
            <v>0</v>
          </cell>
          <cell r="CX273" t="b">
            <v>0</v>
          </cell>
          <cell r="CZ273" t="b">
            <v>0</v>
          </cell>
          <cell r="DB273" t="b">
            <v>0</v>
          </cell>
          <cell r="DD273" t="b">
            <v>0</v>
          </cell>
          <cell r="DF273" t="b">
            <v>0</v>
          </cell>
          <cell r="DH273" t="b">
            <v>0</v>
          </cell>
          <cell r="DJ273" t="b">
            <v>0</v>
          </cell>
          <cell r="DL273" t="b">
            <v>0</v>
          </cell>
          <cell r="DN273" t="b">
            <v>0</v>
          </cell>
          <cell r="DP273" t="b">
            <v>0</v>
          </cell>
          <cell r="DV273">
            <v>0</v>
          </cell>
          <cell r="DX273">
            <v>0</v>
          </cell>
          <cell r="DZ273">
            <v>0</v>
          </cell>
          <cell r="EB273">
            <v>0</v>
          </cell>
          <cell r="ED273">
            <v>0</v>
          </cell>
          <cell r="EF273">
            <v>0</v>
          </cell>
          <cell r="EJ273">
            <v>0</v>
          </cell>
          <cell r="EL273">
            <v>0</v>
          </cell>
          <cell r="EN273">
            <v>0</v>
          </cell>
          <cell r="EP273">
            <v>0</v>
          </cell>
          <cell r="ER273">
            <v>0</v>
          </cell>
          <cell r="ET273">
            <v>0</v>
          </cell>
          <cell r="EX273">
            <v>0</v>
          </cell>
          <cell r="EZ273">
            <v>0</v>
          </cell>
          <cell r="FD273">
            <v>0</v>
          </cell>
          <cell r="FF273">
            <v>0</v>
          </cell>
        </row>
        <row r="274">
          <cell r="A274" t="str">
            <v>GM_DKE5-10-D</v>
          </cell>
          <cell r="B274" t="str">
            <v>DK-East</v>
          </cell>
          <cell r="G274">
            <v>15.654829847691893</v>
          </cell>
          <cell r="H274">
            <v>21.299088228152236</v>
          </cell>
          <cell r="AK274">
            <v>5.9331805122752277</v>
          </cell>
          <cell r="AL274">
            <v>10.98279515438054</v>
          </cell>
          <cell r="AN274">
            <v>0</v>
          </cell>
          <cell r="AO274">
            <v>1.5654829847691893</v>
          </cell>
          <cell r="AP274">
            <v>469.64489543075678</v>
          </cell>
          <cell r="AQ274">
            <v>1.5654829847691893</v>
          </cell>
          <cell r="BG274" t="b">
            <v>0</v>
          </cell>
          <cell r="BO274" t="b">
            <v>0</v>
          </cell>
          <cell r="CA274" t="b">
            <v>0</v>
          </cell>
          <cell r="CB274" t="b">
            <v>0</v>
          </cell>
          <cell r="CD274" t="b">
            <v>0</v>
          </cell>
          <cell r="CE274" t="b">
            <v>0</v>
          </cell>
          <cell r="CG274" t="b">
            <v>0</v>
          </cell>
          <cell r="CH274" t="b">
            <v>0</v>
          </cell>
          <cell r="CP274" t="str">
            <v>ECGASEND</v>
          </cell>
          <cell r="CT274" t="b">
            <v>0</v>
          </cell>
          <cell r="CV274" t="b">
            <v>0</v>
          </cell>
          <cell r="CX274" t="b">
            <v>0</v>
          </cell>
          <cell r="CZ274" t="b">
            <v>0</v>
          </cell>
          <cell r="DB274" t="b">
            <v>0</v>
          </cell>
          <cell r="DD274" t="b">
            <v>0</v>
          </cell>
          <cell r="DF274" t="b">
            <v>0</v>
          </cell>
          <cell r="DH274" t="b">
            <v>0</v>
          </cell>
          <cell r="DJ274" t="b">
            <v>0</v>
          </cell>
          <cell r="DL274" t="b">
            <v>0</v>
          </cell>
          <cell r="DN274" t="b">
            <v>0</v>
          </cell>
          <cell r="DP274" t="b">
            <v>0</v>
          </cell>
          <cell r="DV274">
            <v>0</v>
          </cell>
          <cell r="DX274">
            <v>0</v>
          </cell>
          <cell r="DZ274">
            <v>0</v>
          </cell>
          <cell r="EB274">
            <v>0</v>
          </cell>
          <cell r="ED274">
            <v>0</v>
          </cell>
          <cell r="EF274">
            <v>0</v>
          </cell>
          <cell r="EJ274">
            <v>0</v>
          </cell>
          <cell r="EL274">
            <v>0</v>
          </cell>
          <cell r="EN274">
            <v>0</v>
          </cell>
          <cell r="EP274">
            <v>0</v>
          </cell>
          <cell r="ER274">
            <v>0</v>
          </cell>
          <cell r="ET274">
            <v>0</v>
          </cell>
          <cell r="EX274">
            <v>0</v>
          </cell>
          <cell r="EZ274">
            <v>0</v>
          </cell>
          <cell r="FD274">
            <v>0</v>
          </cell>
          <cell r="FF274">
            <v>0</v>
          </cell>
        </row>
        <row r="275">
          <cell r="A275" t="str">
            <v>GM_DKE5-10</v>
          </cell>
          <cell r="B275" t="str">
            <v>DK-East</v>
          </cell>
          <cell r="G275">
            <v>36</v>
          </cell>
          <cell r="H275">
            <v>48.979591836734691</v>
          </cell>
          <cell r="AK275">
            <v>13.644</v>
          </cell>
          <cell r="AL275">
            <v>25.256143273635985</v>
          </cell>
          <cell r="AN275">
            <v>0</v>
          </cell>
          <cell r="AO275">
            <v>3.6</v>
          </cell>
          <cell r="AP275">
            <v>1080</v>
          </cell>
          <cell r="AQ275">
            <v>3.6</v>
          </cell>
          <cell r="BG275" t="b">
            <v>0</v>
          </cell>
          <cell r="BO275" t="b">
            <v>0</v>
          </cell>
          <cell r="CA275" t="b">
            <v>0</v>
          </cell>
          <cell r="CB275" t="b">
            <v>0</v>
          </cell>
          <cell r="CD275" t="b">
            <v>0</v>
          </cell>
          <cell r="CE275" t="b">
            <v>0</v>
          </cell>
          <cell r="CG275" t="b">
            <v>0</v>
          </cell>
          <cell r="CH275" t="b">
            <v>0</v>
          </cell>
          <cell r="CT275" t="b">
            <v>0</v>
          </cell>
          <cell r="CV275" t="b">
            <v>0</v>
          </cell>
          <cell r="CX275" t="b">
            <v>0</v>
          </cell>
          <cell r="CZ275" t="b">
            <v>0</v>
          </cell>
          <cell r="DB275" t="b">
            <v>0</v>
          </cell>
          <cell r="DD275" t="b">
            <v>0</v>
          </cell>
          <cell r="DF275" t="b">
            <v>0</v>
          </cell>
          <cell r="DH275" t="b">
            <v>0</v>
          </cell>
          <cell r="DJ275" t="b">
            <v>0</v>
          </cell>
          <cell r="DL275" t="b">
            <v>0</v>
          </cell>
          <cell r="DN275" t="b">
            <v>0</v>
          </cell>
          <cell r="DP275" t="b">
            <v>0</v>
          </cell>
          <cell r="DV275">
            <v>0</v>
          </cell>
          <cell r="DX275">
            <v>0</v>
          </cell>
          <cell r="DZ275">
            <v>0</v>
          </cell>
          <cell r="EB275">
            <v>0</v>
          </cell>
          <cell r="ED275">
            <v>0</v>
          </cell>
          <cell r="EF275">
            <v>0</v>
          </cell>
          <cell r="EJ275">
            <v>0</v>
          </cell>
          <cell r="EL275">
            <v>0</v>
          </cell>
          <cell r="EN275">
            <v>0</v>
          </cell>
          <cell r="EP275">
            <v>0</v>
          </cell>
          <cell r="ER275">
            <v>0</v>
          </cell>
          <cell r="ET275">
            <v>0</v>
          </cell>
          <cell r="EX275">
            <v>0</v>
          </cell>
          <cell r="EZ275">
            <v>0</v>
          </cell>
          <cell r="FD275">
            <v>0</v>
          </cell>
          <cell r="FF275">
            <v>0</v>
          </cell>
        </row>
        <row r="276">
          <cell r="A276" t="str">
            <v>GM_DKE5-10</v>
          </cell>
          <cell r="B276" t="str">
            <v>DK-East</v>
          </cell>
          <cell r="G276">
            <v>35.186468345018596</v>
          </cell>
          <cell r="H276">
            <v>47.872746047644348</v>
          </cell>
          <cell r="AK276">
            <v>13.335671502762048</v>
          </cell>
          <cell r="AL276">
            <v>24.685402383751303</v>
          </cell>
          <cell r="AN276">
            <v>0</v>
          </cell>
          <cell r="AO276">
            <v>3.51864683450186</v>
          </cell>
          <cell r="AP276">
            <v>1055.5940503505578</v>
          </cell>
          <cell r="AQ276">
            <v>3.51864683450186</v>
          </cell>
          <cell r="BG276" t="b">
            <v>0</v>
          </cell>
          <cell r="BO276" t="b">
            <v>0</v>
          </cell>
          <cell r="CA276" t="b">
            <v>0</v>
          </cell>
          <cell r="CB276" t="b">
            <v>0</v>
          </cell>
          <cell r="CD276" t="b">
            <v>0</v>
          </cell>
          <cell r="CE276" t="b">
            <v>0</v>
          </cell>
          <cell r="CG276" t="b">
            <v>0</v>
          </cell>
          <cell r="CH276" t="b">
            <v>0</v>
          </cell>
          <cell r="CT276" t="b">
            <v>0</v>
          </cell>
          <cell r="CV276" t="b">
            <v>0</v>
          </cell>
          <cell r="CX276" t="b">
            <v>0</v>
          </cell>
          <cell r="CZ276" t="b">
            <v>0</v>
          </cell>
          <cell r="DB276" t="b">
            <v>0</v>
          </cell>
          <cell r="DD276" t="b">
            <v>0</v>
          </cell>
          <cell r="DF276" t="b">
            <v>0</v>
          </cell>
          <cell r="DH276" t="b">
            <v>0</v>
          </cell>
          <cell r="DJ276" t="b">
            <v>0</v>
          </cell>
          <cell r="DL276" t="b">
            <v>0</v>
          </cell>
          <cell r="DN276" t="b">
            <v>0</v>
          </cell>
          <cell r="DP276" t="b">
            <v>0</v>
          </cell>
          <cell r="DV276">
            <v>0</v>
          </cell>
          <cell r="DX276">
            <v>0</v>
          </cell>
          <cell r="DZ276">
            <v>0</v>
          </cell>
          <cell r="EB276">
            <v>0</v>
          </cell>
          <cell r="ED276">
            <v>0</v>
          </cell>
          <cell r="EF276">
            <v>0</v>
          </cell>
          <cell r="EJ276">
            <v>0</v>
          </cell>
          <cell r="EL276">
            <v>0</v>
          </cell>
          <cell r="EN276">
            <v>0</v>
          </cell>
          <cell r="EP276">
            <v>0</v>
          </cell>
          <cell r="ER276">
            <v>0</v>
          </cell>
          <cell r="ET276">
            <v>0</v>
          </cell>
          <cell r="EX276">
            <v>0</v>
          </cell>
          <cell r="EZ276">
            <v>0</v>
          </cell>
          <cell r="FD276">
            <v>0</v>
          </cell>
          <cell r="FF276">
            <v>0</v>
          </cell>
        </row>
        <row r="277">
          <cell r="A277" t="str">
            <v>GM_DKE5-10</v>
          </cell>
          <cell r="B277" t="str">
            <v>DK-East</v>
          </cell>
          <cell r="G277">
            <v>33.678700600900662</v>
          </cell>
          <cell r="H277">
            <v>45.821361361769611</v>
          </cell>
          <cell r="AK277">
            <v>12.764227527741351</v>
          </cell>
          <cell r="AL277">
            <v>23.627613545728821</v>
          </cell>
          <cell r="AN277">
            <v>0</v>
          </cell>
          <cell r="AO277">
            <v>3.3678700600900662</v>
          </cell>
          <cell r="AP277">
            <v>1010.3610180270199</v>
          </cell>
          <cell r="AQ277">
            <v>3.3678700600900662</v>
          </cell>
          <cell r="BG277" t="b">
            <v>0</v>
          </cell>
          <cell r="BO277" t="b">
            <v>0</v>
          </cell>
          <cell r="CA277" t="b">
            <v>0</v>
          </cell>
          <cell r="CB277" t="b">
            <v>0</v>
          </cell>
          <cell r="CD277" t="b">
            <v>0</v>
          </cell>
          <cell r="CE277" t="b">
            <v>0</v>
          </cell>
          <cell r="CG277" t="b">
            <v>0</v>
          </cell>
          <cell r="CH277" t="b">
            <v>0</v>
          </cell>
          <cell r="CT277" t="b">
            <v>0</v>
          </cell>
          <cell r="CV277" t="b">
            <v>0</v>
          </cell>
          <cell r="CX277" t="b">
            <v>0</v>
          </cell>
          <cell r="CZ277" t="b">
            <v>0</v>
          </cell>
          <cell r="DB277" t="b">
            <v>0</v>
          </cell>
          <cell r="DD277" t="b">
            <v>0</v>
          </cell>
          <cell r="DF277" t="b">
            <v>0</v>
          </cell>
          <cell r="DH277" t="b">
            <v>0</v>
          </cell>
          <cell r="DJ277" t="b">
            <v>0</v>
          </cell>
          <cell r="DL277" t="b">
            <v>0</v>
          </cell>
          <cell r="DN277" t="b">
            <v>0</v>
          </cell>
          <cell r="DP277" t="b">
            <v>0</v>
          </cell>
          <cell r="DV277">
            <v>0</v>
          </cell>
          <cell r="DX277">
            <v>0</v>
          </cell>
          <cell r="DZ277">
            <v>0</v>
          </cell>
          <cell r="EB277">
            <v>0</v>
          </cell>
          <cell r="ED277">
            <v>0</v>
          </cell>
          <cell r="EF277">
            <v>0</v>
          </cell>
          <cell r="EJ277">
            <v>0</v>
          </cell>
          <cell r="EL277">
            <v>0</v>
          </cell>
          <cell r="EN277">
            <v>0</v>
          </cell>
          <cell r="EP277">
            <v>0</v>
          </cell>
          <cell r="ER277">
            <v>0</v>
          </cell>
          <cell r="ET277">
            <v>0</v>
          </cell>
          <cell r="EX277">
            <v>0</v>
          </cell>
          <cell r="EZ277">
            <v>0</v>
          </cell>
          <cell r="FD277">
            <v>0</v>
          </cell>
          <cell r="FF277">
            <v>0</v>
          </cell>
        </row>
        <row r="278">
          <cell r="A278" t="str">
            <v>GM_DKE5-10</v>
          </cell>
          <cell r="B278" t="str">
            <v>DK-East</v>
          </cell>
          <cell r="G278">
            <v>32.633000954912433</v>
          </cell>
          <cell r="H278">
            <v>44.3986407549829</v>
          </cell>
          <cell r="AK278">
            <v>12.367907361911811</v>
          </cell>
          <cell r="AL278">
            <v>22.893992987943562</v>
          </cell>
          <cell r="AN278">
            <v>0</v>
          </cell>
          <cell r="AO278">
            <v>3.2633000954912434</v>
          </cell>
          <cell r="AP278">
            <v>978.99002864737304</v>
          </cell>
          <cell r="AQ278">
            <v>3.2633000954912434</v>
          </cell>
          <cell r="BG278" t="b">
            <v>0</v>
          </cell>
          <cell r="BO278" t="b">
            <v>0</v>
          </cell>
          <cell r="CA278" t="b">
            <v>0</v>
          </cell>
          <cell r="CB278" t="b">
            <v>0</v>
          </cell>
          <cell r="CD278" t="b">
            <v>0</v>
          </cell>
          <cell r="CE278" t="b">
            <v>0</v>
          </cell>
          <cell r="CG278" t="b">
            <v>0</v>
          </cell>
          <cell r="CH278" t="b">
            <v>0</v>
          </cell>
          <cell r="CT278" t="b">
            <v>0</v>
          </cell>
          <cell r="CV278" t="b">
            <v>0</v>
          </cell>
          <cell r="CX278" t="b">
            <v>0</v>
          </cell>
          <cell r="CZ278" t="b">
            <v>0</v>
          </cell>
          <cell r="DB278" t="b">
            <v>0</v>
          </cell>
          <cell r="DD278" t="b">
            <v>0</v>
          </cell>
          <cell r="DF278" t="b">
            <v>0</v>
          </cell>
          <cell r="DH278" t="b">
            <v>0</v>
          </cell>
          <cell r="DJ278" t="b">
            <v>0</v>
          </cell>
          <cell r="DL278" t="b">
            <v>0</v>
          </cell>
          <cell r="DN278" t="b">
            <v>0</v>
          </cell>
          <cell r="DP278" t="b">
            <v>0</v>
          </cell>
          <cell r="DV278">
            <v>0</v>
          </cell>
          <cell r="DX278">
            <v>0</v>
          </cell>
          <cell r="DZ278">
            <v>0</v>
          </cell>
          <cell r="EB278">
            <v>0</v>
          </cell>
          <cell r="ED278">
            <v>0</v>
          </cell>
          <cell r="EF278">
            <v>0</v>
          </cell>
          <cell r="EJ278">
            <v>0</v>
          </cell>
          <cell r="EL278">
            <v>0</v>
          </cell>
          <cell r="EN278">
            <v>0</v>
          </cell>
          <cell r="EP278">
            <v>0</v>
          </cell>
          <cell r="ER278">
            <v>0</v>
          </cell>
          <cell r="ET278">
            <v>0</v>
          </cell>
          <cell r="EX278">
            <v>0</v>
          </cell>
          <cell r="EZ278">
            <v>0</v>
          </cell>
          <cell r="FD278">
            <v>0</v>
          </cell>
          <cell r="FF278">
            <v>0</v>
          </cell>
        </row>
        <row r="279">
          <cell r="A279" t="str">
            <v>GM_DKE5-10</v>
          </cell>
          <cell r="B279" t="str">
            <v>DK-East</v>
          </cell>
          <cell r="G279">
            <v>32.10424916800774</v>
          </cell>
          <cell r="H279">
            <v>43.679250568718018</v>
          </cell>
          <cell r="AK279">
            <v>12.167510434674934</v>
          </cell>
          <cell r="AL279">
            <v>22.523042129992014</v>
          </cell>
          <cell r="AN279">
            <v>0</v>
          </cell>
          <cell r="AO279">
            <v>3.2104249168007741</v>
          </cell>
          <cell r="AP279">
            <v>963.12747504023218</v>
          </cell>
          <cell r="AQ279">
            <v>3.2104249168007741</v>
          </cell>
          <cell r="BG279" t="b">
            <v>0</v>
          </cell>
          <cell r="BO279" t="b">
            <v>0</v>
          </cell>
          <cell r="CA279" t="b">
            <v>0</v>
          </cell>
          <cell r="CB279" t="b">
            <v>0</v>
          </cell>
          <cell r="CD279" t="b">
            <v>0</v>
          </cell>
          <cell r="CE279" t="b">
            <v>0</v>
          </cell>
          <cell r="CG279" t="b">
            <v>0</v>
          </cell>
          <cell r="CH279" t="b">
            <v>0</v>
          </cell>
          <cell r="CT279" t="b">
            <v>0</v>
          </cell>
          <cell r="CV279" t="b">
            <v>0</v>
          </cell>
          <cell r="CX279" t="b">
            <v>0</v>
          </cell>
          <cell r="CZ279" t="b">
            <v>0</v>
          </cell>
          <cell r="DB279" t="b">
            <v>0</v>
          </cell>
          <cell r="DD279" t="b">
            <v>0</v>
          </cell>
          <cell r="DF279" t="b">
            <v>0</v>
          </cell>
          <cell r="DH279" t="b">
            <v>0</v>
          </cell>
          <cell r="DJ279" t="b">
            <v>0</v>
          </cell>
          <cell r="DL279" t="b">
            <v>0</v>
          </cell>
          <cell r="DN279" t="b">
            <v>0</v>
          </cell>
          <cell r="DP279" t="b">
            <v>0</v>
          </cell>
          <cell r="DV279">
            <v>0</v>
          </cell>
          <cell r="DX279">
            <v>0</v>
          </cell>
          <cell r="DZ279">
            <v>0</v>
          </cell>
          <cell r="EB279">
            <v>0</v>
          </cell>
          <cell r="ED279">
            <v>0</v>
          </cell>
          <cell r="EF279">
            <v>0</v>
          </cell>
          <cell r="EJ279">
            <v>0</v>
          </cell>
          <cell r="EL279">
            <v>0</v>
          </cell>
          <cell r="EN279">
            <v>0</v>
          </cell>
          <cell r="EP279">
            <v>0</v>
          </cell>
          <cell r="ER279">
            <v>0</v>
          </cell>
          <cell r="ET279">
            <v>0</v>
          </cell>
          <cell r="EX279">
            <v>0</v>
          </cell>
          <cell r="EZ279">
            <v>0</v>
          </cell>
          <cell r="FD279">
            <v>0</v>
          </cell>
          <cell r="FF279">
            <v>0</v>
          </cell>
        </row>
        <row r="280">
          <cell r="A280" t="str">
            <v>GM_DKE5-10</v>
          </cell>
          <cell r="B280" t="str">
            <v>DK-East</v>
          </cell>
          <cell r="G280">
            <v>31.020185935608307</v>
          </cell>
          <cell r="H280">
            <v>42.204334606269803</v>
          </cell>
          <cell r="AK280">
            <v>11.756650469595549</v>
          </cell>
          <cell r="AL280">
            <v>21.762507232348646</v>
          </cell>
          <cell r="AN280">
            <v>0</v>
          </cell>
          <cell r="AO280">
            <v>3.1020185935608309</v>
          </cell>
          <cell r="AP280">
            <v>930.6055780682492</v>
          </cell>
          <cell r="AQ280">
            <v>3.1020185935608309</v>
          </cell>
          <cell r="BG280" t="b">
            <v>0</v>
          </cell>
          <cell r="BO280" t="b">
            <v>0</v>
          </cell>
          <cell r="CA280" t="b">
            <v>0</v>
          </cell>
          <cell r="CB280" t="b">
            <v>0</v>
          </cell>
          <cell r="CD280" t="b">
            <v>0</v>
          </cell>
          <cell r="CE280" t="b">
            <v>0</v>
          </cell>
          <cell r="CG280" t="b">
            <v>0</v>
          </cell>
          <cell r="CH280" t="b">
            <v>0</v>
          </cell>
          <cell r="CT280" t="b">
            <v>0</v>
          </cell>
          <cell r="CV280" t="b">
            <v>0</v>
          </cell>
          <cell r="CX280" t="b">
            <v>0</v>
          </cell>
          <cell r="CZ280" t="b">
            <v>0</v>
          </cell>
          <cell r="DB280" t="b">
            <v>0</v>
          </cell>
          <cell r="DD280" t="b">
            <v>0</v>
          </cell>
          <cell r="DF280" t="b">
            <v>0</v>
          </cell>
          <cell r="DH280" t="b">
            <v>0</v>
          </cell>
          <cell r="DJ280" t="b">
            <v>0</v>
          </cell>
          <cell r="DL280" t="b">
            <v>0</v>
          </cell>
          <cell r="DN280" t="b">
            <v>0</v>
          </cell>
          <cell r="DP280" t="b">
            <v>0</v>
          </cell>
          <cell r="DV280">
            <v>0</v>
          </cell>
          <cell r="DX280">
            <v>0</v>
          </cell>
          <cell r="DZ280">
            <v>0</v>
          </cell>
          <cell r="EB280">
            <v>0</v>
          </cell>
          <cell r="ED280">
            <v>0</v>
          </cell>
          <cell r="EF280">
            <v>0</v>
          </cell>
          <cell r="EJ280">
            <v>0</v>
          </cell>
          <cell r="EL280">
            <v>0</v>
          </cell>
          <cell r="EN280">
            <v>0</v>
          </cell>
          <cell r="EP280">
            <v>0</v>
          </cell>
          <cell r="ER280">
            <v>0</v>
          </cell>
          <cell r="ET280">
            <v>0</v>
          </cell>
          <cell r="EX280">
            <v>0</v>
          </cell>
          <cell r="EZ280">
            <v>0</v>
          </cell>
          <cell r="FD280">
            <v>0</v>
          </cell>
          <cell r="FF280">
            <v>0</v>
          </cell>
        </row>
        <row r="281">
          <cell r="A281" t="str">
            <v>GM_DKE5-10</v>
          </cell>
          <cell r="B281" t="str">
            <v>DK-East</v>
          </cell>
          <cell r="G281">
            <v>30.752656247696859</v>
          </cell>
          <cell r="H281">
            <v>41.840348636322254</v>
          </cell>
          <cell r="AK281">
            <v>11.65525671787711</v>
          </cell>
          <cell r="AL281">
            <v>21.574819228797463</v>
          </cell>
          <cell r="AN281">
            <v>0</v>
          </cell>
          <cell r="AO281">
            <v>3.0752656247696861</v>
          </cell>
          <cell r="AP281">
            <v>922.57968743090578</v>
          </cell>
          <cell r="AQ281">
            <v>3.0752656247696861</v>
          </cell>
          <cell r="BG281" t="b">
            <v>0</v>
          </cell>
          <cell r="BO281" t="b">
            <v>0</v>
          </cell>
          <cell r="CA281" t="b">
            <v>0</v>
          </cell>
          <cell r="CB281" t="b">
            <v>0</v>
          </cell>
          <cell r="CD281" t="b">
            <v>0</v>
          </cell>
          <cell r="CE281" t="b">
            <v>0</v>
          </cell>
          <cell r="CG281" t="b">
            <v>0</v>
          </cell>
          <cell r="CH281" t="b">
            <v>0</v>
          </cell>
          <cell r="CT281" t="b">
            <v>0</v>
          </cell>
          <cell r="CV281" t="b">
            <v>0</v>
          </cell>
          <cell r="CX281" t="b">
            <v>0</v>
          </cell>
          <cell r="CZ281" t="b">
            <v>0</v>
          </cell>
          <cell r="DB281" t="b">
            <v>0</v>
          </cell>
          <cell r="DD281" t="b">
            <v>0</v>
          </cell>
          <cell r="DF281" t="b">
            <v>0</v>
          </cell>
          <cell r="DH281" t="b">
            <v>0</v>
          </cell>
          <cell r="DJ281" t="b">
            <v>0</v>
          </cell>
          <cell r="DL281" t="b">
            <v>0</v>
          </cell>
          <cell r="DN281" t="b">
            <v>0</v>
          </cell>
          <cell r="DP281" t="b">
            <v>0</v>
          </cell>
          <cell r="DV281">
            <v>0</v>
          </cell>
          <cell r="DX281">
            <v>0</v>
          </cell>
          <cell r="DZ281">
            <v>0</v>
          </cell>
          <cell r="EB281">
            <v>0</v>
          </cell>
          <cell r="ED281">
            <v>0</v>
          </cell>
          <cell r="EF281">
            <v>0</v>
          </cell>
          <cell r="EJ281">
            <v>0</v>
          </cell>
          <cell r="EL281">
            <v>0</v>
          </cell>
          <cell r="EN281">
            <v>0</v>
          </cell>
          <cell r="EP281">
            <v>0</v>
          </cell>
          <cell r="ER281">
            <v>0</v>
          </cell>
          <cell r="ET281">
            <v>0</v>
          </cell>
          <cell r="EX281">
            <v>0</v>
          </cell>
          <cell r="EZ281">
            <v>0</v>
          </cell>
          <cell r="FD281">
            <v>0</v>
          </cell>
          <cell r="FF281">
            <v>0</v>
          </cell>
        </row>
        <row r="282">
          <cell r="A282" t="str">
            <v>GM_DKE5-10</v>
          </cell>
          <cell r="B282" t="str">
            <v>DK-East</v>
          </cell>
          <cell r="G282">
            <v>30.530928210782314</v>
          </cell>
          <cell r="H282">
            <v>41.538677837799064</v>
          </cell>
          <cell r="AK282">
            <v>11.571221791886497</v>
          </cell>
          <cell r="AL282">
            <v>21.419263810239244</v>
          </cell>
          <cell r="AN282">
            <v>0</v>
          </cell>
          <cell r="AO282">
            <v>3.0530928210782315</v>
          </cell>
          <cell r="AP282">
            <v>915.92784632346945</v>
          </cell>
          <cell r="AQ282">
            <v>3.0530928210782315</v>
          </cell>
          <cell r="BG282" t="b">
            <v>0</v>
          </cell>
          <cell r="BO282" t="b">
            <v>0</v>
          </cell>
          <cell r="CA282" t="b">
            <v>0</v>
          </cell>
          <cell r="CB282" t="b">
            <v>0</v>
          </cell>
          <cell r="CD282" t="b">
            <v>0</v>
          </cell>
          <cell r="CE282" t="b">
            <v>0</v>
          </cell>
          <cell r="CG282" t="b">
            <v>0</v>
          </cell>
          <cell r="CH282" t="b">
            <v>0</v>
          </cell>
          <cell r="CT282" t="b">
            <v>0</v>
          </cell>
          <cell r="CV282" t="b">
            <v>0</v>
          </cell>
          <cell r="CX282" t="b">
            <v>0</v>
          </cell>
          <cell r="CZ282" t="b">
            <v>0</v>
          </cell>
          <cell r="DB282" t="b">
            <v>0</v>
          </cell>
          <cell r="DD282" t="b">
            <v>0</v>
          </cell>
          <cell r="DF282" t="b">
            <v>0</v>
          </cell>
          <cell r="DH282" t="b">
            <v>0</v>
          </cell>
          <cell r="DJ282" t="b">
            <v>0</v>
          </cell>
          <cell r="DL282" t="b">
            <v>0</v>
          </cell>
          <cell r="DN282" t="b">
            <v>0</v>
          </cell>
          <cell r="DP282" t="b">
            <v>0</v>
          </cell>
          <cell r="DV282">
            <v>0</v>
          </cell>
          <cell r="DX282">
            <v>0</v>
          </cell>
          <cell r="DZ282">
            <v>0</v>
          </cell>
          <cell r="EB282">
            <v>0</v>
          </cell>
          <cell r="ED282">
            <v>0</v>
          </cell>
          <cell r="EF282">
            <v>0</v>
          </cell>
          <cell r="EJ282">
            <v>0</v>
          </cell>
          <cell r="EL282">
            <v>0</v>
          </cell>
          <cell r="EN282">
            <v>0</v>
          </cell>
          <cell r="EP282">
            <v>0</v>
          </cell>
          <cell r="ER282">
            <v>0</v>
          </cell>
          <cell r="ET282">
            <v>0</v>
          </cell>
          <cell r="EX282">
            <v>0</v>
          </cell>
          <cell r="EZ282">
            <v>0</v>
          </cell>
          <cell r="FD282">
            <v>0</v>
          </cell>
          <cell r="FF282">
            <v>0</v>
          </cell>
        </row>
        <row r="283">
          <cell r="A283" t="str">
            <v>GM_DKE5-10</v>
          </cell>
          <cell r="B283" t="str">
            <v>DK-East</v>
          </cell>
          <cell r="G283">
            <v>30.269283645736998</v>
          </cell>
          <cell r="H283">
            <v>41.182698837737412</v>
          </cell>
          <cell r="AK283">
            <v>11.472058501734322</v>
          </cell>
          <cell r="AL283">
            <v>21.235704570751672</v>
          </cell>
          <cell r="AN283">
            <v>0</v>
          </cell>
          <cell r="AO283">
            <v>3.0269283645737</v>
          </cell>
          <cell r="AP283">
            <v>908.07850937210992</v>
          </cell>
          <cell r="AQ283">
            <v>3.0269283645737</v>
          </cell>
          <cell r="BG283" t="b">
            <v>0</v>
          </cell>
          <cell r="BO283" t="b">
            <v>0</v>
          </cell>
          <cell r="CA283" t="b">
            <v>0</v>
          </cell>
          <cell r="CB283" t="b">
            <v>0</v>
          </cell>
          <cell r="CD283" t="b">
            <v>0</v>
          </cell>
          <cell r="CE283" t="b">
            <v>0</v>
          </cell>
          <cell r="CG283" t="b">
            <v>0</v>
          </cell>
          <cell r="CH283" t="b">
            <v>0</v>
          </cell>
          <cell r="CT283" t="b">
            <v>0</v>
          </cell>
          <cell r="CV283" t="b">
            <v>0</v>
          </cell>
          <cell r="CX283" t="b">
            <v>0</v>
          </cell>
          <cell r="CZ283" t="b">
            <v>0</v>
          </cell>
          <cell r="DB283" t="b">
            <v>0</v>
          </cell>
          <cell r="DD283" t="b">
            <v>0</v>
          </cell>
          <cell r="DF283" t="b">
            <v>0</v>
          </cell>
          <cell r="DH283" t="b">
            <v>0</v>
          </cell>
          <cell r="DJ283" t="b">
            <v>0</v>
          </cell>
          <cell r="DL283" t="b">
            <v>0</v>
          </cell>
          <cell r="DN283" t="b">
            <v>0</v>
          </cell>
          <cell r="DP283" t="b">
            <v>0</v>
          </cell>
          <cell r="DV283">
            <v>0</v>
          </cell>
          <cell r="DX283">
            <v>0</v>
          </cell>
          <cell r="DZ283">
            <v>0</v>
          </cell>
          <cell r="EB283">
            <v>0</v>
          </cell>
          <cell r="ED283">
            <v>0</v>
          </cell>
          <cell r="EF283">
            <v>0</v>
          </cell>
          <cell r="EJ283">
            <v>0</v>
          </cell>
          <cell r="EL283">
            <v>0</v>
          </cell>
          <cell r="EN283">
            <v>0</v>
          </cell>
          <cell r="EP283">
            <v>0</v>
          </cell>
          <cell r="ER283">
            <v>0</v>
          </cell>
          <cell r="ET283">
            <v>0</v>
          </cell>
          <cell r="EX283">
            <v>0</v>
          </cell>
          <cell r="EZ283">
            <v>0</v>
          </cell>
          <cell r="FD283">
            <v>0</v>
          </cell>
          <cell r="FF283">
            <v>0</v>
          </cell>
        </row>
        <row r="284">
          <cell r="A284" t="str">
            <v>GM_DKE5-10</v>
          </cell>
          <cell r="B284" t="str">
            <v>DK-East</v>
          </cell>
          <cell r="G284">
            <v>27.853430261548471</v>
          </cell>
          <cell r="H284">
            <v>37.89582348509996</v>
          </cell>
          <cell r="AK284">
            <v>10.556450069126871</v>
          </cell>
          <cell r="AL284">
            <v>19.540839592997123</v>
          </cell>
          <cell r="AN284">
            <v>0</v>
          </cell>
          <cell r="AO284">
            <v>2.7853430261548473</v>
          </cell>
          <cell r="AP284">
            <v>835.60290784645417</v>
          </cell>
          <cell r="AQ284">
            <v>2.7853430261548473</v>
          </cell>
          <cell r="BG284" t="b">
            <v>0</v>
          </cell>
          <cell r="BO284" t="b">
            <v>0</v>
          </cell>
          <cell r="CA284" t="b">
            <v>0</v>
          </cell>
          <cell r="CB284" t="b">
            <v>0</v>
          </cell>
          <cell r="CD284" t="b">
            <v>0</v>
          </cell>
          <cell r="CE284" t="b">
            <v>0</v>
          </cell>
          <cell r="CG284" t="b">
            <v>0</v>
          </cell>
          <cell r="CH284" t="b">
            <v>0</v>
          </cell>
          <cell r="CT284" t="b">
            <v>0</v>
          </cell>
          <cell r="CV284" t="b">
            <v>0</v>
          </cell>
          <cell r="CX284" t="b">
            <v>0</v>
          </cell>
          <cell r="CZ284" t="b">
            <v>0</v>
          </cell>
          <cell r="DB284" t="b">
            <v>0</v>
          </cell>
          <cell r="DD284" t="b">
            <v>0</v>
          </cell>
          <cell r="DF284" t="b">
            <v>0</v>
          </cell>
          <cell r="DH284" t="b">
            <v>0</v>
          </cell>
          <cell r="DJ284" t="b">
            <v>0</v>
          </cell>
          <cell r="DL284" t="b">
            <v>0</v>
          </cell>
          <cell r="DN284" t="b">
            <v>0</v>
          </cell>
          <cell r="DP284" t="b">
            <v>0</v>
          </cell>
          <cell r="DV284">
            <v>0</v>
          </cell>
          <cell r="DX284">
            <v>0</v>
          </cell>
          <cell r="DZ284">
            <v>0</v>
          </cell>
          <cell r="EB284">
            <v>0</v>
          </cell>
          <cell r="ED284">
            <v>0</v>
          </cell>
          <cell r="EF284">
            <v>0</v>
          </cell>
          <cell r="EJ284">
            <v>0</v>
          </cell>
          <cell r="EL284">
            <v>0</v>
          </cell>
          <cell r="EN284">
            <v>0</v>
          </cell>
          <cell r="EP284">
            <v>0</v>
          </cell>
          <cell r="ER284">
            <v>0</v>
          </cell>
          <cell r="ET284">
            <v>0</v>
          </cell>
          <cell r="EX284">
            <v>0</v>
          </cell>
          <cell r="EZ284">
            <v>0</v>
          </cell>
          <cell r="FD284">
            <v>0</v>
          </cell>
          <cell r="FF284">
            <v>0</v>
          </cell>
        </row>
        <row r="285">
          <cell r="A285" t="str">
            <v>GM_DKE5-10</v>
          </cell>
          <cell r="B285" t="str">
            <v>DK-East</v>
          </cell>
          <cell r="G285">
            <v>25.064681888045047</v>
          </cell>
          <cell r="H285">
            <v>34.101608010945647</v>
          </cell>
          <cell r="AK285">
            <v>9.4995144355690737</v>
          </cell>
          <cell r="AL285">
            <v>17.584366579793741</v>
          </cell>
          <cell r="AN285">
            <v>0</v>
          </cell>
          <cell r="AO285">
            <v>2.5064681888045048</v>
          </cell>
          <cell r="AP285">
            <v>751.94045664135137</v>
          </cell>
          <cell r="AQ285">
            <v>2.5064681888045048</v>
          </cell>
          <cell r="BG285" t="b">
            <v>0</v>
          </cell>
          <cell r="BO285" t="b">
            <v>0</v>
          </cell>
          <cell r="CA285" t="b">
            <v>0</v>
          </cell>
          <cell r="CB285" t="b">
            <v>0</v>
          </cell>
          <cell r="CD285" t="b">
            <v>0</v>
          </cell>
          <cell r="CE285" t="b">
            <v>0</v>
          </cell>
          <cell r="CG285" t="b">
            <v>0</v>
          </cell>
          <cell r="CH285" t="b">
            <v>0</v>
          </cell>
          <cell r="CT285" t="b">
            <v>0</v>
          </cell>
          <cell r="CV285" t="b">
            <v>0</v>
          </cell>
          <cell r="CX285" t="b">
            <v>0</v>
          </cell>
          <cell r="CZ285" t="b">
            <v>0</v>
          </cell>
          <cell r="DB285" t="b">
            <v>0</v>
          </cell>
          <cell r="DD285" t="b">
            <v>0</v>
          </cell>
          <cell r="DF285" t="b">
            <v>0</v>
          </cell>
          <cell r="DH285" t="b">
            <v>0</v>
          </cell>
          <cell r="DJ285" t="b">
            <v>0</v>
          </cell>
          <cell r="DL285" t="b">
            <v>0</v>
          </cell>
          <cell r="DN285" t="b">
            <v>0</v>
          </cell>
          <cell r="DP285" t="b">
            <v>0</v>
          </cell>
          <cell r="DV285">
            <v>0</v>
          </cell>
          <cell r="DX285">
            <v>0</v>
          </cell>
          <cell r="DZ285">
            <v>0</v>
          </cell>
          <cell r="EB285">
            <v>0</v>
          </cell>
          <cell r="ED285">
            <v>0</v>
          </cell>
          <cell r="EF285">
            <v>0</v>
          </cell>
          <cell r="EJ285">
            <v>0</v>
          </cell>
          <cell r="EL285">
            <v>0</v>
          </cell>
          <cell r="EN285">
            <v>0</v>
          </cell>
          <cell r="EP285">
            <v>0</v>
          </cell>
          <cell r="ER285">
            <v>0</v>
          </cell>
          <cell r="ET285">
            <v>0</v>
          </cell>
          <cell r="EX285">
            <v>0</v>
          </cell>
          <cell r="EZ285">
            <v>0</v>
          </cell>
          <cell r="FD285">
            <v>0</v>
          </cell>
          <cell r="FF285">
            <v>0</v>
          </cell>
        </row>
        <row r="286">
          <cell r="A286" t="str">
            <v>GM_DKE5-10</v>
          </cell>
          <cell r="B286" t="str">
            <v>DK-East</v>
          </cell>
          <cell r="G286">
            <v>22.21692233776395</v>
          </cell>
          <cell r="H286">
            <v>30.227105221447552</v>
          </cell>
          <cell r="AK286">
            <v>8.4202135660125368</v>
          </cell>
          <cell r="AL286">
            <v>15.586493712828059</v>
          </cell>
          <cell r="AN286">
            <v>0</v>
          </cell>
          <cell r="AO286">
            <v>2.2216922337763951</v>
          </cell>
          <cell r="AP286">
            <v>666.50767013291852</v>
          </cell>
          <cell r="AQ286">
            <v>2.2216922337763951</v>
          </cell>
          <cell r="BG286" t="b">
            <v>0</v>
          </cell>
          <cell r="BO286" t="b">
            <v>0</v>
          </cell>
          <cell r="CA286" t="b">
            <v>0</v>
          </cell>
          <cell r="CB286" t="b">
            <v>0</v>
          </cell>
          <cell r="CD286" t="b">
            <v>0</v>
          </cell>
          <cell r="CE286" t="b">
            <v>0</v>
          </cell>
          <cell r="CG286" t="b">
            <v>0</v>
          </cell>
          <cell r="CH286" t="b">
            <v>0</v>
          </cell>
          <cell r="CT286" t="b">
            <v>0</v>
          </cell>
          <cell r="CV286" t="b">
            <v>0</v>
          </cell>
          <cell r="CX286" t="b">
            <v>0</v>
          </cell>
          <cell r="CZ286" t="b">
            <v>0</v>
          </cell>
          <cell r="DB286" t="b">
            <v>0</v>
          </cell>
          <cell r="DD286" t="b">
            <v>0</v>
          </cell>
          <cell r="DF286" t="b">
            <v>0</v>
          </cell>
          <cell r="DH286" t="b">
            <v>0</v>
          </cell>
          <cell r="DJ286" t="b">
            <v>0</v>
          </cell>
          <cell r="DL286" t="b">
            <v>0</v>
          </cell>
          <cell r="DN286" t="b">
            <v>0</v>
          </cell>
          <cell r="DP286" t="b">
            <v>0</v>
          </cell>
          <cell r="DV286">
            <v>0</v>
          </cell>
          <cell r="DX286">
            <v>0</v>
          </cell>
          <cell r="DZ286">
            <v>0</v>
          </cell>
          <cell r="EB286">
            <v>0</v>
          </cell>
          <cell r="ED286">
            <v>0</v>
          </cell>
          <cell r="EF286">
            <v>0</v>
          </cell>
          <cell r="EJ286">
            <v>0</v>
          </cell>
          <cell r="EL286">
            <v>0</v>
          </cell>
          <cell r="EN286">
            <v>0</v>
          </cell>
          <cell r="EP286">
            <v>0</v>
          </cell>
          <cell r="ER286">
            <v>0</v>
          </cell>
          <cell r="ET286">
            <v>0</v>
          </cell>
          <cell r="EX286">
            <v>0</v>
          </cell>
          <cell r="EZ286">
            <v>0</v>
          </cell>
          <cell r="FD286">
            <v>0</v>
          </cell>
          <cell r="FF286">
            <v>0</v>
          </cell>
        </row>
        <row r="287">
          <cell r="A287" t="str">
            <v>GM_DKE5-10</v>
          </cell>
          <cell r="B287" t="str">
            <v>DK-East</v>
          </cell>
          <cell r="G287">
            <v>18.778874276118827</v>
          </cell>
          <cell r="H287">
            <v>25.549488811046025</v>
          </cell>
          <cell r="AK287">
            <v>7.1171933506490355</v>
          </cell>
          <cell r="AL287">
            <v>13.174498312090398</v>
          </cell>
          <cell r="AN287">
            <v>0</v>
          </cell>
          <cell r="AO287">
            <v>1.8778874276118829</v>
          </cell>
          <cell r="AP287">
            <v>563.36622828356485</v>
          </cell>
          <cell r="AQ287">
            <v>1.8778874276118829</v>
          </cell>
          <cell r="BG287" t="b">
            <v>0</v>
          </cell>
          <cell r="BO287" t="b">
            <v>0</v>
          </cell>
          <cell r="CA287" t="b">
            <v>0</v>
          </cell>
          <cell r="CB287" t="b">
            <v>0</v>
          </cell>
          <cell r="CD287" t="b">
            <v>0</v>
          </cell>
          <cell r="CE287" t="b">
            <v>0</v>
          </cell>
          <cell r="CG287" t="b">
            <v>0</v>
          </cell>
          <cell r="CH287" t="b">
            <v>0</v>
          </cell>
          <cell r="CT287" t="b">
            <v>0</v>
          </cell>
          <cell r="CV287" t="b">
            <v>0</v>
          </cell>
          <cell r="CX287" t="b">
            <v>0</v>
          </cell>
          <cell r="CZ287" t="b">
            <v>0</v>
          </cell>
          <cell r="DB287" t="b">
            <v>0</v>
          </cell>
          <cell r="DD287" t="b">
            <v>0</v>
          </cell>
          <cell r="DF287" t="b">
            <v>0</v>
          </cell>
          <cell r="DH287" t="b">
            <v>0</v>
          </cell>
          <cell r="DJ287" t="b">
            <v>0</v>
          </cell>
          <cell r="DL287" t="b">
            <v>0</v>
          </cell>
          <cell r="DN287" t="b">
            <v>0</v>
          </cell>
          <cell r="DP287" t="b">
            <v>0</v>
          </cell>
          <cell r="DV287">
            <v>0</v>
          </cell>
          <cell r="DX287">
            <v>0</v>
          </cell>
          <cell r="DZ287">
            <v>0</v>
          </cell>
          <cell r="EB287">
            <v>0</v>
          </cell>
          <cell r="ED287">
            <v>0</v>
          </cell>
          <cell r="EF287">
            <v>0</v>
          </cell>
          <cell r="EJ287">
            <v>0</v>
          </cell>
          <cell r="EL287">
            <v>0</v>
          </cell>
          <cell r="EN287">
            <v>0</v>
          </cell>
          <cell r="EP287">
            <v>0</v>
          </cell>
          <cell r="ER287">
            <v>0</v>
          </cell>
          <cell r="ET287">
            <v>0</v>
          </cell>
          <cell r="EX287">
            <v>0</v>
          </cell>
          <cell r="EZ287">
            <v>0</v>
          </cell>
          <cell r="FD287">
            <v>0</v>
          </cell>
          <cell r="FF287">
            <v>0</v>
          </cell>
        </row>
        <row r="288">
          <cell r="A288" t="str">
            <v>GM_DKE5-10</v>
          </cell>
          <cell r="B288" t="str">
            <v>DK-East</v>
          </cell>
          <cell r="G288">
            <v>15.654829847691893</v>
          </cell>
          <cell r="H288">
            <v>21.299088228152236</v>
          </cell>
          <cell r="AK288">
            <v>5.9331805122752277</v>
          </cell>
          <cell r="AL288">
            <v>10.98279515438054</v>
          </cell>
          <cell r="AN288">
            <v>0</v>
          </cell>
          <cell r="AO288">
            <v>1.5654829847691893</v>
          </cell>
          <cell r="AP288">
            <v>469.64489543075678</v>
          </cell>
          <cell r="AQ288">
            <v>1.5654829847691893</v>
          </cell>
          <cell r="BG288" t="b">
            <v>0</v>
          </cell>
          <cell r="BO288" t="b">
            <v>0</v>
          </cell>
          <cell r="CA288" t="b">
            <v>0</v>
          </cell>
          <cell r="CB288" t="b">
            <v>0</v>
          </cell>
          <cell r="CD288" t="b">
            <v>0</v>
          </cell>
          <cell r="CE288" t="b">
            <v>0</v>
          </cell>
          <cell r="CG288" t="b">
            <v>0</v>
          </cell>
          <cell r="CH288" t="b">
            <v>0</v>
          </cell>
          <cell r="CT288" t="b">
            <v>0</v>
          </cell>
          <cell r="CV288" t="b">
            <v>0</v>
          </cell>
          <cell r="CX288" t="b">
            <v>0</v>
          </cell>
          <cell r="CZ288" t="b">
            <v>0</v>
          </cell>
          <cell r="DB288" t="b">
            <v>0</v>
          </cell>
          <cell r="DD288" t="b">
            <v>0</v>
          </cell>
          <cell r="DF288" t="b">
            <v>0</v>
          </cell>
          <cell r="DH288" t="b">
            <v>0</v>
          </cell>
          <cell r="DJ288" t="b">
            <v>0</v>
          </cell>
          <cell r="DL288" t="b">
            <v>0</v>
          </cell>
          <cell r="DN288" t="b">
            <v>0</v>
          </cell>
          <cell r="DP288" t="b">
            <v>0</v>
          </cell>
          <cell r="DV288">
            <v>0</v>
          </cell>
          <cell r="DX288">
            <v>0</v>
          </cell>
          <cell r="DZ288">
            <v>0</v>
          </cell>
          <cell r="EB288">
            <v>0</v>
          </cell>
          <cell r="ED288">
            <v>0</v>
          </cell>
          <cell r="EF288">
            <v>0</v>
          </cell>
          <cell r="EJ288">
            <v>0</v>
          </cell>
          <cell r="EL288">
            <v>0</v>
          </cell>
          <cell r="EN288">
            <v>0</v>
          </cell>
          <cell r="EP288">
            <v>0</v>
          </cell>
          <cell r="ER288">
            <v>0</v>
          </cell>
          <cell r="ET288">
            <v>0</v>
          </cell>
          <cell r="EX288">
            <v>0</v>
          </cell>
          <cell r="EZ288">
            <v>0</v>
          </cell>
          <cell r="FD288">
            <v>0</v>
          </cell>
          <cell r="FF288">
            <v>0</v>
          </cell>
        </row>
        <row r="289">
          <cell r="A289" t="str">
            <v>GM_DKE5-10</v>
          </cell>
          <cell r="B289" t="str">
            <v>DK-East</v>
          </cell>
          <cell r="G289">
            <v>11.798502471210266</v>
          </cell>
          <cell r="H289">
            <v>16.052384314571793</v>
          </cell>
          <cell r="AK289">
            <v>4.471632436588691</v>
          </cell>
          <cell r="AL289">
            <v>8.2773519118676315</v>
          </cell>
          <cell r="AN289">
            <v>0</v>
          </cell>
          <cell r="AO289">
            <v>1.1798502471210266</v>
          </cell>
          <cell r="AP289">
            <v>353.95507413630799</v>
          </cell>
          <cell r="AQ289">
            <v>1.1798502471210266</v>
          </cell>
          <cell r="BG289" t="b">
            <v>0</v>
          </cell>
          <cell r="BO289" t="b">
            <v>0</v>
          </cell>
          <cell r="CA289" t="b">
            <v>0</v>
          </cell>
          <cell r="CB289" t="b">
            <v>0</v>
          </cell>
          <cell r="CD289" t="b">
            <v>0</v>
          </cell>
          <cell r="CE289" t="b">
            <v>0</v>
          </cell>
          <cell r="CG289" t="b">
            <v>0</v>
          </cell>
          <cell r="CH289" t="b">
            <v>0</v>
          </cell>
          <cell r="CT289" t="b">
            <v>0</v>
          </cell>
          <cell r="CV289" t="b">
            <v>0</v>
          </cell>
          <cell r="CX289" t="b">
            <v>0</v>
          </cell>
          <cell r="CZ289" t="b">
            <v>0</v>
          </cell>
          <cell r="DB289" t="b">
            <v>0</v>
          </cell>
          <cell r="DD289" t="b">
            <v>0</v>
          </cell>
          <cell r="DF289" t="b">
            <v>0</v>
          </cell>
          <cell r="DH289" t="b">
            <v>0</v>
          </cell>
          <cell r="DJ289" t="b">
            <v>0</v>
          </cell>
          <cell r="DL289" t="b">
            <v>0</v>
          </cell>
          <cell r="DN289" t="b">
            <v>0</v>
          </cell>
          <cell r="DP289" t="b">
            <v>0</v>
          </cell>
          <cell r="DV289">
            <v>0</v>
          </cell>
          <cell r="DX289">
            <v>0</v>
          </cell>
          <cell r="DZ289">
            <v>0</v>
          </cell>
          <cell r="EB289">
            <v>0</v>
          </cell>
          <cell r="ED289">
            <v>0</v>
          </cell>
          <cell r="EF289">
            <v>0</v>
          </cell>
          <cell r="EJ289">
            <v>0</v>
          </cell>
          <cell r="EL289">
            <v>0</v>
          </cell>
          <cell r="EN289">
            <v>0</v>
          </cell>
          <cell r="EP289">
            <v>0</v>
          </cell>
          <cell r="ER289">
            <v>0</v>
          </cell>
          <cell r="ET289">
            <v>0</v>
          </cell>
          <cell r="EX289">
            <v>0</v>
          </cell>
          <cell r="EZ289">
            <v>0</v>
          </cell>
          <cell r="FD289">
            <v>0</v>
          </cell>
          <cell r="FF289">
            <v>0</v>
          </cell>
        </row>
        <row r="290">
          <cell r="A290" t="str">
            <v>GM_DKE5-10</v>
          </cell>
          <cell r="B290" t="str">
            <v>DK-East</v>
          </cell>
          <cell r="G290">
            <v>7.9958398146542073</v>
          </cell>
          <cell r="H290">
            <v>10.878693625379874</v>
          </cell>
          <cell r="AK290">
            <v>3.0304232897539447</v>
          </cell>
          <cell r="AL290">
            <v>5.6095576653319359</v>
          </cell>
          <cell r="AN290">
            <v>0</v>
          </cell>
          <cell r="AO290">
            <v>0.79958398146542076</v>
          </cell>
          <cell r="AP290">
            <v>239.87519443962623</v>
          </cell>
          <cell r="AQ290">
            <v>0.79958398146542076</v>
          </cell>
          <cell r="BG290" t="b">
            <v>0</v>
          </cell>
          <cell r="BO290" t="b">
            <v>0</v>
          </cell>
          <cell r="CA290" t="b">
            <v>0</v>
          </cell>
          <cell r="CB290" t="b">
            <v>0</v>
          </cell>
          <cell r="CD290" t="b">
            <v>0</v>
          </cell>
          <cell r="CE290" t="b">
            <v>0</v>
          </cell>
          <cell r="CG290" t="b">
            <v>0</v>
          </cell>
          <cell r="CH290" t="b">
            <v>0</v>
          </cell>
          <cell r="CT290" t="b">
            <v>0</v>
          </cell>
          <cell r="CV290" t="b">
            <v>0</v>
          </cell>
          <cell r="CX290" t="b">
            <v>0</v>
          </cell>
          <cell r="CZ290" t="b">
            <v>0</v>
          </cell>
          <cell r="DB290" t="b">
            <v>0</v>
          </cell>
          <cell r="DD290" t="b">
            <v>0</v>
          </cell>
          <cell r="DF290" t="b">
            <v>0</v>
          </cell>
          <cell r="DH290" t="b">
            <v>0</v>
          </cell>
          <cell r="DJ290" t="b">
            <v>0</v>
          </cell>
          <cell r="DL290" t="b">
            <v>0</v>
          </cell>
          <cell r="DN290" t="b">
            <v>0</v>
          </cell>
          <cell r="DP290" t="b">
            <v>0</v>
          </cell>
          <cell r="DV290">
            <v>0</v>
          </cell>
          <cell r="DX290">
            <v>0</v>
          </cell>
          <cell r="DZ290">
            <v>0</v>
          </cell>
          <cell r="EB290">
            <v>0</v>
          </cell>
          <cell r="ED290">
            <v>0</v>
          </cell>
          <cell r="EF290">
            <v>0</v>
          </cell>
          <cell r="EJ290">
            <v>0</v>
          </cell>
          <cell r="EL290">
            <v>0</v>
          </cell>
          <cell r="EN290">
            <v>0</v>
          </cell>
          <cell r="EP290">
            <v>0</v>
          </cell>
          <cell r="ER290">
            <v>0</v>
          </cell>
          <cell r="ET290">
            <v>0</v>
          </cell>
          <cell r="EX290">
            <v>0</v>
          </cell>
          <cell r="EZ290">
            <v>0</v>
          </cell>
          <cell r="FD290">
            <v>0</v>
          </cell>
          <cell r="FF290">
            <v>0</v>
          </cell>
        </row>
        <row r="291">
          <cell r="A291" t="str">
            <v>GM_DKE5-10</v>
          </cell>
          <cell r="B291" t="str">
            <v>DK-East</v>
          </cell>
          <cell r="G291">
            <v>4.4770424190599822</v>
          </cell>
          <cell r="H291">
            <v>6.091214175591813</v>
          </cell>
          <cell r="AK291">
            <v>1.6967990768237333</v>
          </cell>
          <cell r="AL291">
            <v>3.1409117993867985</v>
          </cell>
          <cell r="AN291">
            <v>0</v>
          </cell>
          <cell r="AO291">
            <v>0.44770424190599822</v>
          </cell>
          <cell r="AP291">
            <v>134.31127257179946</v>
          </cell>
          <cell r="AQ291">
            <v>0.44770424190599822</v>
          </cell>
          <cell r="BG291" t="b">
            <v>0</v>
          </cell>
          <cell r="BO291" t="b">
            <v>0</v>
          </cell>
          <cell r="CA291" t="b">
            <v>0</v>
          </cell>
          <cell r="CB291" t="b">
            <v>0</v>
          </cell>
          <cell r="CD291" t="b">
            <v>0</v>
          </cell>
          <cell r="CE291" t="b">
            <v>0</v>
          </cell>
          <cell r="CG291" t="b">
            <v>0</v>
          </cell>
          <cell r="CH291" t="b">
            <v>0</v>
          </cell>
          <cell r="CT291" t="b">
            <v>0</v>
          </cell>
          <cell r="CV291" t="b">
            <v>0</v>
          </cell>
          <cell r="CX291" t="b">
            <v>0</v>
          </cell>
          <cell r="CZ291" t="b">
            <v>0</v>
          </cell>
          <cell r="DB291" t="b">
            <v>0</v>
          </cell>
          <cell r="DD291" t="b">
            <v>0</v>
          </cell>
          <cell r="DF291" t="b">
            <v>0</v>
          </cell>
          <cell r="DH291" t="b">
            <v>0</v>
          </cell>
          <cell r="DJ291" t="b">
            <v>0</v>
          </cell>
          <cell r="DL291" t="b">
            <v>0</v>
          </cell>
          <cell r="DN291" t="b">
            <v>0</v>
          </cell>
          <cell r="DP291" t="b">
            <v>0</v>
          </cell>
          <cell r="DV291">
            <v>0</v>
          </cell>
          <cell r="DX291">
            <v>0</v>
          </cell>
          <cell r="DZ291">
            <v>0</v>
          </cell>
          <cell r="EB291">
            <v>0</v>
          </cell>
          <cell r="ED291">
            <v>0</v>
          </cell>
          <cell r="EF291">
            <v>0</v>
          </cell>
          <cell r="EJ291">
            <v>0</v>
          </cell>
          <cell r="EL291">
            <v>0</v>
          </cell>
          <cell r="EN291">
            <v>0</v>
          </cell>
          <cell r="EP291">
            <v>0</v>
          </cell>
          <cell r="ER291">
            <v>0</v>
          </cell>
          <cell r="ET291">
            <v>0</v>
          </cell>
          <cell r="EX291">
            <v>0</v>
          </cell>
          <cell r="EZ291">
            <v>0</v>
          </cell>
          <cell r="FD291">
            <v>0</v>
          </cell>
          <cell r="FF291">
            <v>0</v>
          </cell>
        </row>
        <row r="292">
          <cell r="A292" t="str">
            <v>GM_DKE5-10</v>
          </cell>
          <cell r="B292" t="str">
            <v>DK-East</v>
          </cell>
          <cell r="G292">
            <v>0.84946915642657261</v>
          </cell>
          <cell r="H292">
            <v>1.1557403488796907</v>
          </cell>
          <cell r="AK292">
            <v>0.32194881028567102</v>
          </cell>
          <cell r="AL292">
            <v>0.59595318670122821</v>
          </cell>
          <cell r="AN292">
            <v>0</v>
          </cell>
          <cell r="AO292">
            <v>8.4946915642657272E-2</v>
          </cell>
          <cell r="AP292">
            <v>25.484074692797179</v>
          </cell>
          <cell r="AQ292">
            <v>8.4946915642657272E-2</v>
          </cell>
          <cell r="BG292" t="b">
            <v>0</v>
          </cell>
          <cell r="BO292" t="b">
            <v>0</v>
          </cell>
          <cell r="CA292" t="b">
            <v>0</v>
          </cell>
          <cell r="CB292" t="b">
            <v>0</v>
          </cell>
          <cell r="CD292" t="b">
            <v>0</v>
          </cell>
          <cell r="CE292" t="b">
            <v>0</v>
          </cell>
          <cell r="CG292" t="b">
            <v>0</v>
          </cell>
          <cell r="CH292" t="b">
            <v>0</v>
          </cell>
          <cell r="CT292" t="b">
            <v>0</v>
          </cell>
          <cell r="CV292" t="b">
            <v>0</v>
          </cell>
          <cell r="CX292" t="b">
            <v>0</v>
          </cell>
          <cell r="CZ292" t="b">
            <v>0</v>
          </cell>
          <cell r="DB292" t="b">
            <v>0</v>
          </cell>
          <cell r="DD292" t="b">
            <v>0</v>
          </cell>
          <cell r="DF292" t="b">
            <v>0</v>
          </cell>
          <cell r="DH292" t="b">
            <v>0</v>
          </cell>
          <cell r="DJ292" t="b">
            <v>0</v>
          </cell>
          <cell r="DL292" t="b">
            <v>0</v>
          </cell>
          <cell r="DN292" t="b">
            <v>0</v>
          </cell>
          <cell r="DP292" t="b">
            <v>0</v>
          </cell>
          <cell r="DV292">
            <v>0</v>
          </cell>
          <cell r="DX292">
            <v>0</v>
          </cell>
          <cell r="DZ292">
            <v>0</v>
          </cell>
          <cell r="EB292">
            <v>0</v>
          </cell>
          <cell r="ED292">
            <v>0</v>
          </cell>
          <cell r="EF292">
            <v>0</v>
          </cell>
          <cell r="EJ292">
            <v>0</v>
          </cell>
          <cell r="EL292">
            <v>0</v>
          </cell>
          <cell r="EN292">
            <v>0</v>
          </cell>
          <cell r="EP292">
            <v>0</v>
          </cell>
          <cell r="ER292">
            <v>0</v>
          </cell>
          <cell r="ET292">
            <v>0</v>
          </cell>
          <cell r="EX292">
            <v>0</v>
          </cell>
          <cell r="EZ292">
            <v>0</v>
          </cell>
          <cell r="FD292">
            <v>0</v>
          </cell>
          <cell r="FF292">
            <v>0</v>
          </cell>
        </row>
        <row r="293">
          <cell r="A293" t="str">
            <v>GM_DKE5-10</v>
          </cell>
          <cell r="B293" t="str">
            <v>DK-East</v>
          </cell>
          <cell r="G293">
            <v>0</v>
          </cell>
          <cell r="H293">
            <v>0</v>
          </cell>
          <cell r="AK293">
            <v>0</v>
          </cell>
          <cell r="AL293">
            <v>0</v>
          </cell>
          <cell r="AN293">
            <v>0</v>
          </cell>
          <cell r="AO293">
            <v>0</v>
          </cell>
          <cell r="AP293">
            <v>0</v>
          </cell>
          <cell r="AQ293">
            <v>0</v>
          </cell>
          <cell r="BG293" t="b">
            <v>0</v>
          </cell>
          <cell r="BO293" t="b">
            <v>0</v>
          </cell>
          <cell r="CA293" t="b">
            <v>0</v>
          </cell>
          <cell r="CB293" t="b">
            <v>0</v>
          </cell>
          <cell r="CD293" t="b">
            <v>0</v>
          </cell>
          <cell r="CE293" t="b">
            <v>0</v>
          </cell>
          <cell r="CG293" t="b">
            <v>0</v>
          </cell>
          <cell r="CH293" t="b">
            <v>0</v>
          </cell>
          <cell r="CT293" t="b">
            <v>0</v>
          </cell>
          <cell r="CV293" t="b">
            <v>0</v>
          </cell>
          <cell r="CX293" t="b">
            <v>0</v>
          </cell>
          <cell r="CZ293" t="b">
            <v>0</v>
          </cell>
          <cell r="DB293" t="b">
            <v>0</v>
          </cell>
          <cell r="DD293" t="b">
            <v>0</v>
          </cell>
          <cell r="DF293" t="b">
            <v>0</v>
          </cell>
          <cell r="DH293" t="b">
            <v>0</v>
          </cell>
          <cell r="DJ293" t="b">
            <v>0</v>
          </cell>
          <cell r="DL293" t="b">
            <v>0</v>
          </cell>
          <cell r="DN293" t="b">
            <v>0</v>
          </cell>
          <cell r="DP293" t="b">
            <v>0</v>
          </cell>
          <cell r="DV293">
            <v>0</v>
          </cell>
          <cell r="DX293">
            <v>0</v>
          </cell>
          <cell r="DZ293">
            <v>0</v>
          </cell>
          <cell r="EB293">
            <v>0</v>
          </cell>
          <cell r="ED293">
            <v>0</v>
          </cell>
          <cell r="EF293">
            <v>0</v>
          </cell>
          <cell r="EJ293">
            <v>0</v>
          </cell>
          <cell r="EL293">
            <v>0</v>
          </cell>
          <cell r="EN293">
            <v>0</v>
          </cell>
          <cell r="EP293">
            <v>0</v>
          </cell>
          <cell r="ER293">
            <v>0</v>
          </cell>
          <cell r="ET293">
            <v>0</v>
          </cell>
          <cell r="EX293">
            <v>0</v>
          </cell>
          <cell r="EZ293">
            <v>0</v>
          </cell>
          <cell r="FD293">
            <v>0</v>
          </cell>
          <cell r="FF293">
            <v>0</v>
          </cell>
        </row>
        <row r="294">
          <cell r="A294" t="str">
            <v>Gaskedler_DKE5-10</v>
          </cell>
          <cell r="B294" t="str">
            <v>DK-East</v>
          </cell>
          <cell r="G294">
            <v>0</v>
          </cell>
          <cell r="H294">
            <v>85</v>
          </cell>
          <cell r="AK294">
            <v>0</v>
          </cell>
          <cell r="AL294">
            <v>80.834999999999994</v>
          </cell>
          <cell r="AN294">
            <v>0</v>
          </cell>
          <cell r="AO294">
            <v>0</v>
          </cell>
          <cell r="AP294">
            <v>918.00000000000011</v>
          </cell>
          <cell r="AQ294">
            <v>0</v>
          </cell>
          <cell r="BG294" t="b">
            <v>0</v>
          </cell>
          <cell r="BO294" t="b">
            <v>0</v>
          </cell>
          <cell r="CA294" t="b">
            <v>0</v>
          </cell>
          <cell r="CB294" t="b">
            <v>0</v>
          </cell>
          <cell r="CD294" t="b">
            <v>0</v>
          </cell>
          <cell r="CE294" t="b">
            <v>0</v>
          </cell>
          <cell r="CG294" t="b">
            <v>0</v>
          </cell>
          <cell r="CH294" t="b">
            <v>0</v>
          </cell>
          <cell r="CP294" t="str">
            <v>EHGASBOD</v>
          </cell>
          <cell r="CT294" t="b">
            <v>0</v>
          </cell>
          <cell r="CV294" t="b">
            <v>0</v>
          </cell>
          <cell r="CX294" t="b">
            <v>0</v>
          </cell>
          <cell r="CZ294" t="b">
            <v>0</v>
          </cell>
          <cell r="DB294" t="b">
            <v>0</v>
          </cell>
          <cell r="DD294" t="b">
            <v>0</v>
          </cell>
          <cell r="DF294" t="b">
            <v>0</v>
          </cell>
          <cell r="DH294" t="b">
            <v>0</v>
          </cell>
          <cell r="DJ294" t="b">
            <v>0</v>
          </cell>
          <cell r="DL294" t="b">
            <v>0</v>
          </cell>
          <cell r="DN294" t="b">
            <v>0</v>
          </cell>
          <cell r="DP294" t="b">
            <v>0</v>
          </cell>
          <cell r="DV294">
            <v>0</v>
          </cell>
          <cell r="DX294">
            <v>0</v>
          </cell>
          <cell r="DZ294">
            <v>0</v>
          </cell>
          <cell r="EB294">
            <v>0</v>
          </cell>
          <cell r="ED294">
            <v>0</v>
          </cell>
          <cell r="EF294">
            <v>0</v>
          </cell>
          <cell r="EJ294">
            <v>0</v>
          </cell>
          <cell r="EL294">
            <v>0</v>
          </cell>
          <cell r="EN294">
            <v>0</v>
          </cell>
          <cell r="EP294">
            <v>0</v>
          </cell>
          <cell r="ER294">
            <v>0</v>
          </cell>
          <cell r="ET294">
            <v>0</v>
          </cell>
          <cell r="EX294">
            <v>0</v>
          </cell>
          <cell r="EZ294">
            <v>0</v>
          </cell>
          <cell r="FD294">
            <v>0</v>
          </cell>
          <cell r="FF294">
            <v>0</v>
          </cell>
        </row>
        <row r="295">
          <cell r="A295" t="str">
            <v>Gaskedler_DKE5-10</v>
          </cell>
          <cell r="B295" t="str">
            <v>DK-East</v>
          </cell>
          <cell r="G295">
            <v>0</v>
          </cell>
          <cell r="H295">
            <v>85</v>
          </cell>
          <cell r="AK295">
            <v>0</v>
          </cell>
          <cell r="AL295">
            <v>80.834999999999994</v>
          </cell>
          <cell r="AN295">
            <v>0</v>
          </cell>
          <cell r="AO295">
            <v>0</v>
          </cell>
          <cell r="AP295">
            <v>918.00000000000011</v>
          </cell>
          <cell r="AQ295">
            <v>0</v>
          </cell>
          <cell r="BG295" t="b">
            <v>0</v>
          </cell>
          <cell r="BO295" t="b">
            <v>0</v>
          </cell>
          <cell r="CA295" t="b">
            <v>0</v>
          </cell>
          <cell r="CB295" t="b">
            <v>0</v>
          </cell>
          <cell r="CD295" t="b">
            <v>0</v>
          </cell>
          <cell r="CE295" t="b">
            <v>0</v>
          </cell>
          <cell r="CG295" t="b">
            <v>0</v>
          </cell>
          <cell r="CH295" t="b">
            <v>0</v>
          </cell>
          <cell r="CP295" t="str">
            <v>EHGASBOD</v>
          </cell>
          <cell r="CT295" t="b">
            <v>0</v>
          </cell>
          <cell r="CV295" t="b">
            <v>0</v>
          </cell>
          <cell r="CX295" t="b">
            <v>0</v>
          </cell>
          <cell r="CZ295" t="b">
            <v>0</v>
          </cell>
          <cell r="DB295" t="b">
            <v>0</v>
          </cell>
          <cell r="DD295" t="b">
            <v>0</v>
          </cell>
          <cell r="DF295" t="b">
            <v>0</v>
          </cell>
          <cell r="DH295" t="b">
            <v>0</v>
          </cell>
          <cell r="DJ295" t="b">
            <v>0</v>
          </cell>
          <cell r="DL295" t="b">
            <v>0</v>
          </cell>
          <cell r="DN295" t="b">
            <v>0</v>
          </cell>
          <cell r="DP295" t="b">
            <v>0</v>
          </cell>
          <cell r="DV295">
            <v>0</v>
          </cell>
          <cell r="DX295">
            <v>0</v>
          </cell>
          <cell r="DZ295">
            <v>0</v>
          </cell>
          <cell r="EB295">
            <v>0</v>
          </cell>
          <cell r="ED295">
            <v>0</v>
          </cell>
          <cell r="EF295">
            <v>0</v>
          </cell>
          <cell r="EJ295">
            <v>0</v>
          </cell>
          <cell r="EL295">
            <v>0</v>
          </cell>
          <cell r="EN295">
            <v>0</v>
          </cell>
          <cell r="EP295">
            <v>0</v>
          </cell>
          <cell r="ER295">
            <v>0</v>
          </cell>
          <cell r="ET295">
            <v>0</v>
          </cell>
          <cell r="EX295">
            <v>0</v>
          </cell>
          <cell r="EZ295">
            <v>0</v>
          </cell>
          <cell r="FD295">
            <v>0</v>
          </cell>
          <cell r="FF295">
            <v>0</v>
          </cell>
        </row>
        <row r="296">
          <cell r="A296" t="str">
            <v>Gaskedler_DKE5-10</v>
          </cell>
          <cell r="B296" t="str">
            <v>DK-East</v>
          </cell>
          <cell r="G296">
            <v>0</v>
          </cell>
          <cell r="H296">
            <v>85</v>
          </cell>
          <cell r="AK296">
            <v>0</v>
          </cell>
          <cell r="AL296">
            <v>80.834999999999994</v>
          </cell>
          <cell r="AN296">
            <v>0</v>
          </cell>
          <cell r="AO296">
            <v>0</v>
          </cell>
          <cell r="AP296">
            <v>918.00000000000011</v>
          </cell>
          <cell r="AQ296">
            <v>0</v>
          </cell>
          <cell r="BG296" t="b">
            <v>0</v>
          </cell>
          <cell r="BO296" t="b">
            <v>0</v>
          </cell>
          <cell r="CA296" t="b">
            <v>0</v>
          </cell>
          <cell r="CB296" t="b">
            <v>0</v>
          </cell>
          <cell r="CD296" t="b">
            <v>0</v>
          </cell>
          <cell r="CE296" t="b">
            <v>0</v>
          </cell>
          <cell r="CG296" t="b">
            <v>0</v>
          </cell>
          <cell r="CH296" t="b">
            <v>0</v>
          </cell>
          <cell r="CP296" t="str">
            <v>EHGASBOD</v>
          </cell>
          <cell r="CT296" t="b">
            <v>0</v>
          </cell>
          <cell r="CV296" t="b">
            <v>0</v>
          </cell>
          <cell r="CX296" t="b">
            <v>0</v>
          </cell>
          <cell r="CZ296" t="b">
            <v>0</v>
          </cell>
          <cell r="DB296" t="b">
            <v>0</v>
          </cell>
          <cell r="DD296" t="b">
            <v>0</v>
          </cell>
          <cell r="DF296" t="b">
            <v>0</v>
          </cell>
          <cell r="DH296" t="b">
            <v>0</v>
          </cell>
          <cell r="DJ296" t="b">
            <v>0</v>
          </cell>
          <cell r="DL296" t="b">
            <v>0</v>
          </cell>
          <cell r="DN296" t="b">
            <v>0</v>
          </cell>
          <cell r="DP296" t="b">
            <v>0</v>
          </cell>
          <cell r="DV296">
            <v>0</v>
          </cell>
          <cell r="DX296">
            <v>0</v>
          </cell>
          <cell r="DZ296">
            <v>0</v>
          </cell>
          <cell r="EB296">
            <v>0</v>
          </cell>
          <cell r="ED296">
            <v>0</v>
          </cell>
          <cell r="EF296">
            <v>0</v>
          </cell>
          <cell r="EJ296">
            <v>0</v>
          </cell>
          <cell r="EL296">
            <v>0</v>
          </cell>
          <cell r="EN296">
            <v>0</v>
          </cell>
          <cell r="EP296">
            <v>0</v>
          </cell>
          <cell r="ER296">
            <v>0</v>
          </cell>
          <cell r="ET296">
            <v>0</v>
          </cell>
          <cell r="EX296">
            <v>0</v>
          </cell>
          <cell r="EZ296">
            <v>0</v>
          </cell>
          <cell r="FD296">
            <v>0</v>
          </cell>
          <cell r="FF296">
            <v>0</v>
          </cell>
        </row>
        <row r="297">
          <cell r="A297" t="str">
            <v>Biokedler_DKE5-10</v>
          </cell>
          <cell r="B297" t="str">
            <v>DK-East</v>
          </cell>
          <cell r="G297">
            <v>0</v>
          </cell>
          <cell r="H297">
            <v>12.5</v>
          </cell>
          <cell r="AK297">
            <v>0</v>
          </cell>
          <cell r="AL297">
            <v>11.987499999999999</v>
          </cell>
          <cell r="AN297">
            <v>0</v>
          </cell>
          <cell r="AO297">
            <v>1.8749999999999999E-2</v>
          </cell>
          <cell r="AP297">
            <v>228.75</v>
          </cell>
          <cell r="AQ297">
            <v>0.625</v>
          </cell>
          <cell r="BG297" t="b">
            <v>0</v>
          </cell>
          <cell r="BO297" t="b">
            <v>0</v>
          </cell>
          <cell r="CA297" t="b">
            <v>0</v>
          </cell>
          <cell r="CB297" t="b">
            <v>0</v>
          </cell>
          <cell r="CD297" t="b">
            <v>0</v>
          </cell>
          <cell r="CE297" t="b">
            <v>0</v>
          </cell>
          <cell r="CG297" t="b">
            <v>0</v>
          </cell>
          <cell r="CH297" t="b">
            <v>0</v>
          </cell>
          <cell r="CP297" t="str">
            <v>EHWOOBOD</v>
          </cell>
          <cell r="CT297" t="b">
            <v>0</v>
          </cell>
          <cell r="CV297" t="b">
            <v>0</v>
          </cell>
          <cell r="CX297" t="b">
            <v>0</v>
          </cell>
          <cell r="CZ297" t="b">
            <v>0</v>
          </cell>
          <cell r="DB297" t="b">
            <v>0</v>
          </cell>
          <cell r="DD297" t="b">
            <v>0</v>
          </cell>
          <cell r="DF297" t="b">
            <v>0</v>
          </cell>
          <cell r="DH297" t="b">
            <v>0</v>
          </cell>
          <cell r="DJ297" t="b">
            <v>0</v>
          </cell>
          <cell r="DL297" t="b">
            <v>0</v>
          </cell>
          <cell r="DN297" t="b">
            <v>0</v>
          </cell>
          <cell r="DP297" t="b">
            <v>0</v>
          </cell>
          <cell r="DV297">
            <v>0</v>
          </cell>
          <cell r="DX297">
            <v>0</v>
          </cell>
          <cell r="DZ297">
            <v>0</v>
          </cell>
          <cell r="EB297">
            <v>0</v>
          </cell>
          <cell r="ED297">
            <v>0</v>
          </cell>
          <cell r="EF297">
            <v>0</v>
          </cell>
          <cell r="EJ297">
            <v>0</v>
          </cell>
          <cell r="EL297">
            <v>0</v>
          </cell>
          <cell r="EN297">
            <v>0</v>
          </cell>
          <cell r="EP297">
            <v>0</v>
          </cell>
          <cell r="ER297">
            <v>0</v>
          </cell>
          <cell r="ET297">
            <v>0</v>
          </cell>
          <cell r="EX297">
            <v>0</v>
          </cell>
          <cell r="EZ297">
            <v>0</v>
          </cell>
          <cell r="FD297">
            <v>0</v>
          </cell>
          <cell r="FF297">
            <v>0</v>
          </cell>
        </row>
        <row r="298">
          <cell r="A298" t="str">
            <v>Elkedler_DKE5-10_2013</v>
          </cell>
          <cell r="B298" t="str">
            <v>DK-East</v>
          </cell>
          <cell r="G298">
            <v>0</v>
          </cell>
          <cell r="H298">
            <v>0</v>
          </cell>
          <cell r="AK298">
            <v>0</v>
          </cell>
          <cell r="AL298">
            <v>0</v>
          </cell>
          <cell r="AN298">
            <v>0</v>
          </cell>
          <cell r="AO298">
            <v>0</v>
          </cell>
          <cell r="AP298">
            <v>0</v>
          </cell>
          <cell r="AQ298">
            <v>0</v>
          </cell>
          <cell r="BG298" t="b">
            <v>0</v>
          </cell>
          <cell r="BO298" t="b">
            <v>0</v>
          </cell>
          <cell r="CA298" t="b">
            <v>0</v>
          </cell>
          <cell r="CB298" t="b">
            <v>0</v>
          </cell>
          <cell r="CD298" t="b">
            <v>0</v>
          </cell>
          <cell r="CE298" t="b">
            <v>0</v>
          </cell>
          <cell r="CG298" t="b">
            <v>0</v>
          </cell>
          <cell r="CH298" t="b">
            <v>0</v>
          </cell>
          <cell r="CP298">
            <v>0</v>
          </cell>
          <cell r="CT298" t="b">
            <v>0</v>
          </cell>
          <cell r="CV298" t="b">
            <v>0</v>
          </cell>
          <cell r="CX298" t="b">
            <v>0</v>
          </cell>
          <cell r="CZ298" t="b">
            <v>0</v>
          </cell>
          <cell r="DB298" t="b">
            <v>0</v>
          </cell>
          <cell r="DD298" t="b">
            <v>0</v>
          </cell>
          <cell r="DF298" t="b">
            <v>0</v>
          </cell>
          <cell r="DH298" t="b">
            <v>0</v>
          </cell>
          <cell r="DJ298" t="b">
            <v>0</v>
          </cell>
          <cell r="DL298" t="b">
            <v>0</v>
          </cell>
          <cell r="DN298" t="b">
            <v>0</v>
          </cell>
          <cell r="DP298" t="b">
            <v>0</v>
          </cell>
          <cell r="DV298">
            <v>0</v>
          </cell>
          <cell r="DX298">
            <v>0</v>
          </cell>
          <cell r="DZ298">
            <v>0</v>
          </cell>
          <cell r="EB298">
            <v>0</v>
          </cell>
          <cell r="ED298">
            <v>0</v>
          </cell>
          <cell r="EF298">
            <v>0</v>
          </cell>
          <cell r="EJ298">
            <v>0</v>
          </cell>
          <cell r="EL298">
            <v>0</v>
          </cell>
          <cell r="EN298">
            <v>0</v>
          </cell>
          <cell r="EP298">
            <v>0</v>
          </cell>
          <cell r="ER298">
            <v>0</v>
          </cell>
          <cell r="ET298">
            <v>0</v>
          </cell>
          <cell r="EX298">
            <v>0</v>
          </cell>
          <cell r="EZ298">
            <v>0</v>
          </cell>
          <cell r="FD298">
            <v>0</v>
          </cell>
          <cell r="FF298">
            <v>0</v>
          </cell>
        </row>
        <row r="299">
          <cell r="A299" t="str">
            <v>Elkedler_DKE5-10_2014</v>
          </cell>
          <cell r="B299" t="str">
            <v>DK-East</v>
          </cell>
          <cell r="G299">
            <v>-3.5</v>
          </cell>
          <cell r="H299">
            <v>3.5</v>
          </cell>
          <cell r="AK299">
            <v>-3.5</v>
          </cell>
          <cell r="AL299">
            <v>0</v>
          </cell>
          <cell r="AN299">
            <v>0</v>
          </cell>
          <cell r="AO299">
            <v>0</v>
          </cell>
          <cell r="AP299">
            <v>0</v>
          </cell>
          <cell r="AQ299">
            <v>0</v>
          </cell>
          <cell r="BG299" t="b">
            <v>0</v>
          </cell>
          <cell r="BO299" t="b">
            <v>0</v>
          </cell>
          <cell r="CA299" t="b">
            <v>0</v>
          </cell>
          <cell r="CB299" t="b">
            <v>0</v>
          </cell>
          <cell r="CD299" t="b">
            <v>0</v>
          </cell>
          <cell r="CE299" t="b">
            <v>0</v>
          </cell>
          <cell r="CG299" t="b">
            <v>0</v>
          </cell>
          <cell r="CH299" t="b">
            <v>0</v>
          </cell>
          <cell r="CP299">
            <v>0</v>
          </cell>
          <cell r="CT299" t="b">
            <v>0</v>
          </cell>
          <cell r="CV299" t="b">
            <v>0</v>
          </cell>
          <cell r="CX299" t="b">
            <v>0</v>
          </cell>
          <cell r="CZ299" t="b">
            <v>0</v>
          </cell>
          <cell r="DB299" t="b">
            <v>0</v>
          </cell>
          <cell r="DD299" t="b">
            <v>0</v>
          </cell>
          <cell r="DF299" t="b">
            <v>0</v>
          </cell>
          <cell r="DH299" t="b">
            <v>0</v>
          </cell>
          <cell r="DJ299" t="b">
            <v>0</v>
          </cell>
          <cell r="DL299" t="b">
            <v>0</v>
          </cell>
          <cell r="DN299" t="b">
            <v>0</v>
          </cell>
          <cell r="DP299" t="b">
            <v>0</v>
          </cell>
          <cell r="DV299">
            <v>0</v>
          </cell>
          <cell r="DX299">
            <v>0</v>
          </cell>
          <cell r="DZ299">
            <v>0</v>
          </cell>
          <cell r="EB299">
            <v>0</v>
          </cell>
          <cell r="ED299">
            <v>0</v>
          </cell>
          <cell r="EF299">
            <v>0</v>
          </cell>
          <cell r="EJ299">
            <v>0</v>
          </cell>
          <cell r="EL299">
            <v>0</v>
          </cell>
          <cell r="EN299">
            <v>0</v>
          </cell>
          <cell r="EP299">
            <v>0</v>
          </cell>
          <cell r="ER299">
            <v>0</v>
          </cell>
          <cell r="ET299">
            <v>0</v>
          </cell>
          <cell r="EX299">
            <v>0</v>
          </cell>
          <cell r="EZ299">
            <v>0</v>
          </cell>
          <cell r="FD299">
            <v>0</v>
          </cell>
          <cell r="FF299">
            <v>0</v>
          </cell>
        </row>
        <row r="300">
          <cell r="A300" t="str">
            <v>Elkedler_DKE5-10_2015</v>
          </cell>
          <cell r="B300" t="str">
            <v>DK-East</v>
          </cell>
          <cell r="G300">
            <v>-3.5</v>
          </cell>
          <cell r="H300">
            <v>3.5</v>
          </cell>
          <cell r="AK300">
            <v>-3.5</v>
          </cell>
          <cell r="AL300">
            <v>0</v>
          </cell>
          <cell r="AN300">
            <v>0</v>
          </cell>
          <cell r="AO300">
            <v>0</v>
          </cell>
          <cell r="AP300">
            <v>0</v>
          </cell>
          <cell r="AQ300">
            <v>0</v>
          </cell>
          <cell r="BG300" t="b">
            <v>0</v>
          </cell>
          <cell r="BO300" t="b">
            <v>0</v>
          </cell>
          <cell r="CA300" t="b">
            <v>0</v>
          </cell>
          <cell r="CB300" t="b">
            <v>0</v>
          </cell>
          <cell r="CD300" t="b">
            <v>0</v>
          </cell>
          <cell r="CE300" t="b">
            <v>0</v>
          </cell>
          <cell r="CG300" t="b">
            <v>0</v>
          </cell>
          <cell r="CH300" t="b">
            <v>0</v>
          </cell>
          <cell r="CP300">
            <v>0</v>
          </cell>
          <cell r="CT300" t="b">
            <v>0</v>
          </cell>
          <cell r="CV300" t="b">
            <v>0</v>
          </cell>
          <cell r="CX300" t="b">
            <v>0</v>
          </cell>
          <cell r="CZ300" t="b">
            <v>0</v>
          </cell>
          <cell r="DB300" t="b">
            <v>0</v>
          </cell>
          <cell r="DD300" t="b">
            <v>0</v>
          </cell>
          <cell r="DF300" t="b">
            <v>0</v>
          </cell>
          <cell r="DH300" t="b">
            <v>0</v>
          </cell>
          <cell r="DJ300" t="b">
            <v>0</v>
          </cell>
          <cell r="DL300" t="b">
            <v>0</v>
          </cell>
          <cell r="DN300" t="b">
            <v>0</v>
          </cell>
          <cell r="DP300" t="b">
            <v>0</v>
          </cell>
          <cell r="DV300">
            <v>0</v>
          </cell>
          <cell r="DX300">
            <v>0</v>
          </cell>
          <cell r="DZ300">
            <v>0</v>
          </cell>
          <cell r="EB300">
            <v>0</v>
          </cell>
          <cell r="ED300">
            <v>0</v>
          </cell>
          <cell r="EF300">
            <v>0</v>
          </cell>
          <cell r="EJ300">
            <v>0</v>
          </cell>
          <cell r="EL300">
            <v>0</v>
          </cell>
          <cell r="EN300">
            <v>0</v>
          </cell>
          <cell r="EP300">
            <v>0</v>
          </cell>
          <cell r="ER300">
            <v>0</v>
          </cell>
          <cell r="ET300">
            <v>0</v>
          </cell>
          <cell r="EX300">
            <v>0</v>
          </cell>
          <cell r="EZ300">
            <v>0</v>
          </cell>
          <cell r="FD300">
            <v>0</v>
          </cell>
          <cell r="FF300">
            <v>0</v>
          </cell>
        </row>
        <row r="301">
          <cell r="A301" t="str">
            <v>Elkedler_DKE5-10_2016</v>
          </cell>
          <cell r="B301" t="str">
            <v>DK-East</v>
          </cell>
          <cell r="G301">
            <v>-3.5</v>
          </cell>
          <cell r="H301">
            <v>3.5</v>
          </cell>
          <cell r="AK301">
            <v>-3.5</v>
          </cell>
          <cell r="AL301">
            <v>0</v>
          </cell>
          <cell r="AN301">
            <v>0</v>
          </cell>
          <cell r="AO301">
            <v>0</v>
          </cell>
          <cell r="AP301">
            <v>0</v>
          </cell>
          <cell r="AQ301">
            <v>0</v>
          </cell>
          <cell r="BG301" t="b">
            <v>0</v>
          </cell>
          <cell r="BO301" t="b">
            <v>0</v>
          </cell>
          <cell r="CA301" t="b">
            <v>0</v>
          </cell>
          <cell r="CB301" t="b">
            <v>0</v>
          </cell>
          <cell r="CD301" t="b">
            <v>0</v>
          </cell>
          <cell r="CE301" t="b">
            <v>0</v>
          </cell>
          <cell r="CG301" t="b">
            <v>0</v>
          </cell>
          <cell r="CH301" t="b">
            <v>0</v>
          </cell>
          <cell r="CP301">
            <v>0</v>
          </cell>
          <cell r="CT301" t="b">
            <v>0</v>
          </cell>
          <cell r="CV301" t="b">
            <v>0</v>
          </cell>
          <cell r="CX301" t="b">
            <v>0</v>
          </cell>
          <cell r="CZ301" t="b">
            <v>0</v>
          </cell>
          <cell r="DB301" t="b">
            <v>0</v>
          </cell>
          <cell r="DD301" t="b">
            <v>0</v>
          </cell>
          <cell r="DF301" t="b">
            <v>0</v>
          </cell>
          <cell r="DH301" t="b">
            <v>0</v>
          </cell>
          <cell r="DJ301" t="b">
            <v>0</v>
          </cell>
          <cell r="DL301" t="b">
            <v>0</v>
          </cell>
          <cell r="DN301" t="b">
            <v>0</v>
          </cell>
          <cell r="DP301" t="b">
            <v>0</v>
          </cell>
          <cell r="DV301">
            <v>0</v>
          </cell>
          <cell r="DX301">
            <v>0</v>
          </cell>
          <cell r="DZ301">
            <v>0</v>
          </cell>
          <cell r="EB301">
            <v>0</v>
          </cell>
          <cell r="ED301">
            <v>0</v>
          </cell>
          <cell r="EF301">
            <v>0</v>
          </cell>
          <cell r="EJ301">
            <v>0</v>
          </cell>
          <cell r="EL301">
            <v>0</v>
          </cell>
          <cell r="EN301">
            <v>0</v>
          </cell>
          <cell r="EP301">
            <v>0</v>
          </cell>
          <cell r="ER301">
            <v>0</v>
          </cell>
          <cell r="ET301">
            <v>0</v>
          </cell>
          <cell r="EX301">
            <v>0</v>
          </cell>
          <cell r="EZ301">
            <v>0</v>
          </cell>
          <cell r="FD301">
            <v>0</v>
          </cell>
          <cell r="FF301">
            <v>0</v>
          </cell>
        </row>
        <row r="302">
          <cell r="A302" t="str">
            <v>Elkedler_DKE5-10_2017</v>
          </cell>
          <cell r="B302" t="str">
            <v>DK-East</v>
          </cell>
          <cell r="G302">
            <v>-3.5</v>
          </cell>
          <cell r="H302">
            <v>3.5</v>
          </cell>
          <cell r="AK302">
            <v>-3.5</v>
          </cell>
          <cell r="AL302">
            <v>0</v>
          </cell>
          <cell r="AN302">
            <v>0</v>
          </cell>
          <cell r="AO302">
            <v>0</v>
          </cell>
          <cell r="AP302">
            <v>0</v>
          </cell>
          <cell r="AQ302">
            <v>0</v>
          </cell>
          <cell r="BG302" t="b">
            <v>0</v>
          </cell>
          <cell r="BO302" t="b">
            <v>0</v>
          </cell>
          <cell r="CA302" t="b">
            <v>0</v>
          </cell>
          <cell r="CB302" t="b">
            <v>0</v>
          </cell>
          <cell r="CD302" t="b">
            <v>0</v>
          </cell>
          <cell r="CE302" t="b">
            <v>0</v>
          </cell>
          <cell r="CG302" t="b">
            <v>0</v>
          </cell>
          <cell r="CH302" t="b">
            <v>0</v>
          </cell>
          <cell r="CP302">
            <v>0</v>
          </cell>
          <cell r="CT302" t="b">
            <v>0</v>
          </cell>
          <cell r="CV302" t="b">
            <v>0</v>
          </cell>
          <cell r="CX302" t="b">
            <v>0</v>
          </cell>
          <cell r="CZ302" t="b">
            <v>0</v>
          </cell>
          <cell r="DB302" t="b">
            <v>0</v>
          </cell>
          <cell r="DD302" t="b">
            <v>0</v>
          </cell>
          <cell r="DF302" t="b">
            <v>0</v>
          </cell>
          <cell r="DH302" t="b">
            <v>0</v>
          </cell>
          <cell r="DJ302" t="b">
            <v>0</v>
          </cell>
          <cell r="DL302" t="b">
            <v>0</v>
          </cell>
          <cell r="DN302" t="b">
            <v>0</v>
          </cell>
          <cell r="DP302" t="b">
            <v>0</v>
          </cell>
          <cell r="DV302">
            <v>0</v>
          </cell>
          <cell r="DX302">
            <v>0</v>
          </cell>
          <cell r="DZ302">
            <v>0</v>
          </cell>
          <cell r="EB302">
            <v>0</v>
          </cell>
          <cell r="ED302">
            <v>0</v>
          </cell>
          <cell r="EF302">
            <v>0</v>
          </cell>
          <cell r="EJ302">
            <v>0</v>
          </cell>
          <cell r="EL302">
            <v>0</v>
          </cell>
          <cell r="EN302">
            <v>0</v>
          </cell>
          <cell r="EP302">
            <v>0</v>
          </cell>
          <cell r="ER302">
            <v>0</v>
          </cell>
          <cell r="ET302">
            <v>0</v>
          </cell>
          <cell r="EX302">
            <v>0</v>
          </cell>
          <cell r="EZ302">
            <v>0</v>
          </cell>
          <cell r="FD302">
            <v>0</v>
          </cell>
          <cell r="FF302">
            <v>0</v>
          </cell>
        </row>
        <row r="303">
          <cell r="A303" t="str">
            <v>Elkedler_DKE5-10_2018</v>
          </cell>
          <cell r="B303" t="str">
            <v>DK-East</v>
          </cell>
          <cell r="G303">
            <v>-3.5</v>
          </cell>
          <cell r="H303">
            <v>3.5</v>
          </cell>
          <cell r="AK303">
            <v>-3.5</v>
          </cell>
          <cell r="AL303">
            <v>0</v>
          </cell>
          <cell r="AN303">
            <v>0</v>
          </cell>
          <cell r="AO303">
            <v>0</v>
          </cell>
          <cell r="AP303">
            <v>0</v>
          </cell>
          <cell r="AQ303">
            <v>0</v>
          </cell>
          <cell r="BG303" t="b">
            <v>0</v>
          </cell>
          <cell r="BO303" t="b">
            <v>0</v>
          </cell>
          <cell r="CA303" t="b">
            <v>0</v>
          </cell>
          <cell r="CB303" t="b">
            <v>0</v>
          </cell>
          <cell r="CD303" t="b">
            <v>0</v>
          </cell>
          <cell r="CE303" t="b">
            <v>0</v>
          </cell>
          <cell r="CG303" t="b">
            <v>0</v>
          </cell>
          <cell r="CH303" t="b">
            <v>0</v>
          </cell>
          <cell r="CP303">
            <v>0</v>
          </cell>
          <cell r="CT303" t="b">
            <v>0</v>
          </cell>
          <cell r="CV303" t="b">
            <v>0</v>
          </cell>
          <cell r="CX303" t="b">
            <v>0</v>
          </cell>
          <cell r="CZ303" t="b">
            <v>0</v>
          </cell>
          <cell r="DB303" t="b">
            <v>0</v>
          </cell>
          <cell r="DD303" t="b">
            <v>0</v>
          </cell>
          <cell r="DF303" t="b">
            <v>0</v>
          </cell>
          <cell r="DH303" t="b">
            <v>0</v>
          </cell>
          <cell r="DJ303" t="b">
            <v>0</v>
          </cell>
          <cell r="DL303" t="b">
            <v>0</v>
          </cell>
          <cell r="DN303" t="b">
            <v>0</v>
          </cell>
          <cell r="DP303" t="b">
            <v>0</v>
          </cell>
          <cell r="DV303">
            <v>0</v>
          </cell>
          <cell r="DX303">
            <v>0</v>
          </cell>
          <cell r="DZ303">
            <v>0</v>
          </cell>
          <cell r="EB303">
            <v>0</v>
          </cell>
          <cell r="ED303">
            <v>0</v>
          </cell>
          <cell r="EF303">
            <v>0</v>
          </cell>
          <cell r="EJ303">
            <v>0</v>
          </cell>
          <cell r="EL303">
            <v>0</v>
          </cell>
          <cell r="EN303">
            <v>0</v>
          </cell>
          <cell r="EP303">
            <v>0</v>
          </cell>
          <cell r="ER303">
            <v>0</v>
          </cell>
          <cell r="ET303">
            <v>0</v>
          </cell>
          <cell r="EX303">
            <v>0</v>
          </cell>
          <cell r="EZ303">
            <v>0</v>
          </cell>
          <cell r="FD303">
            <v>0</v>
          </cell>
          <cell r="FF303">
            <v>0</v>
          </cell>
        </row>
        <row r="304">
          <cell r="A304" t="str">
            <v>Elkedler_DKE5-10_2019</v>
          </cell>
          <cell r="B304" t="str">
            <v>DK-East</v>
          </cell>
          <cell r="G304">
            <v>-3.5</v>
          </cell>
          <cell r="H304">
            <v>3.5</v>
          </cell>
          <cell r="AK304">
            <v>-3.5</v>
          </cell>
          <cell r="AL304">
            <v>0</v>
          </cell>
          <cell r="AN304">
            <v>0</v>
          </cell>
          <cell r="AO304">
            <v>0</v>
          </cell>
          <cell r="AP304">
            <v>0</v>
          </cell>
          <cell r="AQ304">
            <v>0</v>
          </cell>
          <cell r="BG304" t="b">
            <v>0</v>
          </cell>
          <cell r="BO304" t="b">
            <v>0</v>
          </cell>
          <cell r="CA304" t="b">
            <v>0</v>
          </cell>
          <cell r="CB304" t="b">
            <v>0</v>
          </cell>
          <cell r="CD304" t="b">
            <v>0</v>
          </cell>
          <cell r="CE304" t="b">
            <v>0</v>
          </cell>
          <cell r="CG304" t="b">
            <v>0</v>
          </cell>
          <cell r="CH304" t="b">
            <v>0</v>
          </cell>
          <cell r="CP304">
            <v>0</v>
          </cell>
          <cell r="CT304" t="b">
            <v>0</v>
          </cell>
          <cell r="CV304" t="b">
            <v>0</v>
          </cell>
          <cell r="CX304" t="b">
            <v>0</v>
          </cell>
          <cell r="CZ304" t="b">
            <v>0</v>
          </cell>
          <cell r="DB304" t="b">
            <v>0</v>
          </cell>
          <cell r="DD304" t="b">
            <v>0</v>
          </cell>
          <cell r="DF304" t="b">
            <v>0</v>
          </cell>
          <cell r="DH304" t="b">
            <v>0</v>
          </cell>
          <cell r="DJ304" t="b">
            <v>0</v>
          </cell>
          <cell r="DL304" t="b">
            <v>0</v>
          </cell>
          <cell r="DN304" t="b">
            <v>0</v>
          </cell>
          <cell r="DP304" t="b">
            <v>0</v>
          </cell>
          <cell r="DV304">
            <v>0</v>
          </cell>
          <cell r="DX304">
            <v>0</v>
          </cell>
          <cell r="DZ304">
            <v>0</v>
          </cell>
          <cell r="EB304">
            <v>0</v>
          </cell>
          <cell r="ED304">
            <v>0</v>
          </cell>
          <cell r="EF304">
            <v>0</v>
          </cell>
          <cell r="EJ304">
            <v>0</v>
          </cell>
          <cell r="EL304">
            <v>0</v>
          </cell>
          <cell r="EN304">
            <v>0</v>
          </cell>
          <cell r="EP304">
            <v>0</v>
          </cell>
          <cell r="ER304">
            <v>0</v>
          </cell>
          <cell r="ET304">
            <v>0</v>
          </cell>
          <cell r="EX304">
            <v>0</v>
          </cell>
          <cell r="EZ304">
            <v>0</v>
          </cell>
          <cell r="FD304">
            <v>0</v>
          </cell>
          <cell r="FF304">
            <v>0</v>
          </cell>
        </row>
        <row r="305">
          <cell r="A305" t="str">
            <v>Elkedler_DKE5-10_2020</v>
          </cell>
          <cell r="B305" t="str">
            <v>DK-East</v>
          </cell>
          <cell r="G305">
            <v>-3.5</v>
          </cell>
          <cell r="H305">
            <v>3.5</v>
          </cell>
          <cell r="AK305">
            <v>-3.5</v>
          </cell>
          <cell r="AL305">
            <v>0</v>
          </cell>
          <cell r="AN305">
            <v>0</v>
          </cell>
          <cell r="AO305">
            <v>0</v>
          </cell>
          <cell r="AP305">
            <v>0</v>
          </cell>
          <cell r="AQ305">
            <v>0</v>
          </cell>
          <cell r="BG305" t="b">
            <v>0</v>
          </cell>
          <cell r="BO305" t="b">
            <v>0</v>
          </cell>
          <cell r="CA305" t="b">
            <v>0</v>
          </cell>
          <cell r="CB305" t="b">
            <v>0</v>
          </cell>
          <cell r="CD305" t="b">
            <v>0</v>
          </cell>
          <cell r="CE305" t="b">
            <v>0</v>
          </cell>
          <cell r="CG305" t="b">
            <v>0</v>
          </cell>
          <cell r="CH305" t="b">
            <v>0</v>
          </cell>
          <cell r="CP305">
            <v>0</v>
          </cell>
          <cell r="CT305" t="b">
            <v>0</v>
          </cell>
          <cell r="CV305" t="b">
            <v>0</v>
          </cell>
          <cell r="CX305" t="b">
            <v>0</v>
          </cell>
          <cell r="CZ305" t="b">
            <v>0</v>
          </cell>
          <cell r="DB305" t="b">
            <v>0</v>
          </cell>
          <cell r="DD305" t="b">
            <v>0</v>
          </cell>
          <cell r="DF305" t="b">
            <v>0</v>
          </cell>
          <cell r="DH305" t="b">
            <v>0</v>
          </cell>
          <cell r="DJ305" t="b">
            <v>0</v>
          </cell>
          <cell r="DL305" t="b">
            <v>0</v>
          </cell>
          <cell r="DN305" t="b">
            <v>0</v>
          </cell>
          <cell r="DP305" t="b">
            <v>0</v>
          </cell>
          <cell r="DV305">
            <v>0</v>
          </cell>
          <cell r="DX305">
            <v>0</v>
          </cell>
          <cell r="DZ305">
            <v>0</v>
          </cell>
          <cell r="EB305">
            <v>0</v>
          </cell>
          <cell r="ED305">
            <v>0</v>
          </cell>
          <cell r="EF305">
            <v>0</v>
          </cell>
          <cell r="EJ305">
            <v>0</v>
          </cell>
          <cell r="EL305">
            <v>0</v>
          </cell>
          <cell r="EN305">
            <v>0</v>
          </cell>
          <cell r="EP305">
            <v>0</v>
          </cell>
          <cell r="ER305">
            <v>0</v>
          </cell>
          <cell r="ET305">
            <v>0</v>
          </cell>
          <cell r="EX305">
            <v>0</v>
          </cell>
          <cell r="EZ305">
            <v>0</v>
          </cell>
          <cell r="FD305">
            <v>0</v>
          </cell>
          <cell r="FF305">
            <v>0</v>
          </cell>
        </row>
        <row r="306">
          <cell r="A306" t="str">
            <v>VarmelagerDKE5-10</v>
          </cell>
          <cell r="B306" t="str">
            <v>DK-East</v>
          </cell>
          <cell r="G306">
            <v>0</v>
          </cell>
          <cell r="H306">
            <v>49</v>
          </cell>
          <cell r="AK306">
            <v>0</v>
          </cell>
          <cell r="AL306">
            <v>0</v>
          </cell>
          <cell r="AN306">
            <v>0</v>
          </cell>
          <cell r="AO306">
            <v>0</v>
          </cell>
          <cell r="AP306">
            <v>0</v>
          </cell>
          <cell r="AQ306">
            <v>0</v>
          </cell>
          <cell r="BG306" t="b">
            <v>0</v>
          </cell>
          <cell r="BO306" t="b">
            <v>0</v>
          </cell>
          <cell r="CA306" t="b">
            <v>0</v>
          </cell>
          <cell r="CB306" t="b">
            <v>0</v>
          </cell>
          <cell r="CD306" t="b">
            <v>0</v>
          </cell>
          <cell r="CE306" t="b">
            <v>0</v>
          </cell>
          <cell r="CG306" t="b">
            <v>0</v>
          </cell>
          <cell r="CH306" t="b">
            <v>0</v>
          </cell>
          <cell r="CP306">
            <v>0</v>
          </cell>
          <cell r="CT306" t="b">
            <v>0</v>
          </cell>
          <cell r="CV306" t="b">
            <v>0</v>
          </cell>
          <cell r="CX306" t="b">
            <v>0</v>
          </cell>
          <cell r="CZ306" t="b">
            <v>0</v>
          </cell>
          <cell r="DB306" t="b">
            <v>0</v>
          </cell>
          <cell r="DD306" t="b">
            <v>0</v>
          </cell>
          <cell r="DF306" t="b">
            <v>0</v>
          </cell>
          <cell r="DH306" t="b">
            <v>0</v>
          </cell>
          <cell r="DJ306" t="b">
            <v>0</v>
          </cell>
          <cell r="DL306" t="b">
            <v>0</v>
          </cell>
          <cell r="DN306" t="b">
            <v>0</v>
          </cell>
          <cell r="DP306" t="b">
            <v>0</v>
          </cell>
          <cell r="DV306">
            <v>0</v>
          </cell>
          <cell r="DX306">
            <v>0</v>
          </cell>
          <cell r="DZ306">
            <v>0</v>
          </cell>
          <cell r="EB306">
            <v>0</v>
          </cell>
          <cell r="ED306">
            <v>0</v>
          </cell>
          <cell r="EF306">
            <v>0</v>
          </cell>
          <cell r="EJ306">
            <v>0</v>
          </cell>
          <cell r="EL306">
            <v>0</v>
          </cell>
          <cell r="EN306">
            <v>0</v>
          </cell>
          <cell r="EP306">
            <v>0</v>
          </cell>
          <cell r="ER306">
            <v>0</v>
          </cell>
          <cell r="ET306">
            <v>0</v>
          </cell>
          <cell r="EX306">
            <v>0</v>
          </cell>
          <cell r="EZ306">
            <v>0</v>
          </cell>
          <cell r="FD306">
            <v>0</v>
          </cell>
          <cell r="FF306">
            <v>0</v>
          </cell>
        </row>
        <row r="307">
          <cell r="A307" t="str">
            <v>NyBiogas_DKE_0-5_2008</v>
          </cell>
          <cell r="B307" t="str">
            <v>DK-East</v>
          </cell>
          <cell r="G307">
            <v>0</v>
          </cell>
          <cell r="H307">
            <v>0</v>
          </cell>
          <cell r="AK307">
            <v>0</v>
          </cell>
          <cell r="AL307">
            <v>0</v>
          </cell>
          <cell r="AN307">
            <v>0</v>
          </cell>
          <cell r="AO307">
            <v>0</v>
          </cell>
          <cell r="AP307">
            <v>0</v>
          </cell>
          <cell r="AQ307">
            <v>0</v>
          </cell>
          <cell r="BG307" t="b">
            <v>0</v>
          </cell>
          <cell r="BO307" t="b">
            <v>0</v>
          </cell>
          <cell r="CA307" t="b">
            <v>0</v>
          </cell>
          <cell r="CB307" t="b">
            <v>0</v>
          </cell>
          <cell r="CD307" t="b">
            <v>0</v>
          </cell>
          <cell r="CE307" t="b">
            <v>0</v>
          </cell>
          <cell r="CG307" t="b">
            <v>0</v>
          </cell>
          <cell r="CH307" t="b">
            <v>0</v>
          </cell>
          <cell r="CP307" t="str">
            <v>ECBGAEND</v>
          </cell>
          <cell r="CT307" t="b">
            <v>0</v>
          </cell>
          <cell r="CV307" t="b">
            <v>0</v>
          </cell>
          <cell r="CX307" t="b">
            <v>0</v>
          </cell>
          <cell r="CZ307" t="b">
            <v>0</v>
          </cell>
          <cell r="DB307" t="b">
            <v>0</v>
          </cell>
          <cell r="DD307" t="b">
            <v>0</v>
          </cell>
          <cell r="DF307" t="b">
            <v>0</v>
          </cell>
          <cell r="DH307" t="b">
            <v>0</v>
          </cell>
          <cell r="DJ307" t="b">
            <v>0</v>
          </cell>
          <cell r="DL307" t="b">
            <v>0</v>
          </cell>
          <cell r="DN307" t="b">
            <v>0</v>
          </cell>
          <cell r="DP307" t="b">
            <v>0</v>
          </cell>
          <cell r="DV307">
            <v>0</v>
          </cell>
          <cell r="DX307">
            <v>0</v>
          </cell>
          <cell r="DZ307">
            <v>0</v>
          </cell>
          <cell r="EB307">
            <v>0</v>
          </cell>
          <cell r="ED307">
            <v>0</v>
          </cell>
          <cell r="EF307">
            <v>0</v>
          </cell>
          <cell r="EJ307">
            <v>0</v>
          </cell>
          <cell r="EL307">
            <v>0</v>
          </cell>
          <cell r="EN307">
            <v>0</v>
          </cell>
          <cell r="EP307">
            <v>0</v>
          </cell>
          <cell r="ER307">
            <v>0</v>
          </cell>
          <cell r="ET307">
            <v>0</v>
          </cell>
          <cell r="EX307">
            <v>0</v>
          </cell>
          <cell r="EZ307">
            <v>0</v>
          </cell>
          <cell r="FD307">
            <v>0</v>
          </cell>
          <cell r="FF307">
            <v>0</v>
          </cell>
        </row>
        <row r="308">
          <cell r="A308" t="str">
            <v>NyBiogas_DKE_0-5_2009</v>
          </cell>
          <cell r="B308" t="str">
            <v>DK-East</v>
          </cell>
          <cell r="G308">
            <v>0</v>
          </cell>
          <cell r="H308">
            <v>0</v>
          </cell>
          <cell r="AK308">
            <v>0</v>
          </cell>
          <cell r="AL308">
            <v>0</v>
          </cell>
          <cell r="AN308">
            <v>0</v>
          </cell>
          <cell r="AO308">
            <v>0</v>
          </cell>
          <cell r="AP308">
            <v>0</v>
          </cell>
          <cell r="AQ308">
            <v>0</v>
          </cell>
          <cell r="BG308" t="b">
            <v>0</v>
          </cell>
          <cell r="BO308" t="b">
            <v>0</v>
          </cell>
          <cell r="CA308" t="b">
            <v>0</v>
          </cell>
          <cell r="CB308" t="b">
            <v>0</v>
          </cell>
          <cell r="CD308" t="b">
            <v>0</v>
          </cell>
          <cell r="CE308" t="b">
            <v>0</v>
          </cell>
          <cell r="CG308" t="b">
            <v>0</v>
          </cell>
          <cell r="CH308" t="b">
            <v>0</v>
          </cell>
          <cell r="CP308" t="str">
            <v>ECBGAEND</v>
          </cell>
          <cell r="CT308" t="b">
            <v>0</v>
          </cell>
          <cell r="CV308" t="b">
            <v>0</v>
          </cell>
          <cell r="CX308" t="b">
            <v>0</v>
          </cell>
          <cell r="CZ308" t="b">
            <v>0</v>
          </cell>
          <cell r="DB308" t="b">
            <v>0</v>
          </cell>
          <cell r="DD308" t="b">
            <v>0</v>
          </cell>
          <cell r="DF308" t="b">
            <v>0</v>
          </cell>
          <cell r="DH308" t="b">
            <v>0</v>
          </cell>
          <cell r="DJ308" t="b">
            <v>0</v>
          </cell>
          <cell r="DL308" t="b">
            <v>0</v>
          </cell>
          <cell r="DN308" t="b">
            <v>0</v>
          </cell>
          <cell r="DP308" t="b">
            <v>0</v>
          </cell>
          <cell r="DV308">
            <v>0</v>
          </cell>
          <cell r="DX308">
            <v>0</v>
          </cell>
          <cell r="DZ308">
            <v>0</v>
          </cell>
          <cell r="EB308">
            <v>0</v>
          </cell>
          <cell r="ED308">
            <v>0</v>
          </cell>
          <cell r="EF308">
            <v>0</v>
          </cell>
          <cell r="EJ308">
            <v>0</v>
          </cell>
          <cell r="EL308">
            <v>0</v>
          </cell>
          <cell r="EN308">
            <v>0</v>
          </cell>
          <cell r="EP308">
            <v>0</v>
          </cell>
          <cell r="ER308">
            <v>0</v>
          </cell>
          <cell r="ET308">
            <v>0</v>
          </cell>
          <cell r="EX308">
            <v>0</v>
          </cell>
          <cell r="EZ308">
            <v>0</v>
          </cell>
          <cell r="FD308">
            <v>0</v>
          </cell>
          <cell r="FF308">
            <v>0</v>
          </cell>
        </row>
        <row r="309">
          <cell r="A309" t="str">
            <v>NyBiogas_DKE_0-5_2010</v>
          </cell>
          <cell r="B309" t="str">
            <v>DK-East</v>
          </cell>
          <cell r="G309">
            <v>2.1378173678801429</v>
          </cell>
          <cell r="H309">
            <v>2.4432198490058776</v>
          </cell>
          <cell r="AK309">
            <v>0.74823607875804998</v>
          </cell>
          <cell r="AL309">
            <v>0.97728793960235105</v>
          </cell>
          <cell r="AN309">
            <v>0</v>
          </cell>
          <cell r="AO309">
            <v>0.21378173678801429</v>
          </cell>
          <cell r="AP309">
            <v>64.13452103640428</v>
          </cell>
          <cell r="AQ309">
            <v>0.21378173678801429</v>
          </cell>
          <cell r="BG309" t="b">
            <v>0</v>
          </cell>
          <cell r="BO309" t="b">
            <v>0</v>
          </cell>
          <cell r="CA309" t="b">
            <v>0</v>
          </cell>
          <cell r="CB309" t="b">
            <v>0</v>
          </cell>
          <cell r="CD309" t="b">
            <v>0</v>
          </cell>
          <cell r="CE309" t="b">
            <v>0</v>
          </cell>
          <cell r="CG309" t="b">
            <v>0</v>
          </cell>
          <cell r="CH309" t="b">
            <v>0</v>
          </cell>
          <cell r="CP309" t="str">
            <v>ECBGAEND</v>
          </cell>
          <cell r="CT309" t="b">
            <v>0</v>
          </cell>
          <cell r="CV309" t="b">
            <v>0</v>
          </cell>
          <cell r="CX309" t="b">
            <v>0</v>
          </cell>
          <cell r="CZ309" t="b">
            <v>0</v>
          </cell>
          <cell r="DB309" t="b">
            <v>0</v>
          </cell>
          <cell r="DD309" t="b">
            <v>0</v>
          </cell>
          <cell r="DF309" t="b">
            <v>0</v>
          </cell>
          <cell r="DH309" t="b">
            <v>0</v>
          </cell>
          <cell r="DJ309" t="b">
            <v>0</v>
          </cell>
          <cell r="DL309" t="b">
            <v>0</v>
          </cell>
          <cell r="DN309" t="b">
            <v>0</v>
          </cell>
          <cell r="DP309" t="b">
            <v>0</v>
          </cell>
          <cell r="DV309">
            <v>0</v>
          </cell>
          <cell r="DX309">
            <v>0</v>
          </cell>
          <cell r="DZ309">
            <v>0</v>
          </cell>
          <cell r="EB309">
            <v>0</v>
          </cell>
          <cell r="ED309">
            <v>0</v>
          </cell>
          <cell r="EF309">
            <v>0</v>
          </cell>
          <cell r="EJ309">
            <v>0</v>
          </cell>
          <cell r="EL309">
            <v>0</v>
          </cell>
          <cell r="EN309">
            <v>0</v>
          </cell>
          <cell r="EP309">
            <v>0</v>
          </cell>
          <cell r="ER309">
            <v>0</v>
          </cell>
          <cell r="ET309">
            <v>0</v>
          </cell>
          <cell r="EX309">
            <v>0</v>
          </cell>
          <cell r="EZ309">
            <v>0</v>
          </cell>
          <cell r="FD309">
            <v>0</v>
          </cell>
          <cell r="FF309">
            <v>0</v>
          </cell>
        </row>
        <row r="310">
          <cell r="A310" t="str">
            <v>NyBiogas_DKE_0-5_2011</v>
          </cell>
          <cell r="B310" t="str">
            <v>DK-East</v>
          </cell>
          <cell r="G310">
            <v>0.38399623556407142</v>
          </cell>
          <cell r="H310">
            <v>0.43885284064465307</v>
          </cell>
          <cell r="AK310">
            <v>0.13439868244742498</v>
          </cell>
          <cell r="AL310">
            <v>0.17554113625786122</v>
          </cell>
          <cell r="AN310">
            <v>0</v>
          </cell>
          <cell r="AO310">
            <v>3.8399623556407143E-2</v>
          </cell>
          <cell r="AP310">
            <v>11.519887066922143</v>
          </cell>
          <cell r="AQ310">
            <v>3.8399623556407143E-2</v>
          </cell>
          <cell r="BG310" t="b">
            <v>0</v>
          </cell>
          <cell r="BO310" t="b">
            <v>0</v>
          </cell>
          <cell r="CA310" t="b">
            <v>0</v>
          </cell>
          <cell r="CB310" t="b">
            <v>0</v>
          </cell>
          <cell r="CD310" t="b">
            <v>0</v>
          </cell>
          <cell r="CE310" t="b">
            <v>0</v>
          </cell>
          <cell r="CG310" t="b">
            <v>0</v>
          </cell>
          <cell r="CH310" t="b">
            <v>0</v>
          </cell>
          <cell r="CP310" t="str">
            <v>ECBGAEND</v>
          </cell>
          <cell r="CT310" t="b">
            <v>0</v>
          </cell>
          <cell r="CV310" t="b">
            <v>0</v>
          </cell>
          <cell r="CX310" t="b">
            <v>0</v>
          </cell>
          <cell r="CZ310" t="b">
            <v>0</v>
          </cell>
          <cell r="DB310" t="b">
            <v>0</v>
          </cell>
          <cell r="DD310" t="b">
            <v>0</v>
          </cell>
          <cell r="DF310" t="b">
            <v>0</v>
          </cell>
          <cell r="DH310" t="b">
            <v>0</v>
          </cell>
          <cell r="DJ310" t="b">
            <v>0</v>
          </cell>
          <cell r="DL310" t="b">
            <v>0</v>
          </cell>
          <cell r="DN310" t="b">
            <v>0</v>
          </cell>
          <cell r="DP310" t="b">
            <v>0</v>
          </cell>
          <cell r="DV310">
            <v>0</v>
          </cell>
          <cell r="DX310">
            <v>0</v>
          </cell>
          <cell r="DZ310">
            <v>0</v>
          </cell>
          <cell r="EB310">
            <v>0</v>
          </cell>
          <cell r="ED310">
            <v>0</v>
          </cell>
          <cell r="EF310">
            <v>0</v>
          </cell>
          <cell r="EJ310">
            <v>0</v>
          </cell>
          <cell r="EL310">
            <v>0</v>
          </cell>
          <cell r="EN310">
            <v>0</v>
          </cell>
          <cell r="EP310">
            <v>0</v>
          </cell>
          <cell r="ER310">
            <v>0</v>
          </cell>
          <cell r="ET310">
            <v>0</v>
          </cell>
          <cell r="EX310">
            <v>0</v>
          </cell>
          <cell r="EZ310">
            <v>0</v>
          </cell>
          <cell r="FD310">
            <v>0</v>
          </cell>
          <cell r="FF310">
            <v>0</v>
          </cell>
        </row>
        <row r="311">
          <cell r="A311" t="str">
            <v>NyBiogas_DKE_0-5_2012</v>
          </cell>
          <cell r="B311" t="str">
            <v>DK-East</v>
          </cell>
          <cell r="G311">
            <v>0</v>
          </cell>
          <cell r="H311">
            <v>0</v>
          </cell>
          <cell r="AK311">
            <v>0</v>
          </cell>
          <cell r="AL311">
            <v>0</v>
          </cell>
          <cell r="AN311">
            <v>0</v>
          </cell>
          <cell r="AO311">
            <v>0</v>
          </cell>
          <cell r="AP311">
            <v>0</v>
          </cell>
          <cell r="AQ311">
            <v>0</v>
          </cell>
          <cell r="BG311" t="b">
            <v>0</v>
          </cell>
          <cell r="BO311" t="b">
            <v>0</v>
          </cell>
          <cell r="CA311" t="b">
            <v>0</v>
          </cell>
          <cell r="CB311" t="b">
            <v>0</v>
          </cell>
          <cell r="CD311" t="b">
            <v>0</v>
          </cell>
          <cell r="CE311" t="b">
            <v>0</v>
          </cell>
          <cell r="CG311" t="b">
            <v>0</v>
          </cell>
          <cell r="CH311" t="b">
            <v>0</v>
          </cell>
          <cell r="CP311" t="str">
            <v>ECBGAEND</v>
          </cell>
          <cell r="CT311" t="b">
            <v>0</v>
          </cell>
          <cell r="CV311" t="b">
            <v>0</v>
          </cell>
          <cell r="CX311" t="b">
            <v>0</v>
          </cell>
          <cell r="CZ311" t="b">
            <v>0</v>
          </cell>
          <cell r="DB311" t="b">
            <v>0</v>
          </cell>
          <cell r="DD311" t="b">
            <v>0</v>
          </cell>
          <cell r="DF311" t="b">
            <v>0</v>
          </cell>
          <cell r="DH311" t="b">
            <v>0</v>
          </cell>
          <cell r="DJ311" t="b">
            <v>0</v>
          </cell>
          <cell r="DL311" t="b">
            <v>0</v>
          </cell>
          <cell r="DN311" t="b">
            <v>0</v>
          </cell>
          <cell r="DP311" t="b">
            <v>0</v>
          </cell>
          <cell r="DV311">
            <v>0</v>
          </cell>
          <cell r="DX311">
            <v>0</v>
          </cell>
          <cell r="DZ311">
            <v>0</v>
          </cell>
          <cell r="EB311">
            <v>0</v>
          </cell>
          <cell r="ED311">
            <v>0</v>
          </cell>
          <cell r="EF311">
            <v>0</v>
          </cell>
          <cell r="EJ311">
            <v>0</v>
          </cell>
          <cell r="EL311">
            <v>0</v>
          </cell>
          <cell r="EN311">
            <v>0</v>
          </cell>
          <cell r="EP311">
            <v>0</v>
          </cell>
          <cell r="ER311">
            <v>0</v>
          </cell>
          <cell r="ET311">
            <v>0</v>
          </cell>
          <cell r="EX311">
            <v>0</v>
          </cell>
          <cell r="EZ311">
            <v>0</v>
          </cell>
          <cell r="FD311">
            <v>0</v>
          </cell>
          <cell r="FF311">
            <v>0</v>
          </cell>
        </row>
        <row r="312">
          <cell r="A312" t="str">
            <v>NyBiogas_DKE_0-5_2013</v>
          </cell>
          <cell r="B312" t="str">
            <v>DK-East</v>
          </cell>
          <cell r="G312">
            <v>0.81353165498140301</v>
          </cell>
          <cell r="H312">
            <v>0.92975046283588914</v>
          </cell>
          <cell r="AK312">
            <v>0.28473607924349104</v>
          </cell>
          <cell r="AL312">
            <v>0.37190018513435563</v>
          </cell>
          <cell r="AN312">
            <v>0</v>
          </cell>
          <cell r="AO312">
            <v>8.1353165498140312E-2</v>
          </cell>
          <cell r="AP312">
            <v>24.405949649442089</v>
          </cell>
          <cell r="AQ312">
            <v>8.1353165498140312E-2</v>
          </cell>
          <cell r="BG312" t="b">
            <v>0</v>
          </cell>
          <cell r="BO312" t="b">
            <v>0</v>
          </cell>
          <cell r="CA312" t="b">
            <v>0</v>
          </cell>
          <cell r="CB312" t="b">
            <v>0</v>
          </cell>
          <cell r="CD312" t="b">
            <v>0</v>
          </cell>
          <cell r="CE312" t="b">
            <v>0</v>
          </cell>
          <cell r="CG312" t="b">
            <v>0</v>
          </cell>
          <cell r="CH312" t="b">
            <v>0</v>
          </cell>
          <cell r="CP312" t="str">
            <v>ECBGAEND</v>
          </cell>
          <cell r="CT312" t="b">
            <v>0</v>
          </cell>
          <cell r="CV312" t="b">
            <v>0</v>
          </cell>
          <cell r="CX312" t="b">
            <v>0</v>
          </cell>
          <cell r="CZ312" t="b">
            <v>0</v>
          </cell>
          <cell r="DB312" t="b">
            <v>0</v>
          </cell>
          <cell r="DD312" t="b">
            <v>0</v>
          </cell>
          <cell r="DF312" t="b">
            <v>0</v>
          </cell>
          <cell r="DH312" t="b">
            <v>0</v>
          </cell>
          <cell r="DJ312" t="b">
            <v>0</v>
          </cell>
          <cell r="DL312" t="b">
            <v>0</v>
          </cell>
          <cell r="DN312" t="b">
            <v>0</v>
          </cell>
          <cell r="DP312" t="b">
            <v>0</v>
          </cell>
          <cell r="DV312">
            <v>0</v>
          </cell>
          <cell r="DX312">
            <v>0</v>
          </cell>
          <cell r="DZ312">
            <v>0</v>
          </cell>
          <cell r="EB312">
            <v>0</v>
          </cell>
          <cell r="ED312">
            <v>0</v>
          </cell>
          <cell r="EF312">
            <v>0</v>
          </cell>
          <cell r="EJ312">
            <v>0</v>
          </cell>
          <cell r="EL312">
            <v>0</v>
          </cell>
          <cell r="EN312">
            <v>0</v>
          </cell>
          <cell r="EP312">
            <v>0</v>
          </cell>
          <cell r="ER312">
            <v>0</v>
          </cell>
          <cell r="ET312">
            <v>0</v>
          </cell>
          <cell r="EX312">
            <v>0</v>
          </cell>
          <cell r="EZ312">
            <v>0</v>
          </cell>
          <cell r="FD312">
            <v>0</v>
          </cell>
          <cell r="FF312">
            <v>0</v>
          </cell>
        </row>
        <row r="313">
          <cell r="A313" t="str">
            <v>NyBiogas_DKE_0-5_2014</v>
          </cell>
          <cell r="B313" t="str">
            <v>DK-East</v>
          </cell>
          <cell r="G313">
            <v>1.5077677441179316</v>
          </cell>
          <cell r="H313">
            <v>1.723163136134779</v>
          </cell>
          <cell r="AK313">
            <v>0.52771871044127605</v>
          </cell>
          <cell r="AL313">
            <v>0.68926525445391151</v>
          </cell>
          <cell r="AN313">
            <v>0</v>
          </cell>
          <cell r="AO313">
            <v>0.15077677441179316</v>
          </cell>
          <cell r="AP313">
            <v>45.233032323537948</v>
          </cell>
          <cell r="AQ313">
            <v>0.15077677441179316</v>
          </cell>
          <cell r="BG313" t="b">
            <v>0</v>
          </cell>
          <cell r="BO313" t="b">
            <v>0</v>
          </cell>
          <cell r="CA313" t="b">
            <v>0</v>
          </cell>
          <cell r="CB313" t="b">
            <v>0</v>
          </cell>
          <cell r="CD313" t="b">
            <v>0</v>
          </cell>
          <cell r="CE313" t="b">
            <v>0</v>
          </cell>
          <cell r="CG313" t="b">
            <v>0</v>
          </cell>
          <cell r="CH313" t="b">
            <v>0</v>
          </cell>
          <cell r="CP313" t="str">
            <v>ECBGAEND</v>
          </cell>
          <cell r="CT313" t="b">
            <v>0</v>
          </cell>
          <cell r="CV313" t="b">
            <v>0</v>
          </cell>
          <cell r="CX313" t="b">
            <v>0</v>
          </cell>
          <cell r="CZ313" t="b">
            <v>0</v>
          </cell>
          <cell r="DB313" t="b">
            <v>0</v>
          </cell>
          <cell r="DD313" t="b">
            <v>0</v>
          </cell>
          <cell r="DF313" t="b">
            <v>0</v>
          </cell>
          <cell r="DH313" t="b">
            <v>0</v>
          </cell>
          <cell r="DJ313" t="b">
            <v>0</v>
          </cell>
          <cell r="DL313" t="b">
            <v>0</v>
          </cell>
          <cell r="DN313" t="b">
            <v>0</v>
          </cell>
          <cell r="DP313" t="b">
            <v>0</v>
          </cell>
          <cell r="DV313">
            <v>0</v>
          </cell>
          <cell r="DX313">
            <v>0</v>
          </cell>
          <cell r="DZ313">
            <v>0</v>
          </cell>
          <cell r="EB313">
            <v>0</v>
          </cell>
          <cell r="ED313">
            <v>0</v>
          </cell>
          <cell r="EF313">
            <v>0</v>
          </cell>
          <cell r="EJ313">
            <v>0</v>
          </cell>
          <cell r="EL313">
            <v>0</v>
          </cell>
          <cell r="EN313">
            <v>0</v>
          </cell>
          <cell r="EP313">
            <v>0</v>
          </cell>
          <cell r="ER313">
            <v>0</v>
          </cell>
          <cell r="ET313">
            <v>0</v>
          </cell>
          <cell r="EX313">
            <v>0</v>
          </cell>
          <cell r="EZ313">
            <v>0</v>
          </cell>
          <cell r="FD313">
            <v>0</v>
          </cell>
          <cell r="FF313">
            <v>0</v>
          </cell>
        </row>
        <row r="314">
          <cell r="A314" t="str">
            <v>NyBiogas_DKE_0-5_2015</v>
          </cell>
          <cell r="B314" t="str">
            <v>DK-East</v>
          </cell>
          <cell r="G314">
            <v>1.0456996459882266</v>
          </cell>
          <cell r="H314">
            <v>1.1950853097008305</v>
          </cell>
          <cell r="AK314">
            <v>0.36599487609587927</v>
          </cell>
          <cell r="AL314">
            <v>0.47803412388033212</v>
          </cell>
          <cell r="AN314">
            <v>0</v>
          </cell>
          <cell r="AO314">
            <v>0.10456996459882267</v>
          </cell>
          <cell r="AP314">
            <v>31.370989379646797</v>
          </cell>
          <cell r="AQ314">
            <v>0.10456996459882267</v>
          </cell>
          <cell r="BG314" t="b">
            <v>0</v>
          </cell>
          <cell r="BO314" t="b">
            <v>0</v>
          </cell>
          <cell r="CA314" t="b">
            <v>0</v>
          </cell>
          <cell r="CB314" t="b">
            <v>0</v>
          </cell>
          <cell r="CD314" t="b">
            <v>0</v>
          </cell>
          <cell r="CE314" t="b">
            <v>0</v>
          </cell>
          <cell r="CG314" t="b">
            <v>0</v>
          </cell>
          <cell r="CH314" t="b">
            <v>0</v>
          </cell>
          <cell r="CP314" t="str">
            <v>ECBGAEND</v>
          </cell>
          <cell r="CT314" t="b">
            <v>0</v>
          </cell>
          <cell r="CV314" t="b">
            <v>0</v>
          </cell>
          <cell r="CX314" t="b">
            <v>0</v>
          </cell>
          <cell r="CZ314" t="b">
            <v>0</v>
          </cell>
          <cell r="DB314" t="b">
            <v>0</v>
          </cell>
          <cell r="DD314" t="b">
            <v>0</v>
          </cell>
          <cell r="DF314" t="b">
            <v>0</v>
          </cell>
          <cell r="DH314" t="b">
            <v>0</v>
          </cell>
          <cell r="DJ314" t="b">
            <v>0</v>
          </cell>
          <cell r="DL314" t="b">
            <v>0</v>
          </cell>
          <cell r="DN314" t="b">
            <v>0</v>
          </cell>
          <cell r="DP314" t="b">
            <v>0</v>
          </cell>
          <cell r="DV314">
            <v>0</v>
          </cell>
          <cell r="DX314">
            <v>0</v>
          </cell>
          <cell r="DZ314">
            <v>0</v>
          </cell>
          <cell r="EB314">
            <v>0</v>
          </cell>
          <cell r="ED314">
            <v>0</v>
          </cell>
          <cell r="EF314">
            <v>0</v>
          </cell>
          <cell r="EJ314">
            <v>0</v>
          </cell>
          <cell r="EL314">
            <v>0</v>
          </cell>
          <cell r="EN314">
            <v>0</v>
          </cell>
          <cell r="EP314">
            <v>0</v>
          </cell>
          <cell r="ER314">
            <v>0</v>
          </cell>
          <cell r="ET314">
            <v>0</v>
          </cell>
          <cell r="EX314">
            <v>0</v>
          </cell>
          <cell r="EZ314">
            <v>0</v>
          </cell>
          <cell r="FD314">
            <v>0</v>
          </cell>
          <cell r="FF314">
            <v>0</v>
          </cell>
        </row>
        <row r="315">
          <cell r="A315" t="str">
            <v>NyBiogas_DKE_0-5_2016</v>
          </cell>
          <cell r="B315" t="str">
            <v>DK-East</v>
          </cell>
          <cell r="G315">
            <v>0.52875178690469216</v>
          </cell>
          <cell r="H315">
            <v>0.60428775646250532</v>
          </cell>
          <cell r="AK315">
            <v>0.18506312541664224</v>
          </cell>
          <cell r="AL315">
            <v>0.24171510258500209</v>
          </cell>
          <cell r="AN315">
            <v>0</v>
          </cell>
          <cell r="AO315">
            <v>5.2875178690469218E-2</v>
          </cell>
          <cell r="AP315">
            <v>15.862553607140764</v>
          </cell>
          <cell r="AQ315">
            <v>5.2875178690469218E-2</v>
          </cell>
          <cell r="BG315" t="b">
            <v>0</v>
          </cell>
          <cell r="BO315" t="b">
            <v>0</v>
          </cell>
          <cell r="CA315" t="b">
            <v>0</v>
          </cell>
          <cell r="CB315" t="b">
            <v>0</v>
          </cell>
          <cell r="CD315" t="b">
            <v>0</v>
          </cell>
          <cell r="CE315" t="b">
            <v>0</v>
          </cell>
          <cell r="CG315" t="b">
            <v>0</v>
          </cell>
          <cell r="CH315" t="b">
            <v>0</v>
          </cell>
          <cell r="CP315" t="str">
            <v>ECBGAEND</v>
          </cell>
          <cell r="CT315" t="b">
            <v>0</v>
          </cell>
          <cell r="CV315" t="b">
            <v>0</v>
          </cell>
          <cell r="CX315" t="b">
            <v>0</v>
          </cell>
          <cell r="CZ315" t="b">
            <v>0</v>
          </cell>
          <cell r="DB315" t="b">
            <v>0</v>
          </cell>
          <cell r="DD315" t="b">
            <v>0</v>
          </cell>
          <cell r="DF315" t="b">
            <v>0</v>
          </cell>
          <cell r="DH315" t="b">
            <v>0</v>
          </cell>
          <cell r="DJ315" t="b">
            <v>0</v>
          </cell>
          <cell r="DL315" t="b">
            <v>0</v>
          </cell>
          <cell r="DN315" t="b">
            <v>0</v>
          </cell>
          <cell r="DP315" t="b">
            <v>0</v>
          </cell>
          <cell r="DV315">
            <v>0</v>
          </cell>
          <cell r="DX315">
            <v>0</v>
          </cell>
          <cell r="DZ315">
            <v>0</v>
          </cell>
          <cell r="EB315">
            <v>0</v>
          </cell>
          <cell r="ED315">
            <v>0</v>
          </cell>
          <cell r="EF315">
            <v>0</v>
          </cell>
          <cell r="EJ315">
            <v>0</v>
          </cell>
          <cell r="EL315">
            <v>0</v>
          </cell>
          <cell r="EN315">
            <v>0</v>
          </cell>
          <cell r="EP315">
            <v>0</v>
          </cell>
          <cell r="ER315">
            <v>0</v>
          </cell>
          <cell r="ET315">
            <v>0</v>
          </cell>
          <cell r="EX315">
            <v>0</v>
          </cell>
          <cell r="EZ315">
            <v>0</v>
          </cell>
          <cell r="FD315">
            <v>0</v>
          </cell>
          <cell r="FF315">
            <v>0</v>
          </cell>
        </row>
        <row r="316">
          <cell r="A316" t="str">
            <v>NyBiogas_DKE_0-5_2017</v>
          </cell>
          <cell r="B316" t="str">
            <v>DK-East</v>
          </cell>
          <cell r="G316">
            <v>1.0840632323994326</v>
          </cell>
          <cell r="H316">
            <v>1.2389294084564944</v>
          </cell>
          <cell r="AK316">
            <v>0.37942213133980141</v>
          </cell>
          <cell r="AL316">
            <v>0.49557176338259767</v>
          </cell>
          <cell r="AN316">
            <v>0</v>
          </cell>
          <cell r="AO316">
            <v>0.10840632323994326</v>
          </cell>
          <cell r="AP316">
            <v>32.521896971982976</v>
          </cell>
          <cell r="AQ316">
            <v>0.10840632323994326</v>
          </cell>
          <cell r="BG316" t="b">
            <v>0</v>
          </cell>
          <cell r="BO316" t="b">
            <v>0</v>
          </cell>
          <cell r="CA316" t="b">
            <v>0</v>
          </cell>
          <cell r="CB316" t="b">
            <v>0</v>
          </cell>
          <cell r="CD316" t="b">
            <v>0</v>
          </cell>
          <cell r="CE316" t="b">
            <v>0</v>
          </cell>
          <cell r="CG316" t="b">
            <v>0</v>
          </cell>
          <cell r="CH316" t="b">
            <v>0</v>
          </cell>
          <cell r="CP316" t="str">
            <v>ECBGAEND</v>
          </cell>
          <cell r="CT316" t="b">
            <v>0</v>
          </cell>
          <cell r="CV316" t="b">
            <v>0</v>
          </cell>
          <cell r="CX316" t="b">
            <v>0</v>
          </cell>
          <cell r="CZ316" t="b">
            <v>0</v>
          </cell>
          <cell r="DB316" t="b">
            <v>0</v>
          </cell>
          <cell r="DD316" t="b">
            <v>0</v>
          </cell>
          <cell r="DF316" t="b">
            <v>0</v>
          </cell>
          <cell r="DH316" t="b">
            <v>0</v>
          </cell>
          <cell r="DJ316" t="b">
            <v>0</v>
          </cell>
          <cell r="DL316" t="b">
            <v>0</v>
          </cell>
          <cell r="DN316" t="b">
            <v>0</v>
          </cell>
          <cell r="DP316" t="b">
            <v>0</v>
          </cell>
          <cell r="DV316">
            <v>0</v>
          </cell>
          <cell r="DX316">
            <v>0</v>
          </cell>
          <cell r="DZ316">
            <v>0</v>
          </cell>
          <cell r="EB316">
            <v>0</v>
          </cell>
          <cell r="ED316">
            <v>0</v>
          </cell>
          <cell r="EF316">
            <v>0</v>
          </cell>
          <cell r="EJ316">
            <v>0</v>
          </cell>
          <cell r="EL316">
            <v>0</v>
          </cell>
          <cell r="EN316">
            <v>0</v>
          </cell>
          <cell r="EP316">
            <v>0</v>
          </cell>
          <cell r="ER316">
            <v>0</v>
          </cell>
          <cell r="ET316">
            <v>0</v>
          </cell>
          <cell r="EX316">
            <v>0</v>
          </cell>
          <cell r="EZ316">
            <v>0</v>
          </cell>
          <cell r="FD316">
            <v>0</v>
          </cell>
          <cell r="FF316">
            <v>0</v>
          </cell>
        </row>
        <row r="317">
          <cell r="A317" t="str">
            <v>NyBiogas_DKE_0-5_2018</v>
          </cell>
          <cell r="B317" t="str">
            <v>DK-East</v>
          </cell>
          <cell r="G317">
            <v>0.26752968791144688</v>
          </cell>
          <cell r="H317">
            <v>0.30574821475593927</v>
          </cell>
          <cell r="AK317">
            <v>9.3635390769006399E-2</v>
          </cell>
          <cell r="AL317">
            <v>0.12229928590237571</v>
          </cell>
          <cell r="AN317">
            <v>0</v>
          </cell>
          <cell r="AO317">
            <v>2.675296879114469E-2</v>
          </cell>
          <cell r="AP317">
            <v>8.0258906373434069</v>
          </cell>
          <cell r="AQ317">
            <v>2.675296879114469E-2</v>
          </cell>
          <cell r="BG317" t="b">
            <v>0</v>
          </cell>
          <cell r="BO317" t="b">
            <v>0</v>
          </cell>
          <cell r="CA317" t="b">
            <v>0</v>
          </cell>
          <cell r="CB317" t="b">
            <v>0</v>
          </cell>
          <cell r="CD317" t="b">
            <v>0</v>
          </cell>
          <cell r="CE317" t="b">
            <v>0</v>
          </cell>
          <cell r="CG317" t="b">
            <v>0</v>
          </cell>
          <cell r="CH317" t="b">
            <v>0</v>
          </cell>
          <cell r="CP317" t="str">
            <v>ECBGAEND</v>
          </cell>
          <cell r="CT317" t="b">
            <v>0</v>
          </cell>
          <cell r="CV317" t="b">
            <v>0</v>
          </cell>
          <cell r="CX317" t="b">
            <v>0</v>
          </cell>
          <cell r="CZ317" t="b">
            <v>0</v>
          </cell>
          <cell r="DB317" t="b">
            <v>0</v>
          </cell>
          <cell r="DD317" t="b">
            <v>0</v>
          </cell>
          <cell r="DF317" t="b">
            <v>0</v>
          </cell>
          <cell r="DH317" t="b">
            <v>0</v>
          </cell>
          <cell r="DJ317" t="b">
            <v>0</v>
          </cell>
          <cell r="DL317" t="b">
            <v>0</v>
          </cell>
          <cell r="DN317" t="b">
            <v>0</v>
          </cell>
          <cell r="DP317" t="b">
            <v>0</v>
          </cell>
          <cell r="DV317">
            <v>0</v>
          </cell>
          <cell r="DX317">
            <v>0</v>
          </cell>
          <cell r="DZ317">
            <v>0</v>
          </cell>
          <cell r="EB317">
            <v>0</v>
          </cell>
          <cell r="ED317">
            <v>0</v>
          </cell>
          <cell r="EF317">
            <v>0</v>
          </cell>
          <cell r="EJ317">
            <v>0</v>
          </cell>
          <cell r="EL317">
            <v>0</v>
          </cell>
          <cell r="EN317">
            <v>0</v>
          </cell>
          <cell r="EP317">
            <v>0</v>
          </cell>
          <cell r="ER317">
            <v>0</v>
          </cell>
          <cell r="ET317">
            <v>0</v>
          </cell>
          <cell r="EX317">
            <v>0</v>
          </cell>
          <cell r="EZ317">
            <v>0</v>
          </cell>
          <cell r="FD317">
            <v>0</v>
          </cell>
          <cell r="FF317">
            <v>0</v>
          </cell>
        </row>
        <row r="318">
          <cell r="A318" t="str">
            <v>NyBiogas_DKE_0-5_2019</v>
          </cell>
          <cell r="B318" t="str">
            <v>DK-East</v>
          </cell>
          <cell r="G318">
            <v>0.22172803691454557</v>
          </cell>
          <cell r="H318">
            <v>0.25340347075948066</v>
          </cell>
          <cell r="AK318">
            <v>7.7604812920090943E-2</v>
          </cell>
          <cell r="AL318">
            <v>0.10136138830379227</v>
          </cell>
          <cell r="AN318">
            <v>0</v>
          </cell>
          <cell r="AO318">
            <v>2.2172803691454558E-2</v>
          </cell>
          <cell r="AP318">
            <v>6.6518411074363666</v>
          </cell>
          <cell r="AQ318">
            <v>2.2172803691454558E-2</v>
          </cell>
          <cell r="BG318" t="b">
            <v>0</v>
          </cell>
          <cell r="BO318" t="b">
            <v>0</v>
          </cell>
          <cell r="CA318" t="b">
            <v>0</v>
          </cell>
          <cell r="CB318" t="b">
            <v>0</v>
          </cell>
          <cell r="CD318" t="b">
            <v>0</v>
          </cell>
          <cell r="CE318" t="b">
            <v>0</v>
          </cell>
          <cell r="CG318" t="b">
            <v>0</v>
          </cell>
          <cell r="CH318" t="b">
            <v>0</v>
          </cell>
          <cell r="CP318" t="str">
            <v>ECBGAEND</v>
          </cell>
          <cell r="CT318" t="b">
            <v>0</v>
          </cell>
          <cell r="CV318" t="b">
            <v>0</v>
          </cell>
          <cell r="CX318" t="b">
            <v>0</v>
          </cell>
          <cell r="CZ318" t="b">
            <v>0</v>
          </cell>
          <cell r="DB318" t="b">
            <v>0</v>
          </cell>
          <cell r="DD318" t="b">
            <v>0</v>
          </cell>
          <cell r="DF318" t="b">
            <v>0</v>
          </cell>
          <cell r="DH318" t="b">
            <v>0</v>
          </cell>
          <cell r="DJ318" t="b">
            <v>0</v>
          </cell>
          <cell r="DL318" t="b">
            <v>0</v>
          </cell>
          <cell r="DN318" t="b">
            <v>0</v>
          </cell>
          <cell r="DP318" t="b">
            <v>0</v>
          </cell>
          <cell r="DV318">
            <v>0</v>
          </cell>
          <cell r="DX318">
            <v>0</v>
          </cell>
          <cell r="DZ318">
            <v>0</v>
          </cell>
          <cell r="EB318">
            <v>0</v>
          </cell>
          <cell r="ED318">
            <v>0</v>
          </cell>
          <cell r="EF318">
            <v>0</v>
          </cell>
          <cell r="EJ318">
            <v>0</v>
          </cell>
          <cell r="EL318">
            <v>0</v>
          </cell>
          <cell r="EN318">
            <v>0</v>
          </cell>
          <cell r="EP318">
            <v>0</v>
          </cell>
          <cell r="ER318">
            <v>0</v>
          </cell>
          <cell r="ET318">
            <v>0</v>
          </cell>
          <cell r="EX318">
            <v>0</v>
          </cell>
          <cell r="EZ318">
            <v>0</v>
          </cell>
          <cell r="FD318">
            <v>0</v>
          </cell>
          <cell r="FF318">
            <v>0</v>
          </cell>
        </row>
        <row r="319">
          <cell r="A319" t="str">
            <v>NyBiogas_DKE_0-5_2020</v>
          </cell>
          <cell r="B319" t="str">
            <v>DK-East</v>
          </cell>
          <cell r="G319">
            <v>0.26164456504531436</v>
          </cell>
          <cell r="H319">
            <v>0.29902236005178784</v>
          </cell>
          <cell r="AK319">
            <v>9.1575597765860023E-2</v>
          </cell>
          <cell r="AL319">
            <v>0.11960894402071512</v>
          </cell>
          <cell r="AN319">
            <v>0</v>
          </cell>
          <cell r="AO319">
            <v>2.6164456504531437E-2</v>
          </cell>
          <cell r="AP319">
            <v>7.8493369513594304</v>
          </cell>
          <cell r="AQ319">
            <v>2.6164456504531437E-2</v>
          </cell>
          <cell r="BG319" t="b">
            <v>0</v>
          </cell>
          <cell r="BO319" t="b">
            <v>0</v>
          </cell>
          <cell r="CA319" t="b">
            <v>0</v>
          </cell>
          <cell r="CB319" t="b">
            <v>0</v>
          </cell>
          <cell r="CD319" t="b">
            <v>0</v>
          </cell>
          <cell r="CE319" t="b">
            <v>0</v>
          </cell>
          <cell r="CG319" t="b">
            <v>0</v>
          </cell>
          <cell r="CH319" t="b">
            <v>0</v>
          </cell>
          <cell r="CP319" t="str">
            <v>ECBGAEND</v>
          </cell>
          <cell r="CT319" t="b">
            <v>0</v>
          </cell>
          <cell r="CV319" t="b">
            <v>0</v>
          </cell>
          <cell r="CX319" t="b">
            <v>0</v>
          </cell>
          <cell r="CZ319" t="b">
            <v>0</v>
          </cell>
          <cell r="DB319" t="b">
            <v>0</v>
          </cell>
          <cell r="DD319" t="b">
            <v>0</v>
          </cell>
          <cell r="DF319" t="b">
            <v>0</v>
          </cell>
          <cell r="DH319" t="b">
            <v>0</v>
          </cell>
          <cell r="DJ319" t="b">
            <v>0</v>
          </cell>
          <cell r="DL319" t="b">
            <v>0</v>
          </cell>
          <cell r="DN319" t="b">
            <v>0</v>
          </cell>
          <cell r="DP319" t="b">
            <v>0</v>
          </cell>
          <cell r="DV319">
            <v>0</v>
          </cell>
          <cell r="DX319">
            <v>0</v>
          </cell>
          <cell r="DZ319">
            <v>0</v>
          </cell>
          <cell r="EB319">
            <v>0</v>
          </cell>
          <cell r="ED319">
            <v>0</v>
          </cell>
          <cell r="EF319">
            <v>0</v>
          </cell>
          <cell r="EJ319">
            <v>0</v>
          </cell>
          <cell r="EL319">
            <v>0</v>
          </cell>
          <cell r="EN319">
            <v>0</v>
          </cell>
          <cell r="EP319">
            <v>0</v>
          </cell>
          <cell r="ER319">
            <v>0</v>
          </cell>
          <cell r="ET319">
            <v>0</v>
          </cell>
          <cell r="EX319">
            <v>0</v>
          </cell>
          <cell r="EZ319">
            <v>0</v>
          </cell>
          <cell r="FD319">
            <v>0</v>
          </cell>
          <cell r="FF319">
            <v>0</v>
          </cell>
        </row>
        <row r="320">
          <cell r="A320" t="str">
            <v>NyBiogas_DKE_0-5_2021</v>
          </cell>
          <cell r="B320" t="str">
            <v>DK-East</v>
          </cell>
          <cell r="G320">
            <v>2.4158533841885252</v>
          </cell>
          <cell r="H320">
            <v>2.7609752962154572</v>
          </cell>
          <cell r="AK320">
            <v>0.84554868446598375</v>
          </cell>
          <cell r="AL320">
            <v>1.1043901184861828</v>
          </cell>
          <cell r="AN320">
            <v>0</v>
          </cell>
          <cell r="AO320">
            <v>0.24158533841885255</v>
          </cell>
          <cell r="AP320">
            <v>72.475601525655762</v>
          </cell>
          <cell r="AQ320">
            <v>0.24158533841885255</v>
          </cell>
          <cell r="BG320" t="b">
            <v>0</v>
          </cell>
          <cell r="BO320" t="b">
            <v>0</v>
          </cell>
          <cell r="CA320" t="b">
            <v>0</v>
          </cell>
          <cell r="CB320" t="b">
            <v>0</v>
          </cell>
          <cell r="CD320" t="b">
            <v>0</v>
          </cell>
          <cell r="CE320" t="b">
            <v>0</v>
          </cell>
          <cell r="CG320" t="b">
            <v>0</v>
          </cell>
          <cell r="CH320" t="b">
            <v>0</v>
          </cell>
          <cell r="CP320" t="str">
            <v>ECBGAEND</v>
          </cell>
          <cell r="CT320" t="b">
            <v>0</v>
          </cell>
          <cell r="CV320" t="b">
            <v>0</v>
          </cell>
          <cell r="CX320" t="b">
            <v>0</v>
          </cell>
          <cell r="CZ320" t="b">
            <v>0</v>
          </cell>
          <cell r="DB320" t="b">
            <v>0</v>
          </cell>
          <cell r="DD320" t="b">
            <v>0</v>
          </cell>
          <cell r="DF320" t="b">
            <v>0</v>
          </cell>
          <cell r="DH320" t="b">
            <v>0</v>
          </cell>
          <cell r="DJ320" t="b">
            <v>0</v>
          </cell>
          <cell r="DL320" t="b">
            <v>0</v>
          </cell>
          <cell r="DN320" t="b">
            <v>0</v>
          </cell>
          <cell r="DP320" t="b">
            <v>0</v>
          </cell>
          <cell r="DV320">
            <v>0</v>
          </cell>
          <cell r="DX320">
            <v>0</v>
          </cell>
          <cell r="DZ320">
            <v>0</v>
          </cell>
          <cell r="EB320">
            <v>0</v>
          </cell>
          <cell r="ED320">
            <v>0</v>
          </cell>
          <cell r="EF320">
            <v>0</v>
          </cell>
          <cell r="EJ320">
            <v>0</v>
          </cell>
          <cell r="EL320">
            <v>0</v>
          </cell>
          <cell r="EN320">
            <v>0</v>
          </cell>
          <cell r="EP320">
            <v>0</v>
          </cell>
          <cell r="ER320">
            <v>0</v>
          </cell>
          <cell r="ET320">
            <v>0</v>
          </cell>
          <cell r="EX320">
            <v>0</v>
          </cell>
          <cell r="EZ320">
            <v>0</v>
          </cell>
          <cell r="FD320">
            <v>0</v>
          </cell>
          <cell r="FF320">
            <v>0</v>
          </cell>
        </row>
        <row r="321">
          <cell r="A321" t="str">
            <v>NyBiogas_DKE_0-5_2022</v>
          </cell>
          <cell r="B321" t="str">
            <v>DK-East</v>
          </cell>
          <cell r="G321">
            <v>2.7887483735034246</v>
          </cell>
          <cell r="H321">
            <v>3.1871409982896282</v>
          </cell>
          <cell r="AK321">
            <v>0.97606193072619851</v>
          </cell>
          <cell r="AL321">
            <v>1.2748563993158513</v>
          </cell>
          <cell r="AN321">
            <v>0</v>
          </cell>
          <cell r="AO321">
            <v>0.27887483735034246</v>
          </cell>
          <cell r="AP321">
            <v>83.662451205102741</v>
          </cell>
          <cell r="AQ321">
            <v>0.27887483735034246</v>
          </cell>
          <cell r="BG321" t="b">
            <v>0</v>
          </cell>
          <cell r="BO321" t="b">
            <v>0</v>
          </cell>
          <cell r="CA321" t="b">
            <v>0</v>
          </cell>
          <cell r="CB321" t="b">
            <v>0</v>
          </cell>
          <cell r="CD321" t="b">
            <v>0</v>
          </cell>
          <cell r="CE321" t="b">
            <v>0</v>
          </cell>
          <cell r="CG321" t="b">
            <v>0</v>
          </cell>
          <cell r="CH321" t="b">
            <v>0</v>
          </cell>
          <cell r="CP321" t="str">
            <v>ECBGAEND</v>
          </cell>
          <cell r="CT321" t="b">
            <v>0</v>
          </cell>
          <cell r="CV321" t="b">
            <v>0</v>
          </cell>
          <cell r="CX321" t="b">
            <v>0</v>
          </cell>
          <cell r="CZ321" t="b">
            <v>0</v>
          </cell>
          <cell r="DB321" t="b">
            <v>0</v>
          </cell>
          <cell r="DD321" t="b">
            <v>0</v>
          </cell>
          <cell r="DF321" t="b">
            <v>0</v>
          </cell>
          <cell r="DH321" t="b">
            <v>0</v>
          </cell>
          <cell r="DJ321" t="b">
            <v>0</v>
          </cell>
          <cell r="DL321" t="b">
            <v>0</v>
          </cell>
          <cell r="DN321" t="b">
            <v>0</v>
          </cell>
          <cell r="DP321" t="b">
            <v>0</v>
          </cell>
          <cell r="DV321">
            <v>0</v>
          </cell>
          <cell r="DX321">
            <v>0</v>
          </cell>
          <cell r="DZ321">
            <v>0</v>
          </cell>
          <cell r="EB321">
            <v>0</v>
          </cell>
          <cell r="ED321">
            <v>0</v>
          </cell>
          <cell r="EF321">
            <v>0</v>
          </cell>
          <cell r="EJ321">
            <v>0</v>
          </cell>
          <cell r="EL321">
            <v>0</v>
          </cell>
          <cell r="EN321">
            <v>0</v>
          </cell>
          <cell r="EP321">
            <v>0</v>
          </cell>
          <cell r="ER321">
            <v>0</v>
          </cell>
          <cell r="ET321">
            <v>0</v>
          </cell>
          <cell r="EX321">
            <v>0</v>
          </cell>
          <cell r="EZ321">
            <v>0</v>
          </cell>
          <cell r="FD321">
            <v>0</v>
          </cell>
          <cell r="FF321">
            <v>0</v>
          </cell>
        </row>
        <row r="322">
          <cell r="A322" t="str">
            <v>NyBiogas_DKE_0-5_2023</v>
          </cell>
          <cell r="B322" t="str">
            <v>DK-East</v>
          </cell>
          <cell r="G322">
            <v>2.8477595502810966</v>
          </cell>
          <cell r="H322">
            <v>3.254582343178396</v>
          </cell>
          <cell r="AK322">
            <v>0.99671584259838375</v>
          </cell>
          <cell r="AL322">
            <v>1.3018329372713584</v>
          </cell>
          <cell r="AN322">
            <v>0</v>
          </cell>
          <cell r="AO322">
            <v>0.28477595502810965</v>
          </cell>
          <cell r="AP322">
            <v>85.432786508432898</v>
          </cell>
          <cell r="AQ322">
            <v>0.28477595502810965</v>
          </cell>
          <cell r="BG322" t="b">
            <v>0</v>
          </cell>
          <cell r="BO322" t="b">
            <v>0</v>
          </cell>
          <cell r="CA322" t="b">
            <v>0</v>
          </cell>
          <cell r="CB322" t="b">
            <v>0</v>
          </cell>
          <cell r="CD322" t="b">
            <v>0</v>
          </cell>
          <cell r="CE322" t="b">
            <v>0</v>
          </cell>
          <cell r="CG322" t="b">
            <v>0</v>
          </cell>
          <cell r="CH322" t="b">
            <v>0</v>
          </cell>
          <cell r="CP322" t="str">
            <v>ECBGAEND</v>
          </cell>
          <cell r="CT322" t="b">
            <v>0</v>
          </cell>
          <cell r="CV322" t="b">
            <v>0</v>
          </cell>
          <cell r="CX322" t="b">
            <v>0</v>
          </cell>
          <cell r="CZ322" t="b">
            <v>0</v>
          </cell>
          <cell r="DB322" t="b">
            <v>0</v>
          </cell>
          <cell r="DD322" t="b">
            <v>0</v>
          </cell>
          <cell r="DF322" t="b">
            <v>0</v>
          </cell>
          <cell r="DH322" t="b">
            <v>0</v>
          </cell>
          <cell r="DJ322" t="b">
            <v>0</v>
          </cell>
          <cell r="DL322" t="b">
            <v>0</v>
          </cell>
          <cell r="DN322" t="b">
            <v>0</v>
          </cell>
          <cell r="DP322" t="b">
            <v>0</v>
          </cell>
          <cell r="DV322">
            <v>0</v>
          </cell>
          <cell r="DX322">
            <v>0</v>
          </cell>
          <cell r="DZ322">
            <v>0</v>
          </cell>
          <cell r="EB322">
            <v>0</v>
          </cell>
          <cell r="ED322">
            <v>0</v>
          </cell>
          <cell r="EF322">
            <v>0</v>
          </cell>
          <cell r="EJ322">
            <v>0</v>
          </cell>
          <cell r="EL322">
            <v>0</v>
          </cell>
          <cell r="EN322">
            <v>0</v>
          </cell>
          <cell r="EP322">
            <v>0</v>
          </cell>
          <cell r="ER322">
            <v>0</v>
          </cell>
          <cell r="ET322">
            <v>0</v>
          </cell>
          <cell r="EX322">
            <v>0</v>
          </cell>
          <cell r="EZ322">
            <v>0</v>
          </cell>
          <cell r="FD322">
            <v>0</v>
          </cell>
          <cell r="FF322">
            <v>0</v>
          </cell>
        </row>
        <row r="323">
          <cell r="A323" t="str">
            <v>NyBiogas_DKE_0-5_2024</v>
          </cell>
          <cell r="B323" t="str">
            <v>DK-East</v>
          </cell>
          <cell r="G323">
            <v>3.4380480616451217</v>
          </cell>
          <cell r="H323">
            <v>3.9291977847372821</v>
          </cell>
          <cell r="AK323">
            <v>1.2033168215757926</v>
          </cell>
          <cell r="AL323">
            <v>1.5716791138949127</v>
          </cell>
          <cell r="AN323">
            <v>0</v>
          </cell>
          <cell r="AO323">
            <v>0.3438048061645122</v>
          </cell>
          <cell r="AP323">
            <v>103.14144184935365</v>
          </cell>
          <cell r="AQ323">
            <v>0.3438048061645122</v>
          </cell>
          <cell r="BG323" t="b">
            <v>0</v>
          </cell>
          <cell r="BO323" t="b">
            <v>0</v>
          </cell>
          <cell r="CA323" t="b">
            <v>0</v>
          </cell>
          <cell r="CB323" t="b">
            <v>0</v>
          </cell>
          <cell r="CD323" t="b">
            <v>0</v>
          </cell>
          <cell r="CE323" t="b">
            <v>0</v>
          </cell>
          <cell r="CG323" t="b">
            <v>0</v>
          </cell>
          <cell r="CH323" t="b">
            <v>0</v>
          </cell>
          <cell r="CP323" t="str">
            <v>ECBGAEND</v>
          </cell>
          <cell r="CT323" t="b">
            <v>0</v>
          </cell>
          <cell r="CV323" t="b">
            <v>0</v>
          </cell>
          <cell r="CX323" t="b">
            <v>0</v>
          </cell>
          <cell r="CZ323" t="b">
            <v>0</v>
          </cell>
          <cell r="DB323" t="b">
            <v>0</v>
          </cell>
          <cell r="DD323" t="b">
            <v>0</v>
          </cell>
          <cell r="DF323" t="b">
            <v>0</v>
          </cell>
          <cell r="DH323" t="b">
            <v>0</v>
          </cell>
          <cell r="DJ323" t="b">
            <v>0</v>
          </cell>
          <cell r="DL323" t="b">
            <v>0</v>
          </cell>
          <cell r="DN323" t="b">
            <v>0</v>
          </cell>
          <cell r="DP323" t="b">
            <v>0</v>
          </cell>
          <cell r="DV323">
            <v>0</v>
          </cell>
          <cell r="DX323">
            <v>0</v>
          </cell>
          <cell r="DZ323">
            <v>0</v>
          </cell>
          <cell r="EB323">
            <v>0</v>
          </cell>
          <cell r="ED323">
            <v>0</v>
          </cell>
          <cell r="EF323">
            <v>0</v>
          </cell>
          <cell r="EJ323">
            <v>0</v>
          </cell>
          <cell r="EL323">
            <v>0</v>
          </cell>
          <cell r="EN323">
            <v>0</v>
          </cell>
          <cell r="EP323">
            <v>0</v>
          </cell>
          <cell r="ER323">
            <v>0</v>
          </cell>
          <cell r="ET323">
            <v>0</v>
          </cell>
          <cell r="EX323">
            <v>0</v>
          </cell>
          <cell r="EZ323">
            <v>0</v>
          </cell>
          <cell r="FD323">
            <v>0</v>
          </cell>
          <cell r="FF323">
            <v>0</v>
          </cell>
        </row>
        <row r="324">
          <cell r="A324" t="str">
            <v>NyBiogas_DKE_0-5_2025</v>
          </cell>
          <cell r="B324" t="str">
            <v>DK-East</v>
          </cell>
          <cell r="G324">
            <v>3.1240444284269353</v>
          </cell>
          <cell r="H324">
            <v>3.5703364896307832</v>
          </cell>
          <cell r="AK324">
            <v>1.0934155499494274</v>
          </cell>
          <cell r="AL324">
            <v>1.4281345958523133</v>
          </cell>
          <cell r="AN324">
            <v>0</v>
          </cell>
          <cell r="AO324">
            <v>0.31240444284269353</v>
          </cell>
          <cell r="AP324">
            <v>93.721332852808061</v>
          </cell>
          <cell r="AQ324">
            <v>0.31240444284269353</v>
          </cell>
          <cell r="BG324" t="b">
            <v>0</v>
          </cell>
          <cell r="BO324" t="b">
            <v>0</v>
          </cell>
          <cell r="CA324" t="b">
            <v>0</v>
          </cell>
          <cell r="CB324" t="b">
            <v>0</v>
          </cell>
          <cell r="CD324" t="b">
            <v>0</v>
          </cell>
          <cell r="CE324" t="b">
            <v>0</v>
          </cell>
          <cell r="CG324" t="b">
            <v>0</v>
          </cell>
          <cell r="CH324" t="b">
            <v>0</v>
          </cell>
          <cell r="CP324" t="str">
            <v>ECBGAEND</v>
          </cell>
          <cell r="CT324" t="b">
            <v>0</v>
          </cell>
          <cell r="CV324" t="b">
            <v>0</v>
          </cell>
          <cell r="CX324" t="b">
            <v>0</v>
          </cell>
          <cell r="CZ324" t="b">
            <v>0</v>
          </cell>
          <cell r="DB324" t="b">
            <v>0</v>
          </cell>
          <cell r="DD324" t="b">
            <v>0</v>
          </cell>
          <cell r="DF324" t="b">
            <v>0</v>
          </cell>
          <cell r="DH324" t="b">
            <v>0</v>
          </cell>
          <cell r="DJ324" t="b">
            <v>0</v>
          </cell>
          <cell r="DL324" t="b">
            <v>0</v>
          </cell>
          <cell r="DN324" t="b">
            <v>0</v>
          </cell>
          <cell r="DP324" t="b">
            <v>0</v>
          </cell>
          <cell r="DV324">
            <v>0</v>
          </cell>
          <cell r="DX324">
            <v>0</v>
          </cell>
          <cell r="DZ324">
            <v>0</v>
          </cell>
          <cell r="EB324">
            <v>0</v>
          </cell>
          <cell r="ED324">
            <v>0</v>
          </cell>
          <cell r="EF324">
            <v>0</v>
          </cell>
          <cell r="EJ324">
            <v>0</v>
          </cell>
          <cell r="EL324">
            <v>0</v>
          </cell>
          <cell r="EN324">
            <v>0</v>
          </cell>
          <cell r="EP324">
            <v>0</v>
          </cell>
          <cell r="ER324">
            <v>0</v>
          </cell>
          <cell r="ET324">
            <v>0</v>
          </cell>
          <cell r="EX324">
            <v>0</v>
          </cell>
          <cell r="EZ324">
            <v>0</v>
          </cell>
          <cell r="FD324">
            <v>0</v>
          </cell>
          <cell r="FF324">
            <v>0</v>
          </cell>
        </row>
        <row r="325">
          <cell r="A325" t="str">
            <v>NyBiogas_DKE_0-5_2026</v>
          </cell>
          <cell r="B325" t="str">
            <v>DK-East</v>
          </cell>
          <cell r="G325">
            <v>3.8563273764816266</v>
          </cell>
          <cell r="H325">
            <v>4.4072312874075736</v>
          </cell>
          <cell r="AK325">
            <v>1.3497145817685692</v>
          </cell>
          <cell r="AL325">
            <v>1.7628925149630295</v>
          </cell>
          <cell r="AN325">
            <v>0</v>
          </cell>
          <cell r="AO325">
            <v>0.38563273764816269</v>
          </cell>
          <cell r="AP325">
            <v>115.68982129444879</v>
          </cell>
          <cell r="AQ325">
            <v>0.38563273764816269</v>
          </cell>
          <cell r="BG325" t="b">
            <v>0</v>
          </cell>
          <cell r="BO325" t="b">
            <v>0</v>
          </cell>
          <cell r="CA325" t="b">
            <v>0</v>
          </cell>
          <cell r="CB325" t="b">
            <v>0</v>
          </cell>
          <cell r="CD325" t="b">
            <v>0</v>
          </cell>
          <cell r="CE325" t="b">
            <v>0</v>
          </cell>
          <cell r="CG325" t="b">
            <v>0</v>
          </cell>
          <cell r="CH325" t="b">
            <v>0</v>
          </cell>
          <cell r="CP325" t="str">
            <v>ECBGAEND</v>
          </cell>
          <cell r="CT325" t="b">
            <v>0</v>
          </cell>
          <cell r="CV325" t="b">
            <v>0</v>
          </cell>
          <cell r="CX325" t="b">
            <v>0</v>
          </cell>
          <cell r="CZ325" t="b">
            <v>0</v>
          </cell>
          <cell r="DB325" t="b">
            <v>0</v>
          </cell>
          <cell r="DD325" t="b">
            <v>0</v>
          </cell>
          <cell r="DF325" t="b">
            <v>0</v>
          </cell>
          <cell r="DH325" t="b">
            <v>0</v>
          </cell>
          <cell r="DJ325" t="b">
            <v>0</v>
          </cell>
          <cell r="DL325" t="b">
            <v>0</v>
          </cell>
          <cell r="DN325" t="b">
            <v>0</v>
          </cell>
          <cell r="DP325" t="b">
            <v>0</v>
          </cell>
          <cell r="DV325">
            <v>0</v>
          </cell>
          <cell r="DX325">
            <v>0</v>
          </cell>
          <cell r="DZ325">
            <v>0</v>
          </cell>
          <cell r="EB325">
            <v>0</v>
          </cell>
          <cell r="ED325">
            <v>0</v>
          </cell>
          <cell r="EF325">
            <v>0</v>
          </cell>
          <cell r="EJ325">
            <v>0</v>
          </cell>
          <cell r="EL325">
            <v>0</v>
          </cell>
          <cell r="EN325">
            <v>0</v>
          </cell>
          <cell r="EP325">
            <v>0</v>
          </cell>
          <cell r="ER325">
            <v>0</v>
          </cell>
          <cell r="ET325">
            <v>0</v>
          </cell>
          <cell r="EX325">
            <v>0</v>
          </cell>
          <cell r="EZ325">
            <v>0</v>
          </cell>
          <cell r="FD325">
            <v>0</v>
          </cell>
          <cell r="FF325">
            <v>0</v>
          </cell>
        </row>
        <row r="326">
          <cell r="A326" t="str">
            <v>NyBiogas_DKE_0-5_2027</v>
          </cell>
          <cell r="B326" t="str">
            <v>DK-East</v>
          </cell>
          <cell r="G326">
            <v>3.8026626565560595</v>
          </cell>
          <cell r="H326">
            <v>4.3459001789212106</v>
          </cell>
          <cell r="AK326">
            <v>1.3309319297946207</v>
          </cell>
          <cell r="AL326">
            <v>1.7383600715684839</v>
          </cell>
          <cell r="AN326">
            <v>0</v>
          </cell>
          <cell r="AO326">
            <v>0.38026626565560595</v>
          </cell>
          <cell r="AP326">
            <v>114.07987969668179</v>
          </cell>
          <cell r="AQ326">
            <v>0.38026626565560595</v>
          </cell>
          <cell r="BG326" t="b">
            <v>0</v>
          </cell>
          <cell r="BO326" t="b">
            <v>0</v>
          </cell>
          <cell r="CA326" t="b">
            <v>0</v>
          </cell>
          <cell r="CB326" t="b">
            <v>0</v>
          </cell>
          <cell r="CD326" t="b">
            <v>0</v>
          </cell>
          <cell r="CE326" t="b">
            <v>0</v>
          </cell>
          <cell r="CG326" t="b">
            <v>0</v>
          </cell>
          <cell r="CH326" t="b">
            <v>0</v>
          </cell>
          <cell r="CP326" t="str">
            <v>ECBGAEND</v>
          </cell>
          <cell r="CT326" t="b">
            <v>0</v>
          </cell>
          <cell r="CV326" t="b">
            <v>0</v>
          </cell>
          <cell r="CX326" t="b">
            <v>0</v>
          </cell>
          <cell r="CZ326" t="b">
            <v>0</v>
          </cell>
          <cell r="DB326" t="b">
            <v>0</v>
          </cell>
          <cell r="DD326" t="b">
            <v>0</v>
          </cell>
          <cell r="DF326" t="b">
            <v>0</v>
          </cell>
          <cell r="DH326" t="b">
            <v>0</v>
          </cell>
          <cell r="DJ326" t="b">
            <v>0</v>
          </cell>
          <cell r="DL326" t="b">
            <v>0</v>
          </cell>
          <cell r="DN326" t="b">
            <v>0</v>
          </cell>
          <cell r="DP326" t="b">
            <v>0</v>
          </cell>
          <cell r="DV326">
            <v>0</v>
          </cell>
          <cell r="DX326">
            <v>0</v>
          </cell>
          <cell r="DZ326">
            <v>0</v>
          </cell>
          <cell r="EB326">
            <v>0</v>
          </cell>
          <cell r="ED326">
            <v>0</v>
          </cell>
          <cell r="EF326">
            <v>0</v>
          </cell>
          <cell r="EJ326">
            <v>0</v>
          </cell>
          <cell r="EL326">
            <v>0</v>
          </cell>
          <cell r="EN326">
            <v>0</v>
          </cell>
          <cell r="EP326">
            <v>0</v>
          </cell>
          <cell r="ER326">
            <v>0</v>
          </cell>
          <cell r="ET326">
            <v>0</v>
          </cell>
          <cell r="EX326">
            <v>0</v>
          </cell>
          <cell r="EZ326">
            <v>0</v>
          </cell>
          <cell r="FD326">
            <v>0</v>
          </cell>
          <cell r="FF326">
            <v>0</v>
          </cell>
        </row>
        <row r="327">
          <cell r="A327" t="str">
            <v>NyBiogas_DKE_0-5_2028</v>
          </cell>
          <cell r="B327" t="str">
            <v>DK-East</v>
          </cell>
          <cell r="G327">
            <v>3.5187973955942247</v>
          </cell>
          <cell r="H327">
            <v>4.0214827378219713</v>
          </cell>
          <cell r="AK327">
            <v>1.2315790884579785</v>
          </cell>
          <cell r="AL327">
            <v>1.6085930951287883</v>
          </cell>
          <cell r="AN327">
            <v>0</v>
          </cell>
          <cell r="AO327">
            <v>0.35187973955942248</v>
          </cell>
          <cell r="AP327">
            <v>105.56392186782674</v>
          </cell>
          <cell r="AQ327">
            <v>0.35187973955942248</v>
          </cell>
          <cell r="BG327" t="b">
            <v>0</v>
          </cell>
          <cell r="BO327" t="b">
            <v>0</v>
          </cell>
          <cell r="CA327" t="b">
            <v>0</v>
          </cell>
          <cell r="CB327" t="b">
            <v>0</v>
          </cell>
          <cell r="CD327" t="b">
            <v>0</v>
          </cell>
          <cell r="CE327" t="b">
            <v>0</v>
          </cell>
          <cell r="CG327" t="b">
            <v>0</v>
          </cell>
          <cell r="CH327" t="b">
            <v>0</v>
          </cell>
          <cell r="CP327" t="str">
            <v>ECBGAEND</v>
          </cell>
          <cell r="CT327" t="b">
            <v>0</v>
          </cell>
          <cell r="CV327" t="b">
            <v>0</v>
          </cell>
          <cell r="CX327" t="b">
            <v>0</v>
          </cell>
          <cell r="CZ327" t="b">
            <v>0</v>
          </cell>
          <cell r="DB327" t="b">
            <v>0</v>
          </cell>
          <cell r="DD327" t="b">
            <v>0</v>
          </cell>
          <cell r="DF327" t="b">
            <v>0</v>
          </cell>
          <cell r="DH327" t="b">
            <v>0</v>
          </cell>
          <cell r="DJ327" t="b">
            <v>0</v>
          </cell>
          <cell r="DL327" t="b">
            <v>0</v>
          </cell>
          <cell r="DN327" t="b">
            <v>0</v>
          </cell>
          <cell r="DP327" t="b">
            <v>0</v>
          </cell>
          <cell r="DV327">
            <v>0</v>
          </cell>
          <cell r="DX327">
            <v>0</v>
          </cell>
          <cell r="DZ327">
            <v>0</v>
          </cell>
          <cell r="EB327">
            <v>0</v>
          </cell>
          <cell r="ED327">
            <v>0</v>
          </cell>
          <cell r="EF327">
            <v>0</v>
          </cell>
          <cell r="EJ327">
            <v>0</v>
          </cell>
          <cell r="EL327">
            <v>0</v>
          </cell>
          <cell r="EN327">
            <v>0</v>
          </cell>
          <cell r="EP327">
            <v>0</v>
          </cell>
          <cell r="ER327">
            <v>0</v>
          </cell>
          <cell r="ET327">
            <v>0</v>
          </cell>
          <cell r="EX327">
            <v>0</v>
          </cell>
          <cell r="EZ327">
            <v>0</v>
          </cell>
          <cell r="FD327">
            <v>0</v>
          </cell>
          <cell r="FF327">
            <v>0</v>
          </cell>
        </row>
        <row r="328">
          <cell r="A328" t="str">
            <v>NyBiogas_DKE_0-5_2029</v>
          </cell>
          <cell r="B328" t="str">
            <v>DK-East</v>
          </cell>
          <cell r="G328">
            <v>3.6275732626334096</v>
          </cell>
          <cell r="H328">
            <v>4.1457980144381823</v>
          </cell>
          <cell r="AK328">
            <v>1.2696506419216933</v>
          </cell>
          <cell r="AL328">
            <v>1.6583192057752729</v>
          </cell>
          <cell r="AN328">
            <v>0</v>
          </cell>
          <cell r="AO328">
            <v>0.36275732626334101</v>
          </cell>
          <cell r="AP328">
            <v>108.82719787900228</v>
          </cell>
          <cell r="AQ328">
            <v>0.36275732626334101</v>
          </cell>
          <cell r="BG328" t="b">
            <v>0</v>
          </cell>
          <cell r="BO328" t="b">
            <v>0</v>
          </cell>
          <cell r="CA328" t="b">
            <v>0</v>
          </cell>
          <cell r="CB328" t="b">
            <v>0</v>
          </cell>
          <cell r="CD328" t="b">
            <v>0</v>
          </cell>
          <cell r="CE328" t="b">
            <v>0</v>
          </cell>
          <cell r="CG328" t="b">
            <v>0</v>
          </cell>
          <cell r="CH328" t="b">
            <v>0</v>
          </cell>
          <cell r="CP328" t="str">
            <v>ECBGAEND</v>
          </cell>
          <cell r="CT328" t="b">
            <v>0</v>
          </cell>
          <cell r="CV328" t="b">
            <v>0</v>
          </cell>
          <cell r="CX328" t="b">
            <v>0</v>
          </cell>
          <cell r="CZ328" t="b">
            <v>0</v>
          </cell>
          <cell r="DB328" t="b">
            <v>0</v>
          </cell>
          <cell r="DD328" t="b">
            <v>0</v>
          </cell>
          <cell r="DF328" t="b">
            <v>0</v>
          </cell>
          <cell r="DH328" t="b">
            <v>0</v>
          </cell>
          <cell r="DJ328" t="b">
            <v>0</v>
          </cell>
          <cell r="DL328" t="b">
            <v>0</v>
          </cell>
          <cell r="DN328" t="b">
            <v>0</v>
          </cell>
          <cell r="DP328" t="b">
            <v>0</v>
          </cell>
          <cell r="DV328">
            <v>0</v>
          </cell>
          <cell r="DX328">
            <v>0</v>
          </cell>
          <cell r="DZ328">
            <v>0</v>
          </cell>
          <cell r="EB328">
            <v>0</v>
          </cell>
          <cell r="ED328">
            <v>0</v>
          </cell>
          <cell r="EF328">
            <v>0</v>
          </cell>
          <cell r="EJ328">
            <v>0</v>
          </cell>
          <cell r="EL328">
            <v>0</v>
          </cell>
          <cell r="EN328">
            <v>0</v>
          </cell>
          <cell r="EP328">
            <v>0</v>
          </cell>
          <cell r="ER328">
            <v>0</v>
          </cell>
          <cell r="ET328">
            <v>0</v>
          </cell>
          <cell r="EX328">
            <v>0</v>
          </cell>
          <cell r="EZ328">
            <v>0</v>
          </cell>
          <cell r="FD328">
            <v>0</v>
          </cell>
          <cell r="FF328">
            <v>0</v>
          </cell>
        </row>
        <row r="329">
          <cell r="A329" t="str">
            <v>NyBiogas_DKE_0-5_2030</v>
          </cell>
          <cell r="B329" t="str">
            <v>DK-East</v>
          </cell>
          <cell r="G329">
            <v>3.8674590820400443</v>
          </cell>
          <cell r="H329">
            <v>4.4199532366171939</v>
          </cell>
          <cell r="AK329">
            <v>1.3536106787140154</v>
          </cell>
          <cell r="AL329">
            <v>1.7679812946468774</v>
          </cell>
          <cell r="AN329">
            <v>0</v>
          </cell>
          <cell r="AO329">
            <v>0.38674590820400445</v>
          </cell>
          <cell r="AP329">
            <v>116.02377246120133</v>
          </cell>
          <cell r="AQ329">
            <v>0.38674590820400445</v>
          </cell>
          <cell r="BG329" t="b">
            <v>0</v>
          </cell>
          <cell r="BO329" t="b">
            <v>0</v>
          </cell>
          <cell r="CA329" t="b">
            <v>0</v>
          </cell>
          <cell r="CB329" t="b">
            <v>0</v>
          </cell>
          <cell r="CD329" t="b">
            <v>0</v>
          </cell>
          <cell r="CE329" t="b">
            <v>0</v>
          </cell>
          <cell r="CG329" t="b">
            <v>0</v>
          </cell>
          <cell r="CH329" t="b">
            <v>0</v>
          </cell>
          <cell r="CP329" t="str">
            <v>ECBGAEND</v>
          </cell>
          <cell r="CT329" t="b">
            <v>0</v>
          </cell>
          <cell r="CV329" t="b">
            <v>0</v>
          </cell>
          <cell r="CX329" t="b">
            <v>0</v>
          </cell>
          <cell r="CZ329" t="b">
            <v>0</v>
          </cell>
          <cell r="DB329" t="b">
            <v>0</v>
          </cell>
          <cell r="DD329" t="b">
            <v>0</v>
          </cell>
          <cell r="DF329" t="b">
            <v>0</v>
          </cell>
          <cell r="DH329" t="b">
            <v>0</v>
          </cell>
          <cell r="DJ329" t="b">
            <v>0</v>
          </cell>
          <cell r="DL329" t="b">
            <v>0</v>
          </cell>
          <cell r="DN329" t="b">
            <v>0</v>
          </cell>
          <cell r="DP329" t="b">
            <v>0</v>
          </cell>
          <cell r="DV329">
            <v>0</v>
          </cell>
          <cell r="DX329">
            <v>0</v>
          </cell>
          <cell r="DZ329">
            <v>0</v>
          </cell>
          <cell r="EB329">
            <v>0</v>
          </cell>
          <cell r="ED329">
            <v>0</v>
          </cell>
          <cell r="EF329">
            <v>0</v>
          </cell>
          <cell r="EJ329">
            <v>0</v>
          </cell>
          <cell r="EL329">
            <v>0</v>
          </cell>
          <cell r="EN329">
            <v>0</v>
          </cell>
          <cell r="EP329">
            <v>0</v>
          </cell>
          <cell r="ER329">
            <v>0</v>
          </cell>
          <cell r="ET329">
            <v>0</v>
          </cell>
          <cell r="EX329">
            <v>0</v>
          </cell>
          <cell r="EZ329">
            <v>0</v>
          </cell>
          <cell r="FD329">
            <v>0</v>
          </cell>
          <cell r="FF329">
            <v>0</v>
          </cell>
        </row>
        <row r="330">
          <cell r="A330" t="str">
            <v>NyBiogas_DKE_0-5_2031</v>
          </cell>
          <cell r="B330" t="str">
            <v>DK-East</v>
          </cell>
          <cell r="G330">
            <v>3.8671190646041329</v>
          </cell>
          <cell r="H330">
            <v>4.4195646452618664</v>
          </cell>
          <cell r="AK330">
            <v>1.3534916726114465</v>
          </cell>
          <cell r="AL330">
            <v>1.7678258581047466</v>
          </cell>
          <cell r="AN330">
            <v>0</v>
          </cell>
          <cell r="AO330">
            <v>0.38671190646041331</v>
          </cell>
          <cell r="AP330">
            <v>116.01357193812399</v>
          </cell>
          <cell r="AQ330">
            <v>0.38671190646041331</v>
          </cell>
          <cell r="BG330" t="b">
            <v>0</v>
          </cell>
          <cell r="BO330" t="b">
            <v>0</v>
          </cell>
          <cell r="CA330" t="b">
            <v>0</v>
          </cell>
          <cell r="CB330" t="b">
            <v>0</v>
          </cell>
          <cell r="CD330" t="b">
            <v>0</v>
          </cell>
          <cell r="CE330" t="b">
            <v>0</v>
          </cell>
          <cell r="CG330" t="b">
            <v>0</v>
          </cell>
          <cell r="CH330" t="b">
            <v>0</v>
          </cell>
          <cell r="CP330" t="str">
            <v>ECBGAEND</v>
          </cell>
          <cell r="CT330" t="b">
            <v>0</v>
          </cell>
          <cell r="CV330" t="b">
            <v>0</v>
          </cell>
          <cell r="CX330" t="b">
            <v>0</v>
          </cell>
          <cell r="CZ330" t="b">
            <v>0</v>
          </cell>
          <cell r="DB330" t="b">
            <v>0</v>
          </cell>
          <cell r="DD330" t="b">
            <v>0</v>
          </cell>
          <cell r="DF330" t="b">
            <v>0</v>
          </cell>
          <cell r="DH330" t="b">
            <v>0</v>
          </cell>
          <cell r="DJ330" t="b">
            <v>0</v>
          </cell>
          <cell r="DL330" t="b">
            <v>0</v>
          </cell>
          <cell r="DN330" t="b">
            <v>0</v>
          </cell>
          <cell r="DP330" t="b">
            <v>0</v>
          </cell>
          <cell r="DV330">
            <v>0</v>
          </cell>
          <cell r="DX330">
            <v>0</v>
          </cell>
          <cell r="DZ330">
            <v>0</v>
          </cell>
          <cell r="EB330">
            <v>0</v>
          </cell>
          <cell r="ED330">
            <v>0</v>
          </cell>
          <cell r="EF330">
            <v>0</v>
          </cell>
          <cell r="EJ330">
            <v>0</v>
          </cell>
          <cell r="EL330">
            <v>0</v>
          </cell>
          <cell r="EN330">
            <v>0</v>
          </cell>
          <cell r="EP330">
            <v>0</v>
          </cell>
          <cell r="ER330">
            <v>0</v>
          </cell>
          <cell r="ET330">
            <v>0</v>
          </cell>
          <cell r="EX330">
            <v>0</v>
          </cell>
          <cell r="EZ330">
            <v>0</v>
          </cell>
          <cell r="FD330">
            <v>0</v>
          </cell>
          <cell r="FF330">
            <v>0</v>
          </cell>
        </row>
        <row r="331">
          <cell r="A331" t="str">
            <v>NyBiogas_DKE_0-5_2032</v>
          </cell>
          <cell r="B331" t="str">
            <v>DK-East</v>
          </cell>
          <cell r="G331">
            <v>4.0374246137717131</v>
          </cell>
          <cell r="H331">
            <v>4.6141995585962432</v>
          </cell>
          <cell r="AK331">
            <v>1.4130986148200995</v>
          </cell>
          <cell r="AL331">
            <v>1.845679823438497</v>
          </cell>
          <cell r="AN331">
            <v>0</v>
          </cell>
          <cell r="AO331">
            <v>0.40374246137717135</v>
          </cell>
          <cell r="AP331">
            <v>121.1227384131514</v>
          </cell>
          <cell r="AQ331">
            <v>0.40374246137717135</v>
          </cell>
          <cell r="BG331" t="b">
            <v>0</v>
          </cell>
          <cell r="BO331" t="b">
            <v>0</v>
          </cell>
          <cell r="CA331" t="b">
            <v>0</v>
          </cell>
          <cell r="CB331" t="b">
            <v>0</v>
          </cell>
          <cell r="CD331" t="b">
            <v>0</v>
          </cell>
          <cell r="CE331" t="b">
            <v>0</v>
          </cell>
          <cell r="CG331" t="b">
            <v>0</v>
          </cell>
          <cell r="CH331" t="b">
            <v>0</v>
          </cell>
          <cell r="CP331" t="str">
            <v>ECBGAEND</v>
          </cell>
          <cell r="CT331" t="b">
            <v>0</v>
          </cell>
          <cell r="CV331" t="b">
            <v>0</v>
          </cell>
          <cell r="CX331" t="b">
            <v>0</v>
          </cell>
          <cell r="CZ331" t="b">
            <v>0</v>
          </cell>
          <cell r="DB331" t="b">
            <v>0</v>
          </cell>
          <cell r="DD331" t="b">
            <v>0</v>
          </cell>
          <cell r="DF331" t="b">
            <v>0</v>
          </cell>
          <cell r="DH331" t="b">
            <v>0</v>
          </cell>
          <cell r="DJ331" t="b">
            <v>0</v>
          </cell>
          <cell r="DL331" t="b">
            <v>0</v>
          </cell>
          <cell r="DN331" t="b">
            <v>0</v>
          </cell>
          <cell r="DP331" t="b">
            <v>0</v>
          </cell>
          <cell r="DV331">
            <v>0</v>
          </cell>
          <cell r="DX331">
            <v>0</v>
          </cell>
          <cell r="DZ331">
            <v>0</v>
          </cell>
          <cell r="EB331">
            <v>0</v>
          </cell>
          <cell r="ED331">
            <v>0</v>
          </cell>
          <cell r="EF331">
            <v>0</v>
          </cell>
          <cell r="EJ331">
            <v>0</v>
          </cell>
          <cell r="EL331">
            <v>0</v>
          </cell>
          <cell r="EN331">
            <v>0</v>
          </cell>
          <cell r="EP331">
            <v>0</v>
          </cell>
          <cell r="ER331">
            <v>0</v>
          </cell>
          <cell r="ET331">
            <v>0</v>
          </cell>
          <cell r="EX331">
            <v>0</v>
          </cell>
          <cell r="EZ331">
            <v>0</v>
          </cell>
          <cell r="FD331">
            <v>0</v>
          </cell>
          <cell r="FF331">
            <v>0</v>
          </cell>
        </row>
        <row r="332">
          <cell r="A332" t="str">
            <v>NyBiogas_DKE_0-5_2033</v>
          </cell>
          <cell r="B332" t="str">
            <v>DK-East</v>
          </cell>
          <cell r="G332">
            <v>2.5464360861377593E-2</v>
          </cell>
          <cell r="H332">
            <v>2.910212669871725E-2</v>
          </cell>
          <cell r="AK332">
            <v>8.9125263014821574E-3</v>
          </cell>
          <cell r="AL332">
            <v>1.1640850679486899E-2</v>
          </cell>
          <cell r="AN332">
            <v>0</v>
          </cell>
          <cell r="AO332">
            <v>2.5464360861377593E-3</v>
          </cell>
          <cell r="AP332">
            <v>0.76393082584132777</v>
          </cell>
          <cell r="AQ332">
            <v>2.5464360861377593E-3</v>
          </cell>
          <cell r="BG332" t="b">
            <v>0</v>
          </cell>
          <cell r="BO332" t="b">
            <v>0</v>
          </cell>
          <cell r="CA332" t="b">
            <v>0</v>
          </cell>
          <cell r="CB332" t="b">
            <v>0</v>
          </cell>
          <cell r="CD332" t="b">
            <v>0</v>
          </cell>
          <cell r="CE332" t="b">
            <v>0</v>
          </cell>
          <cell r="CG332" t="b">
            <v>0</v>
          </cell>
          <cell r="CH332" t="b">
            <v>0</v>
          </cell>
          <cell r="CP332" t="str">
            <v>ECBGAEND</v>
          </cell>
          <cell r="CT332" t="b">
            <v>0</v>
          </cell>
          <cell r="CV332" t="b">
            <v>0</v>
          </cell>
          <cell r="CX332" t="b">
            <v>0</v>
          </cell>
          <cell r="CZ332" t="b">
            <v>0</v>
          </cell>
          <cell r="DB332" t="b">
            <v>0</v>
          </cell>
          <cell r="DD332" t="b">
            <v>0</v>
          </cell>
          <cell r="DF332" t="b">
            <v>0</v>
          </cell>
          <cell r="DH332" t="b">
            <v>0</v>
          </cell>
          <cell r="DJ332" t="b">
            <v>0</v>
          </cell>
          <cell r="DL332" t="b">
            <v>0</v>
          </cell>
          <cell r="DN332" t="b">
            <v>0</v>
          </cell>
          <cell r="DP332" t="b">
            <v>0</v>
          </cell>
          <cell r="DV332">
            <v>0</v>
          </cell>
          <cell r="DX332">
            <v>0</v>
          </cell>
          <cell r="DZ332">
            <v>0</v>
          </cell>
          <cell r="EB332">
            <v>0</v>
          </cell>
          <cell r="ED332">
            <v>0</v>
          </cell>
          <cell r="EF332">
            <v>0</v>
          </cell>
          <cell r="EJ332">
            <v>0</v>
          </cell>
          <cell r="EL332">
            <v>0</v>
          </cell>
          <cell r="EN332">
            <v>0</v>
          </cell>
          <cell r="EP332">
            <v>0</v>
          </cell>
          <cell r="ER332">
            <v>0</v>
          </cell>
          <cell r="ET332">
            <v>0</v>
          </cell>
          <cell r="EX332">
            <v>0</v>
          </cell>
          <cell r="EZ332">
            <v>0</v>
          </cell>
          <cell r="FD332">
            <v>0</v>
          </cell>
          <cell r="FF332">
            <v>0</v>
          </cell>
        </row>
        <row r="333">
          <cell r="A333" t="str">
            <v>NyBiogas_DKE_0-5_2034</v>
          </cell>
          <cell r="B333" t="str">
            <v>DK-East</v>
          </cell>
          <cell r="G333">
            <v>4.9894821653754196E-2</v>
          </cell>
          <cell r="H333">
            <v>5.702265331857622E-2</v>
          </cell>
          <cell r="AK333">
            <v>1.7463187578813967E-2</v>
          </cell>
          <cell r="AL333">
            <v>2.2809061327430484E-2</v>
          </cell>
          <cell r="AN333">
            <v>0</v>
          </cell>
          <cell r="AO333">
            <v>4.9894821653754199E-3</v>
          </cell>
          <cell r="AP333">
            <v>1.4968446496126258</v>
          </cell>
          <cell r="AQ333">
            <v>4.9894821653754199E-3</v>
          </cell>
          <cell r="BG333" t="b">
            <v>0</v>
          </cell>
          <cell r="BO333" t="b">
            <v>0</v>
          </cell>
          <cell r="CA333" t="b">
            <v>0</v>
          </cell>
          <cell r="CB333" t="b">
            <v>0</v>
          </cell>
          <cell r="CD333" t="b">
            <v>0</v>
          </cell>
          <cell r="CE333" t="b">
            <v>0</v>
          </cell>
          <cell r="CG333" t="b">
            <v>0</v>
          </cell>
          <cell r="CH333" t="b">
            <v>0</v>
          </cell>
          <cell r="CP333" t="str">
            <v>ECBGAEND</v>
          </cell>
          <cell r="CT333" t="b">
            <v>0</v>
          </cell>
          <cell r="CV333" t="b">
            <v>0</v>
          </cell>
          <cell r="CX333" t="b">
            <v>0</v>
          </cell>
          <cell r="CZ333" t="b">
            <v>0</v>
          </cell>
          <cell r="DB333" t="b">
            <v>0</v>
          </cell>
          <cell r="DD333" t="b">
            <v>0</v>
          </cell>
          <cell r="DF333" t="b">
            <v>0</v>
          </cell>
          <cell r="DH333" t="b">
            <v>0</v>
          </cell>
          <cell r="DJ333" t="b">
            <v>0</v>
          </cell>
          <cell r="DL333" t="b">
            <v>0</v>
          </cell>
          <cell r="DN333" t="b">
            <v>0</v>
          </cell>
          <cell r="DP333" t="b">
            <v>0</v>
          </cell>
          <cell r="DV333">
            <v>0</v>
          </cell>
          <cell r="DX333">
            <v>0</v>
          </cell>
          <cell r="DZ333">
            <v>0</v>
          </cell>
          <cell r="EB333">
            <v>0</v>
          </cell>
          <cell r="ED333">
            <v>0</v>
          </cell>
          <cell r="EF333">
            <v>0</v>
          </cell>
          <cell r="EJ333">
            <v>0</v>
          </cell>
          <cell r="EL333">
            <v>0</v>
          </cell>
          <cell r="EN333">
            <v>0</v>
          </cell>
          <cell r="EP333">
            <v>0</v>
          </cell>
          <cell r="ER333">
            <v>0</v>
          </cell>
          <cell r="ET333">
            <v>0</v>
          </cell>
          <cell r="EX333">
            <v>0</v>
          </cell>
          <cell r="EZ333">
            <v>0</v>
          </cell>
          <cell r="FD333">
            <v>0</v>
          </cell>
          <cell r="FF333">
            <v>0</v>
          </cell>
        </row>
        <row r="334">
          <cell r="A334" t="str">
            <v>NyBiogas_DKE_0-5_2035</v>
          </cell>
          <cell r="B334" t="str">
            <v>DK-East</v>
          </cell>
          <cell r="G334">
            <v>0.52407674136795768</v>
          </cell>
          <cell r="H334">
            <v>0.59894484727766595</v>
          </cell>
          <cell r="AK334">
            <v>0.18342685947878518</v>
          </cell>
          <cell r="AL334">
            <v>0.23957793891106638</v>
          </cell>
          <cell r="AN334">
            <v>0</v>
          </cell>
          <cell r="AO334">
            <v>5.240767413679577E-2</v>
          </cell>
          <cell r="AP334">
            <v>15.722302241038729</v>
          </cell>
          <cell r="AQ334">
            <v>5.240767413679577E-2</v>
          </cell>
          <cell r="BG334" t="b">
            <v>0</v>
          </cell>
          <cell r="BO334" t="b">
            <v>0</v>
          </cell>
          <cell r="CA334" t="b">
            <v>0</v>
          </cell>
          <cell r="CB334" t="b">
            <v>0</v>
          </cell>
          <cell r="CD334" t="b">
            <v>0</v>
          </cell>
          <cell r="CE334" t="b">
            <v>0</v>
          </cell>
          <cell r="CG334" t="b">
            <v>0</v>
          </cell>
          <cell r="CH334" t="b">
            <v>0</v>
          </cell>
          <cell r="CP334" t="str">
            <v>ECBGAEND</v>
          </cell>
          <cell r="CT334" t="b">
            <v>0</v>
          </cell>
          <cell r="CV334" t="b">
            <v>0</v>
          </cell>
          <cell r="CX334" t="b">
            <v>0</v>
          </cell>
          <cell r="CZ334" t="b">
            <v>0</v>
          </cell>
          <cell r="DB334" t="b">
            <v>0</v>
          </cell>
          <cell r="DD334" t="b">
            <v>0</v>
          </cell>
          <cell r="DF334" t="b">
            <v>0</v>
          </cell>
          <cell r="DH334" t="b">
            <v>0</v>
          </cell>
          <cell r="DJ334" t="b">
            <v>0</v>
          </cell>
          <cell r="DL334" t="b">
            <v>0</v>
          </cell>
          <cell r="DN334" t="b">
            <v>0</v>
          </cell>
          <cell r="DP334" t="b">
            <v>0</v>
          </cell>
          <cell r="DV334">
            <v>0</v>
          </cell>
          <cell r="DX334">
            <v>0</v>
          </cell>
          <cell r="DZ334">
            <v>0</v>
          </cell>
          <cell r="EB334">
            <v>0</v>
          </cell>
          <cell r="ED334">
            <v>0</v>
          </cell>
          <cell r="EF334">
            <v>0</v>
          </cell>
          <cell r="EJ334">
            <v>0</v>
          </cell>
          <cell r="EL334">
            <v>0</v>
          </cell>
          <cell r="EN334">
            <v>0</v>
          </cell>
          <cell r="EP334">
            <v>0</v>
          </cell>
          <cell r="ER334">
            <v>0</v>
          </cell>
          <cell r="ET334">
            <v>0</v>
          </cell>
          <cell r="EX334">
            <v>0</v>
          </cell>
          <cell r="EZ334">
            <v>0</v>
          </cell>
          <cell r="FD334">
            <v>0</v>
          </cell>
          <cell r="FF334">
            <v>0</v>
          </cell>
        </row>
        <row r="335">
          <cell r="A335" t="str">
            <v>GM_DKE0-5</v>
          </cell>
          <cell r="B335" t="str">
            <v>DK-East</v>
          </cell>
          <cell r="G335">
            <v>47</v>
          </cell>
          <cell r="H335">
            <v>66.856330014224753</v>
          </cell>
          <cell r="AK335">
            <v>17.201999999999998</v>
          </cell>
          <cell r="AL335">
            <v>34.807136252071494</v>
          </cell>
          <cell r="AN335">
            <v>0</v>
          </cell>
          <cell r="AO335">
            <v>4.7</v>
          </cell>
          <cell r="AP335">
            <v>1410</v>
          </cell>
          <cell r="AQ335">
            <v>4.7</v>
          </cell>
          <cell r="BG335" t="b">
            <v>0</v>
          </cell>
          <cell r="BO335" t="b">
            <v>0</v>
          </cell>
          <cell r="CA335" t="b">
            <v>0</v>
          </cell>
          <cell r="CB335" t="b">
            <v>0</v>
          </cell>
          <cell r="CD335" t="b">
            <v>0</v>
          </cell>
          <cell r="CE335" t="b">
            <v>0</v>
          </cell>
          <cell r="CG335" t="b">
            <v>0</v>
          </cell>
          <cell r="CH335" t="b">
            <v>0</v>
          </cell>
          <cell r="CP335" t="str">
            <v>ECGASEND</v>
          </cell>
          <cell r="CT335" t="b">
            <v>0</v>
          </cell>
          <cell r="CV335" t="b">
            <v>0</v>
          </cell>
          <cell r="CX335" t="b">
            <v>0</v>
          </cell>
          <cell r="CZ335" t="b">
            <v>0</v>
          </cell>
          <cell r="DB335" t="b">
            <v>0</v>
          </cell>
          <cell r="DD335" t="b">
            <v>0</v>
          </cell>
          <cell r="DF335" t="b">
            <v>0</v>
          </cell>
          <cell r="DH335" t="b">
            <v>0</v>
          </cell>
          <cell r="DJ335" t="b">
            <v>0</v>
          </cell>
          <cell r="DL335" t="b">
            <v>0</v>
          </cell>
          <cell r="DN335" t="b">
            <v>0</v>
          </cell>
          <cell r="DP335" t="b">
            <v>0</v>
          </cell>
          <cell r="DV335">
            <v>0</v>
          </cell>
          <cell r="DX335">
            <v>0</v>
          </cell>
          <cell r="DZ335">
            <v>0</v>
          </cell>
          <cell r="EB335">
            <v>0</v>
          </cell>
          <cell r="ED335">
            <v>0</v>
          </cell>
          <cell r="EF335">
            <v>0</v>
          </cell>
          <cell r="EJ335">
            <v>0</v>
          </cell>
          <cell r="EL335">
            <v>0</v>
          </cell>
          <cell r="EN335">
            <v>0</v>
          </cell>
          <cell r="EP335">
            <v>0</v>
          </cell>
          <cell r="ER335">
            <v>0</v>
          </cell>
          <cell r="ET335">
            <v>0</v>
          </cell>
          <cell r="EX335">
            <v>0</v>
          </cell>
          <cell r="EZ335">
            <v>0</v>
          </cell>
          <cell r="FD335">
            <v>0</v>
          </cell>
          <cell r="FF335">
            <v>0</v>
          </cell>
        </row>
        <row r="336">
          <cell r="A336" t="str">
            <v>GM_DKE0-5</v>
          </cell>
          <cell r="B336" t="str">
            <v>DK-East</v>
          </cell>
          <cell r="G336">
            <v>47</v>
          </cell>
          <cell r="H336">
            <v>66.856330014224753</v>
          </cell>
          <cell r="AK336">
            <v>17.201999999999998</v>
          </cell>
          <cell r="AL336">
            <v>34.807136252071494</v>
          </cell>
          <cell r="AN336">
            <v>0</v>
          </cell>
          <cell r="AO336">
            <v>4.7</v>
          </cell>
          <cell r="AP336">
            <v>1410</v>
          </cell>
          <cell r="AQ336">
            <v>4.7</v>
          </cell>
          <cell r="BG336" t="b">
            <v>0</v>
          </cell>
          <cell r="BO336" t="b">
            <v>0</v>
          </cell>
          <cell r="CA336" t="b">
            <v>0</v>
          </cell>
          <cell r="CB336" t="b">
            <v>0</v>
          </cell>
          <cell r="CD336" t="b">
            <v>0</v>
          </cell>
          <cell r="CE336" t="b">
            <v>0</v>
          </cell>
          <cell r="CG336" t="b">
            <v>0</v>
          </cell>
          <cell r="CH336" t="b">
            <v>0</v>
          </cell>
          <cell r="CP336" t="str">
            <v>ECGASEND</v>
          </cell>
          <cell r="CT336" t="b">
            <v>0</v>
          </cell>
          <cell r="CV336" t="b">
            <v>0</v>
          </cell>
          <cell r="CX336" t="b">
            <v>0</v>
          </cell>
          <cell r="CZ336" t="b">
            <v>0</v>
          </cell>
          <cell r="DB336" t="b">
            <v>0</v>
          </cell>
          <cell r="DD336" t="b">
            <v>0</v>
          </cell>
          <cell r="DF336" t="b">
            <v>0</v>
          </cell>
          <cell r="DH336" t="b">
            <v>0</v>
          </cell>
          <cell r="DJ336" t="b">
            <v>0</v>
          </cell>
          <cell r="DL336" t="b">
            <v>0</v>
          </cell>
          <cell r="DN336" t="b">
            <v>0</v>
          </cell>
          <cell r="DP336" t="b">
            <v>0</v>
          </cell>
          <cell r="DV336">
            <v>0</v>
          </cell>
          <cell r="DX336">
            <v>0</v>
          </cell>
          <cell r="DZ336">
            <v>0</v>
          </cell>
          <cell r="EB336">
            <v>0</v>
          </cell>
          <cell r="ED336">
            <v>0</v>
          </cell>
          <cell r="EF336">
            <v>0</v>
          </cell>
          <cell r="EJ336">
            <v>0</v>
          </cell>
          <cell r="EL336">
            <v>0</v>
          </cell>
          <cell r="EN336">
            <v>0</v>
          </cell>
          <cell r="EP336">
            <v>0</v>
          </cell>
          <cell r="ER336">
            <v>0</v>
          </cell>
          <cell r="ET336">
            <v>0</v>
          </cell>
          <cell r="EX336">
            <v>0</v>
          </cell>
          <cell r="EZ336">
            <v>0</v>
          </cell>
          <cell r="FD336">
            <v>0</v>
          </cell>
          <cell r="FF336">
            <v>0</v>
          </cell>
        </row>
        <row r="337">
          <cell r="A337" t="str">
            <v>GM_DKE0-5</v>
          </cell>
          <cell r="B337" t="str">
            <v>DK-East</v>
          </cell>
          <cell r="G337">
            <v>47</v>
          </cell>
          <cell r="H337">
            <v>66.856330014224753</v>
          </cell>
          <cell r="AK337">
            <v>17.201999999999998</v>
          </cell>
          <cell r="AL337">
            <v>34.807136252071494</v>
          </cell>
          <cell r="AN337">
            <v>0</v>
          </cell>
          <cell r="AO337">
            <v>4.7</v>
          </cell>
          <cell r="AP337">
            <v>1410</v>
          </cell>
          <cell r="AQ337">
            <v>4.7</v>
          </cell>
          <cell r="BG337" t="b">
            <v>0</v>
          </cell>
          <cell r="BO337" t="b">
            <v>0</v>
          </cell>
          <cell r="CA337" t="b">
            <v>0</v>
          </cell>
          <cell r="CB337" t="b">
            <v>0</v>
          </cell>
          <cell r="CD337" t="b">
            <v>0</v>
          </cell>
          <cell r="CE337" t="b">
            <v>0</v>
          </cell>
          <cell r="CG337" t="b">
            <v>0</v>
          </cell>
          <cell r="CH337" t="b">
            <v>0</v>
          </cell>
          <cell r="CP337" t="str">
            <v>ECGASEND</v>
          </cell>
          <cell r="CT337" t="b">
            <v>0</v>
          </cell>
          <cell r="CV337" t="b">
            <v>0</v>
          </cell>
          <cell r="CX337" t="b">
            <v>0</v>
          </cell>
          <cell r="CZ337" t="b">
            <v>0</v>
          </cell>
          <cell r="DB337" t="b">
            <v>0</v>
          </cell>
          <cell r="DD337" t="b">
            <v>0</v>
          </cell>
          <cell r="DF337" t="b">
            <v>0</v>
          </cell>
          <cell r="DH337" t="b">
            <v>0</v>
          </cell>
          <cell r="DJ337" t="b">
            <v>0</v>
          </cell>
          <cell r="DL337" t="b">
            <v>0</v>
          </cell>
          <cell r="DN337" t="b">
            <v>0</v>
          </cell>
          <cell r="DP337" t="b">
            <v>0</v>
          </cell>
          <cell r="DV337">
            <v>0</v>
          </cell>
          <cell r="DX337">
            <v>0</v>
          </cell>
          <cell r="DZ337">
            <v>0</v>
          </cell>
          <cell r="EB337">
            <v>0</v>
          </cell>
          <cell r="ED337">
            <v>0</v>
          </cell>
          <cell r="EF337">
            <v>0</v>
          </cell>
          <cell r="EJ337">
            <v>0</v>
          </cell>
          <cell r="EL337">
            <v>0</v>
          </cell>
          <cell r="EN337">
            <v>0</v>
          </cell>
          <cell r="EP337">
            <v>0</v>
          </cell>
          <cell r="ER337">
            <v>0</v>
          </cell>
          <cell r="ET337">
            <v>0</v>
          </cell>
          <cell r="EX337">
            <v>0</v>
          </cell>
          <cell r="EZ337">
            <v>0</v>
          </cell>
          <cell r="FD337">
            <v>0</v>
          </cell>
          <cell r="FF337">
            <v>0</v>
          </cell>
        </row>
        <row r="338">
          <cell r="A338" t="str">
            <v>GM_DKE0-5</v>
          </cell>
          <cell r="B338" t="str">
            <v>DK-East</v>
          </cell>
          <cell r="G338">
            <v>47</v>
          </cell>
          <cell r="H338">
            <v>66.856330014224753</v>
          </cell>
          <cell r="AK338">
            <v>17.201999999999998</v>
          </cell>
          <cell r="AL338">
            <v>34.807136252071494</v>
          </cell>
          <cell r="AN338">
            <v>0</v>
          </cell>
          <cell r="AO338">
            <v>4.7</v>
          </cell>
          <cell r="AP338">
            <v>1410</v>
          </cell>
          <cell r="AQ338">
            <v>4.7</v>
          </cell>
          <cell r="BG338" t="b">
            <v>0</v>
          </cell>
          <cell r="BO338" t="b">
            <v>0</v>
          </cell>
          <cell r="CA338" t="b">
            <v>0</v>
          </cell>
          <cell r="CB338" t="b">
            <v>0</v>
          </cell>
          <cell r="CD338" t="b">
            <v>0</v>
          </cell>
          <cell r="CE338" t="b">
            <v>0</v>
          </cell>
          <cell r="CG338" t="b">
            <v>0</v>
          </cell>
          <cell r="CH338" t="b">
            <v>0</v>
          </cell>
          <cell r="CP338" t="str">
            <v>ECGASEND</v>
          </cell>
          <cell r="CT338" t="b">
            <v>0</v>
          </cell>
          <cell r="CV338" t="b">
            <v>0</v>
          </cell>
          <cell r="CX338" t="b">
            <v>0</v>
          </cell>
          <cell r="CZ338" t="b">
            <v>0</v>
          </cell>
          <cell r="DB338" t="b">
            <v>0</v>
          </cell>
          <cell r="DD338" t="b">
            <v>0</v>
          </cell>
          <cell r="DF338" t="b">
            <v>0</v>
          </cell>
          <cell r="DH338" t="b">
            <v>0</v>
          </cell>
          <cell r="DJ338" t="b">
            <v>0</v>
          </cell>
          <cell r="DL338" t="b">
            <v>0</v>
          </cell>
          <cell r="DN338" t="b">
            <v>0</v>
          </cell>
          <cell r="DP338" t="b">
            <v>0</v>
          </cell>
          <cell r="DV338">
            <v>0</v>
          </cell>
          <cell r="DX338">
            <v>0</v>
          </cell>
          <cell r="DZ338">
            <v>0</v>
          </cell>
          <cell r="EB338">
            <v>0</v>
          </cell>
          <cell r="ED338">
            <v>0</v>
          </cell>
          <cell r="EF338">
            <v>0</v>
          </cell>
          <cell r="EJ338">
            <v>0</v>
          </cell>
          <cell r="EL338">
            <v>0</v>
          </cell>
          <cell r="EN338">
            <v>0</v>
          </cell>
          <cell r="EP338">
            <v>0</v>
          </cell>
          <cell r="ER338">
            <v>0</v>
          </cell>
          <cell r="ET338">
            <v>0</v>
          </cell>
          <cell r="EX338">
            <v>0</v>
          </cell>
          <cell r="EZ338">
            <v>0</v>
          </cell>
          <cell r="FD338">
            <v>0</v>
          </cell>
          <cell r="FF338">
            <v>0</v>
          </cell>
        </row>
        <row r="339">
          <cell r="A339" t="str">
            <v>Barmarkskedler_DKE0-5</v>
          </cell>
          <cell r="B339" t="str">
            <v>DK-East</v>
          </cell>
          <cell r="G339">
            <v>0</v>
          </cell>
          <cell r="H339">
            <v>14</v>
          </cell>
          <cell r="AK339">
            <v>0</v>
          </cell>
          <cell r="AL339">
            <v>14</v>
          </cell>
          <cell r="AN339">
            <v>0</v>
          </cell>
          <cell r="AO339">
            <v>2.8000000000000001E-2</v>
          </cell>
          <cell r="AP339">
            <v>291.2</v>
          </cell>
          <cell r="AQ339">
            <v>0.70000000000000007</v>
          </cell>
          <cell r="BG339" t="b">
            <v>0</v>
          </cell>
          <cell r="BO339" t="b">
            <v>0</v>
          </cell>
          <cell r="CA339" t="b">
            <v>0</v>
          </cell>
          <cell r="CB339" t="b">
            <v>0</v>
          </cell>
          <cell r="CD339" t="b">
            <v>0</v>
          </cell>
          <cell r="CE339" t="b">
            <v>0</v>
          </cell>
          <cell r="CG339" t="b">
            <v>0</v>
          </cell>
          <cell r="CH339" t="b">
            <v>0</v>
          </cell>
          <cell r="CP339" t="str">
            <v>EHWOOBOD</v>
          </cell>
          <cell r="CT339" t="b">
            <v>0</v>
          </cell>
          <cell r="CV339" t="b">
            <v>0</v>
          </cell>
          <cell r="CX339" t="b">
            <v>0</v>
          </cell>
          <cell r="CZ339" t="b">
            <v>0</v>
          </cell>
          <cell r="DB339" t="b">
            <v>0</v>
          </cell>
          <cell r="DD339" t="b">
            <v>0</v>
          </cell>
          <cell r="DF339" t="b">
            <v>0</v>
          </cell>
          <cell r="DH339" t="b">
            <v>0</v>
          </cell>
          <cell r="DJ339" t="b">
            <v>0</v>
          </cell>
          <cell r="DL339" t="b">
            <v>0</v>
          </cell>
          <cell r="DN339" t="b">
            <v>0</v>
          </cell>
          <cell r="DP339" t="b">
            <v>0</v>
          </cell>
          <cell r="DV339">
            <v>0</v>
          </cell>
          <cell r="DX339">
            <v>0</v>
          </cell>
          <cell r="DZ339">
            <v>0</v>
          </cell>
          <cell r="EB339">
            <v>0</v>
          </cell>
          <cell r="ED339">
            <v>0</v>
          </cell>
          <cell r="EF339">
            <v>0</v>
          </cell>
          <cell r="EJ339">
            <v>0</v>
          </cell>
          <cell r="EL339">
            <v>0</v>
          </cell>
          <cell r="EN339">
            <v>0</v>
          </cell>
          <cell r="EP339">
            <v>0</v>
          </cell>
          <cell r="ER339">
            <v>0</v>
          </cell>
          <cell r="ET339">
            <v>0</v>
          </cell>
          <cell r="EX339">
            <v>0</v>
          </cell>
          <cell r="EZ339">
            <v>0</v>
          </cell>
          <cell r="FD339">
            <v>0</v>
          </cell>
          <cell r="FF339">
            <v>0</v>
          </cell>
        </row>
        <row r="340">
          <cell r="A340" t="str">
            <v>HaslevKV</v>
          </cell>
          <cell r="B340" t="str">
            <v>DK-East</v>
          </cell>
          <cell r="G340">
            <v>3.484</v>
          </cell>
          <cell r="H340">
            <v>13</v>
          </cell>
          <cell r="AK340">
            <v>0.63757200000000003</v>
          </cell>
          <cell r="AL340">
            <v>8.8768656716417897</v>
          </cell>
          <cell r="AN340">
            <v>0</v>
          </cell>
          <cell r="AO340">
            <v>0.97552000000000005</v>
          </cell>
          <cell r="AP340">
            <v>156.78</v>
          </cell>
          <cell r="AQ340">
            <v>0.48776000000000003</v>
          </cell>
          <cell r="BG340" t="b">
            <v>0</v>
          </cell>
          <cell r="BO340" t="b">
            <v>0</v>
          </cell>
          <cell r="CA340" t="b">
            <v>0</v>
          </cell>
          <cell r="CB340" t="b">
            <v>0</v>
          </cell>
          <cell r="CD340" t="b">
            <v>0</v>
          </cell>
          <cell r="CE340" t="b">
            <v>0</v>
          </cell>
          <cell r="CG340" t="b">
            <v>0</v>
          </cell>
          <cell r="CH340" t="b">
            <v>0</v>
          </cell>
          <cell r="CP340" t="str">
            <v>ECSTRBPD</v>
          </cell>
          <cell r="CT340" t="b">
            <v>0</v>
          </cell>
          <cell r="CV340" t="b">
            <v>0</v>
          </cell>
          <cell r="CX340" t="b">
            <v>0</v>
          </cell>
          <cell r="CZ340" t="b">
            <v>0</v>
          </cell>
          <cell r="DB340" t="b">
            <v>0</v>
          </cell>
          <cell r="DD340" t="b">
            <v>0</v>
          </cell>
          <cell r="DF340" t="b">
            <v>0</v>
          </cell>
          <cell r="DH340" t="b">
            <v>0</v>
          </cell>
          <cell r="DJ340" t="b">
            <v>0</v>
          </cell>
          <cell r="DL340" t="b">
            <v>0</v>
          </cell>
          <cell r="DN340" t="b">
            <v>0</v>
          </cell>
          <cell r="DP340" t="b">
            <v>0</v>
          </cell>
          <cell r="DV340">
            <v>0</v>
          </cell>
          <cell r="DX340">
            <v>0</v>
          </cell>
          <cell r="DZ340">
            <v>0</v>
          </cell>
          <cell r="EB340">
            <v>0</v>
          </cell>
          <cell r="ED340">
            <v>0</v>
          </cell>
          <cell r="EF340">
            <v>0</v>
          </cell>
          <cell r="EJ340">
            <v>0</v>
          </cell>
          <cell r="EL340">
            <v>0</v>
          </cell>
          <cell r="EN340">
            <v>0</v>
          </cell>
          <cell r="EP340">
            <v>0</v>
          </cell>
          <cell r="ER340">
            <v>0</v>
          </cell>
          <cell r="ET340">
            <v>0</v>
          </cell>
          <cell r="EX340">
            <v>0</v>
          </cell>
          <cell r="EZ340">
            <v>0</v>
          </cell>
          <cell r="FD340">
            <v>0</v>
          </cell>
          <cell r="FF340">
            <v>0</v>
          </cell>
        </row>
        <row r="341">
          <cell r="A341" t="str">
            <v>Gaskedler_DKE0-5</v>
          </cell>
          <cell r="B341" t="str">
            <v>DK-East</v>
          </cell>
          <cell r="G341">
            <v>0</v>
          </cell>
          <cell r="H341">
            <v>164</v>
          </cell>
          <cell r="AK341">
            <v>0</v>
          </cell>
          <cell r="AL341">
            <v>160.22800000000001</v>
          </cell>
          <cell r="AN341">
            <v>0</v>
          </cell>
          <cell r="AO341">
            <v>0</v>
          </cell>
          <cell r="AP341">
            <v>1771.2</v>
          </cell>
          <cell r="AQ341">
            <v>0</v>
          </cell>
          <cell r="BG341" t="b">
            <v>0</v>
          </cell>
          <cell r="BO341" t="b">
            <v>0</v>
          </cell>
          <cell r="CA341" t="b">
            <v>0</v>
          </cell>
          <cell r="CB341" t="b">
            <v>0</v>
          </cell>
          <cell r="CD341" t="b">
            <v>0</v>
          </cell>
          <cell r="CE341" t="b">
            <v>0</v>
          </cell>
          <cell r="CG341" t="b">
            <v>0</v>
          </cell>
          <cell r="CH341" t="b">
            <v>0</v>
          </cell>
          <cell r="CP341" t="str">
            <v>EHGASBOD</v>
          </cell>
          <cell r="CT341" t="b">
            <v>0</v>
          </cell>
          <cell r="CV341" t="b">
            <v>0</v>
          </cell>
          <cell r="CX341" t="b">
            <v>0</v>
          </cell>
          <cell r="CZ341" t="b">
            <v>0</v>
          </cell>
          <cell r="DB341" t="b">
            <v>0</v>
          </cell>
          <cell r="DD341" t="b">
            <v>0</v>
          </cell>
          <cell r="DF341" t="b">
            <v>0</v>
          </cell>
          <cell r="DH341" t="b">
            <v>0</v>
          </cell>
          <cell r="DJ341" t="b">
            <v>0</v>
          </cell>
          <cell r="DL341" t="b">
            <v>0</v>
          </cell>
          <cell r="DN341" t="b">
            <v>0</v>
          </cell>
          <cell r="DP341" t="b">
            <v>0</v>
          </cell>
          <cell r="DV341">
            <v>0</v>
          </cell>
          <cell r="DX341">
            <v>0</v>
          </cell>
          <cell r="DZ341">
            <v>0</v>
          </cell>
          <cell r="EB341">
            <v>0</v>
          </cell>
          <cell r="ED341">
            <v>0</v>
          </cell>
          <cell r="EF341">
            <v>0</v>
          </cell>
          <cell r="EJ341">
            <v>0</v>
          </cell>
          <cell r="EL341">
            <v>0</v>
          </cell>
          <cell r="EN341">
            <v>0</v>
          </cell>
          <cell r="EP341">
            <v>0</v>
          </cell>
          <cell r="ER341">
            <v>0</v>
          </cell>
          <cell r="ET341">
            <v>0</v>
          </cell>
          <cell r="EX341">
            <v>0</v>
          </cell>
          <cell r="EZ341">
            <v>0</v>
          </cell>
          <cell r="FD341">
            <v>0</v>
          </cell>
          <cell r="FF341">
            <v>0</v>
          </cell>
        </row>
        <row r="342">
          <cell r="A342" t="str">
            <v>Gaskedler_DKE0-5</v>
          </cell>
          <cell r="B342" t="str">
            <v>DK-East</v>
          </cell>
          <cell r="G342">
            <v>0</v>
          </cell>
          <cell r="H342">
            <v>164</v>
          </cell>
          <cell r="AK342">
            <v>0</v>
          </cell>
          <cell r="AL342">
            <v>160.22800000000001</v>
          </cell>
          <cell r="AN342">
            <v>0</v>
          </cell>
          <cell r="AO342">
            <v>0</v>
          </cell>
          <cell r="AP342">
            <v>1771.2</v>
          </cell>
          <cell r="AQ342">
            <v>0</v>
          </cell>
          <cell r="BG342" t="b">
            <v>0</v>
          </cell>
          <cell r="BO342" t="b">
            <v>0</v>
          </cell>
          <cell r="CA342" t="b">
            <v>0</v>
          </cell>
          <cell r="CB342" t="b">
            <v>0</v>
          </cell>
          <cell r="CD342" t="b">
            <v>0</v>
          </cell>
          <cell r="CE342" t="b">
            <v>0</v>
          </cell>
          <cell r="CG342" t="b">
            <v>0</v>
          </cell>
          <cell r="CH342" t="b">
            <v>0</v>
          </cell>
          <cell r="CP342" t="str">
            <v>EHGASBOD</v>
          </cell>
          <cell r="CT342" t="b">
            <v>0</v>
          </cell>
          <cell r="CV342" t="b">
            <v>0</v>
          </cell>
          <cell r="CX342" t="b">
            <v>0</v>
          </cell>
          <cell r="CZ342" t="b">
            <v>0</v>
          </cell>
          <cell r="DB342" t="b">
            <v>0</v>
          </cell>
          <cell r="DD342" t="b">
            <v>0</v>
          </cell>
          <cell r="DF342" t="b">
            <v>0</v>
          </cell>
          <cell r="DH342" t="b">
            <v>0</v>
          </cell>
          <cell r="DJ342" t="b">
            <v>0</v>
          </cell>
          <cell r="DL342" t="b">
            <v>0</v>
          </cell>
          <cell r="DN342" t="b">
            <v>0</v>
          </cell>
          <cell r="DP342" t="b">
            <v>0</v>
          </cell>
          <cell r="DV342">
            <v>0</v>
          </cell>
          <cell r="DX342">
            <v>0</v>
          </cell>
          <cell r="DZ342">
            <v>0</v>
          </cell>
          <cell r="EB342">
            <v>0</v>
          </cell>
          <cell r="ED342">
            <v>0</v>
          </cell>
          <cell r="EF342">
            <v>0</v>
          </cell>
          <cell r="EJ342">
            <v>0</v>
          </cell>
          <cell r="EL342">
            <v>0</v>
          </cell>
          <cell r="EN342">
            <v>0</v>
          </cell>
          <cell r="EP342">
            <v>0</v>
          </cell>
          <cell r="ER342">
            <v>0</v>
          </cell>
          <cell r="ET342">
            <v>0</v>
          </cell>
          <cell r="EX342">
            <v>0</v>
          </cell>
          <cell r="EZ342">
            <v>0</v>
          </cell>
          <cell r="FD342">
            <v>0</v>
          </cell>
          <cell r="FF342">
            <v>0</v>
          </cell>
        </row>
        <row r="343">
          <cell r="A343" t="str">
            <v>Gaskedler_DKE0-5</v>
          </cell>
          <cell r="B343" t="str">
            <v>DK-East</v>
          </cell>
          <cell r="G343">
            <v>0</v>
          </cell>
          <cell r="H343">
            <v>164</v>
          </cell>
          <cell r="AK343">
            <v>0</v>
          </cell>
          <cell r="AL343">
            <v>160.22800000000001</v>
          </cell>
          <cell r="AN343">
            <v>0</v>
          </cell>
          <cell r="AO343">
            <v>0</v>
          </cell>
          <cell r="AP343">
            <v>1771.2</v>
          </cell>
          <cell r="AQ343">
            <v>0</v>
          </cell>
          <cell r="BG343" t="b">
            <v>0</v>
          </cell>
          <cell r="BO343" t="b">
            <v>0</v>
          </cell>
          <cell r="CA343" t="b">
            <v>0</v>
          </cell>
          <cell r="CB343" t="b">
            <v>0</v>
          </cell>
          <cell r="CD343" t="b">
            <v>0</v>
          </cell>
          <cell r="CE343" t="b">
            <v>0</v>
          </cell>
          <cell r="CG343" t="b">
            <v>0</v>
          </cell>
          <cell r="CH343" t="b">
            <v>0</v>
          </cell>
          <cell r="CP343" t="str">
            <v>EHGASBOD</v>
          </cell>
          <cell r="CT343" t="b">
            <v>0</v>
          </cell>
          <cell r="CV343" t="b">
            <v>0</v>
          </cell>
          <cell r="CX343" t="b">
            <v>0</v>
          </cell>
          <cell r="CZ343" t="b">
            <v>0</v>
          </cell>
          <cell r="DB343" t="b">
            <v>0</v>
          </cell>
          <cell r="DD343" t="b">
            <v>0</v>
          </cell>
          <cell r="DF343" t="b">
            <v>0</v>
          </cell>
          <cell r="DH343" t="b">
            <v>0</v>
          </cell>
          <cell r="DJ343" t="b">
            <v>0</v>
          </cell>
          <cell r="DL343" t="b">
            <v>0</v>
          </cell>
          <cell r="DN343" t="b">
            <v>0</v>
          </cell>
          <cell r="DP343" t="b">
            <v>0</v>
          </cell>
          <cell r="DV343">
            <v>0</v>
          </cell>
          <cell r="DX343">
            <v>0</v>
          </cell>
          <cell r="DZ343">
            <v>0</v>
          </cell>
          <cell r="EB343">
            <v>0</v>
          </cell>
          <cell r="ED343">
            <v>0</v>
          </cell>
          <cell r="EF343">
            <v>0</v>
          </cell>
          <cell r="EJ343">
            <v>0</v>
          </cell>
          <cell r="EL343">
            <v>0</v>
          </cell>
          <cell r="EN343">
            <v>0</v>
          </cell>
          <cell r="EP343">
            <v>0</v>
          </cell>
          <cell r="ER343">
            <v>0</v>
          </cell>
          <cell r="ET343">
            <v>0</v>
          </cell>
          <cell r="EX343">
            <v>0</v>
          </cell>
          <cell r="EZ343">
            <v>0</v>
          </cell>
          <cell r="FD343">
            <v>0</v>
          </cell>
          <cell r="FF343">
            <v>0</v>
          </cell>
        </row>
        <row r="344">
          <cell r="A344" t="str">
            <v>Biokedler_DKE0-5</v>
          </cell>
          <cell r="B344" t="str">
            <v>DK-East</v>
          </cell>
          <cell r="G344">
            <v>0</v>
          </cell>
          <cell r="H344">
            <v>9</v>
          </cell>
          <cell r="AK344">
            <v>0</v>
          </cell>
          <cell r="AL344">
            <v>8.5410000000000004</v>
          </cell>
          <cell r="AN344">
            <v>0</v>
          </cell>
          <cell r="AO344">
            <v>1.3090909090909092E-2</v>
          </cell>
          <cell r="AP344">
            <v>162.65454545454546</v>
          </cell>
          <cell r="AQ344">
            <v>0.45</v>
          </cell>
          <cell r="BG344" t="b">
            <v>0</v>
          </cell>
          <cell r="BO344" t="b">
            <v>0</v>
          </cell>
          <cell r="CA344" t="b">
            <v>0</v>
          </cell>
          <cell r="CB344" t="b">
            <v>0</v>
          </cell>
          <cell r="CD344" t="b">
            <v>0</v>
          </cell>
          <cell r="CE344" t="b">
            <v>0</v>
          </cell>
          <cell r="CG344" t="b">
            <v>0</v>
          </cell>
          <cell r="CH344" t="b">
            <v>0</v>
          </cell>
          <cell r="CP344" t="str">
            <v>EHWOOBOD</v>
          </cell>
          <cell r="CT344" t="b">
            <v>0</v>
          </cell>
          <cell r="CV344" t="b">
            <v>0</v>
          </cell>
          <cell r="CX344" t="b">
            <v>0</v>
          </cell>
          <cell r="CZ344" t="b">
            <v>0</v>
          </cell>
          <cell r="DB344" t="b">
            <v>0</v>
          </cell>
          <cell r="DD344" t="b">
            <v>0</v>
          </cell>
          <cell r="DF344" t="b">
            <v>0</v>
          </cell>
          <cell r="DH344" t="b">
            <v>0</v>
          </cell>
          <cell r="DJ344" t="b">
            <v>0</v>
          </cell>
          <cell r="DL344" t="b">
            <v>0</v>
          </cell>
          <cell r="DN344" t="b">
            <v>0</v>
          </cell>
          <cell r="DP344" t="b">
            <v>0</v>
          </cell>
          <cell r="DV344">
            <v>0</v>
          </cell>
          <cell r="DX344">
            <v>0</v>
          </cell>
          <cell r="DZ344">
            <v>0</v>
          </cell>
          <cell r="EB344">
            <v>0</v>
          </cell>
          <cell r="ED344">
            <v>0</v>
          </cell>
          <cell r="EF344">
            <v>0</v>
          </cell>
          <cell r="EJ344">
            <v>0</v>
          </cell>
          <cell r="EL344">
            <v>0</v>
          </cell>
          <cell r="EN344">
            <v>0</v>
          </cell>
          <cell r="EP344">
            <v>0</v>
          </cell>
          <cell r="ER344">
            <v>0</v>
          </cell>
          <cell r="ET344">
            <v>0</v>
          </cell>
          <cell r="EX344">
            <v>0</v>
          </cell>
          <cell r="EZ344">
            <v>0</v>
          </cell>
          <cell r="FD344">
            <v>0</v>
          </cell>
          <cell r="FF344">
            <v>0</v>
          </cell>
        </row>
        <row r="345">
          <cell r="A345" t="str">
            <v>Elkedler_DKE0-5_2013</v>
          </cell>
          <cell r="B345" t="str">
            <v>DK-East</v>
          </cell>
          <cell r="G345">
            <v>-4.5</v>
          </cell>
          <cell r="H345">
            <v>4.5</v>
          </cell>
          <cell r="AK345">
            <v>-4.5</v>
          </cell>
          <cell r="AL345">
            <v>0</v>
          </cell>
          <cell r="AN345">
            <v>0</v>
          </cell>
          <cell r="AO345">
            <v>0</v>
          </cell>
          <cell r="AP345">
            <v>0</v>
          </cell>
          <cell r="AQ345">
            <v>0</v>
          </cell>
          <cell r="BG345" t="b">
            <v>0</v>
          </cell>
          <cell r="BO345" t="b">
            <v>0</v>
          </cell>
          <cell r="CA345" t="b">
            <v>0</v>
          </cell>
          <cell r="CB345" t="b">
            <v>0</v>
          </cell>
          <cell r="CD345" t="b">
            <v>0</v>
          </cell>
          <cell r="CE345" t="b">
            <v>0</v>
          </cell>
          <cell r="CG345" t="b">
            <v>0</v>
          </cell>
          <cell r="CH345" t="b">
            <v>0</v>
          </cell>
          <cell r="CP345">
            <v>0</v>
          </cell>
          <cell r="CT345" t="b">
            <v>0</v>
          </cell>
          <cell r="CV345" t="b">
            <v>0</v>
          </cell>
          <cell r="CX345" t="b">
            <v>0</v>
          </cell>
          <cell r="CZ345" t="b">
            <v>0</v>
          </cell>
          <cell r="DB345" t="b">
            <v>0</v>
          </cell>
          <cell r="DD345" t="b">
            <v>0</v>
          </cell>
          <cell r="DF345" t="b">
            <v>0</v>
          </cell>
          <cell r="DH345" t="b">
            <v>0</v>
          </cell>
          <cell r="DJ345" t="b">
            <v>0</v>
          </cell>
          <cell r="DL345" t="b">
            <v>0</v>
          </cell>
          <cell r="DN345" t="b">
            <v>0</v>
          </cell>
          <cell r="DP345" t="b">
            <v>0</v>
          </cell>
          <cell r="DV345">
            <v>0</v>
          </cell>
          <cell r="DX345">
            <v>0</v>
          </cell>
          <cell r="DZ345">
            <v>0</v>
          </cell>
          <cell r="EB345">
            <v>0</v>
          </cell>
          <cell r="ED345">
            <v>0</v>
          </cell>
          <cell r="EF345">
            <v>0</v>
          </cell>
          <cell r="EJ345">
            <v>0</v>
          </cell>
          <cell r="EL345">
            <v>0</v>
          </cell>
          <cell r="EN345">
            <v>0</v>
          </cell>
          <cell r="EP345">
            <v>0</v>
          </cell>
          <cell r="ER345">
            <v>0</v>
          </cell>
          <cell r="ET345">
            <v>0</v>
          </cell>
          <cell r="EX345">
            <v>0</v>
          </cell>
          <cell r="EZ345">
            <v>0</v>
          </cell>
          <cell r="FD345">
            <v>0</v>
          </cell>
          <cell r="FF345">
            <v>0</v>
          </cell>
        </row>
        <row r="346">
          <cell r="A346" t="str">
            <v>Elkedler_DKE0-5_2014</v>
          </cell>
          <cell r="B346" t="str">
            <v>DK-East</v>
          </cell>
          <cell r="G346">
            <v>-3.5</v>
          </cell>
          <cell r="H346">
            <v>3.5</v>
          </cell>
          <cell r="AK346">
            <v>-3.5</v>
          </cell>
          <cell r="AL346">
            <v>0</v>
          </cell>
          <cell r="AN346">
            <v>0</v>
          </cell>
          <cell r="AO346">
            <v>0</v>
          </cell>
          <cell r="AP346">
            <v>0</v>
          </cell>
          <cell r="AQ346">
            <v>0</v>
          </cell>
          <cell r="BG346" t="b">
            <v>0</v>
          </cell>
          <cell r="BO346" t="b">
            <v>0</v>
          </cell>
          <cell r="CA346" t="b">
            <v>0</v>
          </cell>
          <cell r="CB346" t="b">
            <v>0</v>
          </cell>
          <cell r="CD346" t="b">
            <v>0</v>
          </cell>
          <cell r="CE346" t="b">
            <v>0</v>
          </cell>
          <cell r="CG346" t="b">
            <v>0</v>
          </cell>
          <cell r="CH346" t="b">
            <v>0</v>
          </cell>
          <cell r="CP346">
            <v>0</v>
          </cell>
          <cell r="CT346" t="b">
            <v>0</v>
          </cell>
          <cell r="CV346" t="b">
            <v>0</v>
          </cell>
          <cell r="CX346" t="b">
            <v>0</v>
          </cell>
          <cell r="CZ346" t="b">
            <v>0</v>
          </cell>
          <cell r="DB346" t="b">
            <v>0</v>
          </cell>
          <cell r="DD346" t="b">
            <v>0</v>
          </cell>
          <cell r="DF346" t="b">
            <v>0</v>
          </cell>
          <cell r="DH346" t="b">
            <v>0</v>
          </cell>
          <cell r="DJ346" t="b">
            <v>0</v>
          </cell>
          <cell r="DL346" t="b">
            <v>0</v>
          </cell>
          <cell r="DN346" t="b">
            <v>0</v>
          </cell>
          <cell r="DP346" t="b">
            <v>0</v>
          </cell>
          <cell r="DV346">
            <v>0</v>
          </cell>
          <cell r="DX346">
            <v>0</v>
          </cell>
          <cell r="DZ346">
            <v>0</v>
          </cell>
          <cell r="EB346">
            <v>0</v>
          </cell>
          <cell r="ED346">
            <v>0</v>
          </cell>
          <cell r="EF346">
            <v>0</v>
          </cell>
          <cell r="EJ346">
            <v>0</v>
          </cell>
          <cell r="EL346">
            <v>0</v>
          </cell>
          <cell r="EN346">
            <v>0</v>
          </cell>
          <cell r="EP346">
            <v>0</v>
          </cell>
          <cell r="ER346">
            <v>0</v>
          </cell>
          <cell r="ET346">
            <v>0</v>
          </cell>
          <cell r="EX346">
            <v>0</v>
          </cell>
          <cell r="EZ346">
            <v>0</v>
          </cell>
          <cell r="FD346">
            <v>0</v>
          </cell>
          <cell r="FF346">
            <v>0</v>
          </cell>
        </row>
        <row r="347">
          <cell r="A347" t="str">
            <v>Elkedler_DKE0-5_2015</v>
          </cell>
          <cell r="B347" t="str">
            <v>DK-East</v>
          </cell>
          <cell r="G347">
            <v>-3.5</v>
          </cell>
          <cell r="H347">
            <v>3.5</v>
          </cell>
          <cell r="AK347">
            <v>-3.5</v>
          </cell>
          <cell r="AL347">
            <v>0</v>
          </cell>
          <cell r="AN347">
            <v>0</v>
          </cell>
          <cell r="AO347">
            <v>0</v>
          </cell>
          <cell r="AP347">
            <v>0</v>
          </cell>
          <cell r="AQ347">
            <v>0</v>
          </cell>
          <cell r="BG347" t="b">
            <v>0</v>
          </cell>
          <cell r="BO347" t="b">
            <v>0</v>
          </cell>
          <cell r="CA347" t="b">
            <v>0</v>
          </cell>
          <cell r="CB347" t="b">
            <v>0</v>
          </cell>
          <cell r="CD347" t="b">
            <v>0</v>
          </cell>
          <cell r="CE347" t="b">
            <v>0</v>
          </cell>
          <cell r="CG347" t="b">
            <v>0</v>
          </cell>
          <cell r="CH347" t="b">
            <v>0</v>
          </cell>
          <cell r="CP347">
            <v>0</v>
          </cell>
          <cell r="CT347" t="b">
            <v>0</v>
          </cell>
          <cell r="CV347" t="b">
            <v>0</v>
          </cell>
          <cell r="CX347" t="b">
            <v>0</v>
          </cell>
          <cell r="CZ347" t="b">
            <v>0</v>
          </cell>
          <cell r="DB347" t="b">
            <v>0</v>
          </cell>
          <cell r="DD347" t="b">
            <v>0</v>
          </cell>
          <cell r="DF347" t="b">
            <v>0</v>
          </cell>
          <cell r="DH347" t="b">
            <v>0</v>
          </cell>
          <cell r="DJ347" t="b">
            <v>0</v>
          </cell>
          <cell r="DL347" t="b">
            <v>0</v>
          </cell>
          <cell r="DN347" t="b">
            <v>0</v>
          </cell>
          <cell r="DP347" t="b">
            <v>0</v>
          </cell>
          <cell r="DV347">
            <v>0</v>
          </cell>
          <cell r="DX347">
            <v>0</v>
          </cell>
          <cell r="DZ347">
            <v>0</v>
          </cell>
          <cell r="EB347">
            <v>0</v>
          </cell>
          <cell r="ED347">
            <v>0</v>
          </cell>
          <cell r="EF347">
            <v>0</v>
          </cell>
          <cell r="EJ347">
            <v>0</v>
          </cell>
          <cell r="EL347">
            <v>0</v>
          </cell>
          <cell r="EN347">
            <v>0</v>
          </cell>
          <cell r="EP347">
            <v>0</v>
          </cell>
          <cell r="ER347">
            <v>0</v>
          </cell>
          <cell r="ET347">
            <v>0</v>
          </cell>
          <cell r="EX347">
            <v>0</v>
          </cell>
          <cell r="EZ347">
            <v>0</v>
          </cell>
          <cell r="FD347">
            <v>0</v>
          </cell>
          <cell r="FF347">
            <v>0</v>
          </cell>
        </row>
        <row r="348">
          <cell r="A348" t="str">
            <v>Elkedler_DKE0-5_2016</v>
          </cell>
          <cell r="B348" t="str">
            <v>DK-East</v>
          </cell>
          <cell r="G348">
            <v>-3.5</v>
          </cell>
          <cell r="H348">
            <v>3.5</v>
          </cell>
          <cell r="AK348">
            <v>-3.5</v>
          </cell>
          <cell r="AL348">
            <v>0</v>
          </cell>
          <cell r="AN348">
            <v>0</v>
          </cell>
          <cell r="AO348">
            <v>0</v>
          </cell>
          <cell r="AP348">
            <v>0</v>
          </cell>
          <cell r="AQ348">
            <v>0</v>
          </cell>
          <cell r="BG348" t="b">
            <v>0</v>
          </cell>
          <cell r="BO348" t="b">
            <v>0</v>
          </cell>
          <cell r="CA348" t="b">
            <v>0</v>
          </cell>
          <cell r="CB348" t="b">
            <v>0</v>
          </cell>
          <cell r="CD348" t="b">
            <v>0</v>
          </cell>
          <cell r="CE348" t="b">
            <v>0</v>
          </cell>
          <cell r="CG348" t="b">
            <v>0</v>
          </cell>
          <cell r="CH348" t="b">
            <v>0</v>
          </cell>
          <cell r="CP348">
            <v>0</v>
          </cell>
          <cell r="CT348" t="b">
            <v>0</v>
          </cell>
          <cell r="CV348" t="b">
            <v>0</v>
          </cell>
          <cell r="CX348" t="b">
            <v>0</v>
          </cell>
          <cell r="CZ348" t="b">
            <v>0</v>
          </cell>
          <cell r="DB348" t="b">
            <v>0</v>
          </cell>
          <cell r="DD348" t="b">
            <v>0</v>
          </cell>
          <cell r="DF348" t="b">
            <v>0</v>
          </cell>
          <cell r="DH348" t="b">
            <v>0</v>
          </cell>
          <cell r="DJ348" t="b">
            <v>0</v>
          </cell>
          <cell r="DL348" t="b">
            <v>0</v>
          </cell>
          <cell r="DN348" t="b">
            <v>0</v>
          </cell>
          <cell r="DP348" t="b">
            <v>0</v>
          </cell>
          <cell r="DV348">
            <v>0</v>
          </cell>
          <cell r="DX348">
            <v>0</v>
          </cell>
          <cell r="DZ348">
            <v>0</v>
          </cell>
          <cell r="EB348">
            <v>0</v>
          </cell>
          <cell r="ED348">
            <v>0</v>
          </cell>
          <cell r="EF348">
            <v>0</v>
          </cell>
          <cell r="EJ348">
            <v>0</v>
          </cell>
          <cell r="EL348">
            <v>0</v>
          </cell>
          <cell r="EN348">
            <v>0</v>
          </cell>
          <cell r="EP348">
            <v>0</v>
          </cell>
          <cell r="ER348">
            <v>0</v>
          </cell>
          <cell r="ET348">
            <v>0</v>
          </cell>
          <cell r="EX348">
            <v>0</v>
          </cell>
          <cell r="EZ348">
            <v>0</v>
          </cell>
          <cell r="FD348">
            <v>0</v>
          </cell>
          <cell r="FF348">
            <v>0</v>
          </cell>
        </row>
        <row r="349">
          <cell r="A349" t="str">
            <v>Elkedler_DKE0-5_2017</v>
          </cell>
          <cell r="B349" t="str">
            <v>DK-East</v>
          </cell>
          <cell r="G349">
            <v>-3.5</v>
          </cell>
          <cell r="H349">
            <v>3.5</v>
          </cell>
          <cell r="AK349">
            <v>-3.5</v>
          </cell>
          <cell r="AL349">
            <v>0</v>
          </cell>
          <cell r="AN349">
            <v>0</v>
          </cell>
          <cell r="AO349">
            <v>0</v>
          </cell>
          <cell r="AP349">
            <v>0</v>
          </cell>
          <cell r="AQ349">
            <v>0</v>
          </cell>
          <cell r="BG349" t="b">
            <v>0</v>
          </cell>
          <cell r="BO349" t="b">
            <v>0</v>
          </cell>
          <cell r="CA349" t="b">
            <v>0</v>
          </cell>
          <cell r="CB349" t="b">
            <v>0</v>
          </cell>
          <cell r="CD349" t="b">
            <v>0</v>
          </cell>
          <cell r="CE349" t="b">
            <v>0</v>
          </cell>
          <cell r="CG349" t="b">
            <v>0</v>
          </cell>
          <cell r="CH349" t="b">
            <v>0</v>
          </cell>
          <cell r="CP349">
            <v>0</v>
          </cell>
          <cell r="CT349" t="b">
            <v>0</v>
          </cell>
          <cell r="CV349" t="b">
            <v>0</v>
          </cell>
          <cell r="CX349" t="b">
            <v>0</v>
          </cell>
          <cell r="CZ349" t="b">
            <v>0</v>
          </cell>
          <cell r="DB349" t="b">
            <v>0</v>
          </cell>
          <cell r="DD349" t="b">
            <v>0</v>
          </cell>
          <cell r="DF349" t="b">
            <v>0</v>
          </cell>
          <cell r="DH349" t="b">
            <v>0</v>
          </cell>
          <cell r="DJ349" t="b">
            <v>0</v>
          </cell>
          <cell r="DL349" t="b">
            <v>0</v>
          </cell>
          <cell r="DN349" t="b">
            <v>0</v>
          </cell>
          <cell r="DP349" t="b">
            <v>0</v>
          </cell>
          <cell r="DV349">
            <v>0</v>
          </cell>
          <cell r="DX349">
            <v>0</v>
          </cell>
          <cell r="DZ349">
            <v>0</v>
          </cell>
          <cell r="EB349">
            <v>0</v>
          </cell>
          <cell r="ED349">
            <v>0</v>
          </cell>
          <cell r="EF349">
            <v>0</v>
          </cell>
          <cell r="EJ349">
            <v>0</v>
          </cell>
          <cell r="EL349">
            <v>0</v>
          </cell>
          <cell r="EN349">
            <v>0</v>
          </cell>
          <cell r="EP349">
            <v>0</v>
          </cell>
          <cell r="ER349">
            <v>0</v>
          </cell>
          <cell r="ET349">
            <v>0</v>
          </cell>
          <cell r="EX349">
            <v>0</v>
          </cell>
          <cell r="EZ349">
            <v>0</v>
          </cell>
          <cell r="FD349">
            <v>0</v>
          </cell>
          <cell r="FF349">
            <v>0</v>
          </cell>
        </row>
        <row r="350">
          <cell r="A350" t="str">
            <v>Elkedler_DKE0-5_2018</v>
          </cell>
          <cell r="B350" t="str">
            <v>DK-East</v>
          </cell>
          <cell r="G350">
            <v>-3.5</v>
          </cell>
          <cell r="H350">
            <v>3.5</v>
          </cell>
          <cell r="AK350">
            <v>-3.5</v>
          </cell>
          <cell r="AL350">
            <v>0</v>
          </cell>
          <cell r="AN350">
            <v>0</v>
          </cell>
          <cell r="AO350">
            <v>0</v>
          </cell>
          <cell r="AP350">
            <v>0</v>
          </cell>
          <cell r="AQ350">
            <v>0</v>
          </cell>
          <cell r="BG350" t="b">
            <v>0</v>
          </cell>
          <cell r="BO350" t="b">
            <v>0</v>
          </cell>
          <cell r="CA350" t="b">
            <v>0</v>
          </cell>
          <cell r="CB350" t="b">
            <v>0</v>
          </cell>
          <cell r="CD350" t="b">
            <v>0</v>
          </cell>
          <cell r="CE350" t="b">
            <v>0</v>
          </cell>
          <cell r="CG350" t="b">
            <v>0</v>
          </cell>
          <cell r="CH350" t="b">
            <v>0</v>
          </cell>
          <cell r="CP350">
            <v>0</v>
          </cell>
          <cell r="CT350" t="b">
            <v>0</v>
          </cell>
          <cell r="CV350" t="b">
            <v>0</v>
          </cell>
          <cell r="CX350" t="b">
            <v>0</v>
          </cell>
          <cell r="CZ350" t="b">
            <v>0</v>
          </cell>
          <cell r="DB350" t="b">
            <v>0</v>
          </cell>
          <cell r="DD350" t="b">
            <v>0</v>
          </cell>
          <cell r="DF350" t="b">
            <v>0</v>
          </cell>
          <cell r="DH350" t="b">
            <v>0</v>
          </cell>
          <cell r="DJ350" t="b">
            <v>0</v>
          </cell>
          <cell r="DL350" t="b">
            <v>0</v>
          </cell>
          <cell r="DN350" t="b">
            <v>0</v>
          </cell>
          <cell r="DP350" t="b">
            <v>0</v>
          </cell>
          <cell r="DV350">
            <v>0</v>
          </cell>
          <cell r="DX350">
            <v>0</v>
          </cell>
          <cell r="DZ350">
            <v>0</v>
          </cell>
          <cell r="EB350">
            <v>0</v>
          </cell>
          <cell r="ED350">
            <v>0</v>
          </cell>
          <cell r="EF350">
            <v>0</v>
          </cell>
          <cell r="EJ350">
            <v>0</v>
          </cell>
          <cell r="EL350">
            <v>0</v>
          </cell>
          <cell r="EN350">
            <v>0</v>
          </cell>
          <cell r="EP350">
            <v>0</v>
          </cell>
          <cell r="ER350">
            <v>0</v>
          </cell>
          <cell r="ET350">
            <v>0</v>
          </cell>
          <cell r="EX350">
            <v>0</v>
          </cell>
          <cell r="EZ350">
            <v>0</v>
          </cell>
          <cell r="FD350">
            <v>0</v>
          </cell>
          <cell r="FF350">
            <v>0</v>
          </cell>
        </row>
        <row r="351">
          <cell r="A351" t="str">
            <v>Elkedler_DKE0-5_2019</v>
          </cell>
          <cell r="B351" t="str">
            <v>DK-East</v>
          </cell>
          <cell r="G351">
            <v>-3.5</v>
          </cell>
          <cell r="H351">
            <v>3.5</v>
          </cell>
          <cell r="AK351">
            <v>-3.5</v>
          </cell>
          <cell r="AL351">
            <v>0</v>
          </cell>
          <cell r="AN351">
            <v>0</v>
          </cell>
          <cell r="AO351">
            <v>0</v>
          </cell>
          <cell r="AP351">
            <v>0</v>
          </cell>
          <cell r="AQ351">
            <v>0</v>
          </cell>
          <cell r="BG351" t="b">
            <v>0</v>
          </cell>
          <cell r="BO351" t="b">
            <v>0</v>
          </cell>
          <cell r="CA351" t="b">
            <v>0</v>
          </cell>
          <cell r="CB351" t="b">
            <v>0</v>
          </cell>
          <cell r="CD351" t="b">
            <v>0</v>
          </cell>
          <cell r="CE351" t="b">
            <v>0</v>
          </cell>
          <cell r="CG351" t="b">
            <v>0</v>
          </cell>
          <cell r="CH351" t="b">
            <v>0</v>
          </cell>
          <cell r="CP351">
            <v>0</v>
          </cell>
          <cell r="CT351" t="b">
            <v>0</v>
          </cell>
          <cell r="CV351" t="b">
            <v>0</v>
          </cell>
          <cell r="CX351" t="b">
            <v>0</v>
          </cell>
          <cell r="CZ351" t="b">
            <v>0</v>
          </cell>
          <cell r="DB351" t="b">
            <v>0</v>
          </cell>
          <cell r="DD351" t="b">
            <v>0</v>
          </cell>
          <cell r="DF351" t="b">
            <v>0</v>
          </cell>
          <cell r="DH351" t="b">
            <v>0</v>
          </cell>
          <cell r="DJ351" t="b">
            <v>0</v>
          </cell>
          <cell r="DL351" t="b">
            <v>0</v>
          </cell>
          <cell r="DN351" t="b">
            <v>0</v>
          </cell>
          <cell r="DP351" t="b">
            <v>0</v>
          </cell>
          <cell r="DV351">
            <v>0</v>
          </cell>
          <cell r="DX351">
            <v>0</v>
          </cell>
          <cell r="DZ351">
            <v>0</v>
          </cell>
          <cell r="EB351">
            <v>0</v>
          </cell>
          <cell r="ED351">
            <v>0</v>
          </cell>
          <cell r="EF351">
            <v>0</v>
          </cell>
          <cell r="EJ351">
            <v>0</v>
          </cell>
          <cell r="EL351">
            <v>0</v>
          </cell>
          <cell r="EN351">
            <v>0</v>
          </cell>
          <cell r="EP351">
            <v>0</v>
          </cell>
          <cell r="ER351">
            <v>0</v>
          </cell>
          <cell r="ET351">
            <v>0</v>
          </cell>
          <cell r="EX351">
            <v>0</v>
          </cell>
          <cell r="EZ351">
            <v>0</v>
          </cell>
          <cell r="FD351">
            <v>0</v>
          </cell>
          <cell r="FF351">
            <v>0</v>
          </cell>
        </row>
        <row r="352">
          <cell r="A352" t="str">
            <v>Elkedler_DKE0-5_2020</v>
          </cell>
          <cell r="B352" t="str">
            <v>DK-East</v>
          </cell>
          <cell r="G352">
            <v>-3.5</v>
          </cell>
          <cell r="H352">
            <v>3.5</v>
          </cell>
          <cell r="AK352">
            <v>-3.5</v>
          </cell>
          <cell r="AL352">
            <v>0</v>
          </cell>
          <cell r="AN352">
            <v>0</v>
          </cell>
          <cell r="AO352">
            <v>0</v>
          </cell>
          <cell r="AP352">
            <v>0</v>
          </cell>
          <cell r="AQ352">
            <v>0</v>
          </cell>
          <cell r="BG352" t="b">
            <v>0</v>
          </cell>
          <cell r="BO352" t="b">
            <v>0</v>
          </cell>
          <cell r="CA352" t="b">
            <v>0</v>
          </cell>
          <cell r="CB352" t="b">
            <v>0</v>
          </cell>
          <cell r="CD352" t="b">
            <v>0</v>
          </cell>
          <cell r="CE352" t="b">
            <v>0</v>
          </cell>
          <cell r="CG352" t="b">
            <v>0</v>
          </cell>
          <cell r="CH352" t="b">
            <v>0</v>
          </cell>
          <cell r="CP352">
            <v>0</v>
          </cell>
          <cell r="CT352" t="b">
            <v>0</v>
          </cell>
          <cell r="CV352" t="b">
            <v>0</v>
          </cell>
          <cell r="CX352" t="b">
            <v>0</v>
          </cell>
          <cell r="CZ352" t="b">
            <v>0</v>
          </cell>
          <cell r="DB352" t="b">
            <v>0</v>
          </cell>
          <cell r="DD352" t="b">
            <v>0</v>
          </cell>
          <cell r="DF352" t="b">
            <v>0</v>
          </cell>
          <cell r="DH352" t="b">
            <v>0</v>
          </cell>
          <cell r="DJ352" t="b">
            <v>0</v>
          </cell>
          <cell r="DL352" t="b">
            <v>0</v>
          </cell>
          <cell r="DN352" t="b">
            <v>0</v>
          </cell>
          <cell r="DP352" t="b">
            <v>0</v>
          </cell>
          <cell r="DV352">
            <v>0</v>
          </cell>
          <cell r="DX352">
            <v>0</v>
          </cell>
          <cell r="DZ352">
            <v>0</v>
          </cell>
          <cell r="EB352">
            <v>0</v>
          </cell>
          <cell r="ED352">
            <v>0</v>
          </cell>
          <cell r="EF352">
            <v>0</v>
          </cell>
          <cell r="EJ352">
            <v>0</v>
          </cell>
          <cell r="EL352">
            <v>0</v>
          </cell>
          <cell r="EN352">
            <v>0</v>
          </cell>
          <cell r="EP352">
            <v>0</v>
          </cell>
          <cell r="ER352">
            <v>0</v>
          </cell>
          <cell r="ET352">
            <v>0</v>
          </cell>
          <cell r="EX352">
            <v>0</v>
          </cell>
          <cell r="EZ352">
            <v>0</v>
          </cell>
          <cell r="FD352">
            <v>0</v>
          </cell>
          <cell r="FF352">
            <v>0</v>
          </cell>
        </row>
        <row r="353">
          <cell r="A353" t="str">
            <v>VarmelagerDKE0-5</v>
          </cell>
          <cell r="B353" t="str">
            <v>DK-East</v>
          </cell>
          <cell r="G353">
            <v>0</v>
          </cell>
          <cell r="H353">
            <v>10</v>
          </cell>
          <cell r="AK353">
            <v>0</v>
          </cell>
          <cell r="AL353">
            <v>0</v>
          </cell>
          <cell r="AN353">
            <v>0</v>
          </cell>
          <cell r="AO353">
            <v>0</v>
          </cell>
          <cell r="AP353">
            <v>0</v>
          </cell>
          <cell r="AQ353">
            <v>0</v>
          </cell>
          <cell r="BG353" t="b">
            <v>0</v>
          </cell>
          <cell r="BO353" t="b">
            <v>0</v>
          </cell>
          <cell r="CA353" t="b">
            <v>0</v>
          </cell>
          <cell r="CB353" t="b">
            <v>0</v>
          </cell>
          <cell r="CD353" t="b">
            <v>0</v>
          </cell>
          <cell r="CE353" t="b">
            <v>0</v>
          </cell>
          <cell r="CG353" t="b">
            <v>0</v>
          </cell>
          <cell r="CH353" t="b">
            <v>0</v>
          </cell>
          <cell r="CP353">
            <v>0</v>
          </cell>
          <cell r="CT353" t="b">
            <v>0</v>
          </cell>
          <cell r="CV353" t="b">
            <v>0</v>
          </cell>
          <cell r="CX353" t="b">
            <v>0</v>
          </cell>
          <cell r="CZ353" t="b">
            <v>0</v>
          </cell>
          <cell r="DB353" t="b">
            <v>0</v>
          </cell>
          <cell r="DD353" t="b">
            <v>0</v>
          </cell>
          <cell r="DF353" t="b">
            <v>0</v>
          </cell>
          <cell r="DH353" t="b">
            <v>0</v>
          </cell>
          <cell r="DJ353" t="b">
            <v>0</v>
          </cell>
          <cell r="DL353" t="b">
            <v>0</v>
          </cell>
          <cell r="DN353" t="b">
            <v>0</v>
          </cell>
          <cell r="DP353" t="b">
            <v>0</v>
          </cell>
          <cell r="DV353">
            <v>0</v>
          </cell>
          <cell r="DX353">
            <v>0</v>
          </cell>
          <cell r="DZ353">
            <v>0</v>
          </cell>
          <cell r="EB353">
            <v>0</v>
          </cell>
          <cell r="ED353">
            <v>0</v>
          </cell>
          <cell r="EF353">
            <v>0</v>
          </cell>
          <cell r="EJ353">
            <v>0</v>
          </cell>
          <cell r="EL353">
            <v>0</v>
          </cell>
          <cell r="EN353">
            <v>0</v>
          </cell>
          <cell r="EP353">
            <v>0</v>
          </cell>
          <cell r="ER353">
            <v>0</v>
          </cell>
          <cell r="ET353">
            <v>0</v>
          </cell>
          <cell r="EX353">
            <v>0</v>
          </cell>
          <cell r="EZ353">
            <v>0</v>
          </cell>
          <cell r="FD353">
            <v>0</v>
          </cell>
          <cell r="FF353">
            <v>0</v>
          </cell>
        </row>
        <row r="354">
          <cell r="A354" t="str">
            <v>Affaldskedler_DKE0</v>
          </cell>
          <cell r="B354" t="str">
            <v>DK-East</v>
          </cell>
          <cell r="G354">
            <v>0</v>
          </cell>
          <cell r="H354">
            <v>2</v>
          </cell>
          <cell r="AK354">
            <v>0</v>
          </cell>
          <cell r="AL354">
            <v>1.3360000000000001</v>
          </cell>
          <cell r="AN354">
            <v>0</v>
          </cell>
          <cell r="AO354">
            <v>0.39600000000000002</v>
          </cell>
          <cell r="AP354">
            <v>0</v>
          </cell>
          <cell r="AQ354">
            <v>0.14000000000000001</v>
          </cell>
          <cell r="BG354" t="b">
            <v>0</v>
          </cell>
          <cell r="BO354" t="b">
            <v>0</v>
          </cell>
          <cell r="CA354" t="b">
            <v>0</v>
          </cell>
          <cell r="CB354" t="b">
            <v>0</v>
          </cell>
          <cell r="CD354" t="b">
            <v>0</v>
          </cell>
          <cell r="CE354" t="b">
            <v>0</v>
          </cell>
          <cell r="CG354" t="b">
            <v>0</v>
          </cell>
          <cell r="CH354" t="b">
            <v>0</v>
          </cell>
          <cell r="CP354" t="str">
            <v>EHWSTBOD</v>
          </cell>
          <cell r="CT354" t="b">
            <v>0</v>
          </cell>
          <cell r="CV354" t="b">
            <v>0</v>
          </cell>
          <cell r="CX354" t="b">
            <v>0</v>
          </cell>
          <cell r="CZ354" t="b">
            <v>0</v>
          </cell>
          <cell r="DB354" t="b">
            <v>0</v>
          </cell>
          <cell r="DD354" t="b">
            <v>0</v>
          </cell>
          <cell r="DF354" t="b">
            <v>0</v>
          </cell>
          <cell r="DH354" t="b">
            <v>0</v>
          </cell>
          <cell r="DJ354" t="b">
            <v>0</v>
          </cell>
          <cell r="DL354" t="b">
            <v>0</v>
          </cell>
          <cell r="DN354" t="b">
            <v>0</v>
          </cell>
          <cell r="DP354" t="b">
            <v>0</v>
          </cell>
          <cell r="DV354">
            <v>0</v>
          </cell>
          <cell r="DX354">
            <v>0</v>
          </cell>
          <cell r="DZ354">
            <v>0</v>
          </cell>
          <cell r="EB354">
            <v>0</v>
          </cell>
          <cell r="ED354">
            <v>0</v>
          </cell>
          <cell r="EF354">
            <v>0</v>
          </cell>
          <cell r="EJ354">
            <v>0</v>
          </cell>
          <cell r="EL354">
            <v>0</v>
          </cell>
          <cell r="EN354">
            <v>0</v>
          </cell>
          <cell r="EP354">
            <v>0</v>
          </cell>
          <cell r="ER354">
            <v>0</v>
          </cell>
          <cell r="ET354">
            <v>0</v>
          </cell>
          <cell r="EX354">
            <v>0</v>
          </cell>
          <cell r="EZ354">
            <v>0</v>
          </cell>
          <cell r="FD354">
            <v>0</v>
          </cell>
          <cell r="FF354">
            <v>0</v>
          </cell>
        </row>
        <row r="355">
          <cell r="A355" t="str">
            <v>Affaldskedler_DKE0</v>
          </cell>
          <cell r="B355" t="str">
            <v>DK-East</v>
          </cell>
          <cell r="G355">
            <v>0</v>
          </cell>
          <cell r="H355">
            <v>2</v>
          </cell>
          <cell r="AK355">
            <v>0</v>
          </cell>
          <cell r="AL355">
            <v>1.3360000000000001</v>
          </cell>
          <cell r="AN355">
            <v>0</v>
          </cell>
          <cell r="AO355">
            <v>0.39600000000000002</v>
          </cell>
          <cell r="AP355">
            <v>0</v>
          </cell>
          <cell r="AQ355">
            <v>0.14000000000000001</v>
          </cell>
          <cell r="BG355" t="b">
            <v>0</v>
          </cell>
          <cell r="BO355" t="b">
            <v>0</v>
          </cell>
          <cell r="CA355" t="b">
            <v>0</v>
          </cell>
          <cell r="CB355" t="b">
            <v>0</v>
          </cell>
          <cell r="CD355" t="b">
            <v>0</v>
          </cell>
          <cell r="CE355" t="b">
            <v>0</v>
          </cell>
          <cell r="CG355" t="b">
            <v>0</v>
          </cell>
          <cell r="CH355" t="b">
            <v>0</v>
          </cell>
          <cell r="CP355" t="str">
            <v>EHWSTBOD</v>
          </cell>
          <cell r="CT355" t="b">
            <v>0</v>
          </cell>
          <cell r="CV355" t="b">
            <v>0</v>
          </cell>
          <cell r="CX355" t="b">
            <v>0</v>
          </cell>
          <cell r="CZ355" t="b">
            <v>0</v>
          </cell>
          <cell r="DB355" t="b">
            <v>0</v>
          </cell>
          <cell r="DD355" t="b">
            <v>0</v>
          </cell>
          <cell r="DF355" t="b">
            <v>0</v>
          </cell>
          <cell r="DH355" t="b">
            <v>0</v>
          </cell>
          <cell r="DJ355" t="b">
            <v>0</v>
          </cell>
          <cell r="DL355" t="b">
            <v>0</v>
          </cell>
          <cell r="DN355" t="b">
            <v>0</v>
          </cell>
          <cell r="DP355" t="b">
            <v>0</v>
          </cell>
          <cell r="DV355">
            <v>0</v>
          </cell>
          <cell r="DX355">
            <v>0</v>
          </cell>
          <cell r="DZ355">
            <v>0</v>
          </cell>
          <cell r="EB355">
            <v>0</v>
          </cell>
          <cell r="ED355">
            <v>0</v>
          </cell>
          <cell r="EF355">
            <v>0</v>
          </cell>
          <cell r="EJ355">
            <v>0</v>
          </cell>
          <cell r="EL355">
            <v>0</v>
          </cell>
          <cell r="EN355">
            <v>0</v>
          </cell>
          <cell r="EP355">
            <v>0</v>
          </cell>
          <cell r="ER355">
            <v>0</v>
          </cell>
          <cell r="ET355">
            <v>0</v>
          </cell>
          <cell r="EX355">
            <v>0</v>
          </cell>
          <cell r="EZ355">
            <v>0</v>
          </cell>
          <cell r="FD355">
            <v>0</v>
          </cell>
          <cell r="FF355">
            <v>0</v>
          </cell>
        </row>
        <row r="356">
          <cell r="A356" t="str">
            <v>Gaskedler_DKE0</v>
          </cell>
          <cell r="B356" t="str">
            <v>DK-East</v>
          </cell>
          <cell r="G356">
            <v>0</v>
          </cell>
          <cell r="H356">
            <v>207</v>
          </cell>
          <cell r="AK356">
            <v>0</v>
          </cell>
          <cell r="AL356">
            <v>188.577</v>
          </cell>
          <cell r="AN356">
            <v>0</v>
          </cell>
          <cell r="AO356">
            <v>0</v>
          </cell>
          <cell r="AP356">
            <v>2321.85</v>
          </cell>
          <cell r="AQ356">
            <v>0</v>
          </cell>
          <cell r="BG356" t="b">
            <v>0</v>
          </cell>
          <cell r="BO356" t="b">
            <v>0</v>
          </cell>
          <cell r="CA356" t="b">
            <v>0</v>
          </cell>
          <cell r="CB356" t="b">
            <v>0</v>
          </cell>
          <cell r="CD356" t="b">
            <v>0</v>
          </cell>
          <cell r="CE356" t="b">
            <v>0</v>
          </cell>
          <cell r="CG356" t="b">
            <v>0</v>
          </cell>
          <cell r="CH356" t="b">
            <v>0</v>
          </cell>
          <cell r="CP356" t="str">
            <v>EHGASBOD</v>
          </cell>
          <cell r="CT356" t="b">
            <v>0</v>
          </cell>
          <cell r="CV356" t="b">
            <v>0</v>
          </cell>
          <cell r="CX356" t="b">
            <v>0</v>
          </cell>
          <cell r="CZ356" t="b">
            <v>0</v>
          </cell>
          <cell r="DB356" t="b">
            <v>0</v>
          </cell>
          <cell r="DD356" t="b">
            <v>0</v>
          </cell>
          <cell r="DF356" t="b">
            <v>0</v>
          </cell>
          <cell r="DH356" t="b">
            <v>0</v>
          </cell>
          <cell r="DJ356" t="b">
            <v>0</v>
          </cell>
          <cell r="DL356" t="b">
            <v>0</v>
          </cell>
          <cell r="DN356" t="b">
            <v>0</v>
          </cell>
          <cell r="DP356" t="b">
            <v>0</v>
          </cell>
          <cell r="DV356">
            <v>0</v>
          </cell>
          <cell r="DX356">
            <v>0</v>
          </cell>
          <cell r="DZ356">
            <v>0</v>
          </cell>
          <cell r="EB356">
            <v>0</v>
          </cell>
          <cell r="ED356">
            <v>0</v>
          </cell>
          <cell r="EF356">
            <v>0</v>
          </cell>
          <cell r="EJ356">
            <v>0</v>
          </cell>
          <cell r="EL356">
            <v>0</v>
          </cell>
          <cell r="EN356">
            <v>0</v>
          </cell>
          <cell r="EP356">
            <v>0</v>
          </cell>
          <cell r="ER356">
            <v>0</v>
          </cell>
          <cell r="ET356">
            <v>0</v>
          </cell>
          <cell r="EX356">
            <v>0</v>
          </cell>
          <cell r="EZ356">
            <v>0</v>
          </cell>
          <cell r="FD356">
            <v>0</v>
          </cell>
          <cell r="FF356">
            <v>0</v>
          </cell>
        </row>
        <row r="357">
          <cell r="A357" t="str">
            <v>Gaskedler_DKE0</v>
          </cell>
          <cell r="B357" t="str">
            <v>DK-East</v>
          </cell>
          <cell r="G357">
            <v>0</v>
          </cell>
          <cell r="H357">
            <v>207</v>
          </cell>
          <cell r="AK357">
            <v>0</v>
          </cell>
          <cell r="AL357">
            <v>188.577</v>
          </cell>
          <cell r="AN357">
            <v>0</v>
          </cell>
          <cell r="AO357">
            <v>0</v>
          </cell>
          <cell r="AP357">
            <v>2321.85</v>
          </cell>
          <cell r="AQ357">
            <v>0</v>
          </cell>
          <cell r="BG357" t="b">
            <v>0</v>
          </cell>
          <cell r="BO357" t="b">
            <v>0</v>
          </cell>
          <cell r="CA357" t="b">
            <v>0</v>
          </cell>
          <cell r="CB357" t="b">
            <v>0</v>
          </cell>
          <cell r="CD357" t="b">
            <v>0</v>
          </cell>
          <cell r="CE357" t="b">
            <v>0</v>
          </cell>
          <cell r="CG357" t="b">
            <v>0</v>
          </cell>
          <cell r="CH357" t="b">
            <v>0</v>
          </cell>
          <cell r="CP357" t="str">
            <v>EHGASBOD</v>
          </cell>
          <cell r="CT357" t="b">
            <v>0</v>
          </cell>
          <cell r="CV357" t="b">
            <v>0</v>
          </cell>
          <cell r="CX357" t="b">
            <v>0</v>
          </cell>
          <cell r="CZ357" t="b">
            <v>0</v>
          </cell>
          <cell r="DB357" t="b">
            <v>0</v>
          </cell>
          <cell r="DD357" t="b">
            <v>0</v>
          </cell>
          <cell r="DF357" t="b">
            <v>0</v>
          </cell>
          <cell r="DH357" t="b">
            <v>0</v>
          </cell>
          <cell r="DJ357" t="b">
            <v>0</v>
          </cell>
          <cell r="DL357" t="b">
            <v>0</v>
          </cell>
          <cell r="DN357" t="b">
            <v>0</v>
          </cell>
          <cell r="DP357" t="b">
            <v>0</v>
          </cell>
          <cell r="DV357">
            <v>0</v>
          </cell>
          <cell r="DX357">
            <v>0</v>
          </cell>
          <cell r="DZ357">
            <v>0</v>
          </cell>
          <cell r="EB357">
            <v>0</v>
          </cell>
          <cell r="ED357">
            <v>0</v>
          </cell>
          <cell r="EF357">
            <v>0</v>
          </cell>
          <cell r="EJ357">
            <v>0</v>
          </cell>
          <cell r="EL357">
            <v>0</v>
          </cell>
          <cell r="EN357">
            <v>0</v>
          </cell>
          <cell r="EP357">
            <v>0</v>
          </cell>
          <cell r="ER357">
            <v>0</v>
          </cell>
          <cell r="ET357">
            <v>0</v>
          </cell>
          <cell r="EX357">
            <v>0</v>
          </cell>
          <cell r="EZ357">
            <v>0</v>
          </cell>
          <cell r="FD357">
            <v>0</v>
          </cell>
          <cell r="FF357">
            <v>0</v>
          </cell>
        </row>
        <row r="358">
          <cell r="A358" t="str">
            <v>Gaskedler_DKE0</v>
          </cell>
          <cell r="B358" t="str">
            <v>DK-East</v>
          </cell>
          <cell r="G358">
            <v>0</v>
          </cell>
          <cell r="H358">
            <v>207</v>
          </cell>
          <cell r="AK358">
            <v>0</v>
          </cell>
          <cell r="AL358">
            <v>188.577</v>
          </cell>
          <cell r="AN358">
            <v>0</v>
          </cell>
          <cell r="AO358">
            <v>0</v>
          </cell>
          <cell r="AP358">
            <v>2321.85</v>
          </cell>
          <cell r="AQ358">
            <v>0</v>
          </cell>
          <cell r="BG358" t="b">
            <v>0</v>
          </cell>
          <cell r="BO358" t="b">
            <v>0</v>
          </cell>
          <cell r="CA358" t="b">
            <v>0</v>
          </cell>
          <cell r="CB358" t="b">
            <v>0</v>
          </cell>
          <cell r="CD358" t="b">
            <v>0</v>
          </cell>
          <cell r="CE358" t="b">
            <v>0</v>
          </cell>
          <cell r="CG358" t="b">
            <v>0</v>
          </cell>
          <cell r="CH358" t="b">
            <v>0</v>
          </cell>
          <cell r="CP358" t="str">
            <v>EHGASBOD</v>
          </cell>
          <cell r="CT358" t="b">
            <v>0</v>
          </cell>
          <cell r="CV358" t="b">
            <v>0</v>
          </cell>
          <cell r="CX358" t="b">
            <v>0</v>
          </cell>
          <cell r="CZ358" t="b">
            <v>0</v>
          </cell>
          <cell r="DB358" t="b">
            <v>0</v>
          </cell>
          <cell r="DD358" t="b">
            <v>0</v>
          </cell>
          <cell r="DF358" t="b">
            <v>0</v>
          </cell>
          <cell r="DH358" t="b">
            <v>0</v>
          </cell>
          <cell r="DJ358" t="b">
            <v>0</v>
          </cell>
          <cell r="DL358" t="b">
            <v>0</v>
          </cell>
          <cell r="DN358" t="b">
            <v>0</v>
          </cell>
          <cell r="DP358" t="b">
            <v>0</v>
          </cell>
          <cell r="DV358">
            <v>0</v>
          </cell>
          <cell r="DX358">
            <v>0</v>
          </cell>
          <cell r="DZ358">
            <v>0</v>
          </cell>
          <cell r="EB358">
            <v>0</v>
          </cell>
          <cell r="ED358">
            <v>0</v>
          </cell>
          <cell r="EF358">
            <v>0</v>
          </cell>
          <cell r="EJ358">
            <v>0</v>
          </cell>
          <cell r="EL358">
            <v>0</v>
          </cell>
          <cell r="EN358">
            <v>0</v>
          </cell>
          <cell r="EP358">
            <v>0</v>
          </cell>
          <cell r="ER358">
            <v>0</v>
          </cell>
          <cell r="ET358">
            <v>0</v>
          </cell>
          <cell r="EX358">
            <v>0</v>
          </cell>
          <cell r="EZ358">
            <v>0</v>
          </cell>
          <cell r="FD358">
            <v>0</v>
          </cell>
          <cell r="FF358">
            <v>0</v>
          </cell>
        </row>
        <row r="359">
          <cell r="A359" t="str">
            <v>Biokedler_DKE0</v>
          </cell>
          <cell r="B359" t="str">
            <v>DK-East</v>
          </cell>
          <cell r="G359">
            <v>0</v>
          </cell>
          <cell r="H359">
            <v>224</v>
          </cell>
          <cell r="AK359">
            <v>0</v>
          </cell>
          <cell r="AL359">
            <v>215.93599999999998</v>
          </cell>
          <cell r="AN359">
            <v>0</v>
          </cell>
          <cell r="AO359">
            <v>5.5596800000000002</v>
          </cell>
          <cell r="AP359">
            <v>7235.1999999999989</v>
          </cell>
          <cell r="AQ359">
            <v>11.200000000000001</v>
          </cell>
          <cell r="BG359" t="b">
            <v>0</v>
          </cell>
          <cell r="BO359" t="b">
            <v>0</v>
          </cell>
          <cell r="CA359" t="b">
            <v>0</v>
          </cell>
          <cell r="CB359" t="b">
            <v>0</v>
          </cell>
          <cell r="CD359" t="b">
            <v>0</v>
          </cell>
          <cell r="CE359" t="b">
            <v>0</v>
          </cell>
          <cell r="CG359" t="b">
            <v>0</v>
          </cell>
          <cell r="CH359" t="b">
            <v>0</v>
          </cell>
          <cell r="CP359" t="str">
            <v>EHSTRBOD</v>
          </cell>
          <cell r="CT359" t="b">
            <v>0</v>
          </cell>
          <cell r="CV359" t="b">
            <v>0</v>
          </cell>
          <cell r="CX359" t="b">
            <v>0</v>
          </cell>
          <cell r="CZ359" t="b">
            <v>0</v>
          </cell>
          <cell r="DB359" t="b">
            <v>0</v>
          </cell>
          <cell r="DD359" t="b">
            <v>0</v>
          </cell>
          <cell r="DF359" t="b">
            <v>0</v>
          </cell>
          <cell r="DH359" t="b">
            <v>0</v>
          </cell>
          <cell r="DJ359" t="b">
            <v>0</v>
          </cell>
          <cell r="DL359" t="b">
            <v>0</v>
          </cell>
          <cell r="DN359" t="b">
            <v>0</v>
          </cell>
          <cell r="DP359" t="b">
            <v>0</v>
          </cell>
          <cell r="DV359">
            <v>0</v>
          </cell>
          <cell r="DX359">
            <v>0</v>
          </cell>
          <cell r="DZ359">
            <v>0</v>
          </cell>
          <cell r="EB359">
            <v>0</v>
          </cell>
          <cell r="ED359">
            <v>0</v>
          </cell>
          <cell r="EF359">
            <v>0</v>
          </cell>
          <cell r="EJ359">
            <v>0</v>
          </cell>
          <cell r="EL359">
            <v>0</v>
          </cell>
          <cell r="EN359">
            <v>0</v>
          </cell>
          <cell r="EP359">
            <v>0</v>
          </cell>
          <cell r="ER359">
            <v>0</v>
          </cell>
          <cell r="ET359">
            <v>0</v>
          </cell>
          <cell r="EX359">
            <v>0</v>
          </cell>
          <cell r="EZ359">
            <v>0</v>
          </cell>
          <cell r="FD359">
            <v>0</v>
          </cell>
          <cell r="FF359">
            <v>0</v>
          </cell>
        </row>
        <row r="360">
          <cell r="A360" t="str">
            <v>OVV_DKE0</v>
          </cell>
          <cell r="B360" t="str">
            <v>DK-East</v>
          </cell>
          <cell r="G360">
            <v>0</v>
          </cell>
          <cell r="H360">
            <v>2</v>
          </cell>
          <cell r="N360">
            <v>11.667464117575319</v>
          </cell>
          <cell r="AK360">
            <v>0</v>
          </cell>
          <cell r="AL360">
            <v>0</v>
          </cell>
          <cell r="AN360">
            <v>0</v>
          </cell>
          <cell r="AO360">
            <v>0</v>
          </cell>
          <cell r="AP360">
            <v>0</v>
          </cell>
          <cell r="AQ360">
            <v>0</v>
          </cell>
          <cell r="BG360" t="b">
            <v>0</v>
          </cell>
          <cell r="BO360" t="b">
            <v>0</v>
          </cell>
          <cell r="CA360" t="b">
            <v>0</v>
          </cell>
          <cell r="CB360" t="b">
            <v>0</v>
          </cell>
          <cell r="CD360" t="b">
            <v>0</v>
          </cell>
          <cell r="CE360" t="b">
            <v>0</v>
          </cell>
          <cell r="CG360" t="b">
            <v>0</v>
          </cell>
          <cell r="CH360" t="b">
            <v>0</v>
          </cell>
          <cell r="CP360">
            <v>0</v>
          </cell>
          <cell r="CT360" t="b">
            <v>0</v>
          </cell>
          <cell r="CV360" t="b">
            <v>0</v>
          </cell>
          <cell r="CX360" t="b">
            <v>0</v>
          </cell>
          <cell r="CZ360" t="b">
            <v>0</v>
          </cell>
          <cell r="DB360" t="b">
            <v>0</v>
          </cell>
          <cell r="DD360" t="b">
            <v>0</v>
          </cell>
          <cell r="DF360" t="b">
            <v>0</v>
          </cell>
          <cell r="DH360" t="b">
            <v>0</v>
          </cell>
          <cell r="DJ360" t="b">
            <v>0</v>
          </cell>
          <cell r="DL360" t="b">
            <v>0</v>
          </cell>
          <cell r="DN360" t="b">
            <v>0</v>
          </cell>
          <cell r="DP360" t="b">
            <v>0</v>
          </cell>
          <cell r="DV360">
            <v>0</v>
          </cell>
          <cell r="DX360">
            <v>0</v>
          </cell>
          <cell r="DZ360">
            <v>0</v>
          </cell>
          <cell r="EB360">
            <v>0</v>
          </cell>
          <cell r="ED360">
            <v>0</v>
          </cell>
          <cell r="EF360">
            <v>0</v>
          </cell>
          <cell r="EJ360">
            <v>0</v>
          </cell>
          <cell r="EL360">
            <v>0</v>
          </cell>
          <cell r="EN360">
            <v>0</v>
          </cell>
          <cell r="EP360">
            <v>0</v>
          </cell>
          <cell r="ER360">
            <v>0</v>
          </cell>
          <cell r="ET360">
            <v>0</v>
          </cell>
          <cell r="EX360">
            <v>0</v>
          </cell>
          <cell r="EZ360">
            <v>0</v>
          </cell>
          <cell r="FD360">
            <v>0</v>
          </cell>
          <cell r="FF360">
            <v>0</v>
          </cell>
        </row>
        <row r="361">
          <cell r="A361" t="str">
            <v>Elkedler_DKE0_2013</v>
          </cell>
          <cell r="B361" t="str">
            <v>DK-East</v>
          </cell>
          <cell r="G361">
            <v>0</v>
          </cell>
          <cell r="H361">
            <v>0</v>
          </cell>
          <cell r="AK361">
            <v>0</v>
          </cell>
          <cell r="AL361">
            <v>0</v>
          </cell>
          <cell r="AN361">
            <v>0</v>
          </cell>
          <cell r="AO361">
            <v>0</v>
          </cell>
          <cell r="AP361">
            <v>0</v>
          </cell>
          <cell r="AQ361">
            <v>0</v>
          </cell>
          <cell r="BG361" t="b">
            <v>0</v>
          </cell>
          <cell r="BO361" t="b">
            <v>0</v>
          </cell>
          <cell r="CA361" t="b">
            <v>0</v>
          </cell>
          <cell r="CB361" t="b">
            <v>0</v>
          </cell>
          <cell r="CD361" t="b">
            <v>0</v>
          </cell>
          <cell r="CE361" t="b">
            <v>0</v>
          </cell>
          <cell r="CG361" t="b">
            <v>0</v>
          </cell>
          <cell r="CH361" t="b">
            <v>0</v>
          </cell>
          <cell r="CP361">
            <v>0</v>
          </cell>
          <cell r="CT361" t="b">
            <v>0</v>
          </cell>
          <cell r="CV361" t="b">
            <v>0</v>
          </cell>
          <cell r="CX361" t="b">
            <v>0</v>
          </cell>
          <cell r="CZ361" t="b">
            <v>0</v>
          </cell>
          <cell r="DB361" t="b">
            <v>0</v>
          </cell>
          <cell r="DD361" t="b">
            <v>0</v>
          </cell>
          <cell r="DF361" t="b">
            <v>0</v>
          </cell>
          <cell r="DH361" t="b">
            <v>0</v>
          </cell>
          <cell r="DJ361" t="b">
            <v>0</v>
          </cell>
          <cell r="DL361" t="b">
            <v>0</v>
          </cell>
          <cell r="DN361" t="b">
            <v>0</v>
          </cell>
          <cell r="DP361" t="b">
            <v>0</v>
          </cell>
          <cell r="DV361">
            <v>0</v>
          </cell>
          <cell r="DX361">
            <v>0</v>
          </cell>
          <cell r="DZ361">
            <v>0</v>
          </cell>
          <cell r="EB361">
            <v>0</v>
          </cell>
          <cell r="ED361">
            <v>0</v>
          </cell>
          <cell r="EF361">
            <v>0</v>
          </cell>
          <cell r="EJ361">
            <v>0</v>
          </cell>
          <cell r="EL361">
            <v>0</v>
          </cell>
          <cell r="EN361">
            <v>0</v>
          </cell>
          <cell r="EP361">
            <v>0</v>
          </cell>
          <cell r="ER361">
            <v>0</v>
          </cell>
          <cell r="ET361">
            <v>0</v>
          </cell>
          <cell r="EX361">
            <v>0</v>
          </cell>
          <cell r="EZ361">
            <v>0</v>
          </cell>
          <cell r="FD361">
            <v>0</v>
          </cell>
          <cell r="FF361">
            <v>0</v>
          </cell>
        </row>
        <row r="362">
          <cell r="A362" t="str">
            <v>Elkedler_DKE0_2014</v>
          </cell>
          <cell r="B362" t="str">
            <v>DK-East</v>
          </cell>
          <cell r="G362">
            <v>-3.5</v>
          </cell>
          <cell r="H362">
            <v>3.5</v>
          </cell>
          <cell r="AK362">
            <v>-3.5</v>
          </cell>
          <cell r="AL362">
            <v>0</v>
          </cell>
          <cell r="AN362">
            <v>0</v>
          </cell>
          <cell r="AO362">
            <v>0</v>
          </cell>
          <cell r="AP362">
            <v>0</v>
          </cell>
          <cell r="AQ362">
            <v>0</v>
          </cell>
          <cell r="BG362" t="b">
            <v>0</v>
          </cell>
          <cell r="BO362" t="b">
            <v>0</v>
          </cell>
          <cell r="CA362" t="b">
            <v>0</v>
          </cell>
          <cell r="CB362" t="b">
            <v>0</v>
          </cell>
          <cell r="CD362" t="b">
            <v>0</v>
          </cell>
          <cell r="CE362" t="b">
            <v>0</v>
          </cell>
          <cell r="CG362" t="b">
            <v>0</v>
          </cell>
          <cell r="CH362" t="b">
            <v>0</v>
          </cell>
          <cell r="CP362">
            <v>0</v>
          </cell>
          <cell r="CT362" t="b">
            <v>0</v>
          </cell>
          <cell r="CV362" t="b">
            <v>0</v>
          </cell>
          <cell r="CX362" t="b">
            <v>0</v>
          </cell>
          <cell r="CZ362" t="b">
            <v>0</v>
          </cell>
          <cell r="DB362" t="b">
            <v>0</v>
          </cell>
          <cell r="DD362" t="b">
            <v>0</v>
          </cell>
          <cell r="DF362" t="b">
            <v>0</v>
          </cell>
          <cell r="DH362" t="b">
            <v>0</v>
          </cell>
          <cell r="DJ362" t="b">
            <v>0</v>
          </cell>
          <cell r="DL362" t="b">
            <v>0</v>
          </cell>
          <cell r="DN362" t="b">
            <v>0</v>
          </cell>
          <cell r="DP362" t="b">
            <v>0</v>
          </cell>
          <cell r="DV362">
            <v>0</v>
          </cell>
          <cell r="DX362">
            <v>0</v>
          </cell>
          <cell r="DZ362">
            <v>0</v>
          </cell>
          <cell r="EB362">
            <v>0</v>
          </cell>
          <cell r="ED362">
            <v>0</v>
          </cell>
          <cell r="EF362">
            <v>0</v>
          </cell>
          <cell r="EJ362">
            <v>0</v>
          </cell>
          <cell r="EL362">
            <v>0</v>
          </cell>
          <cell r="EN362">
            <v>0</v>
          </cell>
          <cell r="EP362">
            <v>0</v>
          </cell>
          <cell r="ER362">
            <v>0</v>
          </cell>
          <cell r="ET362">
            <v>0</v>
          </cell>
          <cell r="EX362">
            <v>0</v>
          </cell>
          <cell r="EZ362">
            <v>0</v>
          </cell>
          <cell r="FD362">
            <v>0</v>
          </cell>
          <cell r="FF362">
            <v>0</v>
          </cell>
        </row>
        <row r="363">
          <cell r="A363" t="str">
            <v>Elkedler_DKE0_2015</v>
          </cell>
          <cell r="B363" t="str">
            <v>DK-East</v>
          </cell>
          <cell r="G363">
            <v>-3.5</v>
          </cell>
          <cell r="H363">
            <v>3.5</v>
          </cell>
          <cell r="AK363">
            <v>-3.5</v>
          </cell>
          <cell r="AL363">
            <v>0</v>
          </cell>
          <cell r="AN363">
            <v>0</v>
          </cell>
          <cell r="AO363">
            <v>0</v>
          </cell>
          <cell r="AP363">
            <v>0</v>
          </cell>
          <cell r="AQ363">
            <v>0</v>
          </cell>
          <cell r="BG363" t="b">
            <v>0</v>
          </cell>
          <cell r="BO363" t="b">
            <v>0</v>
          </cell>
          <cell r="CA363" t="b">
            <v>0</v>
          </cell>
          <cell r="CB363" t="b">
            <v>0</v>
          </cell>
          <cell r="CD363" t="b">
            <v>0</v>
          </cell>
          <cell r="CE363" t="b">
            <v>0</v>
          </cell>
          <cell r="CG363" t="b">
            <v>0</v>
          </cell>
          <cell r="CH363" t="b">
            <v>0</v>
          </cell>
          <cell r="CP363">
            <v>0</v>
          </cell>
          <cell r="CT363" t="b">
            <v>0</v>
          </cell>
          <cell r="CV363" t="b">
            <v>0</v>
          </cell>
          <cell r="CX363" t="b">
            <v>0</v>
          </cell>
          <cell r="CZ363" t="b">
            <v>0</v>
          </cell>
          <cell r="DB363" t="b">
            <v>0</v>
          </cell>
          <cell r="DD363" t="b">
            <v>0</v>
          </cell>
          <cell r="DF363" t="b">
            <v>0</v>
          </cell>
          <cell r="DH363" t="b">
            <v>0</v>
          </cell>
          <cell r="DJ363" t="b">
            <v>0</v>
          </cell>
          <cell r="DL363" t="b">
            <v>0</v>
          </cell>
          <cell r="DN363" t="b">
            <v>0</v>
          </cell>
          <cell r="DP363" t="b">
            <v>0</v>
          </cell>
          <cell r="DV363">
            <v>0</v>
          </cell>
          <cell r="DX363">
            <v>0</v>
          </cell>
          <cell r="DZ363">
            <v>0</v>
          </cell>
          <cell r="EB363">
            <v>0</v>
          </cell>
          <cell r="ED363">
            <v>0</v>
          </cell>
          <cell r="EF363">
            <v>0</v>
          </cell>
          <cell r="EJ363">
            <v>0</v>
          </cell>
          <cell r="EL363">
            <v>0</v>
          </cell>
          <cell r="EN363">
            <v>0</v>
          </cell>
          <cell r="EP363">
            <v>0</v>
          </cell>
          <cell r="ER363">
            <v>0</v>
          </cell>
          <cell r="ET363">
            <v>0</v>
          </cell>
          <cell r="EX363">
            <v>0</v>
          </cell>
          <cell r="EZ363">
            <v>0</v>
          </cell>
          <cell r="FD363">
            <v>0</v>
          </cell>
          <cell r="FF363">
            <v>0</v>
          </cell>
        </row>
        <row r="364">
          <cell r="A364" t="str">
            <v>Elkedler_DKE0_2016</v>
          </cell>
          <cell r="B364" t="str">
            <v>DK-East</v>
          </cell>
          <cell r="G364">
            <v>-3.5</v>
          </cell>
          <cell r="H364">
            <v>3.5</v>
          </cell>
          <cell r="AK364">
            <v>-3.5</v>
          </cell>
          <cell r="AL364">
            <v>0</v>
          </cell>
          <cell r="AN364">
            <v>0</v>
          </cell>
          <cell r="AO364">
            <v>0</v>
          </cell>
          <cell r="AP364">
            <v>0</v>
          </cell>
          <cell r="AQ364">
            <v>0</v>
          </cell>
          <cell r="BG364" t="b">
            <v>0</v>
          </cell>
          <cell r="BO364" t="b">
            <v>0</v>
          </cell>
          <cell r="CA364" t="b">
            <v>0</v>
          </cell>
          <cell r="CB364" t="b">
            <v>0</v>
          </cell>
          <cell r="CD364" t="b">
            <v>0</v>
          </cell>
          <cell r="CE364" t="b">
            <v>0</v>
          </cell>
          <cell r="CG364" t="b">
            <v>0</v>
          </cell>
          <cell r="CH364" t="b">
            <v>0</v>
          </cell>
          <cell r="CP364">
            <v>0</v>
          </cell>
          <cell r="CT364" t="b">
            <v>0</v>
          </cell>
          <cell r="CV364" t="b">
            <v>0</v>
          </cell>
          <cell r="CX364" t="b">
            <v>0</v>
          </cell>
          <cell r="CZ364" t="b">
            <v>0</v>
          </cell>
          <cell r="DB364" t="b">
            <v>0</v>
          </cell>
          <cell r="DD364" t="b">
            <v>0</v>
          </cell>
          <cell r="DF364" t="b">
            <v>0</v>
          </cell>
          <cell r="DH364" t="b">
            <v>0</v>
          </cell>
          <cell r="DJ364" t="b">
            <v>0</v>
          </cell>
          <cell r="DL364" t="b">
            <v>0</v>
          </cell>
          <cell r="DN364" t="b">
            <v>0</v>
          </cell>
          <cell r="DP364" t="b">
            <v>0</v>
          </cell>
          <cell r="DV364">
            <v>0</v>
          </cell>
          <cell r="DX364">
            <v>0</v>
          </cell>
          <cell r="DZ364">
            <v>0</v>
          </cell>
          <cell r="EB364">
            <v>0</v>
          </cell>
          <cell r="ED364">
            <v>0</v>
          </cell>
          <cell r="EF364">
            <v>0</v>
          </cell>
          <cell r="EJ364">
            <v>0</v>
          </cell>
          <cell r="EL364">
            <v>0</v>
          </cell>
          <cell r="EN364">
            <v>0</v>
          </cell>
          <cell r="EP364">
            <v>0</v>
          </cell>
          <cell r="ER364">
            <v>0</v>
          </cell>
          <cell r="ET364">
            <v>0</v>
          </cell>
          <cell r="EX364">
            <v>0</v>
          </cell>
          <cell r="EZ364">
            <v>0</v>
          </cell>
          <cell r="FD364">
            <v>0</v>
          </cell>
          <cell r="FF364">
            <v>0</v>
          </cell>
        </row>
        <row r="365">
          <cell r="A365" t="str">
            <v>Elkedler_DKE0_2017</v>
          </cell>
          <cell r="B365" t="str">
            <v>DK-East</v>
          </cell>
          <cell r="G365">
            <v>-3.5</v>
          </cell>
          <cell r="H365">
            <v>3.5</v>
          </cell>
          <cell r="AK365">
            <v>-3.5</v>
          </cell>
          <cell r="AL365">
            <v>0</v>
          </cell>
          <cell r="AN365">
            <v>0</v>
          </cell>
          <cell r="AO365">
            <v>0</v>
          </cell>
          <cell r="AP365">
            <v>0</v>
          </cell>
          <cell r="AQ365">
            <v>0</v>
          </cell>
          <cell r="BG365" t="b">
            <v>0</v>
          </cell>
          <cell r="BO365" t="b">
            <v>0</v>
          </cell>
          <cell r="CA365" t="b">
            <v>0</v>
          </cell>
          <cell r="CB365" t="b">
            <v>0</v>
          </cell>
          <cell r="CD365" t="b">
            <v>0</v>
          </cell>
          <cell r="CE365" t="b">
            <v>0</v>
          </cell>
          <cell r="CG365" t="b">
            <v>0</v>
          </cell>
          <cell r="CH365" t="b">
            <v>0</v>
          </cell>
          <cell r="CP365">
            <v>0</v>
          </cell>
          <cell r="CT365" t="b">
            <v>0</v>
          </cell>
          <cell r="CV365" t="b">
            <v>0</v>
          </cell>
          <cell r="CX365" t="b">
            <v>0</v>
          </cell>
          <cell r="CZ365" t="b">
            <v>0</v>
          </cell>
          <cell r="DB365" t="b">
            <v>0</v>
          </cell>
          <cell r="DD365" t="b">
            <v>0</v>
          </cell>
          <cell r="DF365" t="b">
            <v>0</v>
          </cell>
          <cell r="DH365" t="b">
            <v>0</v>
          </cell>
          <cell r="DJ365" t="b">
            <v>0</v>
          </cell>
          <cell r="DL365" t="b">
            <v>0</v>
          </cell>
          <cell r="DN365" t="b">
            <v>0</v>
          </cell>
          <cell r="DP365" t="b">
            <v>0</v>
          </cell>
          <cell r="DV365">
            <v>0</v>
          </cell>
          <cell r="DX365">
            <v>0</v>
          </cell>
          <cell r="DZ365">
            <v>0</v>
          </cell>
          <cell r="EB365">
            <v>0</v>
          </cell>
          <cell r="ED365">
            <v>0</v>
          </cell>
          <cell r="EF365">
            <v>0</v>
          </cell>
          <cell r="EJ365">
            <v>0</v>
          </cell>
          <cell r="EL365">
            <v>0</v>
          </cell>
          <cell r="EN365">
            <v>0</v>
          </cell>
          <cell r="EP365">
            <v>0</v>
          </cell>
          <cell r="ER365">
            <v>0</v>
          </cell>
          <cell r="ET365">
            <v>0</v>
          </cell>
          <cell r="EX365">
            <v>0</v>
          </cell>
          <cell r="EZ365">
            <v>0</v>
          </cell>
          <cell r="FD365">
            <v>0</v>
          </cell>
          <cell r="FF365">
            <v>0</v>
          </cell>
        </row>
        <row r="366">
          <cell r="A366" t="str">
            <v>Elkedler_DKE0_2018</v>
          </cell>
          <cell r="B366" t="str">
            <v>DK-East</v>
          </cell>
          <cell r="G366">
            <v>-3.5</v>
          </cell>
          <cell r="H366">
            <v>3.5</v>
          </cell>
          <cell r="AK366">
            <v>-3.5</v>
          </cell>
          <cell r="AL366">
            <v>0</v>
          </cell>
          <cell r="AN366">
            <v>0</v>
          </cell>
          <cell r="AO366">
            <v>0</v>
          </cell>
          <cell r="AP366">
            <v>0</v>
          </cell>
          <cell r="AQ366">
            <v>0</v>
          </cell>
          <cell r="BG366" t="b">
            <v>0</v>
          </cell>
          <cell r="BO366" t="b">
            <v>0</v>
          </cell>
          <cell r="CA366" t="b">
            <v>0</v>
          </cell>
          <cell r="CB366" t="b">
            <v>0</v>
          </cell>
          <cell r="CD366" t="b">
            <v>0</v>
          </cell>
          <cell r="CE366" t="b">
            <v>0</v>
          </cell>
          <cell r="CG366" t="b">
            <v>0</v>
          </cell>
          <cell r="CH366" t="b">
            <v>0</v>
          </cell>
          <cell r="CP366">
            <v>0</v>
          </cell>
          <cell r="CT366" t="b">
            <v>0</v>
          </cell>
          <cell r="CV366" t="b">
            <v>0</v>
          </cell>
          <cell r="CX366" t="b">
            <v>0</v>
          </cell>
          <cell r="CZ366" t="b">
            <v>0</v>
          </cell>
          <cell r="DB366" t="b">
            <v>0</v>
          </cell>
          <cell r="DD366" t="b">
            <v>0</v>
          </cell>
          <cell r="DF366" t="b">
            <v>0</v>
          </cell>
          <cell r="DH366" t="b">
            <v>0</v>
          </cell>
          <cell r="DJ366" t="b">
            <v>0</v>
          </cell>
          <cell r="DL366" t="b">
            <v>0</v>
          </cell>
          <cell r="DN366" t="b">
            <v>0</v>
          </cell>
          <cell r="DP366" t="b">
            <v>0</v>
          </cell>
          <cell r="DV366">
            <v>0</v>
          </cell>
          <cell r="DX366">
            <v>0</v>
          </cell>
          <cell r="DZ366">
            <v>0</v>
          </cell>
          <cell r="EB366">
            <v>0</v>
          </cell>
          <cell r="ED366">
            <v>0</v>
          </cell>
          <cell r="EF366">
            <v>0</v>
          </cell>
          <cell r="EJ366">
            <v>0</v>
          </cell>
          <cell r="EL366">
            <v>0</v>
          </cell>
          <cell r="EN366">
            <v>0</v>
          </cell>
          <cell r="EP366">
            <v>0</v>
          </cell>
          <cell r="ER366">
            <v>0</v>
          </cell>
          <cell r="ET366">
            <v>0</v>
          </cell>
          <cell r="EX366">
            <v>0</v>
          </cell>
          <cell r="EZ366">
            <v>0</v>
          </cell>
          <cell r="FD366">
            <v>0</v>
          </cell>
          <cell r="FF366">
            <v>0</v>
          </cell>
        </row>
        <row r="367">
          <cell r="A367" t="str">
            <v>Elkedler_DKE0_2019</v>
          </cell>
          <cell r="B367" t="str">
            <v>DK-East</v>
          </cell>
          <cell r="G367">
            <v>-3.5</v>
          </cell>
          <cell r="H367">
            <v>3.5</v>
          </cell>
          <cell r="AK367">
            <v>-3.5</v>
          </cell>
          <cell r="AL367">
            <v>0</v>
          </cell>
          <cell r="AN367">
            <v>0</v>
          </cell>
          <cell r="AO367">
            <v>0</v>
          </cell>
          <cell r="AP367">
            <v>0</v>
          </cell>
          <cell r="AQ367">
            <v>0</v>
          </cell>
          <cell r="BG367" t="b">
            <v>0</v>
          </cell>
          <cell r="BO367" t="b">
            <v>0</v>
          </cell>
          <cell r="CA367" t="b">
            <v>0</v>
          </cell>
          <cell r="CB367" t="b">
            <v>0</v>
          </cell>
          <cell r="CD367" t="b">
            <v>0</v>
          </cell>
          <cell r="CE367" t="b">
            <v>0</v>
          </cell>
          <cell r="CG367" t="b">
            <v>0</v>
          </cell>
          <cell r="CH367" t="b">
            <v>0</v>
          </cell>
          <cell r="CP367">
            <v>0</v>
          </cell>
          <cell r="CT367" t="b">
            <v>0</v>
          </cell>
          <cell r="CV367" t="b">
            <v>0</v>
          </cell>
          <cell r="CX367" t="b">
            <v>0</v>
          </cell>
          <cell r="CZ367" t="b">
            <v>0</v>
          </cell>
          <cell r="DB367" t="b">
            <v>0</v>
          </cell>
          <cell r="DD367" t="b">
            <v>0</v>
          </cell>
          <cell r="DF367" t="b">
            <v>0</v>
          </cell>
          <cell r="DH367" t="b">
            <v>0</v>
          </cell>
          <cell r="DJ367" t="b">
            <v>0</v>
          </cell>
          <cell r="DL367" t="b">
            <v>0</v>
          </cell>
          <cell r="DN367" t="b">
            <v>0</v>
          </cell>
          <cell r="DP367" t="b">
            <v>0</v>
          </cell>
          <cell r="DV367">
            <v>0</v>
          </cell>
          <cell r="DX367">
            <v>0</v>
          </cell>
          <cell r="DZ367">
            <v>0</v>
          </cell>
          <cell r="EB367">
            <v>0</v>
          </cell>
          <cell r="ED367">
            <v>0</v>
          </cell>
          <cell r="EF367">
            <v>0</v>
          </cell>
          <cell r="EJ367">
            <v>0</v>
          </cell>
          <cell r="EL367">
            <v>0</v>
          </cell>
          <cell r="EN367">
            <v>0</v>
          </cell>
          <cell r="EP367">
            <v>0</v>
          </cell>
          <cell r="ER367">
            <v>0</v>
          </cell>
          <cell r="ET367">
            <v>0</v>
          </cell>
          <cell r="EX367">
            <v>0</v>
          </cell>
          <cell r="EZ367">
            <v>0</v>
          </cell>
          <cell r="FD367">
            <v>0</v>
          </cell>
          <cell r="FF367">
            <v>0</v>
          </cell>
        </row>
        <row r="368">
          <cell r="A368" t="str">
            <v>Elkedler_DKE0_2020</v>
          </cell>
          <cell r="B368" t="str">
            <v>DK-East</v>
          </cell>
          <cell r="G368">
            <v>-3.5</v>
          </cell>
          <cell r="H368">
            <v>3.5</v>
          </cell>
          <cell r="AK368">
            <v>-3.5</v>
          </cell>
          <cell r="AL368">
            <v>0</v>
          </cell>
          <cell r="AN368">
            <v>0</v>
          </cell>
          <cell r="AO368">
            <v>0</v>
          </cell>
          <cell r="AP368">
            <v>0</v>
          </cell>
          <cell r="AQ368">
            <v>0</v>
          </cell>
          <cell r="BG368" t="b">
            <v>0</v>
          </cell>
          <cell r="BO368" t="b">
            <v>0</v>
          </cell>
          <cell r="CA368" t="b">
            <v>0</v>
          </cell>
          <cell r="CB368" t="b">
            <v>0</v>
          </cell>
          <cell r="CD368" t="b">
            <v>0</v>
          </cell>
          <cell r="CE368" t="b">
            <v>0</v>
          </cell>
          <cell r="CG368" t="b">
            <v>0</v>
          </cell>
          <cell r="CH368" t="b">
            <v>0</v>
          </cell>
          <cell r="CP368">
            <v>0</v>
          </cell>
          <cell r="CT368" t="b">
            <v>0</v>
          </cell>
          <cell r="CV368" t="b">
            <v>0</v>
          </cell>
          <cell r="CX368" t="b">
            <v>0</v>
          </cell>
          <cell r="CZ368" t="b">
            <v>0</v>
          </cell>
          <cell r="DB368" t="b">
            <v>0</v>
          </cell>
          <cell r="DD368" t="b">
            <v>0</v>
          </cell>
          <cell r="DF368" t="b">
            <v>0</v>
          </cell>
          <cell r="DH368" t="b">
            <v>0</v>
          </cell>
          <cell r="DJ368" t="b">
            <v>0</v>
          </cell>
          <cell r="DL368" t="b">
            <v>0</v>
          </cell>
          <cell r="DN368" t="b">
            <v>0</v>
          </cell>
          <cell r="DP368" t="b">
            <v>0</v>
          </cell>
          <cell r="DV368">
            <v>0</v>
          </cell>
          <cell r="DX368">
            <v>0</v>
          </cell>
          <cell r="DZ368">
            <v>0</v>
          </cell>
          <cell r="EB368">
            <v>0</v>
          </cell>
          <cell r="ED368">
            <v>0</v>
          </cell>
          <cell r="EF368">
            <v>0</v>
          </cell>
          <cell r="EJ368">
            <v>0</v>
          </cell>
          <cell r="EL368">
            <v>0</v>
          </cell>
          <cell r="EN368">
            <v>0</v>
          </cell>
          <cell r="EP368">
            <v>0</v>
          </cell>
          <cell r="ER368">
            <v>0</v>
          </cell>
          <cell r="ET368">
            <v>0</v>
          </cell>
          <cell r="EX368">
            <v>0</v>
          </cell>
          <cell r="EZ368">
            <v>0</v>
          </cell>
          <cell r="FD368">
            <v>0</v>
          </cell>
          <cell r="FF368">
            <v>0</v>
          </cell>
        </row>
        <row r="369">
          <cell r="A369" t="str">
            <v>IndustryCHP_DKE_2000</v>
          </cell>
          <cell r="B369" t="str">
            <v>DK-East</v>
          </cell>
          <cell r="G369">
            <v>207.65000051353127</v>
          </cell>
          <cell r="H369">
            <v>0</v>
          </cell>
          <cell r="N369">
            <v>637.93617400000016</v>
          </cell>
          <cell r="AK369">
            <v>207.65000051353127</v>
          </cell>
          <cell r="AL369">
            <v>0</v>
          </cell>
          <cell r="AN369">
            <v>0</v>
          </cell>
          <cell r="AO369">
            <v>0</v>
          </cell>
          <cell r="AP369">
            <v>0</v>
          </cell>
          <cell r="AQ369">
            <v>0</v>
          </cell>
          <cell r="BG369" t="b">
            <v>0</v>
          </cell>
          <cell r="BO369" t="b">
            <v>0</v>
          </cell>
          <cell r="CA369" t="b">
            <v>0</v>
          </cell>
          <cell r="CB369" t="b">
            <v>0</v>
          </cell>
          <cell r="CD369" t="b">
            <v>0</v>
          </cell>
          <cell r="CE369" t="b">
            <v>0</v>
          </cell>
          <cell r="CG369" t="b">
            <v>0</v>
          </cell>
          <cell r="CH369" t="b">
            <v>0</v>
          </cell>
          <cell r="CP369">
            <v>0</v>
          </cell>
          <cell r="CT369" t="b">
            <v>0</v>
          </cell>
          <cell r="CV369" t="b">
            <v>0</v>
          </cell>
          <cell r="CX369" t="b">
            <v>0</v>
          </cell>
          <cell r="CZ369" t="b">
            <v>0</v>
          </cell>
          <cell r="DB369" t="b">
            <v>0</v>
          </cell>
          <cell r="DD369" t="b">
            <v>0</v>
          </cell>
          <cell r="DF369" t="b">
            <v>0</v>
          </cell>
          <cell r="DH369" t="b">
            <v>0</v>
          </cell>
          <cell r="DJ369" t="b">
            <v>0</v>
          </cell>
          <cell r="DL369" t="b">
            <v>0</v>
          </cell>
          <cell r="DN369" t="b">
            <v>0</v>
          </cell>
          <cell r="DP369" t="b">
            <v>0</v>
          </cell>
          <cell r="DV369">
            <v>0</v>
          </cell>
          <cell r="DX369">
            <v>0</v>
          </cell>
          <cell r="DZ369">
            <v>0</v>
          </cell>
          <cell r="EB369">
            <v>0</v>
          </cell>
          <cell r="ED369">
            <v>0</v>
          </cell>
          <cell r="EF369">
            <v>0</v>
          </cell>
          <cell r="EJ369">
            <v>0</v>
          </cell>
          <cell r="EL369">
            <v>0</v>
          </cell>
          <cell r="EN369">
            <v>0</v>
          </cell>
          <cell r="EP369">
            <v>0</v>
          </cell>
          <cell r="ER369">
            <v>0</v>
          </cell>
          <cell r="ET369">
            <v>0</v>
          </cell>
          <cell r="EX369">
            <v>0</v>
          </cell>
          <cell r="EZ369">
            <v>0</v>
          </cell>
          <cell r="FD369">
            <v>0</v>
          </cell>
          <cell r="FF369">
            <v>0</v>
          </cell>
        </row>
        <row r="370">
          <cell r="A370" t="str">
            <v>IndustryCHP_DKE_2001</v>
          </cell>
          <cell r="B370" t="str">
            <v>DK-East</v>
          </cell>
          <cell r="G370">
            <v>208.98300047870725</v>
          </cell>
          <cell r="H370">
            <v>0</v>
          </cell>
          <cell r="N370">
            <v>563.72201699999994</v>
          </cell>
          <cell r="AK370">
            <v>208.98300047870725</v>
          </cell>
          <cell r="AL370">
            <v>0</v>
          </cell>
          <cell r="AN370">
            <v>0</v>
          </cell>
          <cell r="AO370">
            <v>0</v>
          </cell>
          <cell r="AP370">
            <v>0</v>
          </cell>
          <cell r="AQ370">
            <v>0</v>
          </cell>
          <cell r="BG370" t="b">
            <v>0</v>
          </cell>
          <cell r="BO370" t="b">
            <v>0</v>
          </cell>
          <cell r="CA370" t="b">
            <v>0</v>
          </cell>
          <cell r="CB370" t="b">
            <v>0</v>
          </cell>
          <cell r="CD370" t="b">
            <v>0</v>
          </cell>
          <cell r="CE370" t="b">
            <v>0</v>
          </cell>
          <cell r="CG370" t="b">
            <v>0</v>
          </cell>
          <cell r="CH370" t="b">
            <v>0</v>
          </cell>
          <cell r="CP370">
            <v>0</v>
          </cell>
          <cell r="CT370" t="b">
            <v>0</v>
          </cell>
          <cell r="CV370" t="b">
            <v>0</v>
          </cell>
          <cell r="CX370" t="b">
            <v>0</v>
          </cell>
          <cell r="CZ370" t="b">
            <v>0</v>
          </cell>
          <cell r="DB370" t="b">
            <v>0</v>
          </cell>
          <cell r="DD370" t="b">
            <v>0</v>
          </cell>
          <cell r="DF370" t="b">
            <v>0</v>
          </cell>
          <cell r="DH370" t="b">
            <v>0</v>
          </cell>
          <cell r="DJ370" t="b">
            <v>0</v>
          </cell>
          <cell r="DL370" t="b">
            <v>0</v>
          </cell>
          <cell r="DN370" t="b">
            <v>0</v>
          </cell>
          <cell r="DP370" t="b">
            <v>0</v>
          </cell>
          <cell r="DV370">
            <v>0</v>
          </cell>
          <cell r="DX370">
            <v>0</v>
          </cell>
          <cell r="DZ370">
            <v>0</v>
          </cell>
          <cell r="EB370">
            <v>0</v>
          </cell>
          <cell r="ED370">
            <v>0</v>
          </cell>
          <cell r="EF370">
            <v>0</v>
          </cell>
          <cell r="EJ370">
            <v>0</v>
          </cell>
          <cell r="EL370">
            <v>0</v>
          </cell>
          <cell r="EN370">
            <v>0</v>
          </cell>
          <cell r="EP370">
            <v>0</v>
          </cell>
          <cell r="ER370">
            <v>0</v>
          </cell>
          <cell r="ET370">
            <v>0</v>
          </cell>
          <cell r="EX370">
            <v>0</v>
          </cell>
          <cell r="EZ370">
            <v>0</v>
          </cell>
          <cell r="FD370">
            <v>0</v>
          </cell>
          <cell r="FF370">
            <v>0</v>
          </cell>
        </row>
        <row r="371">
          <cell r="A371" t="str">
            <v>IndustryCHP_DKE_2002</v>
          </cell>
          <cell r="B371" t="str">
            <v>DK-East</v>
          </cell>
          <cell r="G371">
            <v>223.36250045453198</v>
          </cell>
          <cell r="H371">
            <v>0</v>
          </cell>
          <cell r="N371">
            <v>613.93670200000008</v>
          </cell>
          <cell r="AK371">
            <v>223.36250045453198</v>
          </cell>
          <cell r="AL371">
            <v>0</v>
          </cell>
          <cell r="AN371">
            <v>0</v>
          </cell>
          <cell r="AO371">
            <v>0</v>
          </cell>
          <cell r="AP371">
            <v>0</v>
          </cell>
          <cell r="AQ371">
            <v>0</v>
          </cell>
          <cell r="BG371" t="b">
            <v>0</v>
          </cell>
          <cell r="BO371" t="b">
            <v>0</v>
          </cell>
          <cell r="CA371" t="b">
            <v>0</v>
          </cell>
          <cell r="CB371" t="b">
            <v>0</v>
          </cell>
          <cell r="CD371" t="b">
            <v>0</v>
          </cell>
          <cell r="CE371" t="b">
            <v>0</v>
          </cell>
          <cell r="CG371" t="b">
            <v>0</v>
          </cell>
          <cell r="CH371" t="b">
            <v>0</v>
          </cell>
          <cell r="CP371">
            <v>0</v>
          </cell>
          <cell r="CT371" t="b">
            <v>0</v>
          </cell>
          <cell r="CV371" t="b">
            <v>0</v>
          </cell>
          <cell r="CX371" t="b">
            <v>0</v>
          </cell>
          <cell r="CZ371" t="b">
            <v>0</v>
          </cell>
          <cell r="DB371" t="b">
            <v>0</v>
          </cell>
          <cell r="DD371" t="b">
            <v>0</v>
          </cell>
          <cell r="DF371" t="b">
            <v>0</v>
          </cell>
          <cell r="DH371" t="b">
            <v>0</v>
          </cell>
          <cell r="DJ371" t="b">
            <v>0</v>
          </cell>
          <cell r="DL371" t="b">
            <v>0</v>
          </cell>
          <cell r="DN371" t="b">
            <v>0</v>
          </cell>
          <cell r="DP371" t="b">
            <v>0</v>
          </cell>
          <cell r="DV371">
            <v>0</v>
          </cell>
          <cell r="DX371">
            <v>0</v>
          </cell>
          <cell r="DZ371">
            <v>0</v>
          </cell>
          <cell r="EB371">
            <v>0</v>
          </cell>
          <cell r="ED371">
            <v>0</v>
          </cell>
          <cell r="EF371">
            <v>0</v>
          </cell>
          <cell r="EJ371">
            <v>0</v>
          </cell>
          <cell r="EL371">
            <v>0</v>
          </cell>
          <cell r="EN371">
            <v>0</v>
          </cell>
          <cell r="EP371">
            <v>0</v>
          </cell>
          <cell r="ER371">
            <v>0</v>
          </cell>
          <cell r="ET371">
            <v>0</v>
          </cell>
          <cell r="EX371">
            <v>0</v>
          </cell>
          <cell r="EZ371">
            <v>0</v>
          </cell>
          <cell r="FD371">
            <v>0</v>
          </cell>
          <cell r="FF371">
            <v>0</v>
          </cell>
        </row>
        <row r="372">
          <cell r="A372" t="str">
            <v>IndustryCHP_DKE_2003</v>
          </cell>
          <cell r="B372" t="str">
            <v>DK-East</v>
          </cell>
          <cell r="G372">
            <v>219.78250077855773</v>
          </cell>
          <cell r="H372">
            <v>0</v>
          </cell>
          <cell r="N372">
            <v>641.67767099999969</v>
          </cell>
          <cell r="AK372">
            <v>219.78250077855773</v>
          </cell>
          <cell r="AL372">
            <v>0</v>
          </cell>
          <cell r="AN372">
            <v>0</v>
          </cell>
          <cell r="AO372">
            <v>0</v>
          </cell>
          <cell r="AP372">
            <v>0</v>
          </cell>
          <cell r="AQ372">
            <v>0</v>
          </cell>
          <cell r="BG372" t="b">
            <v>0</v>
          </cell>
          <cell r="BO372" t="b">
            <v>0</v>
          </cell>
          <cell r="CA372" t="b">
            <v>0</v>
          </cell>
          <cell r="CB372" t="b">
            <v>0</v>
          </cell>
          <cell r="CD372" t="b">
            <v>0</v>
          </cell>
          <cell r="CE372" t="b">
            <v>0</v>
          </cell>
          <cell r="CG372" t="b">
            <v>0</v>
          </cell>
          <cell r="CH372" t="b">
            <v>0</v>
          </cell>
          <cell r="CP372">
            <v>0</v>
          </cell>
          <cell r="CT372" t="b">
            <v>0</v>
          </cell>
          <cell r="CV372" t="b">
            <v>0</v>
          </cell>
          <cell r="CX372" t="b">
            <v>0</v>
          </cell>
          <cell r="CZ372" t="b">
            <v>0</v>
          </cell>
          <cell r="DB372" t="b">
            <v>0</v>
          </cell>
          <cell r="DD372" t="b">
            <v>0</v>
          </cell>
          <cell r="DF372" t="b">
            <v>0</v>
          </cell>
          <cell r="DH372" t="b">
            <v>0</v>
          </cell>
          <cell r="DJ372" t="b">
            <v>0</v>
          </cell>
          <cell r="DL372" t="b">
            <v>0</v>
          </cell>
          <cell r="DN372" t="b">
            <v>0</v>
          </cell>
          <cell r="DP372" t="b">
            <v>0</v>
          </cell>
          <cell r="DV372">
            <v>0</v>
          </cell>
          <cell r="DX372">
            <v>0</v>
          </cell>
          <cell r="DZ372">
            <v>0</v>
          </cell>
          <cell r="EB372">
            <v>0</v>
          </cell>
          <cell r="ED372">
            <v>0</v>
          </cell>
          <cell r="EF372">
            <v>0</v>
          </cell>
          <cell r="EJ372">
            <v>0</v>
          </cell>
          <cell r="EL372">
            <v>0</v>
          </cell>
          <cell r="EN372">
            <v>0</v>
          </cell>
          <cell r="EP372">
            <v>0</v>
          </cell>
          <cell r="ER372">
            <v>0</v>
          </cell>
          <cell r="ET372">
            <v>0</v>
          </cell>
          <cell r="EX372">
            <v>0</v>
          </cell>
          <cell r="EZ372">
            <v>0</v>
          </cell>
          <cell r="FD372">
            <v>0</v>
          </cell>
          <cell r="FF372">
            <v>0</v>
          </cell>
        </row>
        <row r="373">
          <cell r="A373" t="str">
            <v>IndustryCHP_DKE_2004</v>
          </cell>
          <cell r="B373" t="str">
            <v>DK-East</v>
          </cell>
          <cell r="G373">
            <v>217.95450081513263</v>
          </cell>
          <cell r="H373">
            <v>0</v>
          </cell>
          <cell r="N373">
            <v>654.77353150653289</v>
          </cell>
          <cell r="AK373">
            <v>217.95450081513263</v>
          </cell>
          <cell r="AL373">
            <v>0</v>
          </cell>
          <cell r="AN373">
            <v>0</v>
          </cell>
          <cell r="AO373">
            <v>0</v>
          </cell>
          <cell r="AP373">
            <v>0</v>
          </cell>
          <cell r="AQ373">
            <v>0</v>
          </cell>
          <cell r="BG373" t="b">
            <v>0</v>
          </cell>
          <cell r="BO373" t="b">
            <v>0</v>
          </cell>
          <cell r="CA373" t="b">
            <v>0</v>
          </cell>
          <cell r="CB373" t="b">
            <v>0</v>
          </cell>
          <cell r="CD373" t="b">
            <v>0</v>
          </cell>
          <cell r="CE373" t="b">
            <v>0</v>
          </cell>
          <cell r="CG373" t="b">
            <v>0</v>
          </cell>
          <cell r="CH373" t="b">
            <v>0</v>
          </cell>
          <cell r="CP373">
            <v>0</v>
          </cell>
          <cell r="CT373" t="b">
            <v>0</v>
          </cell>
          <cell r="CV373" t="b">
            <v>0</v>
          </cell>
          <cell r="CX373" t="b">
            <v>0</v>
          </cell>
          <cell r="CZ373" t="b">
            <v>0</v>
          </cell>
          <cell r="DB373" t="b">
            <v>0</v>
          </cell>
          <cell r="DD373" t="b">
            <v>0</v>
          </cell>
          <cell r="DF373" t="b">
            <v>0</v>
          </cell>
          <cell r="DH373" t="b">
            <v>0</v>
          </cell>
          <cell r="DJ373" t="b">
            <v>0</v>
          </cell>
          <cell r="DL373" t="b">
            <v>0</v>
          </cell>
          <cell r="DN373" t="b">
            <v>0</v>
          </cell>
          <cell r="DP373" t="b">
            <v>0</v>
          </cell>
          <cell r="DV373">
            <v>0</v>
          </cell>
          <cell r="DX373">
            <v>0</v>
          </cell>
          <cell r="DZ373">
            <v>0</v>
          </cell>
          <cell r="EB373">
            <v>0</v>
          </cell>
          <cell r="ED373">
            <v>0</v>
          </cell>
          <cell r="EF373">
            <v>0</v>
          </cell>
          <cell r="EJ373">
            <v>0</v>
          </cell>
          <cell r="EL373">
            <v>0</v>
          </cell>
          <cell r="EN373">
            <v>0</v>
          </cell>
          <cell r="EP373">
            <v>0</v>
          </cell>
          <cell r="ER373">
            <v>0</v>
          </cell>
          <cell r="ET373">
            <v>0</v>
          </cell>
          <cell r="EX373">
            <v>0</v>
          </cell>
          <cell r="EZ373">
            <v>0</v>
          </cell>
          <cell r="FD373">
            <v>0</v>
          </cell>
          <cell r="FF373">
            <v>0</v>
          </cell>
        </row>
        <row r="374">
          <cell r="A374" t="str">
            <v>IndustryCHP_DKE_2005</v>
          </cell>
          <cell r="B374" t="str">
            <v>DK-East</v>
          </cell>
          <cell r="G374">
            <v>217.76950081181712</v>
          </cell>
          <cell r="H374">
            <v>0</v>
          </cell>
          <cell r="N374">
            <v>657.76871092653073</v>
          </cell>
          <cell r="AK374">
            <v>217.76950081181712</v>
          </cell>
          <cell r="AL374">
            <v>0</v>
          </cell>
          <cell r="AN374">
            <v>0</v>
          </cell>
          <cell r="AO374">
            <v>0</v>
          </cell>
          <cell r="AP374">
            <v>0</v>
          </cell>
          <cell r="AQ374">
            <v>0</v>
          </cell>
          <cell r="BG374" t="b">
            <v>0</v>
          </cell>
          <cell r="BO374" t="b">
            <v>0</v>
          </cell>
          <cell r="CA374" t="b">
            <v>0</v>
          </cell>
          <cell r="CB374" t="b">
            <v>0</v>
          </cell>
          <cell r="CD374" t="b">
            <v>0</v>
          </cell>
          <cell r="CE374" t="b">
            <v>0</v>
          </cell>
          <cell r="CG374" t="b">
            <v>0</v>
          </cell>
          <cell r="CH374" t="b">
            <v>0</v>
          </cell>
          <cell r="CP374">
            <v>0</v>
          </cell>
          <cell r="CT374" t="b">
            <v>0</v>
          </cell>
          <cell r="CV374" t="b">
            <v>0</v>
          </cell>
          <cell r="CX374" t="b">
            <v>0</v>
          </cell>
          <cell r="CZ374" t="b">
            <v>0</v>
          </cell>
          <cell r="DB374" t="b">
            <v>0</v>
          </cell>
          <cell r="DD374" t="b">
            <v>0</v>
          </cell>
          <cell r="DF374" t="b">
            <v>0</v>
          </cell>
          <cell r="DH374" t="b">
            <v>0</v>
          </cell>
          <cell r="DJ374" t="b">
            <v>0</v>
          </cell>
          <cell r="DL374" t="b">
            <v>0</v>
          </cell>
          <cell r="DN374" t="b">
            <v>0</v>
          </cell>
          <cell r="DP374" t="b">
            <v>0</v>
          </cell>
          <cell r="DV374">
            <v>0</v>
          </cell>
          <cell r="DX374">
            <v>0</v>
          </cell>
          <cell r="DZ374">
            <v>0</v>
          </cell>
          <cell r="EB374">
            <v>0</v>
          </cell>
          <cell r="ED374">
            <v>0</v>
          </cell>
          <cell r="EF374">
            <v>0</v>
          </cell>
          <cell r="EJ374">
            <v>0</v>
          </cell>
          <cell r="EL374">
            <v>0</v>
          </cell>
          <cell r="EN374">
            <v>0</v>
          </cell>
          <cell r="EP374">
            <v>0</v>
          </cell>
          <cell r="ER374">
            <v>0</v>
          </cell>
          <cell r="ET374">
            <v>0</v>
          </cell>
          <cell r="EX374">
            <v>0</v>
          </cell>
          <cell r="EZ374">
            <v>0</v>
          </cell>
          <cell r="FD374">
            <v>0</v>
          </cell>
          <cell r="FF374">
            <v>0</v>
          </cell>
        </row>
        <row r="375">
          <cell r="A375" t="str">
            <v>IndustryCHP_DKE_2006</v>
          </cell>
          <cell r="B375" t="str">
            <v>DK-East</v>
          </cell>
          <cell r="G375">
            <v>219.34450075798668</v>
          </cell>
          <cell r="H375">
            <v>0</v>
          </cell>
          <cell r="N375">
            <v>584.96740393874836</v>
          </cell>
          <cell r="AK375">
            <v>219.34450075798668</v>
          </cell>
          <cell r="AL375">
            <v>0</v>
          </cell>
          <cell r="AN375">
            <v>0</v>
          </cell>
          <cell r="AO375">
            <v>0</v>
          </cell>
          <cell r="AP375">
            <v>0</v>
          </cell>
          <cell r="AQ375">
            <v>0</v>
          </cell>
          <cell r="BG375" t="b">
            <v>0</v>
          </cell>
          <cell r="BO375" t="b">
            <v>0</v>
          </cell>
          <cell r="CA375" t="b">
            <v>0</v>
          </cell>
          <cell r="CB375" t="b">
            <v>0</v>
          </cell>
          <cell r="CD375" t="b">
            <v>0</v>
          </cell>
          <cell r="CE375" t="b">
            <v>0</v>
          </cell>
          <cell r="CG375" t="b">
            <v>0</v>
          </cell>
          <cell r="CH375" t="b">
            <v>0</v>
          </cell>
          <cell r="CP375">
            <v>0</v>
          </cell>
          <cell r="CT375" t="b">
            <v>0</v>
          </cell>
          <cell r="CV375" t="b">
            <v>0</v>
          </cell>
          <cell r="CX375" t="b">
            <v>0</v>
          </cell>
          <cell r="CZ375" t="b">
            <v>0</v>
          </cell>
          <cell r="DB375" t="b">
            <v>0</v>
          </cell>
          <cell r="DD375" t="b">
            <v>0</v>
          </cell>
          <cell r="DF375" t="b">
            <v>0</v>
          </cell>
          <cell r="DH375" t="b">
            <v>0</v>
          </cell>
          <cell r="DJ375" t="b">
            <v>0</v>
          </cell>
          <cell r="DL375" t="b">
            <v>0</v>
          </cell>
          <cell r="DN375" t="b">
            <v>0</v>
          </cell>
          <cell r="DP375" t="b">
            <v>0</v>
          </cell>
          <cell r="DV375">
            <v>0</v>
          </cell>
          <cell r="DX375">
            <v>0</v>
          </cell>
          <cell r="DZ375">
            <v>0</v>
          </cell>
          <cell r="EB375">
            <v>0</v>
          </cell>
          <cell r="ED375">
            <v>0</v>
          </cell>
          <cell r="EF375">
            <v>0</v>
          </cell>
          <cell r="EJ375">
            <v>0</v>
          </cell>
          <cell r="EL375">
            <v>0</v>
          </cell>
          <cell r="EN375">
            <v>0</v>
          </cell>
          <cell r="EP375">
            <v>0</v>
          </cell>
          <cell r="ER375">
            <v>0</v>
          </cell>
          <cell r="ET375">
            <v>0</v>
          </cell>
          <cell r="EX375">
            <v>0</v>
          </cell>
          <cell r="EZ375">
            <v>0</v>
          </cell>
          <cell r="FD375">
            <v>0</v>
          </cell>
          <cell r="FF375">
            <v>0</v>
          </cell>
        </row>
        <row r="376">
          <cell r="A376" t="str">
            <v>IndustryCHP_DKE_2007</v>
          </cell>
          <cell r="B376" t="str">
            <v>DK-East</v>
          </cell>
          <cell r="G376">
            <v>219.34450075798668</v>
          </cell>
          <cell r="H376">
            <v>0</v>
          </cell>
          <cell r="N376">
            <v>508.62690000000003</v>
          </cell>
          <cell r="AK376">
            <v>219.34450075798668</v>
          </cell>
          <cell r="AL376">
            <v>0</v>
          </cell>
          <cell r="AN376">
            <v>0</v>
          </cell>
          <cell r="AO376">
            <v>0</v>
          </cell>
          <cell r="AP376">
            <v>0</v>
          </cell>
          <cell r="AQ376">
            <v>0</v>
          </cell>
          <cell r="BG376" t="b">
            <v>0</v>
          </cell>
          <cell r="BO376" t="b">
            <v>0</v>
          </cell>
          <cell r="CA376" t="b">
            <v>0</v>
          </cell>
          <cell r="CB376" t="b">
            <v>0</v>
          </cell>
          <cell r="CD376" t="b">
            <v>0</v>
          </cell>
          <cell r="CE376" t="b">
            <v>0</v>
          </cell>
          <cell r="CG376" t="b">
            <v>0</v>
          </cell>
          <cell r="CH376" t="b">
            <v>0</v>
          </cell>
          <cell r="CP376">
            <v>0</v>
          </cell>
          <cell r="CT376" t="b">
            <v>0</v>
          </cell>
          <cell r="CV376" t="b">
            <v>0</v>
          </cell>
          <cell r="CX376" t="b">
            <v>0</v>
          </cell>
          <cell r="CZ376" t="b">
            <v>0</v>
          </cell>
          <cell r="DB376" t="b">
            <v>0</v>
          </cell>
          <cell r="DD376" t="b">
            <v>0</v>
          </cell>
          <cell r="DF376" t="b">
            <v>0</v>
          </cell>
          <cell r="DH376" t="b">
            <v>0</v>
          </cell>
          <cell r="DJ376" t="b">
            <v>0</v>
          </cell>
          <cell r="DL376" t="b">
            <v>0</v>
          </cell>
          <cell r="DN376" t="b">
            <v>0</v>
          </cell>
          <cell r="DP376" t="b">
            <v>0</v>
          </cell>
          <cell r="DV376">
            <v>0</v>
          </cell>
          <cell r="DX376">
            <v>0</v>
          </cell>
          <cell r="DZ376">
            <v>0</v>
          </cell>
          <cell r="EB376">
            <v>0</v>
          </cell>
          <cell r="ED376">
            <v>0</v>
          </cell>
          <cell r="EF376">
            <v>0</v>
          </cell>
          <cell r="EJ376">
            <v>0</v>
          </cell>
          <cell r="EL376">
            <v>0</v>
          </cell>
          <cell r="EN376">
            <v>0</v>
          </cell>
          <cell r="EP376">
            <v>0</v>
          </cell>
          <cell r="ER376">
            <v>0</v>
          </cell>
          <cell r="ET376">
            <v>0</v>
          </cell>
          <cell r="EX376">
            <v>0</v>
          </cell>
          <cell r="EZ376">
            <v>0</v>
          </cell>
          <cell r="FD376">
            <v>0</v>
          </cell>
          <cell r="FF376">
            <v>0</v>
          </cell>
        </row>
        <row r="377">
          <cell r="A377" t="str">
            <v>IndustryCHP_DKE_2008</v>
          </cell>
          <cell r="B377" t="str">
            <v>DK-East</v>
          </cell>
          <cell r="G377">
            <v>219.34450075798668</v>
          </cell>
          <cell r="H377">
            <v>0</v>
          </cell>
          <cell r="N377">
            <v>454.02276357427314</v>
          </cell>
          <cell r="AK377">
            <v>219.34450075798668</v>
          </cell>
          <cell r="AL377">
            <v>0</v>
          </cell>
          <cell r="AN377">
            <v>0</v>
          </cell>
          <cell r="AO377">
            <v>0</v>
          </cell>
          <cell r="AP377">
            <v>0</v>
          </cell>
          <cell r="AQ377">
            <v>0</v>
          </cell>
          <cell r="BG377" t="b">
            <v>0</v>
          </cell>
          <cell r="BO377" t="b">
            <v>0</v>
          </cell>
          <cell r="CA377" t="b">
            <v>0</v>
          </cell>
          <cell r="CB377" t="b">
            <v>0</v>
          </cell>
          <cell r="CD377" t="b">
            <v>0</v>
          </cell>
          <cell r="CE377" t="b">
            <v>0</v>
          </cell>
          <cell r="CG377" t="b">
            <v>0</v>
          </cell>
          <cell r="CH377" t="b">
            <v>0</v>
          </cell>
          <cell r="CP377">
            <v>0</v>
          </cell>
          <cell r="CT377" t="b">
            <v>0</v>
          </cell>
          <cell r="CV377" t="b">
            <v>0</v>
          </cell>
          <cell r="CX377" t="b">
            <v>0</v>
          </cell>
          <cell r="CZ377" t="b">
            <v>0</v>
          </cell>
          <cell r="DB377" t="b">
            <v>0</v>
          </cell>
          <cell r="DD377" t="b">
            <v>0</v>
          </cell>
          <cell r="DF377" t="b">
            <v>0</v>
          </cell>
          <cell r="DH377" t="b">
            <v>0</v>
          </cell>
          <cell r="DJ377" t="b">
            <v>0</v>
          </cell>
          <cell r="DL377" t="b">
            <v>0</v>
          </cell>
          <cell r="DN377" t="b">
            <v>0</v>
          </cell>
          <cell r="DP377" t="b">
            <v>0</v>
          </cell>
          <cell r="DV377">
            <v>0</v>
          </cell>
          <cell r="DX377">
            <v>0</v>
          </cell>
          <cell r="DZ377">
            <v>0</v>
          </cell>
          <cell r="EB377">
            <v>0</v>
          </cell>
          <cell r="ED377">
            <v>0</v>
          </cell>
          <cell r="EF377">
            <v>0</v>
          </cell>
          <cell r="EJ377">
            <v>0</v>
          </cell>
          <cell r="EL377">
            <v>0</v>
          </cell>
          <cell r="EN377">
            <v>0</v>
          </cell>
          <cell r="EP377">
            <v>0</v>
          </cell>
          <cell r="ER377">
            <v>0</v>
          </cell>
          <cell r="ET377">
            <v>0</v>
          </cell>
          <cell r="EX377">
            <v>0</v>
          </cell>
          <cell r="EZ377">
            <v>0</v>
          </cell>
          <cell r="FD377">
            <v>0</v>
          </cell>
          <cell r="FF377">
            <v>0</v>
          </cell>
        </row>
        <row r="378">
          <cell r="A378" t="str">
            <v>IndustryCHP_DKE_2009</v>
          </cell>
          <cell r="B378" t="str">
            <v>DK-East</v>
          </cell>
          <cell r="G378">
            <v>219.34450075798668</v>
          </cell>
          <cell r="H378">
            <v>0</v>
          </cell>
          <cell r="N378">
            <v>448.12568376641099</v>
          </cell>
          <cell r="AK378">
            <v>219.34450075798668</v>
          </cell>
          <cell r="AL378">
            <v>0</v>
          </cell>
          <cell r="AN378">
            <v>0</v>
          </cell>
          <cell r="AO378">
            <v>0</v>
          </cell>
          <cell r="AP378">
            <v>0</v>
          </cell>
          <cell r="AQ378">
            <v>0</v>
          </cell>
          <cell r="BG378" t="b">
            <v>0</v>
          </cell>
          <cell r="BO378" t="b">
            <v>0</v>
          </cell>
          <cell r="CA378" t="b">
            <v>0</v>
          </cell>
          <cell r="CB378" t="b">
            <v>0</v>
          </cell>
          <cell r="CD378" t="b">
            <v>0</v>
          </cell>
          <cell r="CE378" t="b">
            <v>0</v>
          </cell>
          <cell r="CG378" t="b">
            <v>0</v>
          </cell>
          <cell r="CH378" t="b">
            <v>0</v>
          </cell>
          <cell r="CP378">
            <v>0</v>
          </cell>
          <cell r="CT378" t="b">
            <v>0</v>
          </cell>
          <cell r="CV378" t="b">
            <v>0</v>
          </cell>
          <cell r="CX378" t="b">
            <v>0</v>
          </cell>
          <cell r="CZ378" t="b">
            <v>0</v>
          </cell>
          <cell r="DB378" t="b">
            <v>0</v>
          </cell>
          <cell r="DD378" t="b">
            <v>0</v>
          </cell>
          <cell r="DF378" t="b">
            <v>0</v>
          </cell>
          <cell r="DH378" t="b">
            <v>0</v>
          </cell>
          <cell r="DJ378" t="b">
            <v>0</v>
          </cell>
          <cell r="DL378" t="b">
            <v>0</v>
          </cell>
          <cell r="DN378" t="b">
            <v>0</v>
          </cell>
          <cell r="DP378" t="b">
            <v>0</v>
          </cell>
          <cell r="DV378">
            <v>0</v>
          </cell>
          <cell r="DX378">
            <v>0</v>
          </cell>
          <cell r="DZ378">
            <v>0</v>
          </cell>
          <cell r="EB378">
            <v>0</v>
          </cell>
          <cell r="ED378">
            <v>0</v>
          </cell>
          <cell r="EF378">
            <v>0</v>
          </cell>
          <cell r="EJ378">
            <v>0</v>
          </cell>
          <cell r="EL378">
            <v>0</v>
          </cell>
          <cell r="EN378">
            <v>0</v>
          </cell>
          <cell r="EP378">
            <v>0</v>
          </cell>
          <cell r="ER378">
            <v>0</v>
          </cell>
          <cell r="ET378">
            <v>0</v>
          </cell>
          <cell r="EX378">
            <v>0</v>
          </cell>
          <cell r="EZ378">
            <v>0</v>
          </cell>
          <cell r="FD378">
            <v>0</v>
          </cell>
          <cell r="FF378">
            <v>0</v>
          </cell>
        </row>
        <row r="379">
          <cell r="A379" t="str">
            <v>IndustryCHP_DKE_2010</v>
          </cell>
          <cell r="B379" t="str">
            <v>DK-East</v>
          </cell>
          <cell r="G379">
            <v>136</v>
          </cell>
          <cell r="H379">
            <v>0</v>
          </cell>
          <cell r="N379">
            <v>448.91946154418798</v>
          </cell>
          <cell r="AK379">
            <v>136</v>
          </cell>
          <cell r="AL379">
            <v>0</v>
          </cell>
          <cell r="AN379">
            <v>0</v>
          </cell>
          <cell r="AO379">
            <v>0</v>
          </cell>
          <cell r="AP379">
            <v>0</v>
          </cell>
          <cell r="AQ379">
            <v>0</v>
          </cell>
          <cell r="BG379" t="b">
            <v>0</v>
          </cell>
          <cell r="BO379" t="b">
            <v>0</v>
          </cell>
          <cell r="CA379" t="b">
            <v>0</v>
          </cell>
          <cell r="CB379" t="b">
            <v>0</v>
          </cell>
          <cell r="CD379" t="b">
            <v>0</v>
          </cell>
          <cell r="CE379" t="b">
            <v>0</v>
          </cell>
          <cell r="CG379" t="b">
            <v>0</v>
          </cell>
          <cell r="CH379" t="b">
            <v>0</v>
          </cell>
          <cell r="CP379">
            <v>0</v>
          </cell>
          <cell r="CT379" t="b">
            <v>0</v>
          </cell>
          <cell r="CV379" t="b">
            <v>0</v>
          </cell>
          <cell r="CX379" t="b">
            <v>0</v>
          </cell>
          <cell r="CZ379" t="b">
            <v>0</v>
          </cell>
          <cell r="DB379" t="b">
            <v>0</v>
          </cell>
          <cell r="DD379" t="b">
            <v>0</v>
          </cell>
          <cell r="DF379" t="b">
            <v>0</v>
          </cell>
          <cell r="DH379" t="b">
            <v>0</v>
          </cell>
          <cell r="DJ379" t="b">
            <v>0</v>
          </cell>
          <cell r="DL379" t="b">
            <v>0</v>
          </cell>
          <cell r="DN379" t="b">
            <v>0</v>
          </cell>
          <cell r="DP379" t="b">
            <v>0</v>
          </cell>
          <cell r="DV379">
            <v>0</v>
          </cell>
          <cell r="DX379">
            <v>0</v>
          </cell>
          <cell r="DZ379">
            <v>0</v>
          </cell>
          <cell r="EB379">
            <v>0</v>
          </cell>
          <cell r="ED379">
            <v>0</v>
          </cell>
          <cell r="EF379">
            <v>0</v>
          </cell>
          <cell r="EJ379">
            <v>0</v>
          </cell>
          <cell r="EL379">
            <v>0</v>
          </cell>
          <cell r="EN379">
            <v>0</v>
          </cell>
          <cell r="EP379">
            <v>0</v>
          </cell>
          <cell r="ER379">
            <v>0</v>
          </cell>
          <cell r="ET379">
            <v>0</v>
          </cell>
          <cell r="EX379">
            <v>0</v>
          </cell>
          <cell r="EZ379">
            <v>0</v>
          </cell>
          <cell r="FD379">
            <v>0</v>
          </cell>
          <cell r="FF379">
            <v>0</v>
          </cell>
        </row>
        <row r="380">
          <cell r="A380" t="str">
            <v>IndustryCHP_DKE_2011</v>
          </cell>
          <cell r="B380" t="str">
            <v>DK-East</v>
          </cell>
          <cell r="G380">
            <v>129</v>
          </cell>
          <cell r="H380">
            <v>0</v>
          </cell>
          <cell r="N380">
            <v>255.88678708297803</v>
          </cell>
          <cell r="AK380">
            <v>129</v>
          </cell>
          <cell r="AL380">
            <v>0</v>
          </cell>
          <cell r="AN380">
            <v>0</v>
          </cell>
          <cell r="AO380">
            <v>0</v>
          </cell>
          <cell r="AP380">
            <v>0</v>
          </cell>
          <cell r="AQ380">
            <v>0</v>
          </cell>
          <cell r="BG380" t="b">
            <v>0</v>
          </cell>
          <cell r="BO380" t="b">
            <v>0</v>
          </cell>
          <cell r="CA380" t="b">
            <v>0</v>
          </cell>
          <cell r="CB380" t="b">
            <v>0</v>
          </cell>
          <cell r="CD380" t="b">
            <v>0</v>
          </cell>
          <cell r="CE380" t="b">
            <v>0</v>
          </cell>
          <cell r="CG380" t="b">
            <v>0</v>
          </cell>
          <cell r="CH380" t="b">
            <v>0</v>
          </cell>
          <cell r="CP380">
            <v>0</v>
          </cell>
          <cell r="CT380" t="b">
            <v>0</v>
          </cell>
          <cell r="CV380" t="b">
            <v>0</v>
          </cell>
          <cell r="CX380" t="b">
            <v>0</v>
          </cell>
          <cell r="CZ380" t="b">
            <v>0</v>
          </cell>
          <cell r="DB380" t="b">
            <v>0</v>
          </cell>
          <cell r="DD380" t="b">
            <v>0</v>
          </cell>
          <cell r="DF380" t="b">
            <v>0</v>
          </cell>
          <cell r="DH380" t="b">
            <v>0</v>
          </cell>
          <cell r="DJ380" t="b">
            <v>0</v>
          </cell>
          <cell r="DL380" t="b">
            <v>0</v>
          </cell>
          <cell r="DN380" t="b">
            <v>0</v>
          </cell>
          <cell r="DP380" t="b">
            <v>0</v>
          </cell>
          <cell r="DV380">
            <v>0</v>
          </cell>
          <cell r="DX380">
            <v>0</v>
          </cell>
          <cell r="DZ380">
            <v>0</v>
          </cell>
          <cell r="EB380">
            <v>0</v>
          </cell>
          <cell r="ED380">
            <v>0</v>
          </cell>
          <cell r="EF380">
            <v>0</v>
          </cell>
          <cell r="EJ380">
            <v>0</v>
          </cell>
          <cell r="EL380">
            <v>0</v>
          </cell>
          <cell r="EN380">
            <v>0</v>
          </cell>
          <cell r="EP380">
            <v>0</v>
          </cell>
          <cell r="ER380">
            <v>0</v>
          </cell>
          <cell r="ET380">
            <v>0</v>
          </cell>
          <cell r="EX380">
            <v>0</v>
          </cell>
          <cell r="EZ380">
            <v>0</v>
          </cell>
          <cell r="FD380">
            <v>0</v>
          </cell>
          <cell r="FF380">
            <v>0</v>
          </cell>
        </row>
        <row r="381">
          <cell r="A381" t="str">
            <v>IndustryCHP_DKE_2012</v>
          </cell>
          <cell r="B381" t="str">
            <v>DK-East</v>
          </cell>
          <cell r="G381">
            <v>0</v>
          </cell>
          <cell r="H381">
            <v>0</v>
          </cell>
          <cell r="N381">
            <v>0</v>
          </cell>
          <cell r="AK381">
            <v>0</v>
          </cell>
          <cell r="AL381">
            <v>0</v>
          </cell>
          <cell r="AN381">
            <v>0</v>
          </cell>
          <cell r="AO381">
            <v>0</v>
          </cell>
          <cell r="AP381">
            <v>0</v>
          </cell>
          <cell r="AQ381">
            <v>0</v>
          </cell>
          <cell r="BG381" t="b">
            <v>0</v>
          </cell>
          <cell r="BO381" t="b">
            <v>0</v>
          </cell>
          <cell r="CA381" t="b">
            <v>0</v>
          </cell>
          <cell r="CB381" t="b">
            <v>0</v>
          </cell>
          <cell r="CD381" t="b">
            <v>0</v>
          </cell>
          <cell r="CE381" t="b">
            <v>0</v>
          </cell>
          <cell r="CG381" t="b">
            <v>0</v>
          </cell>
          <cell r="CH381" t="b">
            <v>0</v>
          </cell>
          <cell r="CP381">
            <v>0</v>
          </cell>
          <cell r="CT381" t="b">
            <v>0</v>
          </cell>
          <cell r="CV381" t="b">
            <v>0</v>
          </cell>
          <cell r="CX381" t="b">
            <v>0</v>
          </cell>
          <cell r="CZ381" t="b">
            <v>0</v>
          </cell>
          <cell r="DB381" t="b">
            <v>0</v>
          </cell>
          <cell r="DD381" t="b">
            <v>0</v>
          </cell>
          <cell r="DF381" t="b">
            <v>0</v>
          </cell>
          <cell r="DH381" t="b">
            <v>0</v>
          </cell>
          <cell r="DJ381" t="b">
            <v>0</v>
          </cell>
          <cell r="DL381" t="b">
            <v>0</v>
          </cell>
          <cell r="DN381" t="b">
            <v>0</v>
          </cell>
          <cell r="DP381" t="b">
            <v>0</v>
          </cell>
          <cell r="DV381">
            <v>0</v>
          </cell>
          <cell r="DX381">
            <v>0</v>
          </cell>
          <cell r="DZ381">
            <v>0</v>
          </cell>
          <cell r="EB381">
            <v>0</v>
          </cell>
          <cell r="ED381">
            <v>0</v>
          </cell>
          <cell r="EF381">
            <v>0</v>
          </cell>
          <cell r="EJ381">
            <v>0</v>
          </cell>
          <cell r="EL381">
            <v>0</v>
          </cell>
          <cell r="EN381">
            <v>0</v>
          </cell>
          <cell r="EP381">
            <v>0</v>
          </cell>
          <cell r="ER381">
            <v>0</v>
          </cell>
          <cell r="ET381">
            <v>0</v>
          </cell>
          <cell r="EX381">
            <v>0</v>
          </cell>
          <cell r="EZ381">
            <v>0</v>
          </cell>
          <cell r="FD381">
            <v>0</v>
          </cell>
          <cell r="FF381">
            <v>0</v>
          </cell>
        </row>
        <row r="382">
          <cell r="A382" t="str">
            <v>IndustryCHP_DKE_2013</v>
          </cell>
          <cell r="B382" t="str">
            <v>DK-East</v>
          </cell>
          <cell r="G382">
            <v>0.16177719489248582</v>
          </cell>
          <cell r="H382">
            <v>0</v>
          </cell>
          <cell r="N382">
            <v>3.4666541762675536</v>
          </cell>
          <cell r="AK382">
            <v>0.16177719489248582</v>
          </cell>
          <cell r="AL382">
            <v>0</v>
          </cell>
          <cell r="AN382">
            <v>0</v>
          </cell>
          <cell r="AO382">
            <v>0</v>
          </cell>
          <cell r="AP382">
            <v>0</v>
          </cell>
          <cell r="AQ382">
            <v>0</v>
          </cell>
          <cell r="BG382" t="b">
            <v>0</v>
          </cell>
          <cell r="BO382" t="b">
            <v>0</v>
          </cell>
          <cell r="CA382" t="b">
            <v>0</v>
          </cell>
          <cell r="CB382" t="b">
            <v>0</v>
          </cell>
          <cell r="CD382" t="b">
            <v>0</v>
          </cell>
          <cell r="CE382" t="b">
            <v>0</v>
          </cell>
          <cell r="CG382" t="b">
            <v>0</v>
          </cell>
          <cell r="CH382" t="b">
            <v>0</v>
          </cell>
          <cell r="CP382">
            <v>0</v>
          </cell>
          <cell r="CT382" t="b">
            <v>0</v>
          </cell>
          <cell r="CV382" t="b">
            <v>0</v>
          </cell>
          <cell r="CX382" t="b">
            <v>0</v>
          </cell>
          <cell r="CZ382" t="b">
            <v>0</v>
          </cell>
          <cell r="DB382" t="b">
            <v>0</v>
          </cell>
          <cell r="DD382" t="b">
            <v>0</v>
          </cell>
          <cell r="DF382" t="b">
            <v>0</v>
          </cell>
          <cell r="DH382" t="b">
            <v>0</v>
          </cell>
          <cell r="DJ382" t="b">
            <v>0</v>
          </cell>
          <cell r="DL382" t="b">
            <v>0</v>
          </cell>
          <cell r="DN382" t="b">
            <v>0</v>
          </cell>
          <cell r="DP382" t="b">
            <v>0</v>
          </cell>
          <cell r="DV382">
            <v>0</v>
          </cell>
          <cell r="DX382">
            <v>0</v>
          </cell>
          <cell r="DZ382">
            <v>0</v>
          </cell>
          <cell r="EB382">
            <v>0</v>
          </cell>
          <cell r="ED382">
            <v>0</v>
          </cell>
          <cell r="EF382">
            <v>0</v>
          </cell>
          <cell r="EJ382">
            <v>0</v>
          </cell>
          <cell r="EL382">
            <v>0</v>
          </cell>
          <cell r="EN382">
            <v>0</v>
          </cell>
          <cell r="EP382">
            <v>0</v>
          </cell>
          <cell r="ER382">
            <v>0</v>
          </cell>
          <cell r="ET382">
            <v>0</v>
          </cell>
          <cell r="EX382">
            <v>0</v>
          </cell>
          <cell r="EZ382">
            <v>0</v>
          </cell>
          <cell r="FD382">
            <v>0</v>
          </cell>
          <cell r="FF382">
            <v>0</v>
          </cell>
        </row>
        <row r="383">
          <cell r="A383" t="str">
            <v>IndustryCHP_DKE_2014</v>
          </cell>
          <cell r="B383" t="str">
            <v>DK-East</v>
          </cell>
          <cell r="G383">
            <v>0.15335185185185385</v>
          </cell>
          <cell r="H383">
            <v>0</v>
          </cell>
          <cell r="N383">
            <v>3.2861111111111541</v>
          </cell>
          <cell r="AK383">
            <v>0.15335185185185385</v>
          </cell>
          <cell r="AL383">
            <v>0</v>
          </cell>
          <cell r="AN383">
            <v>0</v>
          </cell>
          <cell r="AO383">
            <v>0</v>
          </cell>
          <cell r="AP383">
            <v>0</v>
          </cell>
          <cell r="AQ383">
            <v>0</v>
          </cell>
          <cell r="BG383" t="b">
            <v>0</v>
          </cell>
          <cell r="BO383" t="b">
            <v>0</v>
          </cell>
          <cell r="CA383" t="b">
            <v>0</v>
          </cell>
          <cell r="CB383" t="b">
            <v>0</v>
          </cell>
          <cell r="CD383" t="b">
            <v>0</v>
          </cell>
          <cell r="CE383" t="b">
            <v>0</v>
          </cell>
          <cell r="CG383" t="b">
            <v>0</v>
          </cell>
          <cell r="CH383" t="b">
            <v>0</v>
          </cell>
          <cell r="CP383">
            <v>0</v>
          </cell>
          <cell r="CT383" t="b">
            <v>0</v>
          </cell>
          <cell r="CV383" t="b">
            <v>0</v>
          </cell>
          <cell r="CX383" t="b">
            <v>0</v>
          </cell>
          <cell r="CZ383" t="b">
            <v>0</v>
          </cell>
          <cell r="DB383" t="b">
            <v>0</v>
          </cell>
          <cell r="DD383" t="b">
            <v>0</v>
          </cell>
          <cell r="DF383" t="b">
            <v>0</v>
          </cell>
          <cell r="DH383" t="b">
            <v>0</v>
          </cell>
          <cell r="DJ383" t="b">
            <v>0</v>
          </cell>
          <cell r="DL383" t="b">
            <v>0</v>
          </cell>
          <cell r="DN383" t="b">
            <v>0</v>
          </cell>
          <cell r="DP383" t="b">
            <v>0</v>
          </cell>
          <cell r="DV383">
            <v>0</v>
          </cell>
          <cell r="DX383">
            <v>0</v>
          </cell>
          <cell r="DZ383">
            <v>0</v>
          </cell>
          <cell r="EB383">
            <v>0</v>
          </cell>
          <cell r="ED383">
            <v>0</v>
          </cell>
          <cell r="EF383">
            <v>0</v>
          </cell>
          <cell r="EJ383">
            <v>0</v>
          </cell>
          <cell r="EL383">
            <v>0</v>
          </cell>
          <cell r="EN383">
            <v>0</v>
          </cell>
          <cell r="EP383">
            <v>0</v>
          </cell>
          <cell r="ER383">
            <v>0</v>
          </cell>
          <cell r="ET383">
            <v>0</v>
          </cell>
          <cell r="EX383">
            <v>0</v>
          </cell>
          <cell r="EZ383">
            <v>0</v>
          </cell>
          <cell r="FD383">
            <v>0</v>
          </cell>
          <cell r="FF383">
            <v>0</v>
          </cell>
        </row>
        <row r="384">
          <cell r="A384" t="str">
            <v>IndustryCHP_DKE_2015</v>
          </cell>
          <cell r="B384" t="str">
            <v>DK-East</v>
          </cell>
          <cell r="G384">
            <v>0.16514814814814827</v>
          </cell>
          <cell r="H384">
            <v>0</v>
          </cell>
          <cell r="N384">
            <v>3.5388888888888914</v>
          </cell>
          <cell r="AK384">
            <v>0.16514814814814827</v>
          </cell>
          <cell r="AL384">
            <v>0</v>
          </cell>
          <cell r="AN384">
            <v>0</v>
          </cell>
          <cell r="AO384">
            <v>0</v>
          </cell>
          <cell r="AP384">
            <v>0</v>
          </cell>
          <cell r="AQ384">
            <v>0</v>
          </cell>
          <cell r="BG384" t="b">
            <v>0</v>
          </cell>
          <cell r="BO384" t="b">
            <v>0</v>
          </cell>
          <cell r="CA384" t="b">
            <v>0</v>
          </cell>
          <cell r="CB384" t="b">
            <v>0</v>
          </cell>
          <cell r="CD384" t="b">
            <v>0</v>
          </cell>
          <cell r="CE384" t="b">
            <v>0</v>
          </cell>
          <cell r="CG384" t="b">
            <v>0</v>
          </cell>
          <cell r="CH384" t="b">
            <v>0</v>
          </cell>
          <cell r="CP384">
            <v>0</v>
          </cell>
          <cell r="CT384" t="b">
            <v>0</v>
          </cell>
          <cell r="CV384" t="b">
            <v>0</v>
          </cell>
          <cell r="CX384" t="b">
            <v>0</v>
          </cell>
          <cell r="CZ384" t="b">
            <v>0</v>
          </cell>
          <cell r="DB384" t="b">
            <v>0</v>
          </cell>
          <cell r="DD384" t="b">
            <v>0</v>
          </cell>
          <cell r="DF384" t="b">
            <v>0</v>
          </cell>
          <cell r="DH384" t="b">
            <v>0</v>
          </cell>
          <cell r="DJ384" t="b">
            <v>0</v>
          </cell>
          <cell r="DL384" t="b">
            <v>0</v>
          </cell>
          <cell r="DN384" t="b">
            <v>0</v>
          </cell>
          <cell r="DP384" t="b">
            <v>0</v>
          </cell>
          <cell r="DV384">
            <v>0</v>
          </cell>
          <cell r="DX384">
            <v>0</v>
          </cell>
          <cell r="DZ384">
            <v>0</v>
          </cell>
          <cell r="EB384">
            <v>0</v>
          </cell>
          <cell r="ED384">
            <v>0</v>
          </cell>
          <cell r="EF384">
            <v>0</v>
          </cell>
          <cell r="EJ384">
            <v>0</v>
          </cell>
          <cell r="EL384">
            <v>0</v>
          </cell>
          <cell r="EN384">
            <v>0</v>
          </cell>
          <cell r="EP384">
            <v>0</v>
          </cell>
          <cell r="ER384">
            <v>0</v>
          </cell>
          <cell r="ET384">
            <v>0</v>
          </cell>
          <cell r="EX384">
            <v>0</v>
          </cell>
          <cell r="EZ384">
            <v>0</v>
          </cell>
          <cell r="FD384">
            <v>0</v>
          </cell>
          <cell r="FF384">
            <v>0</v>
          </cell>
        </row>
        <row r="385">
          <cell r="A385" t="str">
            <v>IndustryCHP_DKE_2016</v>
          </cell>
          <cell r="B385" t="str">
            <v>DK-East</v>
          </cell>
          <cell r="G385">
            <v>0.17694444444444532</v>
          </cell>
          <cell r="H385">
            <v>0</v>
          </cell>
          <cell r="N385">
            <v>3.7916666666666856</v>
          </cell>
          <cell r="AK385">
            <v>0.17694444444444532</v>
          </cell>
          <cell r="AL385">
            <v>0</v>
          </cell>
          <cell r="AN385">
            <v>0</v>
          </cell>
          <cell r="AO385">
            <v>0</v>
          </cell>
          <cell r="AP385">
            <v>0</v>
          </cell>
          <cell r="AQ385">
            <v>0</v>
          </cell>
          <cell r="BG385" t="b">
            <v>0</v>
          </cell>
          <cell r="BO385" t="b">
            <v>0</v>
          </cell>
          <cell r="CA385" t="b">
            <v>0</v>
          </cell>
          <cell r="CB385" t="b">
            <v>0</v>
          </cell>
          <cell r="CD385" t="b">
            <v>0</v>
          </cell>
          <cell r="CE385" t="b">
            <v>0</v>
          </cell>
          <cell r="CG385" t="b">
            <v>0</v>
          </cell>
          <cell r="CH385" t="b">
            <v>0</v>
          </cell>
          <cell r="CP385">
            <v>0</v>
          </cell>
          <cell r="CT385" t="b">
            <v>0</v>
          </cell>
          <cell r="CV385" t="b">
            <v>0</v>
          </cell>
          <cell r="CX385" t="b">
            <v>0</v>
          </cell>
          <cell r="CZ385" t="b">
            <v>0</v>
          </cell>
          <cell r="DB385" t="b">
            <v>0</v>
          </cell>
          <cell r="DD385" t="b">
            <v>0</v>
          </cell>
          <cell r="DF385" t="b">
            <v>0</v>
          </cell>
          <cell r="DH385" t="b">
            <v>0</v>
          </cell>
          <cell r="DJ385" t="b">
            <v>0</v>
          </cell>
          <cell r="DL385" t="b">
            <v>0</v>
          </cell>
          <cell r="DN385" t="b">
            <v>0</v>
          </cell>
          <cell r="DP385" t="b">
            <v>0</v>
          </cell>
          <cell r="DV385">
            <v>0</v>
          </cell>
          <cell r="DX385">
            <v>0</v>
          </cell>
          <cell r="DZ385">
            <v>0</v>
          </cell>
          <cell r="EB385">
            <v>0</v>
          </cell>
          <cell r="ED385">
            <v>0</v>
          </cell>
          <cell r="EF385">
            <v>0</v>
          </cell>
          <cell r="EJ385">
            <v>0</v>
          </cell>
          <cell r="EL385">
            <v>0</v>
          </cell>
          <cell r="EN385">
            <v>0</v>
          </cell>
          <cell r="EP385">
            <v>0</v>
          </cell>
          <cell r="ER385">
            <v>0</v>
          </cell>
          <cell r="ET385">
            <v>0</v>
          </cell>
          <cell r="EX385">
            <v>0</v>
          </cell>
          <cell r="EZ385">
            <v>0</v>
          </cell>
          <cell r="FD385">
            <v>0</v>
          </cell>
          <cell r="FF385">
            <v>0</v>
          </cell>
        </row>
        <row r="386">
          <cell r="A386" t="str">
            <v>IndustryCHP_DKE_2017</v>
          </cell>
          <cell r="B386" t="str">
            <v>DK-East</v>
          </cell>
          <cell r="G386">
            <v>0.20053703703703413</v>
          </cell>
          <cell r="H386">
            <v>0</v>
          </cell>
          <cell r="N386">
            <v>4.2972222222221603</v>
          </cell>
          <cell r="AK386">
            <v>0.20053703703703413</v>
          </cell>
          <cell r="AL386">
            <v>0</v>
          </cell>
          <cell r="AN386">
            <v>0</v>
          </cell>
          <cell r="AO386">
            <v>0</v>
          </cell>
          <cell r="AP386">
            <v>0</v>
          </cell>
          <cell r="AQ386">
            <v>0</v>
          </cell>
          <cell r="BG386" t="b">
            <v>0</v>
          </cell>
          <cell r="BO386" t="b">
            <v>0</v>
          </cell>
          <cell r="CA386" t="b">
            <v>0</v>
          </cell>
          <cell r="CB386" t="b">
            <v>0</v>
          </cell>
          <cell r="CD386" t="b">
            <v>0</v>
          </cell>
          <cell r="CE386" t="b">
            <v>0</v>
          </cell>
          <cell r="CG386" t="b">
            <v>0</v>
          </cell>
          <cell r="CH386" t="b">
            <v>0</v>
          </cell>
          <cell r="CP386">
            <v>0</v>
          </cell>
          <cell r="CT386" t="b">
            <v>0</v>
          </cell>
          <cell r="CV386" t="b">
            <v>0</v>
          </cell>
          <cell r="CX386" t="b">
            <v>0</v>
          </cell>
          <cell r="CZ386" t="b">
            <v>0</v>
          </cell>
          <cell r="DB386" t="b">
            <v>0</v>
          </cell>
          <cell r="DD386" t="b">
            <v>0</v>
          </cell>
          <cell r="DF386" t="b">
            <v>0</v>
          </cell>
          <cell r="DH386" t="b">
            <v>0</v>
          </cell>
          <cell r="DJ386" t="b">
            <v>0</v>
          </cell>
          <cell r="DL386" t="b">
            <v>0</v>
          </cell>
          <cell r="DN386" t="b">
            <v>0</v>
          </cell>
          <cell r="DP386" t="b">
            <v>0</v>
          </cell>
          <cell r="DV386">
            <v>0</v>
          </cell>
          <cell r="DX386">
            <v>0</v>
          </cell>
          <cell r="DZ386">
            <v>0</v>
          </cell>
          <cell r="EB386">
            <v>0</v>
          </cell>
          <cell r="ED386">
            <v>0</v>
          </cell>
          <cell r="EF386">
            <v>0</v>
          </cell>
          <cell r="EJ386">
            <v>0</v>
          </cell>
          <cell r="EL386">
            <v>0</v>
          </cell>
          <cell r="EN386">
            <v>0</v>
          </cell>
          <cell r="EP386">
            <v>0</v>
          </cell>
          <cell r="ER386">
            <v>0</v>
          </cell>
          <cell r="ET386">
            <v>0</v>
          </cell>
          <cell r="EX386">
            <v>0</v>
          </cell>
          <cell r="EZ386">
            <v>0</v>
          </cell>
          <cell r="FD386">
            <v>0</v>
          </cell>
          <cell r="FF386">
            <v>0</v>
          </cell>
        </row>
        <row r="387">
          <cell r="A387" t="str">
            <v>IndustryCHP_DKE_2018</v>
          </cell>
          <cell r="B387" t="str">
            <v>DK-East</v>
          </cell>
          <cell r="G387">
            <v>0.1887407407407424</v>
          </cell>
          <cell r="H387">
            <v>0</v>
          </cell>
          <cell r="N387">
            <v>4.0444444444444798</v>
          </cell>
          <cell r="AK387">
            <v>0.1887407407407424</v>
          </cell>
          <cell r="AL387">
            <v>0</v>
          </cell>
          <cell r="AN387">
            <v>0</v>
          </cell>
          <cell r="AO387">
            <v>0</v>
          </cell>
          <cell r="AP387">
            <v>0</v>
          </cell>
          <cell r="AQ387">
            <v>0</v>
          </cell>
          <cell r="BG387" t="b">
            <v>0</v>
          </cell>
          <cell r="BO387" t="b">
            <v>0</v>
          </cell>
          <cell r="CA387" t="b">
            <v>0</v>
          </cell>
          <cell r="CB387" t="b">
            <v>0</v>
          </cell>
          <cell r="CD387" t="b">
            <v>0</v>
          </cell>
          <cell r="CE387" t="b">
            <v>0</v>
          </cell>
          <cell r="CG387" t="b">
            <v>0</v>
          </cell>
          <cell r="CH387" t="b">
            <v>0</v>
          </cell>
          <cell r="CP387">
            <v>0</v>
          </cell>
          <cell r="CT387" t="b">
            <v>0</v>
          </cell>
          <cell r="CV387" t="b">
            <v>0</v>
          </cell>
          <cell r="CX387" t="b">
            <v>0</v>
          </cell>
          <cell r="CZ387" t="b">
            <v>0</v>
          </cell>
          <cell r="DB387" t="b">
            <v>0</v>
          </cell>
          <cell r="DD387" t="b">
            <v>0</v>
          </cell>
          <cell r="DF387" t="b">
            <v>0</v>
          </cell>
          <cell r="DH387" t="b">
            <v>0</v>
          </cell>
          <cell r="DJ387" t="b">
            <v>0</v>
          </cell>
          <cell r="DL387" t="b">
            <v>0</v>
          </cell>
          <cell r="DN387" t="b">
            <v>0</v>
          </cell>
          <cell r="DP387" t="b">
            <v>0</v>
          </cell>
          <cell r="DV387">
            <v>0</v>
          </cell>
          <cell r="DX387">
            <v>0</v>
          </cell>
          <cell r="DZ387">
            <v>0</v>
          </cell>
          <cell r="EB387">
            <v>0</v>
          </cell>
          <cell r="ED387">
            <v>0</v>
          </cell>
          <cell r="EF387">
            <v>0</v>
          </cell>
          <cell r="EJ387">
            <v>0</v>
          </cell>
          <cell r="EL387">
            <v>0</v>
          </cell>
          <cell r="EN387">
            <v>0</v>
          </cell>
          <cell r="EP387">
            <v>0</v>
          </cell>
          <cell r="ER387">
            <v>0</v>
          </cell>
          <cell r="ET387">
            <v>0</v>
          </cell>
          <cell r="EX387">
            <v>0</v>
          </cell>
          <cell r="EZ387">
            <v>0</v>
          </cell>
          <cell r="FD387">
            <v>0</v>
          </cell>
          <cell r="FF387">
            <v>0</v>
          </cell>
        </row>
        <row r="388">
          <cell r="A388" t="str">
            <v>IndustryCHP_DKE_2019</v>
          </cell>
          <cell r="B388" t="str">
            <v>DK-East</v>
          </cell>
          <cell r="G388">
            <v>0.12975925925925971</v>
          </cell>
          <cell r="H388">
            <v>0</v>
          </cell>
          <cell r="N388">
            <v>2.7805555555555657</v>
          </cell>
          <cell r="AK388">
            <v>0.12975925925925971</v>
          </cell>
          <cell r="AL388">
            <v>0</v>
          </cell>
          <cell r="AN388">
            <v>0</v>
          </cell>
          <cell r="AO388">
            <v>0</v>
          </cell>
          <cell r="AP388">
            <v>0</v>
          </cell>
          <cell r="AQ388">
            <v>0</v>
          </cell>
          <cell r="BG388" t="b">
            <v>0</v>
          </cell>
          <cell r="BO388" t="b">
            <v>0</v>
          </cell>
          <cell r="CA388" t="b">
            <v>0</v>
          </cell>
          <cell r="CB388" t="b">
            <v>0</v>
          </cell>
          <cell r="CD388" t="b">
            <v>0</v>
          </cell>
          <cell r="CE388" t="b">
            <v>0</v>
          </cell>
          <cell r="CG388" t="b">
            <v>0</v>
          </cell>
          <cell r="CH388" t="b">
            <v>0</v>
          </cell>
          <cell r="CP388">
            <v>0</v>
          </cell>
          <cell r="CT388" t="b">
            <v>0</v>
          </cell>
          <cell r="CV388" t="b">
            <v>0</v>
          </cell>
          <cell r="CX388" t="b">
            <v>0</v>
          </cell>
          <cell r="CZ388" t="b">
            <v>0</v>
          </cell>
          <cell r="DB388" t="b">
            <v>0</v>
          </cell>
          <cell r="DD388" t="b">
            <v>0</v>
          </cell>
          <cell r="DF388" t="b">
            <v>0</v>
          </cell>
          <cell r="DH388" t="b">
            <v>0</v>
          </cell>
          <cell r="DJ388" t="b">
            <v>0</v>
          </cell>
          <cell r="DL388" t="b">
            <v>0</v>
          </cell>
          <cell r="DN388" t="b">
            <v>0</v>
          </cell>
          <cell r="DP388" t="b">
            <v>0</v>
          </cell>
          <cell r="DV388">
            <v>0</v>
          </cell>
          <cell r="DX388">
            <v>0</v>
          </cell>
          <cell r="DZ388">
            <v>0</v>
          </cell>
          <cell r="EB388">
            <v>0</v>
          </cell>
          <cell r="ED388">
            <v>0</v>
          </cell>
          <cell r="EF388">
            <v>0</v>
          </cell>
          <cell r="EJ388">
            <v>0</v>
          </cell>
          <cell r="EL388">
            <v>0</v>
          </cell>
          <cell r="EN388">
            <v>0</v>
          </cell>
          <cell r="EP388">
            <v>0</v>
          </cell>
          <cell r="ER388">
            <v>0</v>
          </cell>
          <cell r="ET388">
            <v>0</v>
          </cell>
          <cell r="EX388">
            <v>0</v>
          </cell>
          <cell r="EZ388">
            <v>0</v>
          </cell>
          <cell r="FD388">
            <v>0</v>
          </cell>
          <cell r="FF388">
            <v>0</v>
          </cell>
        </row>
        <row r="389">
          <cell r="A389" t="str">
            <v>IndustryCHP_DKE_2020</v>
          </cell>
          <cell r="B389" t="str">
            <v>DK-East</v>
          </cell>
          <cell r="G389">
            <v>0.1887407407407424</v>
          </cell>
          <cell r="H389">
            <v>0</v>
          </cell>
          <cell r="N389">
            <v>4.0444444444444798</v>
          </cell>
          <cell r="AK389">
            <v>0.1887407407407424</v>
          </cell>
          <cell r="AL389">
            <v>0</v>
          </cell>
          <cell r="AN389">
            <v>0</v>
          </cell>
          <cell r="AO389">
            <v>0</v>
          </cell>
          <cell r="AP389">
            <v>0</v>
          </cell>
          <cell r="AQ389">
            <v>0</v>
          </cell>
          <cell r="BG389" t="b">
            <v>0</v>
          </cell>
          <cell r="BO389" t="b">
            <v>0</v>
          </cell>
          <cell r="CA389" t="b">
            <v>0</v>
          </cell>
          <cell r="CB389" t="b">
            <v>0</v>
          </cell>
          <cell r="CD389" t="b">
            <v>0</v>
          </cell>
          <cell r="CE389" t="b">
            <v>0</v>
          </cell>
          <cell r="CG389" t="b">
            <v>0</v>
          </cell>
          <cell r="CH389" t="b">
            <v>0</v>
          </cell>
          <cell r="CP389">
            <v>0</v>
          </cell>
          <cell r="CT389" t="b">
            <v>0</v>
          </cell>
          <cell r="CV389" t="b">
            <v>0</v>
          </cell>
          <cell r="CX389" t="b">
            <v>0</v>
          </cell>
          <cell r="CZ389" t="b">
            <v>0</v>
          </cell>
          <cell r="DB389" t="b">
            <v>0</v>
          </cell>
          <cell r="DD389" t="b">
            <v>0</v>
          </cell>
          <cell r="DF389" t="b">
            <v>0</v>
          </cell>
          <cell r="DH389" t="b">
            <v>0</v>
          </cell>
          <cell r="DJ389" t="b">
            <v>0</v>
          </cell>
          <cell r="DL389" t="b">
            <v>0</v>
          </cell>
          <cell r="DN389" t="b">
            <v>0</v>
          </cell>
          <cell r="DP389" t="b">
            <v>0</v>
          </cell>
          <cell r="DV389">
            <v>0</v>
          </cell>
          <cell r="DX389">
            <v>0</v>
          </cell>
          <cell r="DZ389">
            <v>0</v>
          </cell>
          <cell r="EB389">
            <v>0</v>
          </cell>
          <cell r="ED389">
            <v>0</v>
          </cell>
          <cell r="EF389">
            <v>0</v>
          </cell>
          <cell r="EJ389">
            <v>0</v>
          </cell>
          <cell r="EL389">
            <v>0</v>
          </cell>
          <cell r="EN389">
            <v>0</v>
          </cell>
          <cell r="EP389">
            <v>0</v>
          </cell>
          <cell r="ER389">
            <v>0</v>
          </cell>
          <cell r="ET389">
            <v>0</v>
          </cell>
          <cell r="EX389">
            <v>0</v>
          </cell>
          <cell r="EZ389">
            <v>0</v>
          </cell>
          <cell r="FD389">
            <v>0</v>
          </cell>
          <cell r="FF389">
            <v>0</v>
          </cell>
        </row>
        <row r="390">
          <cell r="A390" t="str">
            <v>IndustryCHP_DKE_2021</v>
          </cell>
          <cell r="B390" t="str">
            <v>DK-East</v>
          </cell>
          <cell r="G390">
            <v>0.17694444444444532</v>
          </cell>
          <cell r="H390">
            <v>0</v>
          </cell>
          <cell r="N390">
            <v>3.7916666666666856</v>
          </cell>
          <cell r="AK390">
            <v>0.17694444444444532</v>
          </cell>
          <cell r="AL390">
            <v>0</v>
          </cell>
          <cell r="AN390">
            <v>0</v>
          </cell>
          <cell r="AO390">
            <v>0</v>
          </cell>
          <cell r="AP390">
            <v>0</v>
          </cell>
          <cell r="AQ390">
            <v>0</v>
          </cell>
          <cell r="BG390" t="b">
            <v>0</v>
          </cell>
          <cell r="BO390" t="b">
            <v>0</v>
          </cell>
          <cell r="CA390" t="b">
            <v>0</v>
          </cell>
          <cell r="CB390" t="b">
            <v>0</v>
          </cell>
          <cell r="CD390" t="b">
            <v>0</v>
          </cell>
          <cell r="CE390" t="b">
            <v>0</v>
          </cell>
          <cell r="CG390" t="b">
            <v>0</v>
          </cell>
          <cell r="CH390" t="b">
            <v>0</v>
          </cell>
          <cell r="CP390">
            <v>0</v>
          </cell>
          <cell r="CT390" t="b">
            <v>0</v>
          </cell>
          <cell r="CV390" t="b">
            <v>0</v>
          </cell>
          <cell r="CX390" t="b">
            <v>0</v>
          </cell>
          <cell r="CZ390" t="b">
            <v>0</v>
          </cell>
          <cell r="DB390" t="b">
            <v>0</v>
          </cell>
          <cell r="DD390" t="b">
            <v>0</v>
          </cell>
          <cell r="DF390" t="b">
            <v>0</v>
          </cell>
          <cell r="DH390" t="b">
            <v>0</v>
          </cell>
          <cell r="DJ390" t="b">
            <v>0</v>
          </cell>
          <cell r="DL390" t="b">
            <v>0</v>
          </cell>
          <cell r="DN390" t="b">
            <v>0</v>
          </cell>
          <cell r="DP390" t="b">
            <v>0</v>
          </cell>
          <cell r="DV390">
            <v>0</v>
          </cell>
          <cell r="DX390">
            <v>0</v>
          </cell>
          <cell r="DZ390">
            <v>0</v>
          </cell>
          <cell r="EB390">
            <v>0</v>
          </cell>
          <cell r="ED390">
            <v>0</v>
          </cell>
          <cell r="EF390">
            <v>0</v>
          </cell>
          <cell r="EJ390">
            <v>0</v>
          </cell>
          <cell r="EL390">
            <v>0</v>
          </cell>
          <cell r="EN390">
            <v>0</v>
          </cell>
          <cell r="EP390">
            <v>0</v>
          </cell>
          <cell r="ER390">
            <v>0</v>
          </cell>
          <cell r="ET390">
            <v>0</v>
          </cell>
          <cell r="EX390">
            <v>0</v>
          </cell>
          <cell r="EZ390">
            <v>0</v>
          </cell>
          <cell r="FD390">
            <v>0</v>
          </cell>
          <cell r="FF390">
            <v>0</v>
          </cell>
        </row>
        <row r="391">
          <cell r="A391" t="str">
            <v>IndustryCHP_DKE_2022</v>
          </cell>
          <cell r="B391" t="str">
            <v>DK-East</v>
          </cell>
          <cell r="G391">
            <v>0.17694444444444268</v>
          </cell>
          <cell r="H391">
            <v>0</v>
          </cell>
          <cell r="N391">
            <v>3.7916666666666288</v>
          </cell>
          <cell r="AK391">
            <v>0.17694444444444268</v>
          </cell>
          <cell r="AL391">
            <v>0</v>
          </cell>
          <cell r="AN391">
            <v>0</v>
          </cell>
          <cell r="AO391">
            <v>0</v>
          </cell>
          <cell r="AP391">
            <v>0</v>
          </cell>
          <cell r="AQ391">
            <v>0</v>
          </cell>
          <cell r="BG391" t="b">
            <v>0</v>
          </cell>
          <cell r="BO391" t="b">
            <v>0</v>
          </cell>
          <cell r="CA391" t="b">
            <v>0</v>
          </cell>
          <cell r="CB391" t="b">
            <v>0</v>
          </cell>
          <cell r="CD391" t="b">
            <v>0</v>
          </cell>
          <cell r="CE391" t="b">
            <v>0</v>
          </cell>
          <cell r="CG391" t="b">
            <v>0</v>
          </cell>
          <cell r="CH391" t="b">
            <v>0</v>
          </cell>
          <cell r="CP391">
            <v>0</v>
          </cell>
          <cell r="CT391" t="b">
            <v>0</v>
          </cell>
          <cell r="CV391" t="b">
            <v>0</v>
          </cell>
          <cell r="CX391" t="b">
            <v>0</v>
          </cell>
          <cell r="CZ391" t="b">
            <v>0</v>
          </cell>
          <cell r="DB391" t="b">
            <v>0</v>
          </cell>
          <cell r="DD391" t="b">
            <v>0</v>
          </cell>
          <cell r="DF391" t="b">
            <v>0</v>
          </cell>
          <cell r="DH391" t="b">
            <v>0</v>
          </cell>
          <cell r="DJ391" t="b">
            <v>0</v>
          </cell>
          <cell r="DL391" t="b">
            <v>0</v>
          </cell>
          <cell r="DN391" t="b">
            <v>0</v>
          </cell>
          <cell r="DP391" t="b">
            <v>0</v>
          </cell>
          <cell r="DV391">
            <v>0</v>
          </cell>
          <cell r="DX391">
            <v>0</v>
          </cell>
          <cell r="DZ391">
            <v>0</v>
          </cell>
          <cell r="EB391">
            <v>0</v>
          </cell>
          <cell r="ED391">
            <v>0</v>
          </cell>
          <cell r="EF391">
            <v>0</v>
          </cell>
          <cell r="EJ391">
            <v>0</v>
          </cell>
          <cell r="EL391">
            <v>0</v>
          </cell>
          <cell r="EN391">
            <v>0</v>
          </cell>
          <cell r="EP391">
            <v>0</v>
          </cell>
          <cell r="ER391">
            <v>0</v>
          </cell>
          <cell r="ET391">
            <v>0</v>
          </cell>
          <cell r="EX391">
            <v>0</v>
          </cell>
          <cell r="EZ391">
            <v>0</v>
          </cell>
          <cell r="FD391">
            <v>0</v>
          </cell>
          <cell r="FF391">
            <v>0</v>
          </cell>
        </row>
        <row r="392">
          <cell r="A392" t="str">
            <v>IndustryCHP_DKE_2023</v>
          </cell>
          <cell r="B392" t="str">
            <v>DK-East</v>
          </cell>
          <cell r="G392">
            <v>0.17694444444444532</v>
          </cell>
          <cell r="H392">
            <v>0</v>
          </cell>
          <cell r="N392">
            <v>3.7916666666666856</v>
          </cell>
          <cell r="AK392">
            <v>0.17694444444444532</v>
          </cell>
          <cell r="AL392">
            <v>0</v>
          </cell>
          <cell r="AN392">
            <v>0</v>
          </cell>
          <cell r="AO392">
            <v>0</v>
          </cell>
          <cell r="AP392">
            <v>0</v>
          </cell>
          <cell r="AQ392">
            <v>0</v>
          </cell>
          <cell r="BG392" t="b">
            <v>0</v>
          </cell>
          <cell r="BO392" t="b">
            <v>0</v>
          </cell>
          <cell r="CA392" t="b">
            <v>0</v>
          </cell>
          <cell r="CB392" t="b">
            <v>0</v>
          </cell>
          <cell r="CD392" t="b">
            <v>0</v>
          </cell>
          <cell r="CE392" t="b">
            <v>0</v>
          </cell>
          <cell r="CG392" t="b">
            <v>0</v>
          </cell>
          <cell r="CH392" t="b">
            <v>0</v>
          </cell>
          <cell r="CP392">
            <v>0</v>
          </cell>
          <cell r="CT392" t="b">
            <v>0</v>
          </cell>
          <cell r="CV392" t="b">
            <v>0</v>
          </cell>
          <cell r="CX392" t="b">
            <v>0</v>
          </cell>
          <cell r="CZ392" t="b">
            <v>0</v>
          </cell>
          <cell r="DB392" t="b">
            <v>0</v>
          </cell>
          <cell r="DD392" t="b">
            <v>0</v>
          </cell>
          <cell r="DF392" t="b">
            <v>0</v>
          </cell>
          <cell r="DH392" t="b">
            <v>0</v>
          </cell>
          <cell r="DJ392" t="b">
            <v>0</v>
          </cell>
          <cell r="DL392" t="b">
            <v>0</v>
          </cell>
          <cell r="DN392" t="b">
            <v>0</v>
          </cell>
          <cell r="DP392" t="b">
            <v>0</v>
          </cell>
          <cell r="DV392">
            <v>0</v>
          </cell>
          <cell r="DX392">
            <v>0</v>
          </cell>
          <cell r="DZ392">
            <v>0</v>
          </cell>
          <cell r="EB392">
            <v>0</v>
          </cell>
          <cell r="ED392">
            <v>0</v>
          </cell>
          <cell r="EF392">
            <v>0</v>
          </cell>
          <cell r="EJ392">
            <v>0</v>
          </cell>
          <cell r="EL392">
            <v>0</v>
          </cell>
          <cell r="EN392">
            <v>0</v>
          </cell>
          <cell r="EP392">
            <v>0</v>
          </cell>
          <cell r="ER392">
            <v>0</v>
          </cell>
          <cell r="ET392">
            <v>0</v>
          </cell>
          <cell r="EX392">
            <v>0</v>
          </cell>
          <cell r="EZ392">
            <v>0</v>
          </cell>
          <cell r="FD392">
            <v>0</v>
          </cell>
          <cell r="FF392">
            <v>0</v>
          </cell>
        </row>
        <row r="393">
          <cell r="A393" t="str">
            <v>IndustryCHP_DKE_2024</v>
          </cell>
          <cell r="B393" t="str">
            <v>DK-East</v>
          </cell>
          <cell r="G393">
            <v>0.17694444444444268</v>
          </cell>
          <cell r="H393">
            <v>0</v>
          </cell>
          <cell r="N393">
            <v>3.7916666666666288</v>
          </cell>
          <cell r="AK393">
            <v>0.17694444444444268</v>
          </cell>
          <cell r="AL393">
            <v>0</v>
          </cell>
          <cell r="AN393">
            <v>0</v>
          </cell>
          <cell r="AO393">
            <v>0</v>
          </cell>
          <cell r="AP393">
            <v>0</v>
          </cell>
          <cell r="AQ393">
            <v>0</v>
          </cell>
          <cell r="BG393" t="b">
            <v>0</v>
          </cell>
          <cell r="BO393" t="b">
            <v>0</v>
          </cell>
          <cell r="CA393" t="b">
            <v>0</v>
          </cell>
          <cell r="CB393" t="b">
            <v>0</v>
          </cell>
          <cell r="CD393" t="b">
            <v>0</v>
          </cell>
          <cell r="CE393" t="b">
            <v>0</v>
          </cell>
          <cell r="CG393" t="b">
            <v>0</v>
          </cell>
          <cell r="CH393" t="b">
            <v>0</v>
          </cell>
          <cell r="CP393">
            <v>0</v>
          </cell>
          <cell r="CT393" t="b">
            <v>0</v>
          </cell>
          <cell r="CV393" t="b">
            <v>0</v>
          </cell>
          <cell r="CX393" t="b">
            <v>0</v>
          </cell>
          <cell r="CZ393" t="b">
            <v>0</v>
          </cell>
          <cell r="DB393" t="b">
            <v>0</v>
          </cell>
          <cell r="DD393" t="b">
            <v>0</v>
          </cell>
          <cell r="DF393" t="b">
            <v>0</v>
          </cell>
          <cell r="DH393" t="b">
            <v>0</v>
          </cell>
          <cell r="DJ393" t="b">
            <v>0</v>
          </cell>
          <cell r="DL393" t="b">
            <v>0</v>
          </cell>
          <cell r="DN393" t="b">
            <v>0</v>
          </cell>
          <cell r="DP393" t="b">
            <v>0</v>
          </cell>
          <cell r="DV393">
            <v>0</v>
          </cell>
          <cell r="DX393">
            <v>0</v>
          </cell>
          <cell r="DZ393">
            <v>0</v>
          </cell>
          <cell r="EB393">
            <v>0</v>
          </cell>
          <cell r="ED393">
            <v>0</v>
          </cell>
          <cell r="EF393">
            <v>0</v>
          </cell>
          <cell r="EJ393">
            <v>0</v>
          </cell>
          <cell r="EL393">
            <v>0</v>
          </cell>
          <cell r="EN393">
            <v>0</v>
          </cell>
          <cell r="EP393">
            <v>0</v>
          </cell>
          <cell r="ER393">
            <v>0</v>
          </cell>
          <cell r="ET393">
            <v>0</v>
          </cell>
          <cell r="EX393">
            <v>0</v>
          </cell>
          <cell r="EZ393">
            <v>0</v>
          </cell>
          <cell r="FD393">
            <v>0</v>
          </cell>
          <cell r="FF393">
            <v>0</v>
          </cell>
        </row>
        <row r="394">
          <cell r="A394" t="str">
            <v>IndustryCHP_DKE_2025</v>
          </cell>
          <cell r="B394" t="str">
            <v>DK-East</v>
          </cell>
          <cell r="G394">
            <v>0.17694444444444268</v>
          </cell>
          <cell r="H394">
            <v>0</v>
          </cell>
          <cell r="N394">
            <v>3.7916666666666288</v>
          </cell>
          <cell r="AK394">
            <v>0.17694444444444268</v>
          </cell>
          <cell r="AL394">
            <v>0</v>
          </cell>
          <cell r="AN394">
            <v>0</v>
          </cell>
          <cell r="AO394">
            <v>0</v>
          </cell>
          <cell r="AP394">
            <v>0</v>
          </cell>
          <cell r="AQ394">
            <v>0</v>
          </cell>
          <cell r="BG394" t="b">
            <v>0</v>
          </cell>
          <cell r="BO394" t="b">
            <v>0</v>
          </cell>
          <cell r="CA394" t="b">
            <v>0</v>
          </cell>
          <cell r="CB394" t="b">
            <v>0</v>
          </cell>
          <cell r="CD394" t="b">
            <v>0</v>
          </cell>
          <cell r="CE394" t="b">
            <v>0</v>
          </cell>
          <cell r="CG394" t="b">
            <v>0</v>
          </cell>
          <cell r="CH394" t="b">
            <v>0</v>
          </cell>
          <cell r="CP394">
            <v>0</v>
          </cell>
          <cell r="CT394" t="b">
            <v>0</v>
          </cell>
          <cell r="CV394" t="b">
            <v>0</v>
          </cell>
          <cell r="CX394" t="b">
            <v>0</v>
          </cell>
          <cell r="CZ394" t="b">
            <v>0</v>
          </cell>
          <cell r="DB394" t="b">
            <v>0</v>
          </cell>
          <cell r="DD394" t="b">
            <v>0</v>
          </cell>
          <cell r="DF394" t="b">
            <v>0</v>
          </cell>
          <cell r="DH394" t="b">
            <v>0</v>
          </cell>
          <cell r="DJ394" t="b">
            <v>0</v>
          </cell>
          <cell r="DL394" t="b">
            <v>0</v>
          </cell>
          <cell r="DN394" t="b">
            <v>0</v>
          </cell>
          <cell r="DP394" t="b">
            <v>0</v>
          </cell>
          <cell r="DV394">
            <v>0</v>
          </cell>
          <cell r="DX394">
            <v>0</v>
          </cell>
          <cell r="DZ394">
            <v>0</v>
          </cell>
          <cell r="EB394">
            <v>0</v>
          </cell>
          <cell r="ED394">
            <v>0</v>
          </cell>
          <cell r="EF394">
            <v>0</v>
          </cell>
          <cell r="EJ394">
            <v>0</v>
          </cell>
          <cell r="EL394">
            <v>0</v>
          </cell>
          <cell r="EN394">
            <v>0</v>
          </cell>
          <cell r="EP394">
            <v>0</v>
          </cell>
          <cell r="ER394">
            <v>0</v>
          </cell>
          <cell r="ET394">
            <v>0</v>
          </cell>
          <cell r="EX394">
            <v>0</v>
          </cell>
          <cell r="EZ394">
            <v>0</v>
          </cell>
          <cell r="FD394">
            <v>0</v>
          </cell>
          <cell r="FF394">
            <v>0</v>
          </cell>
        </row>
        <row r="395">
          <cell r="A395" t="str">
            <v>IndustryCHP_DKE_2026</v>
          </cell>
          <cell r="B395" t="str">
            <v>DK-East</v>
          </cell>
          <cell r="G395">
            <v>0.17694444444444532</v>
          </cell>
          <cell r="H395">
            <v>0</v>
          </cell>
          <cell r="N395">
            <v>3.7916666666666856</v>
          </cell>
          <cell r="AK395">
            <v>0.17694444444444532</v>
          </cell>
          <cell r="AL395">
            <v>0</v>
          </cell>
          <cell r="AN395">
            <v>0</v>
          </cell>
          <cell r="AO395">
            <v>0</v>
          </cell>
          <cell r="AP395">
            <v>0</v>
          </cell>
          <cell r="AQ395">
            <v>0</v>
          </cell>
          <cell r="BG395" t="b">
            <v>0</v>
          </cell>
          <cell r="BO395" t="b">
            <v>0</v>
          </cell>
          <cell r="CA395" t="b">
            <v>0</v>
          </cell>
          <cell r="CB395" t="b">
            <v>0</v>
          </cell>
          <cell r="CD395" t="b">
            <v>0</v>
          </cell>
          <cell r="CE395" t="b">
            <v>0</v>
          </cell>
          <cell r="CG395" t="b">
            <v>0</v>
          </cell>
          <cell r="CH395" t="b">
            <v>0</v>
          </cell>
          <cell r="CP395">
            <v>0</v>
          </cell>
          <cell r="CT395" t="b">
            <v>0</v>
          </cell>
          <cell r="CV395" t="b">
            <v>0</v>
          </cell>
          <cell r="CX395" t="b">
            <v>0</v>
          </cell>
          <cell r="CZ395" t="b">
            <v>0</v>
          </cell>
          <cell r="DB395" t="b">
            <v>0</v>
          </cell>
          <cell r="DD395" t="b">
            <v>0</v>
          </cell>
          <cell r="DF395" t="b">
            <v>0</v>
          </cell>
          <cell r="DH395" t="b">
            <v>0</v>
          </cell>
          <cell r="DJ395" t="b">
            <v>0</v>
          </cell>
          <cell r="DL395" t="b">
            <v>0</v>
          </cell>
          <cell r="DN395" t="b">
            <v>0</v>
          </cell>
          <cell r="DP395" t="b">
            <v>0</v>
          </cell>
          <cell r="DV395">
            <v>0</v>
          </cell>
          <cell r="DX395">
            <v>0</v>
          </cell>
          <cell r="DZ395">
            <v>0</v>
          </cell>
          <cell r="EB395">
            <v>0</v>
          </cell>
          <cell r="ED395">
            <v>0</v>
          </cell>
          <cell r="EF395">
            <v>0</v>
          </cell>
          <cell r="EJ395">
            <v>0</v>
          </cell>
          <cell r="EL395">
            <v>0</v>
          </cell>
          <cell r="EN395">
            <v>0</v>
          </cell>
          <cell r="EP395">
            <v>0</v>
          </cell>
          <cell r="ER395">
            <v>0</v>
          </cell>
          <cell r="ET395">
            <v>0</v>
          </cell>
          <cell r="EX395">
            <v>0</v>
          </cell>
          <cell r="EZ395">
            <v>0</v>
          </cell>
          <cell r="FD395">
            <v>0</v>
          </cell>
          <cell r="FF395">
            <v>0</v>
          </cell>
        </row>
        <row r="396">
          <cell r="A396" t="str">
            <v>IndustryCHP_DKE_2027</v>
          </cell>
          <cell r="B396" t="str">
            <v>DK-East</v>
          </cell>
          <cell r="G396">
            <v>0.17694444444444268</v>
          </cell>
          <cell r="H396">
            <v>0</v>
          </cell>
          <cell r="N396">
            <v>3.7916666666666288</v>
          </cell>
          <cell r="AK396">
            <v>0.17694444444444268</v>
          </cell>
          <cell r="AL396">
            <v>0</v>
          </cell>
          <cell r="AN396">
            <v>0</v>
          </cell>
          <cell r="AO396">
            <v>0</v>
          </cell>
          <cell r="AP396">
            <v>0</v>
          </cell>
          <cell r="AQ396">
            <v>0</v>
          </cell>
          <cell r="BG396" t="b">
            <v>0</v>
          </cell>
          <cell r="BO396" t="b">
            <v>0</v>
          </cell>
          <cell r="CA396" t="b">
            <v>0</v>
          </cell>
          <cell r="CB396" t="b">
            <v>0</v>
          </cell>
          <cell r="CD396" t="b">
            <v>0</v>
          </cell>
          <cell r="CE396" t="b">
            <v>0</v>
          </cell>
          <cell r="CG396" t="b">
            <v>0</v>
          </cell>
          <cell r="CH396" t="b">
            <v>0</v>
          </cell>
          <cell r="CP396">
            <v>0</v>
          </cell>
          <cell r="CT396" t="b">
            <v>0</v>
          </cell>
          <cell r="CV396" t="b">
            <v>0</v>
          </cell>
          <cell r="CX396" t="b">
            <v>0</v>
          </cell>
          <cell r="CZ396" t="b">
            <v>0</v>
          </cell>
          <cell r="DB396" t="b">
            <v>0</v>
          </cell>
          <cell r="DD396" t="b">
            <v>0</v>
          </cell>
          <cell r="DF396" t="b">
            <v>0</v>
          </cell>
          <cell r="DH396" t="b">
            <v>0</v>
          </cell>
          <cell r="DJ396" t="b">
            <v>0</v>
          </cell>
          <cell r="DL396" t="b">
            <v>0</v>
          </cell>
          <cell r="DN396" t="b">
            <v>0</v>
          </cell>
          <cell r="DP396" t="b">
            <v>0</v>
          </cell>
          <cell r="DV396">
            <v>0</v>
          </cell>
          <cell r="DX396">
            <v>0</v>
          </cell>
          <cell r="DZ396">
            <v>0</v>
          </cell>
          <cell r="EB396">
            <v>0</v>
          </cell>
          <cell r="ED396">
            <v>0</v>
          </cell>
          <cell r="EF396">
            <v>0</v>
          </cell>
          <cell r="EJ396">
            <v>0</v>
          </cell>
          <cell r="EL396">
            <v>0</v>
          </cell>
          <cell r="EN396">
            <v>0</v>
          </cell>
          <cell r="EP396">
            <v>0</v>
          </cell>
          <cell r="ER396">
            <v>0</v>
          </cell>
          <cell r="ET396">
            <v>0</v>
          </cell>
          <cell r="EX396">
            <v>0</v>
          </cell>
          <cell r="EZ396">
            <v>0</v>
          </cell>
          <cell r="FD396">
            <v>0</v>
          </cell>
          <cell r="FF396">
            <v>0</v>
          </cell>
        </row>
        <row r="397">
          <cell r="A397" t="str">
            <v>IndustryCHP_DKE_2028</v>
          </cell>
          <cell r="B397" t="str">
            <v>DK-East</v>
          </cell>
          <cell r="G397">
            <v>0.17694444444444268</v>
          </cell>
          <cell r="H397">
            <v>0</v>
          </cell>
          <cell r="N397">
            <v>3.7916666666666288</v>
          </cell>
          <cell r="AK397">
            <v>0.17694444444444268</v>
          </cell>
          <cell r="AL397">
            <v>0</v>
          </cell>
          <cell r="AN397">
            <v>0</v>
          </cell>
          <cell r="AO397">
            <v>0</v>
          </cell>
          <cell r="AP397">
            <v>0</v>
          </cell>
          <cell r="AQ397">
            <v>0</v>
          </cell>
          <cell r="BG397" t="b">
            <v>0</v>
          </cell>
          <cell r="BO397" t="b">
            <v>0</v>
          </cell>
          <cell r="CA397" t="b">
            <v>0</v>
          </cell>
          <cell r="CB397" t="b">
            <v>0</v>
          </cell>
          <cell r="CD397" t="b">
            <v>0</v>
          </cell>
          <cell r="CE397" t="b">
            <v>0</v>
          </cell>
          <cell r="CG397" t="b">
            <v>0</v>
          </cell>
          <cell r="CH397" t="b">
            <v>0</v>
          </cell>
          <cell r="CP397">
            <v>0</v>
          </cell>
          <cell r="CT397" t="b">
            <v>0</v>
          </cell>
          <cell r="CV397" t="b">
            <v>0</v>
          </cell>
          <cell r="CX397" t="b">
            <v>0</v>
          </cell>
          <cell r="CZ397" t="b">
            <v>0</v>
          </cell>
          <cell r="DB397" t="b">
            <v>0</v>
          </cell>
          <cell r="DD397" t="b">
            <v>0</v>
          </cell>
          <cell r="DF397" t="b">
            <v>0</v>
          </cell>
          <cell r="DH397" t="b">
            <v>0</v>
          </cell>
          <cell r="DJ397" t="b">
            <v>0</v>
          </cell>
          <cell r="DL397" t="b">
            <v>0</v>
          </cell>
          <cell r="DN397" t="b">
            <v>0</v>
          </cell>
          <cell r="DP397" t="b">
            <v>0</v>
          </cell>
          <cell r="DV397">
            <v>0</v>
          </cell>
          <cell r="DX397">
            <v>0</v>
          </cell>
          <cell r="DZ397">
            <v>0</v>
          </cell>
          <cell r="EB397">
            <v>0</v>
          </cell>
          <cell r="ED397">
            <v>0</v>
          </cell>
          <cell r="EF397">
            <v>0</v>
          </cell>
          <cell r="EJ397">
            <v>0</v>
          </cell>
          <cell r="EL397">
            <v>0</v>
          </cell>
          <cell r="EN397">
            <v>0</v>
          </cell>
          <cell r="EP397">
            <v>0</v>
          </cell>
          <cell r="ER397">
            <v>0</v>
          </cell>
          <cell r="ET397">
            <v>0</v>
          </cell>
          <cell r="EX397">
            <v>0</v>
          </cell>
          <cell r="EZ397">
            <v>0</v>
          </cell>
          <cell r="FD397">
            <v>0</v>
          </cell>
          <cell r="FF397">
            <v>0</v>
          </cell>
        </row>
        <row r="398">
          <cell r="A398" t="str">
            <v>IndustryCHP_DKE_2029</v>
          </cell>
          <cell r="B398" t="str">
            <v>DK-East</v>
          </cell>
          <cell r="G398">
            <v>0.17694444444444268</v>
          </cell>
          <cell r="H398">
            <v>0</v>
          </cell>
          <cell r="N398">
            <v>3.7916666666666288</v>
          </cell>
          <cell r="AK398">
            <v>0.17694444444444268</v>
          </cell>
          <cell r="AL398">
            <v>0</v>
          </cell>
          <cell r="AN398">
            <v>0</v>
          </cell>
          <cell r="AO398">
            <v>0</v>
          </cell>
          <cell r="AP398">
            <v>0</v>
          </cell>
          <cell r="AQ398">
            <v>0</v>
          </cell>
          <cell r="BG398" t="b">
            <v>0</v>
          </cell>
          <cell r="BO398" t="b">
            <v>0</v>
          </cell>
          <cell r="CA398" t="b">
            <v>0</v>
          </cell>
          <cell r="CB398" t="b">
            <v>0</v>
          </cell>
          <cell r="CD398" t="b">
            <v>0</v>
          </cell>
          <cell r="CE398" t="b">
            <v>0</v>
          </cell>
          <cell r="CG398" t="b">
            <v>0</v>
          </cell>
          <cell r="CH398" t="b">
            <v>0</v>
          </cell>
          <cell r="CP398">
            <v>0</v>
          </cell>
          <cell r="CT398" t="b">
            <v>0</v>
          </cell>
          <cell r="CV398" t="b">
            <v>0</v>
          </cell>
          <cell r="CX398" t="b">
            <v>0</v>
          </cell>
          <cell r="CZ398" t="b">
            <v>0</v>
          </cell>
          <cell r="DB398" t="b">
            <v>0</v>
          </cell>
          <cell r="DD398" t="b">
            <v>0</v>
          </cell>
          <cell r="DF398" t="b">
            <v>0</v>
          </cell>
          <cell r="DH398" t="b">
            <v>0</v>
          </cell>
          <cell r="DJ398" t="b">
            <v>0</v>
          </cell>
          <cell r="DL398" t="b">
            <v>0</v>
          </cell>
          <cell r="DN398" t="b">
            <v>0</v>
          </cell>
          <cell r="DP398" t="b">
            <v>0</v>
          </cell>
          <cell r="DV398">
            <v>0</v>
          </cell>
          <cell r="DX398">
            <v>0</v>
          </cell>
          <cell r="DZ398">
            <v>0</v>
          </cell>
          <cell r="EB398">
            <v>0</v>
          </cell>
          <cell r="ED398">
            <v>0</v>
          </cell>
          <cell r="EF398">
            <v>0</v>
          </cell>
          <cell r="EJ398">
            <v>0</v>
          </cell>
          <cell r="EL398">
            <v>0</v>
          </cell>
          <cell r="EN398">
            <v>0</v>
          </cell>
          <cell r="EP398">
            <v>0</v>
          </cell>
          <cell r="ER398">
            <v>0</v>
          </cell>
          <cell r="ET398">
            <v>0</v>
          </cell>
          <cell r="EX398">
            <v>0</v>
          </cell>
          <cell r="EZ398">
            <v>0</v>
          </cell>
          <cell r="FD398">
            <v>0</v>
          </cell>
          <cell r="FF398">
            <v>0</v>
          </cell>
        </row>
        <row r="399">
          <cell r="A399" t="str">
            <v>IndustryCHP_DKE_2030</v>
          </cell>
          <cell r="B399" t="str">
            <v>DK-East</v>
          </cell>
          <cell r="G399">
            <v>0.17694444444444798</v>
          </cell>
          <cell r="H399">
            <v>0</v>
          </cell>
          <cell r="N399">
            <v>3.7916666666667425</v>
          </cell>
          <cell r="AK399">
            <v>0.17694444444444798</v>
          </cell>
          <cell r="AL399">
            <v>0</v>
          </cell>
          <cell r="AN399">
            <v>0</v>
          </cell>
          <cell r="AO399">
            <v>0</v>
          </cell>
          <cell r="AP399">
            <v>0</v>
          </cell>
          <cell r="AQ399">
            <v>0</v>
          </cell>
          <cell r="BG399" t="b">
            <v>0</v>
          </cell>
          <cell r="BO399" t="b">
            <v>0</v>
          </cell>
          <cell r="CA399" t="b">
            <v>0</v>
          </cell>
          <cell r="CB399" t="b">
            <v>0</v>
          </cell>
          <cell r="CD399" t="b">
            <v>0</v>
          </cell>
          <cell r="CE399" t="b">
            <v>0</v>
          </cell>
          <cell r="CG399" t="b">
            <v>0</v>
          </cell>
          <cell r="CH399" t="b">
            <v>0</v>
          </cell>
          <cell r="CP399">
            <v>0</v>
          </cell>
          <cell r="CT399" t="b">
            <v>0</v>
          </cell>
          <cell r="CV399" t="b">
            <v>0</v>
          </cell>
          <cell r="CX399" t="b">
            <v>0</v>
          </cell>
          <cell r="CZ399" t="b">
            <v>0</v>
          </cell>
          <cell r="DB399" t="b">
            <v>0</v>
          </cell>
          <cell r="DD399" t="b">
            <v>0</v>
          </cell>
          <cell r="DF399" t="b">
            <v>0</v>
          </cell>
          <cell r="DH399" t="b">
            <v>0</v>
          </cell>
          <cell r="DJ399" t="b">
            <v>0</v>
          </cell>
          <cell r="DL399" t="b">
            <v>0</v>
          </cell>
          <cell r="DN399" t="b">
            <v>0</v>
          </cell>
          <cell r="DP399" t="b">
            <v>0</v>
          </cell>
          <cell r="DV399">
            <v>0</v>
          </cell>
          <cell r="DX399">
            <v>0</v>
          </cell>
          <cell r="DZ399">
            <v>0</v>
          </cell>
          <cell r="EB399">
            <v>0</v>
          </cell>
          <cell r="ED399">
            <v>0</v>
          </cell>
          <cell r="EF399">
            <v>0</v>
          </cell>
          <cell r="EJ399">
            <v>0</v>
          </cell>
          <cell r="EL399">
            <v>0</v>
          </cell>
          <cell r="EN399">
            <v>0</v>
          </cell>
          <cell r="EP399">
            <v>0</v>
          </cell>
          <cell r="ER399">
            <v>0</v>
          </cell>
          <cell r="ET399">
            <v>0</v>
          </cell>
          <cell r="EX399">
            <v>0</v>
          </cell>
          <cell r="EZ399">
            <v>0</v>
          </cell>
          <cell r="FD399">
            <v>0</v>
          </cell>
          <cell r="FF399">
            <v>0</v>
          </cell>
        </row>
        <row r="400">
          <cell r="A400" t="str">
            <v>IndustryCHP_DKE_2031</v>
          </cell>
          <cell r="B400" t="str">
            <v>DK-East</v>
          </cell>
          <cell r="G400">
            <v>0.17694444444444268</v>
          </cell>
          <cell r="H400">
            <v>0</v>
          </cell>
          <cell r="N400">
            <v>3.7916666666666288</v>
          </cell>
          <cell r="AK400">
            <v>0.17694444444444268</v>
          </cell>
          <cell r="AL400">
            <v>0</v>
          </cell>
          <cell r="AN400">
            <v>0</v>
          </cell>
          <cell r="AO400">
            <v>0</v>
          </cell>
          <cell r="AP400">
            <v>0</v>
          </cell>
          <cell r="AQ400">
            <v>0</v>
          </cell>
          <cell r="BG400" t="b">
            <v>0</v>
          </cell>
          <cell r="BO400" t="b">
            <v>0</v>
          </cell>
          <cell r="CA400" t="b">
            <v>0</v>
          </cell>
          <cell r="CB400" t="b">
            <v>0</v>
          </cell>
          <cell r="CD400" t="b">
            <v>0</v>
          </cell>
          <cell r="CE400" t="b">
            <v>0</v>
          </cell>
          <cell r="CG400" t="b">
            <v>0</v>
          </cell>
          <cell r="CH400" t="b">
            <v>0</v>
          </cell>
          <cell r="CP400">
            <v>0</v>
          </cell>
          <cell r="CT400" t="b">
            <v>0</v>
          </cell>
          <cell r="CV400" t="b">
            <v>0</v>
          </cell>
          <cell r="CX400" t="b">
            <v>0</v>
          </cell>
          <cell r="CZ400" t="b">
            <v>0</v>
          </cell>
          <cell r="DB400" t="b">
            <v>0</v>
          </cell>
          <cell r="DD400" t="b">
            <v>0</v>
          </cell>
          <cell r="DF400" t="b">
            <v>0</v>
          </cell>
          <cell r="DH400" t="b">
            <v>0</v>
          </cell>
          <cell r="DJ400" t="b">
            <v>0</v>
          </cell>
          <cell r="DL400" t="b">
            <v>0</v>
          </cell>
          <cell r="DN400" t="b">
            <v>0</v>
          </cell>
          <cell r="DP400" t="b">
            <v>0</v>
          </cell>
          <cell r="DV400">
            <v>0</v>
          </cell>
          <cell r="DX400">
            <v>0</v>
          </cell>
          <cell r="DZ400">
            <v>0</v>
          </cell>
          <cell r="EB400">
            <v>0</v>
          </cell>
          <cell r="ED400">
            <v>0</v>
          </cell>
          <cell r="EF400">
            <v>0</v>
          </cell>
          <cell r="EJ400">
            <v>0</v>
          </cell>
          <cell r="EL400">
            <v>0</v>
          </cell>
          <cell r="EN400">
            <v>0</v>
          </cell>
          <cell r="EP400">
            <v>0</v>
          </cell>
          <cell r="ER400">
            <v>0</v>
          </cell>
          <cell r="ET400">
            <v>0</v>
          </cell>
          <cell r="EX400">
            <v>0</v>
          </cell>
          <cell r="EZ400">
            <v>0</v>
          </cell>
          <cell r="FD400">
            <v>0</v>
          </cell>
          <cell r="FF400">
            <v>0</v>
          </cell>
        </row>
        <row r="401">
          <cell r="A401" t="str">
            <v>IndustryCHP_DKE_2032</v>
          </cell>
          <cell r="B401" t="str">
            <v>DK-East</v>
          </cell>
          <cell r="G401">
            <v>0.17694444444444268</v>
          </cell>
          <cell r="H401">
            <v>0</v>
          </cell>
          <cell r="N401">
            <v>3.7916666666666288</v>
          </cell>
          <cell r="AK401">
            <v>0.17694444444444268</v>
          </cell>
          <cell r="AL401">
            <v>0</v>
          </cell>
          <cell r="AN401">
            <v>0</v>
          </cell>
          <cell r="AO401">
            <v>0</v>
          </cell>
          <cell r="AP401">
            <v>0</v>
          </cell>
          <cell r="AQ401">
            <v>0</v>
          </cell>
          <cell r="BG401" t="b">
            <v>0</v>
          </cell>
          <cell r="BO401" t="b">
            <v>0</v>
          </cell>
          <cell r="CA401" t="b">
            <v>0</v>
          </cell>
          <cell r="CB401" t="b">
            <v>0</v>
          </cell>
          <cell r="CD401" t="b">
            <v>0</v>
          </cell>
          <cell r="CE401" t="b">
            <v>0</v>
          </cell>
          <cell r="CG401" t="b">
            <v>0</v>
          </cell>
          <cell r="CH401" t="b">
            <v>0</v>
          </cell>
          <cell r="CP401">
            <v>0</v>
          </cell>
          <cell r="CT401" t="b">
            <v>0</v>
          </cell>
          <cell r="CV401" t="b">
            <v>0</v>
          </cell>
          <cell r="CX401" t="b">
            <v>0</v>
          </cell>
          <cell r="CZ401" t="b">
            <v>0</v>
          </cell>
          <cell r="DB401" t="b">
            <v>0</v>
          </cell>
          <cell r="DD401" t="b">
            <v>0</v>
          </cell>
          <cell r="DF401" t="b">
            <v>0</v>
          </cell>
          <cell r="DH401" t="b">
            <v>0</v>
          </cell>
          <cell r="DJ401" t="b">
            <v>0</v>
          </cell>
          <cell r="DL401" t="b">
            <v>0</v>
          </cell>
          <cell r="DN401" t="b">
            <v>0</v>
          </cell>
          <cell r="DP401" t="b">
            <v>0</v>
          </cell>
          <cell r="DV401">
            <v>0</v>
          </cell>
          <cell r="DX401">
            <v>0</v>
          </cell>
          <cell r="DZ401">
            <v>0</v>
          </cell>
          <cell r="EB401">
            <v>0</v>
          </cell>
          <cell r="ED401">
            <v>0</v>
          </cell>
          <cell r="EF401">
            <v>0</v>
          </cell>
          <cell r="EJ401">
            <v>0</v>
          </cell>
          <cell r="EL401">
            <v>0</v>
          </cell>
          <cell r="EN401">
            <v>0</v>
          </cell>
          <cell r="EP401">
            <v>0</v>
          </cell>
          <cell r="ER401">
            <v>0</v>
          </cell>
          <cell r="ET401">
            <v>0</v>
          </cell>
          <cell r="EX401">
            <v>0</v>
          </cell>
          <cell r="EZ401">
            <v>0</v>
          </cell>
          <cell r="FD401">
            <v>0</v>
          </cell>
          <cell r="FF401">
            <v>0</v>
          </cell>
        </row>
        <row r="402">
          <cell r="A402" t="str">
            <v>IndustryCHP_DKE_2033</v>
          </cell>
          <cell r="B402" t="str">
            <v>DK-East</v>
          </cell>
          <cell r="G402">
            <v>2.3592592592591468E-2</v>
          </cell>
          <cell r="H402">
            <v>0</v>
          </cell>
          <cell r="N402">
            <v>0.50555555555553156</v>
          </cell>
          <cell r="AK402">
            <v>2.3592592592591468E-2</v>
          </cell>
          <cell r="AL402">
            <v>0</v>
          </cell>
          <cell r="AN402">
            <v>0</v>
          </cell>
          <cell r="AO402">
            <v>0</v>
          </cell>
          <cell r="AP402">
            <v>0</v>
          </cell>
          <cell r="AQ402">
            <v>0</v>
          </cell>
          <cell r="BG402" t="b">
            <v>0</v>
          </cell>
          <cell r="BO402" t="b">
            <v>0</v>
          </cell>
          <cell r="CA402" t="b">
            <v>0</v>
          </cell>
          <cell r="CB402" t="b">
            <v>0</v>
          </cell>
          <cell r="CD402" t="b">
            <v>0</v>
          </cell>
          <cell r="CE402" t="b">
            <v>0</v>
          </cell>
          <cell r="CG402" t="b">
            <v>0</v>
          </cell>
          <cell r="CH402" t="b">
            <v>0</v>
          </cell>
          <cell r="CP402">
            <v>0</v>
          </cell>
          <cell r="CT402" t="b">
            <v>0</v>
          </cell>
          <cell r="CV402" t="b">
            <v>0</v>
          </cell>
          <cell r="CX402" t="b">
            <v>0</v>
          </cell>
          <cell r="CZ402" t="b">
            <v>0</v>
          </cell>
          <cell r="DB402" t="b">
            <v>0</v>
          </cell>
          <cell r="DD402" t="b">
            <v>0</v>
          </cell>
          <cell r="DF402" t="b">
            <v>0</v>
          </cell>
          <cell r="DH402" t="b">
            <v>0</v>
          </cell>
          <cell r="DJ402" t="b">
            <v>0</v>
          </cell>
          <cell r="DL402" t="b">
            <v>0</v>
          </cell>
          <cell r="DN402" t="b">
            <v>0</v>
          </cell>
          <cell r="DP402" t="b">
            <v>0</v>
          </cell>
          <cell r="DV402">
            <v>0</v>
          </cell>
          <cell r="DX402">
            <v>0</v>
          </cell>
          <cell r="DZ402">
            <v>0</v>
          </cell>
          <cell r="EB402">
            <v>0</v>
          </cell>
          <cell r="ED402">
            <v>0</v>
          </cell>
          <cell r="EF402">
            <v>0</v>
          </cell>
          <cell r="EJ402">
            <v>0</v>
          </cell>
          <cell r="EL402">
            <v>0</v>
          </cell>
          <cell r="EN402">
            <v>0</v>
          </cell>
          <cell r="EP402">
            <v>0</v>
          </cell>
          <cell r="ER402">
            <v>0</v>
          </cell>
          <cell r="ET402">
            <v>0</v>
          </cell>
          <cell r="EX402">
            <v>0</v>
          </cell>
          <cell r="EZ402">
            <v>0</v>
          </cell>
          <cell r="FD402">
            <v>0</v>
          </cell>
          <cell r="FF402">
            <v>0</v>
          </cell>
        </row>
        <row r="403">
          <cell r="A403" t="str">
            <v>IndustryCHP_DKE_2034</v>
          </cell>
          <cell r="B403" t="str">
            <v>DK-East</v>
          </cell>
          <cell r="G403">
            <v>0</v>
          </cell>
          <cell r="H403">
            <v>0</v>
          </cell>
          <cell r="N403">
            <v>0</v>
          </cell>
          <cell r="AK403">
            <v>0</v>
          </cell>
          <cell r="AL403">
            <v>0</v>
          </cell>
          <cell r="AN403">
            <v>0</v>
          </cell>
          <cell r="AO403">
            <v>0</v>
          </cell>
          <cell r="AP403">
            <v>0</v>
          </cell>
          <cell r="AQ403">
            <v>0</v>
          </cell>
          <cell r="BG403" t="b">
            <v>0</v>
          </cell>
          <cell r="BO403" t="b">
            <v>0</v>
          </cell>
          <cell r="CA403" t="b">
            <v>0</v>
          </cell>
          <cell r="CB403" t="b">
            <v>0</v>
          </cell>
          <cell r="CD403" t="b">
            <v>0</v>
          </cell>
          <cell r="CE403" t="b">
            <v>0</v>
          </cell>
          <cell r="CG403" t="b">
            <v>0</v>
          </cell>
          <cell r="CH403" t="b">
            <v>0</v>
          </cell>
          <cell r="CP403">
            <v>0</v>
          </cell>
          <cell r="CT403" t="b">
            <v>0</v>
          </cell>
          <cell r="CV403" t="b">
            <v>0</v>
          </cell>
          <cell r="CX403" t="b">
            <v>0</v>
          </cell>
          <cell r="CZ403" t="b">
            <v>0</v>
          </cell>
          <cell r="DB403" t="b">
            <v>0</v>
          </cell>
          <cell r="DD403" t="b">
            <v>0</v>
          </cell>
          <cell r="DF403" t="b">
            <v>0</v>
          </cell>
          <cell r="DH403" t="b">
            <v>0</v>
          </cell>
          <cell r="DJ403" t="b">
            <v>0</v>
          </cell>
          <cell r="DL403" t="b">
            <v>0</v>
          </cell>
          <cell r="DN403" t="b">
            <v>0</v>
          </cell>
          <cell r="DP403" t="b">
            <v>0</v>
          </cell>
          <cell r="DV403">
            <v>0</v>
          </cell>
          <cell r="DX403">
            <v>0</v>
          </cell>
          <cell r="DZ403">
            <v>0</v>
          </cell>
          <cell r="EB403">
            <v>0</v>
          </cell>
          <cell r="ED403">
            <v>0</v>
          </cell>
          <cell r="EF403">
            <v>0</v>
          </cell>
          <cell r="EJ403">
            <v>0</v>
          </cell>
          <cell r="EL403">
            <v>0</v>
          </cell>
          <cell r="EN403">
            <v>0</v>
          </cell>
          <cell r="EP403">
            <v>0</v>
          </cell>
          <cell r="ER403">
            <v>0</v>
          </cell>
          <cell r="ET403">
            <v>0</v>
          </cell>
          <cell r="EX403">
            <v>0</v>
          </cell>
          <cell r="EZ403">
            <v>0</v>
          </cell>
          <cell r="FD403">
            <v>0</v>
          </cell>
          <cell r="FF403">
            <v>0</v>
          </cell>
        </row>
        <row r="404">
          <cell r="A404" t="str">
            <v>IndustryCHP_DKE_2035</v>
          </cell>
          <cell r="B404" t="str">
            <v>DK-East</v>
          </cell>
          <cell r="G404">
            <v>0</v>
          </cell>
          <cell r="H404">
            <v>0</v>
          </cell>
          <cell r="N404">
            <v>0</v>
          </cell>
          <cell r="AK404">
            <v>0</v>
          </cell>
          <cell r="AL404">
            <v>0</v>
          </cell>
          <cell r="AN404">
            <v>0</v>
          </cell>
          <cell r="AO404">
            <v>0</v>
          </cell>
          <cell r="AP404">
            <v>0</v>
          </cell>
          <cell r="AQ404">
            <v>0</v>
          </cell>
          <cell r="BG404" t="b">
            <v>0</v>
          </cell>
          <cell r="BO404" t="b">
            <v>0</v>
          </cell>
          <cell r="CA404" t="b">
            <v>0</v>
          </cell>
          <cell r="CB404" t="b">
            <v>0</v>
          </cell>
          <cell r="CD404" t="b">
            <v>0</v>
          </cell>
          <cell r="CE404" t="b">
            <v>0</v>
          </cell>
          <cell r="CG404" t="b">
            <v>0</v>
          </cell>
          <cell r="CH404" t="b">
            <v>0</v>
          </cell>
          <cell r="CP404">
            <v>0</v>
          </cell>
          <cell r="CT404" t="b">
            <v>0</v>
          </cell>
          <cell r="CV404" t="b">
            <v>0</v>
          </cell>
          <cell r="CX404" t="b">
            <v>0</v>
          </cell>
          <cell r="CZ404" t="b">
            <v>0</v>
          </cell>
          <cell r="DB404" t="b">
            <v>0</v>
          </cell>
          <cell r="DD404" t="b">
            <v>0</v>
          </cell>
          <cell r="DF404" t="b">
            <v>0</v>
          </cell>
          <cell r="DH404" t="b">
            <v>0</v>
          </cell>
          <cell r="DJ404" t="b">
            <v>0</v>
          </cell>
          <cell r="DL404" t="b">
            <v>0</v>
          </cell>
          <cell r="DN404" t="b">
            <v>0</v>
          </cell>
          <cell r="DP404" t="b">
            <v>0</v>
          </cell>
          <cell r="DV404">
            <v>0</v>
          </cell>
          <cell r="DX404">
            <v>0</v>
          </cell>
          <cell r="DZ404">
            <v>0</v>
          </cell>
          <cell r="EB404">
            <v>0</v>
          </cell>
          <cell r="ED404">
            <v>0</v>
          </cell>
          <cell r="EF404">
            <v>0</v>
          </cell>
          <cell r="EJ404">
            <v>0</v>
          </cell>
          <cell r="EL404">
            <v>0</v>
          </cell>
          <cell r="EN404">
            <v>0</v>
          </cell>
          <cell r="EP404">
            <v>0</v>
          </cell>
          <cell r="ER404">
            <v>0</v>
          </cell>
          <cell r="ET404">
            <v>0</v>
          </cell>
          <cell r="EX404">
            <v>0</v>
          </cell>
          <cell r="EZ404">
            <v>0</v>
          </cell>
          <cell r="FD404">
            <v>0</v>
          </cell>
          <cell r="FF404">
            <v>0</v>
          </cell>
        </row>
        <row r="405">
          <cell r="A405" t="str">
            <v>Solceller_DKE_2012</v>
          </cell>
          <cell r="B405" t="str">
            <v>DK-East</v>
          </cell>
          <cell r="G405">
            <v>86</v>
          </cell>
          <cell r="H405">
            <v>0</v>
          </cell>
          <cell r="N405">
            <v>73.100000000000009</v>
          </cell>
          <cell r="AK405">
            <v>86</v>
          </cell>
          <cell r="AL405">
            <v>0</v>
          </cell>
          <cell r="AN405">
            <v>0</v>
          </cell>
          <cell r="AO405">
            <v>21.5</v>
          </cell>
          <cell r="AP405">
            <v>0</v>
          </cell>
          <cell r="AQ405">
            <v>0</v>
          </cell>
          <cell r="BG405" t="b">
            <v>0</v>
          </cell>
          <cell r="BO405" t="b">
            <v>0</v>
          </cell>
          <cell r="CA405" t="b">
            <v>0</v>
          </cell>
          <cell r="CB405" t="b">
            <v>0</v>
          </cell>
          <cell r="CD405" t="b">
            <v>0</v>
          </cell>
          <cell r="CE405" t="b">
            <v>0</v>
          </cell>
          <cell r="CG405" t="b">
            <v>0</v>
          </cell>
          <cell r="CH405" t="b">
            <v>0</v>
          </cell>
          <cell r="CP405" t="str">
            <v>ERSOLPVO</v>
          </cell>
          <cell r="CT405" t="b">
            <v>0</v>
          </cell>
          <cell r="CV405" t="b">
            <v>0</v>
          </cell>
          <cell r="CX405" t="b">
            <v>0</v>
          </cell>
          <cell r="CZ405" t="b">
            <v>0</v>
          </cell>
          <cell r="DB405" t="b">
            <v>0</v>
          </cell>
          <cell r="DD405" t="b">
            <v>0</v>
          </cell>
          <cell r="DF405" t="b">
            <v>0</v>
          </cell>
          <cell r="DH405" t="b">
            <v>0</v>
          </cell>
          <cell r="DJ405" t="b">
            <v>0</v>
          </cell>
          <cell r="DL405" t="b">
            <v>0</v>
          </cell>
          <cell r="DN405" t="b">
            <v>0</v>
          </cell>
          <cell r="DP405" t="b">
            <v>0</v>
          </cell>
          <cell r="DV405">
            <v>0</v>
          </cell>
          <cell r="DX405">
            <v>0</v>
          </cell>
          <cell r="DZ405">
            <v>0</v>
          </cell>
          <cell r="EB405">
            <v>0</v>
          </cell>
          <cell r="ED405">
            <v>0</v>
          </cell>
          <cell r="EF405">
            <v>0</v>
          </cell>
          <cell r="EJ405">
            <v>0</v>
          </cell>
          <cell r="EL405">
            <v>0</v>
          </cell>
          <cell r="EN405">
            <v>0</v>
          </cell>
          <cell r="EP405">
            <v>0</v>
          </cell>
          <cell r="ER405">
            <v>0</v>
          </cell>
          <cell r="ET405">
            <v>0</v>
          </cell>
          <cell r="EX405">
            <v>0</v>
          </cell>
          <cell r="EZ405">
            <v>0</v>
          </cell>
          <cell r="FD405">
            <v>0</v>
          </cell>
          <cell r="FF405">
            <v>0</v>
          </cell>
        </row>
        <row r="406">
          <cell r="A406" t="str">
            <v>Solceller_DKE_2013</v>
          </cell>
          <cell r="B406" t="str">
            <v>DK-East</v>
          </cell>
          <cell r="G406">
            <v>86</v>
          </cell>
          <cell r="H406">
            <v>0</v>
          </cell>
          <cell r="N406">
            <v>73.100000000000009</v>
          </cell>
          <cell r="AK406">
            <v>86</v>
          </cell>
          <cell r="AL406">
            <v>0</v>
          </cell>
          <cell r="AN406">
            <v>0</v>
          </cell>
          <cell r="AO406">
            <v>21.5</v>
          </cell>
          <cell r="AP406">
            <v>0</v>
          </cell>
          <cell r="AQ406">
            <v>0</v>
          </cell>
          <cell r="BG406" t="b">
            <v>0</v>
          </cell>
          <cell r="BO406" t="b">
            <v>0</v>
          </cell>
          <cell r="CA406" t="b">
            <v>0</v>
          </cell>
          <cell r="CB406" t="b">
            <v>0</v>
          </cell>
          <cell r="CD406" t="b">
            <v>0</v>
          </cell>
          <cell r="CE406" t="b">
            <v>0</v>
          </cell>
          <cell r="CG406" t="b">
            <v>0</v>
          </cell>
          <cell r="CH406" t="b">
            <v>0</v>
          </cell>
          <cell r="CP406" t="str">
            <v>ERSOLPVO</v>
          </cell>
          <cell r="CT406" t="b">
            <v>0</v>
          </cell>
          <cell r="CV406" t="b">
            <v>0</v>
          </cell>
          <cell r="CX406" t="b">
            <v>0</v>
          </cell>
          <cell r="CZ406" t="b">
            <v>0</v>
          </cell>
          <cell r="DB406" t="b">
            <v>0</v>
          </cell>
          <cell r="DD406" t="b">
            <v>0</v>
          </cell>
          <cell r="DF406" t="b">
            <v>0</v>
          </cell>
          <cell r="DH406" t="b">
            <v>0</v>
          </cell>
          <cell r="DJ406" t="b">
            <v>0</v>
          </cell>
          <cell r="DL406" t="b">
            <v>0</v>
          </cell>
          <cell r="DN406" t="b">
            <v>0</v>
          </cell>
          <cell r="DP406" t="b">
            <v>0</v>
          </cell>
          <cell r="DV406">
            <v>0</v>
          </cell>
          <cell r="DX406">
            <v>0</v>
          </cell>
          <cell r="DZ406">
            <v>0</v>
          </cell>
          <cell r="EB406">
            <v>0</v>
          </cell>
          <cell r="ED406">
            <v>0</v>
          </cell>
          <cell r="EF406">
            <v>0</v>
          </cell>
          <cell r="EJ406">
            <v>0</v>
          </cell>
          <cell r="EL406">
            <v>0</v>
          </cell>
          <cell r="EN406">
            <v>0</v>
          </cell>
          <cell r="EP406">
            <v>0</v>
          </cell>
          <cell r="ER406">
            <v>0</v>
          </cell>
          <cell r="ET406">
            <v>0</v>
          </cell>
          <cell r="EX406">
            <v>0</v>
          </cell>
          <cell r="EZ406">
            <v>0</v>
          </cell>
          <cell r="FD406">
            <v>0</v>
          </cell>
          <cell r="FF406">
            <v>0</v>
          </cell>
        </row>
        <row r="407">
          <cell r="A407" t="str">
            <v>Solceller_DKE_2014</v>
          </cell>
          <cell r="B407" t="str">
            <v>DK-East</v>
          </cell>
          <cell r="G407">
            <v>28</v>
          </cell>
          <cell r="H407">
            <v>0</v>
          </cell>
          <cell r="N407">
            <v>23.8</v>
          </cell>
          <cell r="AK407">
            <v>28</v>
          </cell>
          <cell r="AL407">
            <v>0</v>
          </cell>
          <cell r="AN407">
            <v>0</v>
          </cell>
          <cell r="AO407">
            <v>7</v>
          </cell>
          <cell r="AP407">
            <v>0</v>
          </cell>
          <cell r="AQ407">
            <v>0</v>
          </cell>
          <cell r="BG407" t="b">
            <v>0</v>
          </cell>
          <cell r="BO407" t="b">
            <v>0</v>
          </cell>
          <cell r="CA407" t="b">
            <v>0</v>
          </cell>
          <cell r="CB407" t="b">
            <v>0</v>
          </cell>
          <cell r="CD407" t="b">
            <v>0</v>
          </cell>
          <cell r="CE407" t="b">
            <v>0</v>
          </cell>
          <cell r="CG407" t="b">
            <v>0</v>
          </cell>
          <cell r="CH407" t="b">
            <v>0</v>
          </cell>
          <cell r="CP407" t="str">
            <v>ERSOLPVO</v>
          </cell>
          <cell r="CT407" t="b">
            <v>0</v>
          </cell>
          <cell r="CV407" t="b">
            <v>0</v>
          </cell>
          <cell r="CX407" t="b">
            <v>0</v>
          </cell>
          <cell r="CZ407" t="b">
            <v>0</v>
          </cell>
          <cell r="DB407" t="b">
            <v>0</v>
          </cell>
          <cell r="DD407" t="b">
            <v>0</v>
          </cell>
          <cell r="DF407" t="b">
            <v>0</v>
          </cell>
          <cell r="DH407" t="b">
            <v>0</v>
          </cell>
          <cell r="DJ407" t="b">
            <v>0</v>
          </cell>
          <cell r="DL407" t="b">
            <v>0</v>
          </cell>
          <cell r="DN407" t="b">
            <v>0</v>
          </cell>
          <cell r="DP407" t="b">
            <v>0</v>
          </cell>
          <cell r="DV407">
            <v>0</v>
          </cell>
          <cell r="DX407">
            <v>0</v>
          </cell>
          <cell r="DZ407">
            <v>0</v>
          </cell>
          <cell r="EB407">
            <v>0</v>
          </cell>
          <cell r="ED407">
            <v>0</v>
          </cell>
          <cell r="EF407">
            <v>0</v>
          </cell>
          <cell r="EJ407">
            <v>0</v>
          </cell>
          <cell r="EL407">
            <v>0</v>
          </cell>
          <cell r="EN407">
            <v>0</v>
          </cell>
          <cell r="EP407">
            <v>0</v>
          </cell>
          <cell r="ER407">
            <v>0</v>
          </cell>
          <cell r="ET407">
            <v>0</v>
          </cell>
          <cell r="EX407">
            <v>0</v>
          </cell>
          <cell r="EZ407">
            <v>0</v>
          </cell>
          <cell r="FD407">
            <v>0</v>
          </cell>
          <cell r="FF407">
            <v>0</v>
          </cell>
        </row>
        <row r="408">
          <cell r="A408" t="str">
            <v>Solceller_DKE_2015</v>
          </cell>
          <cell r="B408" t="str">
            <v>DK-East</v>
          </cell>
          <cell r="G408">
            <v>26</v>
          </cell>
          <cell r="H408">
            <v>0</v>
          </cell>
          <cell r="N408">
            <v>22.1</v>
          </cell>
          <cell r="AK408">
            <v>26</v>
          </cell>
          <cell r="AL408">
            <v>0</v>
          </cell>
          <cell r="AN408">
            <v>0</v>
          </cell>
          <cell r="AO408">
            <v>6.5</v>
          </cell>
          <cell r="AP408">
            <v>0</v>
          </cell>
          <cell r="AQ408">
            <v>0</v>
          </cell>
          <cell r="BG408" t="b">
            <v>0</v>
          </cell>
          <cell r="BO408" t="b">
            <v>0</v>
          </cell>
          <cell r="CA408" t="b">
            <v>0</v>
          </cell>
          <cell r="CB408" t="b">
            <v>0</v>
          </cell>
          <cell r="CD408" t="b">
            <v>0</v>
          </cell>
          <cell r="CE408" t="b">
            <v>0</v>
          </cell>
          <cell r="CG408" t="b">
            <v>0</v>
          </cell>
          <cell r="CH408" t="b">
            <v>0</v>
          </cell>
          <cell r="CP408" t="str">
            <v>ERSOLPVO</v>
          </cell>
          <cell r="CT408" t="b">
            <v>0</v>
          </cell>
          <cell r="CV408" t="b">
            <v>0</v>
          </cell>
          <cell r="CX408" t="b">
            <v>0</v>
          </cell>
          <cell r="CZ408" t="b">
            <v>0</v>
          </cell>
          <cell r="DB408" t="b">
            <v>0</v>
          </cell>
          <cell r="DD408" t="b">
            <v>0</v>
          </cell>
          <cell r="DF408" t="b">
            <v>0</v>
          </cell>
          <cell r="DH408" t="b">
            <v>0</v>
          </cell>
          <cell r="DJ408" t="b">
            <v>0</v>
          </cell>
          <cell r="DL408" t="b">
            <v>0</v>
          </cell>
          <cell r="DN408" t="b">
            <v>0</v>
          </cell>
          <cell r="DP408" t="b">
            <v>0</v>
          </cell>
          <cell r="DV408">
            <v>0</v>
          </cell>
          <cell r="DX408">
            <v>0</v>
          </cell>
          <cell r="DZ408">
            <v>0</v>
          </cell>
          <cell r="EB408">
            <v>0</v>
          </cell>
          <cell r="ED408">
            <v>0</v>
          </cell>
          <cell r="EF408">
            <v>0</v>
          </cell>
          <cell r="EJ408">
            <v>0</v>
          </cell>
          <cell r="EL408">
            <v>0</v>
          </cell>
          <cell r="EN408">
            <v>0</v>
          </cell>
          <cell r="EP408">
            <v>0</v>
          </cell>
          <cell r="ER408">
            <v>0</v>
          </cell>
          <cell r="ET408">
            <v>0</v>
          </cell>
          <cell r="EX408">
            <v>0</v>
          </cell>
          <cell r="EZ408">
            <v>0</v>
          </cell>
          <cell r="FD408">
            <v>0</v>
          </cell>
          <cell r="FF408">
            <v>0</v>
          </cell>
        </row>
        <row r="409">
          <cell r="A409" t="str">
            <v>Solceller_DKE_2016</v>
          </cell>
          <cell r="B409" t="str">
            <v>DK-East</v>
          </cell>
          <cell r="G409">
            <v>27.6</v>
          </cell>
          <cell r="H409">
            <v>0</v>
          </cell>
          <cell r="N409">
            <v>23.459999999999994</v>
          </cell>
          <cell r="AK409">
            <v>27.6</v>
          </cell>
          <cell r="AL409">
            <v>0</v>
          </cell>
          <cell r="AN409">
            <v>0</v>
          </cell>
          <cell r="AO409">
            <v>6.9</v>
          </cell>
          <cell r="AP409">
            <v>0</v>
          </cell>
          <cell r="AQ409">
            <v>0</v>
          </cell>
          <cell r="BG409" t="b">
            <v>0</v>
          </cell>
          <cell r="BO409" t="b">
            <v>0</v>
          </cell>
          <cell r="CA409" t="b">
            <v>0</v>
          </cell>
          <cell r="CB409" t="b">
            <v>0</v>
          </cell>
          <cell r="CD409" t="b">
            <v>0</v>
          </cell>
          <cell r="CE409" t="b">
            <v>0</v>
          </cell>
          <cell r="CG409" t="b">
            <v>0</v>
          </cell>
          <cell r="CH409" t="b">
            <v>0</v>
          </cell>
          <cell r="CP409" t="str">
            <v>ERSOLPVO</v>
          </cell>
          <cell r="CT409" t="b">
            <v>0</v>
          </cell>
          <cell r="CV409" t="b">
            <v>0</v>
          </cell>
          <cell r="CX409" t="b">
            <v>0</v>
          </cell>
          <cell r="CZ409" t="b">
            <v>0</v>
          </cell>
          <cell r="DB409" t="b">
            <v>0</v>
          </cell>
          <cell r="DD409" t="b">
            <v>0</v>
          </cell>
          <cell r="DF409" t="b">
            <v>0</v>
          </cell>
          <cell r="DH409" t="b">
            <v>0</v>
          </cell>
          <cell r="DJ409" t="b">
            <v>0</v>
          </cell>
          <cell r="DL409" t="b">
            <v>0</v>
          </cell>
          <cell r="DN409" t="b">
            <v>0</v>
          </cell>
          <cell r="DP409" t="b">
            <v>0</v>
          </cell>
          <cell r="DV409">
            <v>0</v>
          </cell>
          <cell r="DX409">
            <v>0</v>
          </cell>
          <cell r="DZ409">
            <v>0</v>
          </cell>
          <cell r="EB409">
            <v>0</v>
          </cell>
          <cell r="ED409">
            <v>0</v>
          </cell>
          <cell r="EF409">
            <v>0</v>
          </cell>
          <cell r="EJ409">
            <v>0</v>
          </cell>
          <cell r="EL409">
            <v>0</v>
          </cell>
          <cell r="EN409">
            <v>0</v>
          </cell>
          <cell r="EP409">
            <v>0</v>
          </cell>
          <cell r="ER409">
            <v>0</v>
          </cell>
          <cell r="ET409">
            <v>0</v>
          </cell>
          <cell r="EX409">
            <v>0</v>
          </cell>
          <cell r="EZ409">
            <v>0</v>
          </cell>
          <cell r="FD409">
            <v>0</v>
          </cell>
          <cell r="FF409">
            <v>0</v>
          </cell>
        </row>
        <row r="410">
          <cell r="A410" t="str">
            <v>Solceller_DKE_2017</v>
          </cell>
          <cell r="B410" t="str">
            <v>DK-East</v>
          </cell>
          <cell r="G410">
            <v>25.6</v>
          </cell>
          <cell r="H410">
            <v>0</v>
          </cell>
          <cell r="N410">
            <v>21.759999999999991</v>
          </cell>
          <cell r="AK410">
            <v>25.6</v>
          </cell>
          <cell r="AL410">
            <v>0</v>
          </cell>
          <cell r="AN410">
            <v>0</v>
          </cell>
          <cell r="AO410">
            <v>6.4</v>
          </cell>
          <cell r="AP410">
            <v>0</v>
          </cell>
          <cell r="AQ410">
            <v>0</v>
          </cell>
          <cell r="BG410" t="b">
            <v>0</v>
          </cell>
          <cell r="BO410" t="b">
            <v>0</v>
          </cell>
          <cell r="CA410" t="b">
            <v>0</v>
          </cell>
          <cell r="CB410" t="b">
            <v>0</v>
          </cell>
          <cell r="CD410" t="b">
            <v>0</v>
          </cell>
          <cell r="CE410" t="b">
            <v>0</v>
          </cell>
          <cell r="CG410" t="b">
            <v>0</v>
          </cell>
          <cell r="CH410" t="b">
            <v>0</v>
          </cell>
          <cell r="CP410" t="str">
            <v>ERSOLPVO</v>
          </cell>
          <cell r="CT410" t="b">
            <v>0</v>
          </cell>
          <cell r="CV410" t="b">
            <v>0</v>
          </cell>
          <cell r="CX410" t="b">
            <v>0</v>
          </cell>
          <cell r="CZ410" t="b">
            <v>0</v>
          </cell>
          <cell r="DB410" t="b">
            <v>0</v>
          </cell>
          <cell r="DD410" t="b">
            <v>0</v>
          </cell>
          <cell r="DF410" t="b">
            <v>0</v>
          </cell>
          <cell r="DH410" t="b">
            <v>0</v>
          </cell>
          <cell r="DJ410" t="b">
            <v>0</v>
          </cell>
          <cell r="DL410" t="b">
            <v>0</v>
          </cell>
          <cell r="DN410" t="b">
            <v>0</v>
          </cell>
          <cell r="DP410" t="b">
            <v>0</v>
          </cell>
          <cell r="DV410">
            <v>0</v>
          </cell>
          <cell r="DX410">
            <v>0</v>
          </cell>
          <cell r="DZ410">
            <v>0</v>
          </cell>
          <cell r="EB410">
            <v>0</v>
          </cell>
          <cell r="ED410">
            <v>0</v>
          </cell>
          <cell r="EF410">
            <v>0</v>
          </cell>
          <cell r="EJ410">
            <v>0</v>
          </cell>
          <cell r="EL410">
            <v>0</v>
          </cell>
          <cell r="EN410">
            <v>0</v>
          </cell>
          <cell r="EP410">
            <v>0</v>
          </cell>
          <cell r="ER410">
            <v>0</v>
          </cell>
          <cell r="ET410">
            <v>0</v>
          </cell>
          <cell r="EX410">
            <v>0</v>
          </cell>
          <cell r="EZ410">
            <v>0</v>
          </cell>
          <cell r="FD410">
            <v>0</v>
          </cell>
          <cell r="FF410">
            <v>0</v>
          </cell>
        </row>
        <row r="411">
          <cell r="A411" t="str">
            <v>Solceller_DKE_2018</v>
          </cell>
          <cell r="B411" t="str">
            <v>DK-East</v>
          </cell>
          <cell r="G411">
            <v>25.6</v>
          </cell>
          <cell r="H411">
            <v>0</v>
          </cell>
          <cell r="N411">
            <v>21.760000000000037</v>
          </cell>
          <cell r="AK411">
            <v>25.6</v>
          </cell>
          <cell r="AL411">
            <v>0</v>
          </cell>
          <cell r="AN411">
            <v>0</v>
          </cell>
          <cell r="AO411">
            <v>6.4</v>
          </cell>
          <cell r="AP411">
            <v>0</v>
          </cell>
          <cell r="AQ411">
            <v>0</v>
          </cell>
          <cell r="BG411" t="b">
            <v>0</v>
          </cell>
          <cell r="BO411" t="b">
            <v>0</v>
          </cell>
          <cell r="CA411" t="b">
            <v>0</v>
          </cell>
          <cell r="CB411" t="b">
            <v>0</v>
          </cell>
          <cell r="CD411" t="b">
            <v>0</v>
          </cell>
          <cell r="CE411" t="b">
            <v>0</v>
          </cell>
          <cell r="CG411" t="b">
            <v>0</v>
          </cell>
          <cell r="CH411" t="b">
            <v>0</v>
          </cell>
          <cell r="CP411" t="str">
            <v>ERSOLPVO</v>
          </cell>
          <cell r="CT411" t="b">
            <v>0</v>
          </cell>
          <cell r="CV411" t="b">
            <v>0</v>
          </cell>
          <cell r="CX411" t="b">
            <v>0</v>
          </cell>
          <cell r="CZ411" t="b">
            <v>0</v>
          </cell>
          <cell r="DB411" t="b">
            <v>0</v>
          </cell>
          <cell r="DD411" t="b">
            <v>0</v>
          </cell>
          <cell r="DF411" t="b">
            <v>0</v>
          </cell>
          <cell r="DH411" t="b">
            <v>0</v>
          </cell>
          <cell r="DJ411" t="b">
            <v>0</v>
          </cell>
          <cell r="DL411" t="b">
            <v>0</v>
          </cell>
          <cell r="DN411" t="b">
            <v>0</v>
          </cell>
          <cell r="DP411" t="b">
            <v>0</v>
          </cell>
          <cell r="DV411">
            <v>0</v>
          </cell>
          <cell r="DX411">
            <v>0</v>
          </cell>
          <cell r="DZ411">
            <v>0</v>
          </cell>
          <cell r="EB411">
            <v>0</v>
          </cell>
          <cell r="ED411">
            <v>0</v>
          </cell>
          <cell r="EF411">
            <v>0</v>
          </cell>
          <cell r="EJ411">
            <v>0</v>
          </cell>
          <cell r="EL411">
            <v>0</v>
          </cell>
          <cell r="EN411">
            <v>0</v>
          </cell>
          <cell r="EP411">
            <v>0</v>
          </cell>
          <cell r="ER411">
            <v>0</v>
          </cell>
          <cell r="ET411">
            <v>0</v>
          </cell>
          <cell r="EX411">
            <v>0</v>
          </cell>
          <cell r="EZ411">
            <v>0</v>
          </cell>
          <cell r="FD411">
            <v>0</v>
          </cell>
          <cell r="FF411">
            <v>0</v>
          </cell>
        </row>
        <row r="412">
          <cell r="A412" t="str">
            <v>Solceller_DKE_2019</v>
          </cell>
          <cell r="B412" t="str">
            <v>DK-East</v>
          </cell>
          <cell r="G412">
            <v>25.6</v>
          </cell>
          <cell r="H412">
            <v>0</v>
          </cell>
          <cell r="N412">
            <v>21.759999999999991</v>
          </cell>
          <cell r="AK412">
            <v>25.6</v>
          </cell>
          <cell r="AL412">
            <v>0</v>
          </cell>
          <cell r="AN412">
            <v>0</v>
          </cell>
          <cell r="AO412">
            <v>6.4</v>
          </cell>
          <cell r="AP412">
            <v>0</v>
          </cell>
          <cell r="AQ412">
            <v>0</v>
          </cell>
          <cell r="BG412" t="b">
            <v>0</v>
          </cell>
          <cell r="BO412" t="b">
            <v>0</v>
          </cell>
          <cell r="CA412" t="b">
            <v>0</v>
          </cell>
          <cell r="CB412" t="b">
            <v>0</v>
          </cell>
          <cell r="CD412" t="b">
            <v>0</v>
          </cell>
          <cell r="CE412" t="b">
            <v>0</v>
          </cell>
          <cell r="CG412" t="b">
            <v>0</v>
          </cell>
          <cell r="CH412" t="b">
            <v>0</v>
          </cell>
          <cell r="CP412" t="str">
            <v>ERSOLPVO</v>
          </cell>
          <cell r="CT412" t="b">
            <v>0</v>
          </cell>
          <cell r="CV412" t="b">
            <v>0</v>
          </cell>
          <cell r="CX412" t="b">
            <v>0</v>
          </cell>
          <cell r="CZ412" t="b">
            <v>0</v>
          </cell>
          <cell r="DB412" t="b">
            <v>0</v>
          </cell>
          <cell r="DD412" t="b">
            <v>0</v>
          </cell>
          <cell r="DF412" t="b">
            <v>0</v>
          </cell>
          <cell r="DH412" t="b">
            <v>0</v>
          </cell>
          <cell r="DJ412" t="b">
            <v>0</v>
          </cell>
          <cell r="DL412" t="b">
            <v>0</v>
          </cell>
          <cell r="DN412" t="b">
            <v>0</v>
          </cell>
          <cell r="DP412" t="b">
            <v>0</v>
          </cell>
          <cell r="DV412">
            <v>0</v>
          </cell>
          <cell r="DX412">
            <v>0</v>
          </cell>
          <cell r="DZ412">
            <v>0</v>
          </cell>
          <cell r="EB412">
            <v>0</v>
          </cell>
          <cell r="ED412">
            <v>0</v>
          </cell>
          <cell r="EF412">
            <v>0</v>
          </cell>
          <cell r="EJ412">
            <v>0</v>
          </cell>
          <cell r="EL412">
            <v>0</v>
          </cell>
          <cell r="EN412">
            <v>0</v>
          </cell>
          <cell r="EP412">
            <v>0</v>
          </cell>
          <cell r="ER412">
            <v>0</v>
          </cell>
          <cell r="ET412">
            <v>0</v>
          </cell>
          <cell r="EX412">
            <v>0</v>
          </cell>
          <cell r="EZ412">
            <v>0</v>
          </cell>
          <cell r="FD412">
            <v>0</v>
          </cell>
          <cell r="FF412">
            <v>0</v>
          </cell>
        </row>
        <row r="413">
          <cell r="A413" t="str">
            <v>Solceller_DKE_2020</v>
          </cell>
          <cell r="B413" t="str">
            <v>DK-East</v>
          </cell>
          <cell r="G413">
            <v>26.400000000000002</v>
          </cell>
          <cell r="H413">
            <v>0</v>
          </cell>
          <cell r="N413">
            <v>22.440000000000012</v>
          </cell>
          <cell r="AK413">
            <v>26.400000000000002</v>
          </cell>
          <cell r="AL413">
            <v>0</v>
          </cell>
          <cell r="AN413">
            <v>0</v>
          </cell>
          <cell r="AO413">
            <v>6.6000000000000005</v>
          </cell>
          <cell r="AP413">
            <v>0</v>
          </cell>
          <cell r="AQ413">
            <v>0</v>
          </cell>
          <cell r="BG413" t="b">
            <v>0</v>
          </cell>
          <cell r="BO413" t="b">
            <v>0</v>
          </cell>
          <cell r="CA413" t="b">
            <v>0</v>
          </cell>
          <cell r="CB413" t="b">
            <v>0</v>
          </cell>
          <cell r="CD413" t="b">
            <v>0</v>
          </cell>
          <cell r="CE413" t="b">
            <v>0</v>
          </cell>
          <cell r="CG413" t="b">
            <v>0</v>
          </cell>
          <cell r="CH413" t="b">
            <v>0</v>
          </cell>
          <cell r="CP413" t="str">
            <v>ERSOLPVO</v>
          </cell>
          <cell r="CT413" t="b">
            <v>0</v>
          </cell>
          <cell r="CV413" t="b">
            <v>0</v>
          </cell>
          <cell r="CX413" t="b">
            <v>0</v>
          </cell>
          <cell r="CZ413" t="b">
            <v>0</v>
          </cell>
          <cell r="DB413" t="b">
            <v>0</v>
          </cell>
          <cell r="DD413" t="b">
            <v>0</v>
          </cell>
          <cell r="DF413" t="b">
            <v>0</v>
          </cell>
          <cell r="DH413" t="b">
            <v>0</v>
          </cell>
          <cell r="DJ413" t="b">
            <v>0</v>
          </cell>
          <cell r="DL413" t="b">
            <v>0</v>
          </cell>
          <cell r="DN413" t="b">
            <v>0</v>
          </cell>
          <cell r="DP413" t="b">
            <v>0</v>
          </cell>
          <cell r="DV413">
            <v>0</v>
          </cell>
          <cell r="DX413">
            <v>0</v>
          </cell>
          <cell r="DZ413">
            <v>0</v>
          </cell>
          <cell r="EB413">
            <v>0</v>
          </cell>
          <cell r="ED413">
            <v>0</v>
          </cell>
          <cell r="EF413">
            <v>0</v>
          </cell>
          <cell r="EJ413">
            <v>0</v>
          </cell>
          <cell r="EL413">
            <v>0</v>
          </cell>
          <cell r="EN413">
            <v>0</v>
          </cell>
          <cell r="EP413">
            <v>0</v>
          </cell>
          <cell r="ER413">
            <v>0</v>
          </cell>
          <cell r="ET413">
            <v>0</v>
          </cell>
          <cell r="EX413">
            <v>0</v>
          </cell>
          <cell r="EZ413">
            <v>0</v>
          </cell>
          <cell r="FD413">
            <v>0</v>
          </cell>
          <cell r="FF413">
            <v>0</v>
          </cell>
        </row>
        <row r="414">
          <cell r="A414" t="str">
            <v>Solceller_DKE_2021</v>
          </cell>
          <cell r="B414" t="str">
            <v>DK-East</v>
          </cell>
          <cell r="G414">
            <v>26.400000000000002</v>
          </cell>
          <cell r="H414">
            <v>0</v>
          </cell>
          <cell r="N414">
            <v>22.439999999999966</v>
          </cell>
          <cell r="AK414">
            <v>26.400000000000002</v>
          </cell>
          <cell r="AL414">
            <v>0</v>
          </cell>
          <cell r="AN414">
            <v>0</v>
          </cell>
          <cell r="AO414">
            <v>6.6000000000000005</v>
          </cell>
          <cell r="AP414">
            <v>0</v>
          </cell>
          <cell r="AQ414">
            <v>0</v>
          </cell>
          <cell r="BG414" t="b">
            <v>0</v>
          </cell>
          <cell r="BO414" t="b">
            <v>0</v>
          </cell>
          <cell r="CA414" t="b">
            <v>0</v>
          </cell>
          <cell r="CB414" t="b">
            <v>0</v>
          </cell>
          <cell r="CD414" t="b">
            <v>0</v>
          </cell>
          <cell r="CE414" t="b">
            <v>0</v>
          </cell>
          <cell r="CG414" t="b">
            <v>0</v>
          </cell>
          <cell r="CH414" t="b">
            <v>0</v>
          </cell>
          <cell r="CP414" t="str">
            <v>ERSOLPVO</v>
          </cell>
          <cell r="CT414" t="b">
            <v>0</v>
          </cell>
          <cell r="CV414" t="b">
            <v>0</v>
          </cell>
          <cell r="CX414" t="b">
            <v>0</v>
          </cell>
          <cell r="CZ414" t="b">
            <v>0</v>
          </cell>
          <cell r="DB414" t="b">
            <v>0</v>
          </cell>
          <cell r="DD414" t="b">
            <v>0</v>
          </cell>
          <cell r="DF414" t="b">
            <v>0</v>
          </cell>
          <cell r="DH414" t="b">
            <v>0</v>
          </cell>
          <cell r="DJ414" t="b">
            <v>0</v>
          </cell>
          <cell r="DL414" t="b">
            <v>0</v>
          </cell>
          <cell r="DN414" t="b">
            <v>0</v>
          </cell>
          <cell r="DP414" t="b">
            <v>0</v>
          </cell>
          <cell r="DV414">
            <v>0</v>
          </cell>
          <cell r="DX414">
            <v>0</v>
          </cell>
          <cell r="DZ414">
            <v>0</v>
          </cell>
          <cell r="EB414">
            <v>0</v>
          </cell>
          <cell r="ED414">
            <v>0</v>
          </cell>
          <cell r="EF414">
            <v>0</v>
          </cell>
          <cell r="EJ414">
            <v>0</v>
          </cell>
          <cell r="EL414">
            <v>0</v>
          </cell>
          <cell r="EN414">
            <v>0</v>
          </cell>
          <cell r="EP414">
            <v>0</v>
          </cell>
          <cell r="ER414">
            <v>0</v>
          </cell>
          <cell r="ET414">
            <v>0</v>
          </cell>
          <cell r="EX414">
            <v>0</v>
          </cell>
          <cell r="EZ414">
            <v>0</v>
          </cell>
          <cell r="FD414">
            <v>0</v>
          </cell>
          <cell r="FF414">
            <v>0</v>
          </cell>
        </row>
        <row r="415">
          <cell r="A415" t="str">
            <v>Solceller_DKE_2022</v>
          </cell>
          <cell r="B415" t="str">
            <v>DK-East</v>
          </cell>
          <cell r="G415">
            <v>26</v>
          </cell>
          <cell r="H415">
            <v>0</v>
          </cell>
          <cell r="N415">
            <v>22.1</v>
          </cell>
          <cell r="AK415">
            <v>26</v>
          </cell>
          <cell r="AL415">
            <v>0</v>
          </cell>
          <cell r="AN415">
            <v>0</v>
          </cell>
          <cell r="AO415">
            <v>6.5</v>
          </cell>
          <cell r="AP415">
            <v>0</v>
          </cell>
          <cell r="AQ415">
            <v>0</v>
          </cell>
          <cell r="BG415" t="b">
            <v>0</v>
          </cell>
          <cell r="BO415" t="b">
            <v>0</v>
          </cell>
          <cell r="CA415" t="b">
            <v>0</v>
          </cell>
          <cell r="CB415" t="b">
            <v>0</v>
          </cell>
          <cell r="CD415" t="b">
            <v>0</v>
          </cell>
          <cell r="CE415" t="b">
            <v>0</v>
          </cell>
          <cell r="CG415" t="b">
            <v>0</v>
          </cell>
          <cell r="CH415" t="b">
            <v>0</v>
          </cell>
          <cell r="CP415" t="str">
            <v>ERSOLPVO</v>
          </cell>
          <cell r="CT415" t="b">
            <v>0</v>
          </cell>
          <cell r="CV415" t="b">
            <v>0</v>
          </cell>
          <cell r="CX415" t="b">
            <v>0</v>
          </cell>
          <cell r="CZ415" t="b">
            <v>0</v>
          </cell>
          <cell r="DB415" t="b">
            <v>0</v>
          </cell>
          <cell r="DD415" t="b">
            <v>0</v>
          </cell>
          <cell r="DF415" t="b">
            <v>0</v>
          </cell>
          <cell r="DH415" t="b">
            <v>0</v>
          </cell>
          <cell r="DJ415" t="b">
            <v>0</v>
          </cell>
          <cell r="DL415" t="b">
            <v>0</v>
          </cell>
          <cell r="DN415" t="b">
            <v>0</v>
          </cell>
          <cell r="DP415" t="b">
            <v>0</v>
          </cell>
          <cell r="DV415">
            <v>0</v>
          </cell>
          <cell r="DX415">
            <v>0</v>
          </cell>
          <cell r="DZ415">
            <v>0</v>
          </cell>
          <cell r="EB415">
            <v>0</v>
          </cell>
          <cell r="ED415">
            <v>0</v>
          </cell>
          <cell r="EF415">
            <v>0</v>
          </cell>
          <cell r="EJ415">
            <v>0</v>
          </cell>
          <cell r="EL415">
            <v>0</v>
          </cell>
          <cell r="EN415">
            <v>0</v>
          </cell>
          <cell r="EP415">
            <v>0</v>
          </cell>
          <cell r="ER415">
            <v>0</v>
          </cell>
          <cell r="ET415">
            <v>0</v>
          </cell>
          <cell r="EX415">
            <v>0</v>
          </cell>
          <cell r="EZ415">
            <v>0</v>
          </cell>
          <cell r="FD415">
            <v>0</v>
          </cell>
          <cell r="FF415">
            <v>0</v>
          </cell>
        </row>
        <row r="416">
          <cell r="A416" t="str">
            <v>Solceller_DKE_2023</v>
          </cell>
          <cell r="B416" t="str">
            <v>DK-East</v>
          </cell>
          <cell r="G416">
            <v>26</v>
          </cell>
          <cell r="H416">
            <v>0</v>
          </cell>
          <cell r="N416">
            <v>22.1</v>
          </cell>
          <cell r="AK416">
            <v>26</v>
          </cell>
          <cell r="AL416">
            <v>0</v>
          </cell>
          <cell r="AN416">
            <v>0</v>
          </cell>
          <cell r="AO416">
            <v>6.5</v>
          </cell>
          <cell r="AP416">
            <v>0</v>
          </cell>
          <cell r="AQ416">
            <v>0</v>
          </cell>
          <cell r="BG416" t="b">
            <v>0</v>
          </cell>
          <cell r="BO416" t="b">
            <v>0</v>
          </cell>
          <cell r="CA416" t="b">
            <v>0</v>
          </cell>
          <cell r="CB416" t="b">
            <v>0</v>
          </cell>
          <cell r="CD416" t="b">
            <v>0</v>
          </cell>
          <cell r="CE416" t="b">
            <v>0</v>
          </cell>
          <cell r="CG416" t="b">
            <v>0</v>
          </cell>
          <cell r="CH416" t="b">
            <v>0</v>
          </cell>
          <cell r="CP416" t="str">
            <v>ERSOLPVO</v>
          </cell>
          <cell r="CT416" t="b">
            <v>0</v>
          </cell>
          <cell r="CV416" t="b">
            <v>0</v>
          </cell>
          <cell r="CX416" t="b">
            <v>0</v>
          </cell>
          <cell r="CZ416" t="b">
            <v>0</v>
          </cell>
          <cell r="DB416" t="b">
            <v>0</v>
          </cell>
          <cell r="DD416" t="b">
            <v>0</v>
          </cell>
          <cell r="DF416" t="b">
            <v>0</v>
          </cell>
          <cell r="DH416" t="b">
            <v>0</v>
          </cell>
          <cell r="DJ416" t="b">
            <v>0</v>
          </cell>
          <cell r="DL416" t="b">
            <v>0</v>
          </cell>
          <cell r="DN416" t="b">
            <v>0</v>
          </cell>
          <cell r="DP416" t="b">
            <v>0</v>
          </cell>
          <cell r="DV416">
            <v>0</v>
          </cell>
          <cell r="DX416">
            <v>0</v>
          </cell>
          <cell r="DZ416">
            <v>0</v>
          </cell>
          <cell r="EB416">
            <v>0</v>
          </cell>
          <cell r="ED416">
            <v>0</v>
          </cell>
          <cell r="EF416">
            <v>0</v>
          </cell>
          <cell r="EJ416">
            <v>0</v>
          </cell>
          <cell r="EL416">
            <v>0</v>
          </cell>
          <cell r="EN416">
            <v>0</v>
          </cell>
          <cell r="EP416">
            <v>0</v>
          </cell>
          <cell r="ER416">
            <v>0</v>
          </cell>
          <cell r="ET416">
            <v>0</v>
          </cell>
          <cell r="EX416">
            <v>0</v>
          </cell>
          <cell r="EZ416">
            <v>0</v>
          </cell>
          <cell r="FD416">
            <v>0</v>
          </cell>
          <cell r="FF416">
            <v>0</v>
          </cell>
        </row>
        <row r="417">
          <cell r="A417" t="str">
            <v>Solceller_DKE_2024</v>
          </cell>
          <cell r="B417" t="str">
            <v>DK-East</v>
          </cell>
          <cell r="G417">
            <v>26</v>
          </cell>
          <cell r="H417">
            <v>0</v>
          </cell>
          <cell r="N417">
            <v>22.1</v>
          </cell>
          <cell r="AK417">
            <v>26</v>
          </cell>
          <cell r="AL417">
            <v>0</v>
          </cell>
          <cell r="AN417">
            <v>0</v>
          </cell>
          <cell r="AO417">
            <v>6.5</v>
          </cell>
          <cell r="AP417">
            <v>0</v>
          </cell>
          <cell r="AQ417">
            <v>0</v>
          </cell>
          <cell r="BG417" t="b">
            <v>0</v>
          </cell>
          <cell r="BO417" t="b">
            <v>0</v>
          </cell>
          <cell r="CA417" t="b">
            <v>0</v>
          </cell>
          <cell r="CB417" t="b">
            <v>0</v>
          </cell>
          <cell r="CD417" t="b">
            <v>0</v>
          </cell>
          <cell r="CE417" t="b">
            <v>0</v>
          </cell>
          <cell r="CG417" t="b">
            <v>0</v>
          </cell>
          <cell r="CH417" t="b">
            <v>0</v>
          </cell>
          <cell r="CP417" t="str">
            <v>ERSOLPVO</v>
          </cell>
          <cell r="CT417" t="b">
            <v>0</v>
          </cell>
          <cell r="CV417" t="b">
            <v>0</v>
          </cell>
          <cell r="CX417" t="b">
            <v>0</v>
          </cell>
          <cell r="CZ417" t="b">
            <v>0</v>
          </cell>
          <cell r="DB417" t="b">
            <v>0</v>
          </cell>
          <cell r="DD417" t="b">
            <v>0</v>
          </cell>
          <cell r="DF417" t="b">
            <v>0</v>
          </cell>
          <cell r="DH417" t="b">
            <v>0</v>
          </cell>
          <cell r="DJ417" t="b">
            <v>0</v>
          </cell>
          <cell r="DL417" t="b">
            <v>0</v>
          </cell>
          <cell r="DN417" t="b">
            <v>0</v>
          </cell>
          <cell r="DP417" t="b">
            <v>0</v>
          </cell>
          <cell r="DV417">
            <v>0</v>
          </cell>
          <cell r="DX417">
            <v>0</v>
          </cell>
          <cell r="DZ417">
            <v>0</v>
          </cell>
          <cell r="EB417">
            <v>0</v>
          </cell>
          <cell r="ED417">
            <v>0</v>
          </cell>
          <cell r="EF417">
            <v>0</v>
          </cell>
          <cell r="EJ417">
            <v>0</v>
          </cell>
          <cell r="EL417">
            <v>0</v>
          </cell>
          <cell r="EN417">
            <v>0</v>
          </cell>
          <cell r="EP417">
            <v>0</v>
          </cell>
          <cell r="ER417">
            <v>0</v>
          </cell>
          <cell r="ET417">
            <v>0</v>
          </cell>
          <cell r="EX417">
            <v>0</v>
          </cell>
          <cell r="EZ417">
            <v>0</v>
          </cell>
          <cell r="FD417">
            <v>0</v>
          </cell>
          <cell r="FF417">
            <v>0</v>
          </cell>
        </row>
        <row r="418">
          <cell r="A418" t="str">
            <v>Solceller_DKE_2025</v>
          </cell>
          <cell r="B418" t="str">
            <v>DK-East</v>
          </cell>
          <cell r="G418">
            <v>26</v>
          </cell>
          <cell r="H418">
            <v>0</v>
          </cell>
          <cell r="N418">
            <v>22.1</v>
          </cell>
          <cell r="AK418">
            <v>26</v>
          </cell>
          <cell r="AL418">
            <v>0</v>
          </cell>
          <cell r="AN418">
            <v>0</v>
          </cell>
          <cell r="AO418">
            <v>6.5</v>
          </cell>
          <cell r="AP418">
            <v>0</v>
          </cell>
          <cell r="AQ418">
            <v>0</v>
          </cell>
          <cell r="BG418" t="b">
            <v>0</v>
          </cell>
          <cell r="BO418" t="b">
            <v>0</v>
          </cell>
          <cell r="CA418" t="b">
            <v>0</v>
          </cell>
          <cell r="CB418" t="b">
            <v>0</v>
          </cell>
          <cell r="CD418" t="b">
            <v>0</v>
          </cell>
          <cell r="CE418" t="b">
            <v>0</v>
          </cell>
          <cell r="CG418" t="b">
            <v>0</v>
          </cell>
          <cell r="CH418" t="b">
            <v>0</v>
          </cell>
          <cell r="CP418" t="str">
            <v>ERSOLPVO</v>
          </cell>
          <cell r="CT418" t="b">
            <v>0</v>
          </cell>
          <cell r="CV418" t="b">
            <v>0</v>
          </cell>
          <cell r="CX418" t="b">
            <v>0</v>
          </cell>
          <cell r="CZ418" t="b">
            <v>0</v>
          </cell>
          <cell r="DB418" t="b">
            <v>0</v>
          </cell>
          <cell r="DD418" t="b">
            <v>0</v>
          </cell>
          <cell r="DF418" t="b">
            <v>0</v>
          </cell>
          <cell r="DH418" t="b">
            <v>0</v>
          </cell>
          <cell r="DJ418" t="b">
            <v>0</v>
          </cell>
          <cell r="DL418" t="b">
            <v>0</v>
          </cell>
          <cell r="DN418" t="b">
            <v>0</v>
          </cell>
          <cell r="DP418" t="b">
            <v>0</v>
          </cell>
          <cell r="DV418">
            <v>0</v>
          </cell>
          <cell r="DX418">
            <v>0</v>
          </cell>
          <cell r="DZ418">
            <v>0</v>
          </cell>
          <cell r="EB418">
            <v>0</v>
          </cell>
          <cell r="ED418">
            <v>0</v>
          </cell>
          <cell r="EF418">
            <v>0</v>
          </cell>
          <cell r="EJ418">
            <v>0</v>
          </cell>
          <cell r="EL418">
            <v>0</v>
          </cell>
          <cell r="EN418">
            <v>0</v>
          </cell>
          <cell r="EP418">
            <v>0</v>
          </cell>
          <cell r="ER418">
            <v>0</v>
          </cell>
          <cell r="ET418">
            <v>0</v>
          </cell>
          <cell r="EX418">
            <v>0</v>
          </cell>
          <cell r="EZ418">
            <v>0</v>
          </cell>
          <cell r="FD418">
            <v>0</v>
          </cell>
          <cell r="FF418">
            <v>0</v>
          </cell>
        </row>
        <row r="419">
          <cell r="A419" t="str">
            <v>Solceller_DKE_2026</v>
          </cell>
          <cell r="B419" t="str">
            <v>DK-East</v>
          </cell>
          <cell r="G419">
            <v>26</v>
          </cell>
          <cell r="H419">
            <v>0</v>
          </cell>
          <cell r="N419">
            <v>22.1</v>
          </cell>
          <cell r="AK419">
            <v>26</v>
          </cell>
          <cell r="AL419">
            <v>0</v>
          </cell>
          <cell r="AN419">
            <v>0</v>
          </cell>
          <cell r="AO419">
            <v>6.5</v>
          </cell>
          <cell r="AP419">
            <v>0</v>
          </cell>
          <cell r="AQ419">
            <v>0</v>
          </cell>
          <cell r="BG419" t="b">
            <v>0</v>
          </cell>
          <cell r="BO419" t="b">
            <v>0</v>
          </cell>
          <cell r="CA419" t="b">
            <v>0</v>
          </cell>
          <cell r="CB419" t="b">
            <v>0</v>
          </cell>
          <cell r="CD419" t="b">
            <v>0</v>
          </cell>
          <cell r="CE419" t="b">
            <v>0</v>
          </cell>
          <cell r="CG419" t="b">
            <v>0</v>
          </cell>
          <cell r="CH419" t="b">
            <v>0</v>
          </cell>
          <cell r="CP419" t="str">
            <v>ERSOLPVO</v>
          </cell>
          <cell r="CT419" t="b">
            <v>0</v>
          </cell>
          <cell r="CV419" t="b">
            <v>0</v>
          </cell>
          <cell r="CX419" t="b">
            <v>0</v>
          </cell>
          <cell r="CZ419" t="b">
            <v>0</v>
          </cell>
          <cell r="DB419" t="b">
            <v>0</v>
          </cell>
          <cell r="DD419" t="b">
            <v>0</v>
          </cell>
          <cell r="DF419" t="b">
            <v>0</v>
          </cell>
          <cell r="DH419" t="b">
            <v>0</v>
          </cell>
          <cell r="DJ419" t="b">
            <v>0</v>
          </cell>
          <cell r="DL419" t="b">
            <v>0</v>
          </cell>
          <cell r="DN419" t="b">
            <v>0</v>
          </cell>
          <cell r="DP419" t="b">
            <v>0</v>
          </cell>
          <cell r="DV419">
            <v>0</v>
          </cell>
          <cell r="DX419">
            <v>0</v>
          </cell>
          <cell r="DZ419">
            <v>0</v>
          </cell>
          <cell r="EB419">
            <v>0</v>
          </cell>
          <cell r="ED419">
            <v>0</v>
          </cell>
          <cell r="EF419">
            <v>0</v>
          </cell>
          <cell r="EJ419">
            <v>0</v>
          </cell>
          <cell r="EL419">
            <v>0</v>
          </cell>
          <cell r="EN419">
            <v>0</v>
          </cell>
          <cell r="EP419">
            <v>0</v>
          </cell>
          <cell r="ER419">
            <v>0</v>
          </cell>
          <cell r="ET419">
            <v>0</v>
          </cell>
          <cell r="EX419">
            <v>0</v>
          </cell>
          <cell r="EZ419">
            <v>0</v>
          </cell>
          <cell r="FD419">
            <v>0</v>
          </cell>
          <cell r="FF419">
            <v>0</v>
          </cell>
        </row>
        <row r="420">
          <cell r="A420" t="str">
            <v>Solceller_DKE_2027</v>
          </cell>
          <cell r="B420" t="str">
            <v>DK-East</v>
          </cell>
          <cell r="G420">
            <v>26</v>
          </cell>
          <cell r="H420">
            <v>0</v>
          </cell>
          <cell r="N420">
            <v>22.1</v>
          </cell>
          <cell r="AK420">
            <v>26</v>
          </cell>
          <cell r="AL420">
            <v>0</v>
          </cell>
          <cell r="AN420">
            <v>0</v>
          </cell>
          <cell r="AO420">
            <v>6.5</v>
          </cell>
          <cell r="AP420">
            <v>0</v>
          </cell>
          <cell r="AQ420">
            <v>0</v>
          </cell>
          <cell r="BG420" t="b">
            <v>0</v>
          </cell>
          <cell r="BO420" t="b">
            <v>0</v>
          </cell>
          <cell r="CA420" t="b">
            <v>0</v>
          </cell>
          <cell r="CB420" t="b">
            <v>0</v>
          </cell>
          <cell r="CD420" t="b">
            <v>0</v>
          </cell>
          <cell r="CE420" t="b">
            <v>0</v>
          </cell>
          <cell r="CG420" t="b">
            <v>0</v>
          </cell>
          <cell r="CH420" t="b">
            <v>0</v>
          </cell>
          <cell r="CP420" t="str">
            <v>ERSOLPVO</v>
          </cell>
          <cell r="CT420" t="b">
            <v>0</v>
          </cell>
          <cell r="CV420" t="b">
            <v>0</v>
          </cell>
          <cell r="CX420" t="b">
            <v>0</v>
          </cell>
          <cell r="CZ420" t="b">
            <v>0</v>
          </cell>
          <cell r="DB420" t="b">
            <v>0</v>
          </cell>
          <cell r="DD420" t="b">
            <v>0</v>
          </cell>
          <cell r="DF420" t="b">
            <v>0</v>
          </cell>
          <cell r="DH420" t="b">
            <v>0</v>
          </cell>
          <cell r="DJ420" t="b">
            <v>0</v>
          </cell>
          <cell r="DL420" t="b">
            <v>0</v>
          </cell>
          <cell r="DN420" t="b">
            <v>0</v>
          </cell>
          <cell r="DP420" t="b">
            <v>0</v>
          </cell>
          <cell r="DV420">
            <v>0</v>
          </cell>
          <cell r="DX420">
            <v>0</v>
          </cell>
          <cell r="DZ420">
            <v>0</v>
          </cell>
          <cell r="EB420">
            <v>0</v>
          </cell>
          <cell r="ED420">
            <v>0</v>
          </cell>
          <cell r="EF420">
            <v>0</v>
          </cell>
          <cell r="EJ420">
            <v>0</v>
          </cell>
          <cell r="EL420">
            <v>0</v>
          </cell>
          <cell r="EN420">
            <v>0</v>
          </cell>
          <cell r="EP420">
            <v>0</v>
          </cell>
          <cell r="ER420">
            <v>0</v>
          </cell>
          <cell r="ET420">
            <v>0</v>
          </cell>
          <cell r="EX420">
            <v>0</v>
          </cell>
          <cell r="EZ420">
            <v>0</v>
          </cell>
          <cell r="FD420">
            <v>0</v>
          </cell>
          <cell r="FF420">
            <v>0</v>
          </cell>
        </row>
        <row r="421">
          <cell r="A421" t="str">
            <v>Solceller_DKE_2028</v>
          </cell>
          <cell r="B421" t="str">
            <v>DK-East</v>
          </cell>
          <cell r="G421">
            <v>26</v>
          </cell>
          <cell r="H421">
            <v>0</v>
          </cell>
          <cell r="N421">
            <v>22.1</v>
          </cell>
          <cell r="AK421">
            <v>26</v>
          </cell>
          <cell r="AL421">
            <v>0</v>
          </cell>
          <cell r="AN421">
            <v>0</v>
          </cell>
          <cell r="AO421">
            <v>6.5</v>
          </cell>
          <cell r="AP421">
            <v>0</v>
          </cell>
          <cell r="AQ421">
            <v>0</v>
          </cell>
          <cell r="BG421" t="b">
            <v>0</v>
          </cell>
          <cell r="BO421" t="b">
            <v>0</v>
          </cell>
          <cell r="CA421" t="b">
            <v>0</v>
          </cell>
          <cell r="CB421" t="b">
            <v>0</v>
          </cell>
          <cell r="CD421" t="b">
            <v>0</v>
          </cell>
          <cell r="CE421" t="b">
            <v>0</v>
          </cell>
          <cell r="CG421" t="b">
            <v>0</v>
          </cell>
          <cell r="CH421" t="b">
            <v>0</v>
          </cell>
          <cell r="CP421" t="str">
            <v>ERSOLPVO</v>
          </cell>
          <cell r="CT421" t="b">
            <v>0</v>
          </cell>
          <cell r="CV421" t="b">
            <v>0</v>
          </cell>
          <cell r="CX421" t="b">
            <v>0</v>
          </cell>
          <cell r="CZ421" t="b">
            <v>0</v>
          </cell>
          <cell r="DB421" t="b">
            <v>0</v>
          </cell>
          <cell r="DD421" t="b">
            <v>0</v>
          </cell>
          <cell r="DF421" t="b">
            <v>0</v>
          </cell>
          <cell r="DH421" t="b">
            <v>0</v>
          </cell>
          <cell r="DJ421" t="b">
            <v>0</v>
          </cell>
          <cell r="DL421" t="b">
            <v>0</v>
          </cell>
          <cell r="DN421" t="b">
            <v>0</v>
          </cell>
          <cell r="DP421" t="b">
            <v>0</v>
          </cell>
          <cell r="DV421">
            <v>0</v>
          </cell>
          <cell r="DX421">
            <v>0</v>
          </cell>
          <cell r="DZ421">
            <v>0</v>
          </cell>
          <cell r="EB421">
            <v>0</v>
          </cell>
          <cell r="ED421">
            <v>0</v>
          </cell>
          <cell r="EF421">
            <v>0</v>
          </cell>
          <cell r="EJ421">
            <v>0</v>
          </cell>
          <cell r="EL421">
            <v>0</v>
          </cell>
          <cell r="EN421">
            <v>0</v>
          </cell>
          <cell r="EP421">
            <v>0</v>
          </cell>
          <cell r="ER421">
            <v>0</v>
          </cell>
          <cell r="ET421">
            <v>0</v>
          </cell>
          <cell r="EX421">
            <v>0</v>
          </cell>
          <cell r="EZ421">
            <v>0</v>
          </cell>
          <cell r="FD421">
            <v>0</v>
          </cell>
          <cell r="FF421">
            <v>0</v>
          </cell>
        </row>
        <row r="422">
          <cell r="A422" t="str">
            <v>Solceller_DKE_2029</v>
          </cell>
          <cell r="B422" t="str">
            <v>DK-East</v>
          </cell>
          <cell r="G422">
            <v>26</v>
          </cell>
          <cell r="H422">
            <v>0</v>
          </cell>
          <cell r="N422">
            <v>22.1</v>
          </cell>
          <cell r="AK422">
            <v>26</v>
          </cell>
          <cell r="AL422">
            <v>0</v>
          </cell>
          <cell r="AN422">
            <v>0</v>
          </cell>
          <cell r="AO422">
            <v>6.5</v>
          </cell>
          <cell r="AP422">
            <v>0</v>
          </cell>
          <cell r="AQ422">
            <v>0</v>
          </cell>
          <cell r="BG422" t="b">
            <v>0</v>
          </cell>
          <cell r="BO422" t="b">
            <v>0</v>
          </cell>
          <cell r="CA422" t="b">
            <v>0</v>
          </cell>
          <cell r="CB422" t="b">
            <v>0</v>
          </cell>
          <cell r="CD422" t="b">
            <v>0</v>
          </cell>
          <cell r="CE422" t="b">
            <v>0</v>
          </cell>
          <cell r="CG422" t="b">
            <v>0</v>
          </cell>
          <cell r="CH422" t="b">
            <v>0</v>
          </cell>
          <cell r="CP422" t="str">
            <v>ERSOLPVO</v>
          </cell>
          <cell r="CT422" t="b">
            <v>0</v>
          </cell>
          <cell r="CV422" t="b">
            <v>0</v>
          </cell>
          <cell r="CX422" t="b">
            <v>0</v>
          </cell>
          <cell r="CZ422" t="b">
            <v>0</v>
          </cell>
          <cell r="DB422" t="b">
            <v>0</v>
          </cell>
          <cell r="DD422" t="b">
            <v>0</v>
          </cell>
          <cell r="DF422" t="b">
            <v>0</v>
          </cell>
          <cell r="DH422" t="b">
            <v>0</v>
          </cell>
          <cell r="DJ422" t="b">
            <v>0</v>
          </cell>
          <cell r="DL422" t="b">
            <v>0</v>
          </cell>
          <cell r="DN422" t="b">
            <v>0</v>
          </cell>
          <cell r="DP422" t="b">
            <v>0</v>
          </cell>
          <cell r="DV422">
            <v>0</v>
          </cell>
          <cell r="DX422">
            <v>0</v>
          </cell>
          <cell r="DZ422">
            <v>0</v>
          </cell>
          <cell r="EB422">
            <v>0</v>
          </cell>
          <cell r="ED422">
            <v>0</v>
          </cell>
          <cell r="EF422">
            <v>0</v>
          </cell>
          <cell r="EJ422">
            <v>0</v>
          </cell>
          <cell r="EL422">
            <v>0</v>
          </cell>
          <cell r="EN422">
            <v>0</v>
          </cell>
          <cell r="EP422">
            <v>0</v>
          </cell>
          <cell r="ER422">
            <v>0</v>
          </cell>
          <cell r="ET422">
            <v>0</v>
          </cell>
          <cell r="EX422">
            <v>0</v>
          </cell>
          <cell r="EZ422">
            <v>0</v>
          </cell>
          <cell r="FD422">
            <v>0</v>
          </cell>
          <cell r="FF422">
            <v>0</v>
          </cell>
        </row>
        <row r="423">
          <cell r="A423" t="str">
            <v>Solceller_DKE_2030</v>
          </cell>
          <cell r="B423" t="str">
            <v>DK-East</v>
          </cell>
          <cell r="G423">
            <v>26</v>
          </cell>
          <cell r="H423">
            <v>0</v>
          </cell>
          <cell r="N423">
            <v>22.1</v>
          </cell>
          <cell r="AK423">
            <v>26</v>
          </cell>
          <cell r="AL423">
            <v>0</v>
          </cell>
          <cell r="AN423">
            <v>0</v>
          </cell>
          <cell r="AO423">
            <v>6.5</v>
          </cell>
          <cell r="AP423">
            <v>0</v>
          </cell>
          <cell r="AQ423">
            <v>0</v>
          </cell>
          <cell r="BG423" t="b">
            <v>0</v>
          </cell>
          <cell r="BO423" t="b">
            <v>0</v>
          </cell>
          <cell r="CA423" t="b">
            <v>0</v>
          </cell>
          <cell r="CB423" t="b">
            <v>0</v>
          </cell>
          <cell r="CD423" t="b">
            <v>0</v>
          </cell>
          <cell r="CE423" t="b">
            <v>0</v>
          </cell>
          <cell r="CG423" t="b">
            <v>0</v>
          </cell>
          <cell r="CH423" t="b">
            <v>0</v>
          </cell>
          <cell r="CP423" t="str">
            <v>ERSOLPVO</v>
          </cell>
          <cell r="CT423" t="b">
            <v>0</v>
          </cell>
          <cell r="CV423" t="b">
            <v>0</v>
          </cell>
          <cell r="CX423" t="b">
            <v>0</v>
          </cell>
          <cell r="CZ423" t="b">
            <v>0</v>
          </cell>
          <cell r="DB423" t="b">
            <v>0</v>
          </cell>
          <cell r="DD423" t="b">
            <v>0</v>
          </cell>
          <cell r="DF423" t="b">
            <v>0</v>
          </cell>
          <cell r="DH423" t="b">
            <v>0</v>
          </cell>
          <cell r="DJ423" t="b">
            <v>0</v>
          </cell>
          <cell r="DL423" t="b">
            <v>0</v>
          </cell>
          <cell r="DN423" t="b">
            <v>0</v>
          </cell>
          <cell r="DP423" t="b">
            <v>0</v>
          </cell>
          <cell r="DV423">
            <v>0</v>
          </cell>
          <cell r="DX423">
            <v>0</v>
          </cell>
          <cell r="DZ423">
            <v>0</v>
          </cell>
          <cell r="EB423">
            <v>0</v>
          </cell>
          <cell r="ED423">
            <v>0</v>
          </cell>
          <cell r="EF423">
            <v>0</v>
          </cell>
          <cell r="EJ423">
            <v>0</v>
          </cell>
          <cell r="EL423">
            <v>0</v>
          </cell>
          <cell r="EN423">
            <v>0</v>
          </cell>
          <cell r="EP423">
            <v>0</v>
          </cell>
          <cell r="ER423">
            <v>0</v>
          </cell>
          <cell r="ET423">
            <v>0</v>
          </cell>
          <cell r="EX423">
            <v>0</v>
          </cell>
          <cell r="EZ423">
            <v>0</v>
          </cell>
          <cell r="FD423">
            <v>0</v>
          </cell>
          <cell r="FF423">
            <v>0</v>
          </cell>
        </row>
        <row r="424">
          <cell r="A424" t="str">
            <v>Solceller_DKE_2031</v>
          </cell>
          <cell r="B424" t="str">
            <v>DK-East</v>
          </cell>
          <cell r="G424">
            <v>26</v>
          </cell>
          <cell r="H424">
            <v>0</v>
          </cell>
          <cell r="N424">
            <v>22.1</v>
          </cell>
          <cell r="AK424">
            <v>26</v>
          </cell>
          <cell r="AL424">
            <v>0</v>
          </cell>
          <cell r="AN424">
            <v>0</v>
          </cell>
          <cell r="AO424">
            <v>6.5</v>
          </cell>
          <cell r="AP424">
            <v>0</v>
          </cell>
          <cell r="AQ424">
            <v>0</v>
          </cell>
          <cell r="BG424" t="b">
            <v>0</v>
          </cell>
          <cell r="BO424" t="b">
            <v>0</v>
          </cell>
          <cell r="CA424" t="b">
            <v>0</v>
          </cell>
          <cell r="CB424" t="b">
            <v>0</v>
          </cell>
          <cell r="CD424" t="b">
            <v>0</v>
          </cell>
          <cell r="CE424" t="b">
            <v>0</v>
          </cell>
          <cell r="CG424" t="b">
            <v>0</v>
          </cell>
          <cell r="CH424" t="b">
            <v>0</v>
          </cell>
          <cell r="CP424" t="str">
            <v>ERSOLPVO</v>
          </cell>
          <cell r="CT424" t="b">
            <v>0</v>
          </cell>
          <cell r="CV424" t="b">
            <v>0</v>
          </cell>
          <cell r="CX424" t="b">
            <v>0</v>
          </cell>
          <cell r="CZ424" t="b">
            <v>0</v>
          </cell>
          <cell r="DB424" t="b">
            <v>0</v>
          </cell>
          <cell r="DD424" t="b">
            <v>0</v>
          </cell>
          <cell r="DF424" t="b">
            <v>0</v>
          </cell>
          <cell r="DH424" t="b">
            <v>0</v>
          </cell>
          <cell r="DJ424" t="b">
            <v>0</v>
          </cell>
          <cell r="DL424" t="b">
            <v>0</v>
          </cell>
          <cell r="DN424" t="b">
            <v>0</v>
          </cell>
          <cell r="DP424" t="b">
            <v>0</v>
          </cell>
          <cell r="DV424">
            <v>0</v>
          </cell>
          <cell r="DX424">
            <v>0</v>
          </cell>
          <cell r="DZ424">
            <v>0</v>
          </cell>
          <cell r="EB424">
            <v>0</v>
          </cell>
          <cell r="ED424">
            <v>0</v>
          </cell>
          <cell r="EF424">
            <v>0</v>
          </cell>
          <cell r="EJ424">
            <v>0</v>
          </cell>
          <cell r="EL424">
            <v>0</v>
          </cell>
          <cell r="EN424">
            <v>0</v>
          </cell>
          <cell r="EP424">
            <v>0</v>
          </cell>
          <cell r="ER424">
            <v>0</v>
          </cell>
          <cell r="ET424">
            <v>0</v>
          </cell>
          <cell r="EX424">
            <v>0</v>
          </cell>
          <cell r="EZ424">
            <v>0</v>
          </cell>
          <cell r="FD424">
            <v>0</v>
          </cell>
          <cell r="FF424">
            <v>0</v>
          </cell>
        </row>
        <row r="425">
          <cell r="A425" t="str">
            <v>Solceller_DKE_2032</v>
          </cell>
          <cell r="B425" t="str">
            <v>DK-East</v>
          </cell>
          <cell r="G425">
            <v>26</v>
          </cell>
          <cell r="H425">
            <v>0</v>
          </cell>
          <cell r="N425">
            <v>22.1</v>
          </cell>
          <cell r="AK425">
            <v>26</v>
          </cell>
          <cell r="AL425">
            <v>0</v>
          </cell>
          <cell r="AN425">
            <v>0</v>
          </cell>
          <cell r="AO425">
            <v>6.5</v>
          </cell>
          <cell r="AP425">
            <v>0</v>
          </cell>
          <cell r="AQ425">
            <v>0</v>
          </cell>
          <cell r="BG425" t="b">
            <v>0</v>
          </cell>
          <cell r="BO425" t="b">
            <v>0</v>
          </cell>
          <cell r="CA425" t="b">
            <v>0</v>
          </cell>
          <cell r="CB425" t="b">
            <v>0</v>
          </cell>
          <cell r="CD425" t="b">
            <v>0</v>
          </cell>
          <cell r="CE425" t="b">
            <v>0</v>
          </cell>
          <cell r="CG425" t="b">
            <v>0</v>
          </cell>
          <cell r="CH425" t="b">
            <v>0</v>
          </cell>
          <cell r="CP425" t="str">
            <v>ERSOLPVO</v>
          </cell>
          <cell r="CT425" t="b">
            <v>0</v>
          </cell>
          <cell r="CV425" t="b">
            <v>0</v>
          </cell>
          <cell r="CX425" t="b">
            <v>0</v>
          </cell>
          <cell r="CZ425" t="b">
            <v>0</v>
          </cell>
          <cell r="DB425" t="b">
            <v>0</v>
          </cell>
          <cell r="DD425" t="b">
            <v>0</v>
          </cell>
          <cell r="DF425" t="b">
            <v>0</v>
          </cell>
          <cell r="DH425" t="b">
            <v>0</v>
          </cell>
          <cell r="DJ425" t="b">
            <v>0</v>
          </cell>
          <cell r="DL425" t="b">
            <v>0</v>
          </cell>
          <cell r="DN425" t="b">
            <v>0</v>
          </cell>
          <cell r="DP425" t="b">
            <v>0</v>
          </cell>
          <cell r="DV425">
            <v>0</v>
          </cell>
          <cell r="DX425">
            <v>0</v>
          </cell>
          <cell r="DZ425">
            <v>0</v>
          </cell>
          <cell r="EB425">
            <v>0</v>
          </cell>
          <cell r="ED425">
            <v>0</v>
          </cell>
          <cell r="EF425">
            <v>0</v>
          </cell>
          <cell r="EJ425">
            <v>0</v>
          </cell>
          <cell r="EL425">
            <v>0</v>
          </cell>
          <cell r="EN425">
            <v>0</v>
          </cell>
          <cell r="EP425">
            <v>0</v>
          </cell>
          <cell r="ER425">
            <v>0</v>
          </cell>
          <cell r="ET425">
            <v>0</v>
          </cell>
          <cell r="EX425">
            <v>0</v>
          </cell>
          <cell r="EZ425">
            <v>0</v>
          </cell>
          <cell r="FD425">
            <v>0</v>
          </cell>
          <cell r="FF425">
            <v>0</v>
          </cell>
        </row>
        <row r="426">
          <cell r="A426" t="str">
            <v>Solceller_DKE_2033</v>
          </cell>
          <cell r="B426" t="str">
            <v>DK-East</v>
          </cell>
          <cell r="G426">
            <v>26</v>
          </cell>
          <cell r="H426">
            <v>0</v>
          </cell>
          <cell r="N426">
            <v>22.1</v>
          </cell>
          <cell r="AK426">
            <v>26</v>
          </cell>
          <cell r="AL426">
            <v>0</v>
          </cell>
          <cell r="AN426">
            <v>0</v>
          </cell>
          <cell r="AO426">
            <v>6.5</v>
          </cell>
          <cell r="AP426">
            <v>0</v>
          </cell>
          <cell r="AQ426">
            <v>0</v>
          </cell>
          <cell r="BG426" t="b">
            <v>0</v>
          </cell>
          <cell r="BO426" t="b">
            <v>0</v>
          </cell>
          <cell r="CA426" t="b">
            <v>0</v>
          </cell>
          <cell r="CB426" t="b">
            <v>0</v>
          </cell>
          <cell r="CD426" t="b">
            <v>0</v>
          </cell>
          <cell r="CE426" t="b">
            <v>0</v>
          </cell>
          <cell r="CG426" t="b">
            <v>0</v>
          </cell>
          <cell r="CH426" t="b">
            <v>0</v>
          </cell>
          <cell r="CP426" t="str">
            <v>ERSOLPVO</v>
          </cell>
          <cell r="CT426" t="b">
            <v>0</v>
          </cell>
          <cell r="CV426" t="b">
            <v>0</v>
          </cell>
          <cell r="CX426" t="b">
            <v>0</v>
          </cell>
          <cell r="CZ426" t="b">
            <v>0</v>
          </cell>
          <cell r="DB426" t="b">
            <v>0</v>
          </cell>
          <cell r="DD426" t="b">
            <v>0</v>
          </cell>
          <cell r="DF426" t="b">
            <v>0</v>
          </cell>
          <cell r="DH426" t="b">
            <v>0</v>
          </cell>
          <cell r="DJ426" t="b">
            <v>0</v>
          </cell>
          <cell r="DL426" t="b">
            <v>0</v>
          </cell>
          <cell r="DN426" t="b">
            <v>0</v>
          </cell>
          <cell r="DP426" t="b">
            <v>0</v>
          </cell>
          <cell r="DV426">
            <v>0</v>
          </cell>
          <cell r="DX426">
            <v>0</v>
          </cell>
          <cell r="DZ426">
            <v>0</v>
          </cell>
          <cell r="EB426">
            <v>0</v>
          </cell>
          <cell r="ED426">
            <v>0</v>
          </cell>
          <cell r="EF426">
            <v>0</v>
          </cell>
          <cell r="EJ426">
            <v>0</v>
          </cell>
          <cell r="EL426">
            <v>0</v>
          </cell>
          <cell r="EN426">
            <v>0</v>
          </cell>
          <cell r="EP426">
            <v>0</v>
          </cell>
          <cell r="ER426">
            <v>0</v>
          </cell>
          <cell r="ET426">
            <v>0</v>
          </cell>
          <cell r="EX426">
            <v>0</v>
          </cell>
          <cell r="EZ426">
            <v>0</v>
          </cell>
          <cell r="FD426">
            <v>0</v>
          </cell>
          <cell r="FF426">
            <v>0</v>
          </cell>
        </row>
        <row r="427">
          <cell r="A427" t="str">
            <v>Solceller_DKE_2034</v>
          </cell>
          <cell r="B427" t="str">
            <v>DK-East</v>
          </cell>
          <cell r="G427">
            <v>26</v>
          </cell>
          <cell r="H427">
            <v>0</v>
          </cell>
          <cell r="N427">
            <v>22.1</v>
          </cell>
          <cell r="AK427">
            <v>26</v>
          </cell>
          <cell r="AL427">
            <v>0</v>
          </cell>
          <cell r="AN427">
            <v>0</v>
          </cell>
          <cell r="AO427">
            <v>6.5</v>
          </cell>
          <cell r="AP427">
            <v>0</v>
          </cell>
          <cell r="AQ427">
            <v>0</v>
          </cell>
          <cell r="BG427" t="b">
            <v>0</v>
          </cell>
          <cell r="BO427" t="b">
            <v>0</v>
          </cell>
          <cell r="CA427" t="b">
            <v>0</v>
          </cell>
          <cell r="CB427" t="b">
            <v>0</v>
          </cell>
          <cell r="CD427" t="b">
            <v>0</v>
          </cell>
          <cell r="CE427" t="b">
            <v>0</v>
          </cell>
          <cell r="CG427" t="b">
            <v>0</v>
          </cell>
          <cell r="CH427" t="b">
            <v>0</v>
          </cell>
          <cell r="CP427" t="str">
            <v>ERSOLPVO</v>
          </cell>
          <cell r="CT427" t="b">
            <v>0</v>
          </cell>
          <cell r="CV427" t="b">
            <v>0</v>
          </cell>
          <cell r="CX427" t="b">
            <v>0</v>
          </cell>
          <cell r="CZ427" t="b">
            <v>0</v>
          </cell>
          <cell r="DB427" t="b">
            <v>0</v>
          </cell>
          <cell r="DD427" t="b">
            <v>0</v>
          </cell>
          <cell r="DF427" t="b">
            <v>0</v>
          </cell>
          <cell r="DH427" t="b">
            <v>0</v>
          </cell>
          <cell r="DJ427" t="b">
            <v>0</v>
          </cell>
          <cell r="DL427" t="b">
            <v>0</v>
          </cell>
          <cell r="DN427" t="b">
            <v>0</v>
          </cell>
          <cell r="DP427" t="b">
            <v>0</v>
          </cell>
          <cell r="DV427">
            <v>0</v>
          </cell>
          <cell r="DX427">
            <v>0</v>
          </cell>
          <cell r="DZ427">
            <v>0</v>
          </cell>
          <cell r="EB427">
            <v>0</v>
          </cell>
          <cell r="ED427">
            <v>0</v>
          </cell>
          <cell r="EF427">
            <v>0</v>
          </cell>
          <cell r="EJ427">
            <v>0</v>
          </cell>
          <cell r="EL427">
            <v>0</v>
          </cell>
          <cell r="EN427">
            <v>0</v>
          </cell>
          <cell r="EP427">
            <v>0</v>
          </cell>
          <cell r="ER427">
            <v>0</v>
          </cell>
          <cell r="ET427">
            <v>0</v>
          </cell>
          <cell r="EX427">
            <v>0</v>
          </cell>
          <cell r="EZ427">
            <v>0</v>
          </cell>
          <cell r="FD427">
            <v>0</v>
          </cell>
          <cell r="FF427">
            <v>0</v>
          </cell>
        </row>
        <row r="428">
          <cell r="A428" t="str">
            <v>Solceller_DKE_2035</v>
          </cell>
          <cell r="B428" t="str">
            <v>DK-East</v>
          </cell>
          <cell r="G428">
            <v>26</v>
          </cell>
          <cell r="H428">
            <v>0</v>
          </cell>
          <cell r="N428">
            <v>22.1</v>
          </cell>
          <cell r="AK428">
            <v>26</v>
          </cell>
          <cell r="AL428">
            <v>0</v>
          </cell>
          <cell r="AN428">
            <v>0</v>
          </cell>
          <cell r="AO428">
            <v>6.5</v>
          </cell>
          <cell r="AP428">
            <v>0</v>
          </cell>
          <cell r="AQ428">
            <v>0</v>
          </cell>
          <cell r="BG428" t="b">
            <v>0</v>
          </cell>
          <cell r="BO428" t="b">
            <v>0</v>
          </cell>
          <cell r="CA428" t="b">
            <v>0</v>
          </cell>
          <cell r="CB428" t="b">
            <v>0</v>
          </cell>
          <cell r="CD428" t="b">
            <v>0</v>
          </cell>
          <cell r="CE428" t="b">
            <v>0</v>
          </cell>
          <cell r="CG428" t="b">
            <v>0</v>
          </cell>
          <cell r="CH428" t="b">
            <v>0</v>
          </cell>
          <cell r="CP428" t="str">
            <v>ERSOLPVO</v>
          </cell>
          <cell r="CT428" t="b">
            <v>0</v>
          </cell>
          <cell r="CV428" t="b">
            <v>0</v>
          </cell>
          <cell r="CX428" t="b">
            <v>0</v>
          </cell>
          <cell r="CZ428" t="b">
            <v>0</v>
          </cell>
          <cell r="DB428" t="b">
            <v>0</v>
          </cell>
          <cell r="DD428" t="b">
            <v>0</v>
          </cell>
          <cell r="DF428" t="b">
            <v>0</v>
          </cell>
          <cell r="DH428" t="b">
            <v>0</v>
          </cell>
          <cell r="DJ428" t="b">
            <v>0</v>
          </cell>
          <cell r="DL428" t="b">
            <v>0</v>
          </cell>
          <cell r="DN428" t="b">
            <v>0</v>
          </cell>
          <cell r="DP428" t="b">
            <v>0</v>
          </cell>
          <cell r="DV428">
            <v>0</v>
          </cell>
          <cell r="DX428">
            <v>0</v>
          </cell>
          <cell r="DZ428">
            <v>0</v>
          </cell>
          <cell r="EB428">
            <v>0</v>
          </cell>
          <cell r="ED428">
            <v>0</v>
          </cell>
          <cell r="EF428">
            <v>0</v>
          </cell>
          <cell r="EJ428">
            <v>0</v>
          </cell>
          <cell r="EL428">
            <v>0</v>
          </cell>
          <cell r="EN428">
            <v>0</v>
          </cell>
          <cell r="EP428">
            <v>0</v>
          </cell>
          <cell r="ER428">
            <v>0</v>
          </cell>
          <cell r="ET428">
            <v>0</v>
          </cell>
          <cell r="EX428">
            <v>0</v>
          </cell>
          <cell r="EZ428">
            <v>0</v>
          </cell>
          <cell r="FD428">
            <v>0</v>
          </cell>
          <cell r="FF428">
            <v>0</v>
          </cell>
        </row>
        <row r="429">
          <cell r="A429" t="str">
            <v>LandvindDK-East-1992</v>
          </cell>
          <cell r="B429" t="str">
            <v>DK-East</v>
          </cell>
          <cell r="G429">
            <v>9.9041548930654244</v>
          </cell>
          <cell r="H429">
            <v>0</v>
          </cell>
          <cell r="N429">
            <v>20.431194657473039</v>
          </cell>
          <cell r="AK429">
            <v>9.9041548930654244</v>
          </cell>
          <cell r="AL429">
            <v>0</v>
          </cell>
          <cell r="AN429">
            <v>0</v>
          </cell>
          <cell r="AO429">
            <v>1.5495050330200857</v>
          </cell>
          <cell r="AP429">
            <v>516.50167767336188</v>
          </cell>
          <cell r="AQ429">
            <v>0</v>
          </cell>
          <cell r="BG429" t="b">
            <v>0</v>
          </cell>
          <cell r="BO429" t="b">
            <v>0</v>
          </cell>
          <cell r="CA429" t="b">
            <v>0</v>
          </cell>
          <cell r="CB429" t="b">
            <v>0</v>
          </cell>
          <cell r="CD429" t="b">
            <v>0</v>
          </cell>
          <cell r="CE429" t="b">
            <v>0</v>
          </cell>
          <cell r="CG429" t="b">
            <v>0</v>
          </cell>
          <cell r="CH429" t="b">
            <v>0</v>
          </cell>
          <cell r="CP429" t="str">
            <v>ERWINWON</v>
          </cell>
          <cell r="CT429" t="b">
            <v>0</v>
          </cell>
          <cell r="CV429" t="b">
            <v>0</v>
          </cell>
          <cell r="CX429" t="b">
            <v>0</v>
          </cell>
          <cell r="CZ429" t="b">
            <v>0</v>
          </cell>
          <cell r="DB429" t="b">
            <v>0</v>
          </cell>
          <cell r="DD429" t="b">
            <v>0</v>
          </cell>
          <cell r="DF429" t="b">
            <v>0</v>
          </cell>
          <cell r="DH429" t="b">
            <v>0</v>
          </cell>
          <cell r="DJ429" t="b">
            <v>0</v>
          </cell>
          <cell r="DL429" t="b">
            <v>0</v>
          </cell>
          <cell r="DN429" t="b">
            <v>0</v>
          </cell>
          <cell r="DP429" t="b">
            <v>0</v>
          </cell>
          <cell r="DV429">
            <v>0</v>
          </cell>
          <cell r="DX429">
            <v>0</v>
          </cell>
          <cell r="DZ429">
            <v>0</v>
          </cell>
          <cell r="EB429">
            <v>0</v>
          </cell>
          <cell r="ED429">
            <v>0</v>
          </cell>
          <cell r="EF429">
            <v>0</v>
          </cell>
          <cell r="EJ429">
            <v>0</v>
          </cell>
          <cell r="EL429">
            <v>0</v>
          </cell>
          <cell r="EN429">
            <v>0</v>
          </cell>
          <cell r="EP429">
            <v>0</v>
          </cell>
          <cell r="ER429">
            <v>0</v>
          </cell>
          <cell r="ET429">
            <v>0</v>
          </cell>
          <cell r="EX429">
            <v>0</v>
          </cell>
          <cell r="EZ429">
            <v>0</v>
          </cell>
          <cell r="FD429">
            <v>0</v>
          </cell>
          <cell r="FF429">
            <v>0</v>
          </cell>
        </row>
        <row r="430">
          <cell r="A430" t="str">
            <v>LandvindDK-East-1993</v>
          </cell>
          <cell r="B430" t="str">
            <v>DK-East</v>
          </cell>
          <cell r="G430">
            <v>9.9697558868006126</v>
          </cell>
          <cell r="H430">
            <v>0</v>
          </cell>
          <cell r="N430">
            <v>20.566522374698639</v>
          </cell>
          <cell r="AK430">
            <v>9.9697558868006126</v>
          </cell>
          <cell r="AL430">
            <v>0</v>
          </cell>
          <cell r="AN430">
            <v>0</v>
          </cell>
          <cell r="AO430">
            <v>1.5597683084899558</v>
          </cell>
          <cell r="AP430">
            <v>519.92276949665188</v>
          </cell>
          <cell r="AQ430">
            <v>0</v>
          </cell>
          <cell r="BG430" t="b">
            <v>0</v>
          </cell>
          <cell r="BO430" t="b">
            <v>0</v>
          </cell>
          <cell r="CA430" t="b">
            <v>0</v>
          </cell>
          <cell r="CB430" t="b">
            <v>0</v>
          </cell>
          <cell r="CD430" t="b">
            <v>0</v>
          </cell>
          <cell r="CE430" t="b">
            <v>0</v>
          </cell>
          <cell r="CG430" t="b">
            <v>0</v>
          </cell>
          <cell r="CH430" t="b">
            <v>0</v>
          </cell>
          <cell r="CP430" t="str">
            <v>ERWINWON</v>
          </cell>
          <cell r="CT430" t="b">
            <v>0</v>
          </cell>
          <cell r="CV430" t="b">
            <v>0</v>
          </cell>
          <cell r="CX430" t="b">
            <v>0</v>
          </cell>
          <cell r="CZ430" t="b">
            <v>0</v>
          </cell>
          <cell r="DB430" t="b">
            <v>0</v>
          </cell>
          <cell r="DD430" t="b">
            <v>0</v>
          </cell>
          <cell r="DF430" t="b">
            <v>0</v>
          </cell>
          <cell r="DH430" t="b">
            <v>0</v>
          </cell>
          <cell r="DJ430" t="b">
            <v>0</v>
          </cell>
          <cell r="DL430" t="b">
            <v>0</v>
          </cell>
          <cell r="DN430" t="b">
            <v>0</v>
          </cell>
          <cell r="DP430" t="b">
            <v>0</v>
          </cell>
          <cell r="DV430">
            <v>0</v>
          </cell>
          <cell r="DX430">
            <v>0</v>
          </cell>
          <cell r="DZ430">
            <v>0</v>
          </cell>
          <cell r="EB430">
            <v>0</v>
          </cell>
          <cell r="ED430">
            <v>0</v>
          </cell>
          <cell r="EF430">
            <v>0</v>
          </cell>
          <cell r="EJ430">
            <v>0</v>
          </cell>
          <cell r="EL430">
            <v>0</v>
          </cell>
          <cell r="EN430">
            <v>0</v>
          </cell>
          <cell r="EP430">
            <v>0</v>
          </cell>
          <cell r="ER430">
            <v>0</v>
          </cell>
          <cell r="ET430">
            <v>0</v>
          </cell>
          <cell r="EX430">
            <v>0</v>
          </cell>
          <cell r="EZ430">
            <v>0</v>
          </cell>
          <cell r="FD430">
            <v>0</v>
          </cell>
          <cell r="FF430">
            <v>0</v>
          </cell>
        </row>
        <row r="431">
          <cell r="A431" t="str">
            <v>LandvindDK-East-1994</v>
          </cell>
          <cell r="B431" t="str">
            <v>DK-East</v>
          </cell>
          <cell r="G431">
            <v>9.9697558868006126</v>
          </cell>
          <cell r="H431">
            <v>0</v>
          </cell>
          <cell r="N431">
            <v>20.566522374698639</v>
          </cell>
          <cell r="AK431">
            <v>9.9697558868006126</v>
          </cell>
          <cell r="AL431">
            <v>0</v>
          </cell>
          <cell r="AN431">
            <v>0</v>
          </cell>
          <cell r="AO431">
            <v>1.5597683084899558</v>
          </cell>
          <cell r="AP431">
            <v>519.92276949665188</v>
          </cell>
          <cell r="AQ431">
            <v>0</v>
          </cell>
          <cell r="BG431" t="b">
            <v>0</v>
          </cell>
          <cell r="BO431" t="b">
            <v>0</v>
          </cell>
          <cell r="CA431" t="b">
            <v>0</v>
          </cell>
          <cell r="CB431" t="b">
            <v>0</v>
          </cell>
          <cell r="CD431" t="b">
            <v>0</v>
          </cell>
          <cell r="CE431" t="b">
            <v>0</v>
          </cell>
          <cell r="CG431" t="b">
            <v>0</v>
          </cell>
          <cell r="CH431" t="b">
            <v>0</v>
          </cell>
          <cell r="CP431" t="str">
            <v>ERWINWON</v>
          </cell>
          <cell r="CT431" t="b">
            <v>0</v>
          </cell>
          <cell r="CV431" t="b">
            <v>0</v>
          </cell>
          <cell r="CX431" t="b">
            <v>0</v>
          </cell>
          <cell r="CZ431" t="b">
            <v>0</v>
          </cell>
          <cell r="DB431" t="b">
            <v>0</v>
          </cell>
          <cell r="DD431" t="b">
            <v>0</v>
          </cell>
          <cell r="DF431" t="b">
            <v>0</v>
          </cell>
          <cell r="DH431" t="b">
            <v>0</v>
          </cell>
          <cell r="DJ431" t="b">
            <v>0</v>
          </cell>
          <cell r="DL431" t="b">
            <v>0</v>
          </cell>
          <cell r="DN431" t="b">
            <v>0</v>
          </cell>
          <cell r="DP431" t="b">
            <v>0</v>
          </cell>
          <cell r="DV431">
            <v>0</v>
          </cell>
          <cell r="DX431">
            <v>0</v>
          </cell>
          <cell r="DZ431">
            <v>0</v>
          </cell>
          <cell r="EB431">
            <v>0</v>
          </cell>
          <cell r="ED431">
            <v>0</v>
          </cell>
          <cell r="EF431">
            <v>0</v>
          </cell>
          <cell r="EJ431">
            <v>0</v>
          </cell>
          <cell r="EL431">
            <v>0</v>
          </cell>
          <cell r="EN431">
            <v>0</v>
          </cell>
          <cell r="EP431">
            <v>0</v>
          </cell>
          <cell r="ER431">
            <v>0</v>
          </cell>
          <cell r="ET431">
            <v>0</v>
          </cell>
          <cell r="EX431">
            <v>0</v>
          </cell>
          <cell r="EZ431">
            <v>0</v>
          </cell>
          <cell r="FD431">
            <v>0</v>
          </cell>
          <cell r="FF431">
            <v>0</v>
          </cell>
        </row>
        <row r="432">
          <cell r="A432" t="str">
            <v>LandvindDK-East-1995</v>
          </cell>
          <cell r="B432" t="str">
            <v>DK-East</v>
          </cell>
          <cell r="G432">
            <v>29.909267660401838</v>
          </cell>
          <cell r="H432">
            <v>0</v>
          </cell>
          <cell r="N432">
            <v>61.699567124095914</v>
          </cell>
          <cell r="AK432">
            <v>29.909267660401838</v>
          </cell>
          <cell r="AL432">
            <v>0</v>
          </cell>
          <cell r="AN432">
            <v>0</v>
          </cell>
          <cell r="AO432">
            <v>4.679304925469868</v>
          </cell>
          <cell r="AP432">
            <v>1559.7683084899559</v>
          </cell>
          <cell r="AQ432">
            <v>0</v>
          </cell>
          <cell r="BG432" t="b">
            <v>0</v>
          </cell>
          <cell r="BO432" t="b">
            <v>0</v>
          </cell>
          <cell r="CA432" t="b">
            <v>0</v>
          </cell>
          <cell r="CB432" t="b">
            <v>0</v>
          </cell>
          <cell r="CD432" t="b">
            <v>0</v>
          </cell>
          <cell r="CE432" t="b">
            <v>0</v>
          </cell>
          <cell r="CG432" t="b">
            <v>0</v>
          </cell>
          <cell r="CH432" t="b">
            <v>0</v>
          </cell>
          <cell r="CP432" t="str">
            <v>ERWINWON</v>
          </cell>
          <cell r="CT432" t="b">
            <v>0</v>
          </cell>
          <cell r="CV432" t="b">
            <v>0</v>
          </cell>
          <cell r="CX432" t="b">
            <v>0</v>
          </cell>
          <cell r="CZ432" t="b">
            <v>0</v>
          </cell>
          <cell r="DB432" t="b">
            <v>0</v>
          </cell>
          <cell r="DD432" t="b">
            <v>0</v>
          </cell>
          <cell r="DF432" t="b">
            <v>0</v>
          </cell>
          <cell r="DH432" t="b">
            <v>0</v>
          </cell>
          <cell r="DJ432" t="b">
            <v>0</v>
          </cell>
          <cell r="DL432" t="b">
            <v>0</v>
          </cell>
          <cell r="DN432" t="b">
            <v>0</v>
          </cell>
          <cell r="DP432" t="b">
            <v>0</v>
          </cell>
          <cell r="DV432">
            <v>0</v>
          </cell>
          <cell r="DX432">
            <v>0</v>
          </cell>
          <cell r="DZ432">
            <v>0</v>
          </cell>
          <cell r="EB432">
            <v>0</v>
          </cell>
          <cell r="ED432">
            <v>0</v>
          </cell>
          <cell r="EF432">
            <v>0</v>
          </cell>
          <cell r="EJ432">
            <v>0</v>
          </cell>
          <cell r="EL432">
            <v>0</v>
          </cell>
          <cell r="EN432">
            <v>0</v>
          </cell>
          <cell r="EP432">
            <v>0</v>
          </cell>
          <cell r="ER432">
            <v>0</v>
          </cell>
          <cell r="ET432">
            <v>0</v>
          </cell>
          <cell r="EX432">
            <v>0</v>
          </cell>
          <cell r="EZ432">
            <v>0</v>
          </cell>
          <cell r="FD432">
            <v>0</v>
          </cell>
          <cell r="FF432">
            <v>0</v>
          </cell>
        </row>
        <row r="433">
          <cell r="A433" t="str">
            <v>LandvindDK-East-1996</v>
          </cell>
          <cell r="B433" t="str">
            <v>DK-East</v>
          </cell>
          <cell r="G433">
            <v>29.909267660401838</v>
          </cell>
          <cell r="H433">
            <v>0</v>
          </cell>
          <cell r="N433">
            <v>61.699567124095914</v>
          </cell>
          <cell r="AK433">
            <v>29.909267660401838</v>
          </cell>
          <cell r="AL433">
            <v>0</v>
          </cell>
          <cell r="AN433">
            <v>0</v>
          </cell>
          <cell r="AO433">
            <v>4.679304925469868</v>
          </cell>
          <cell r="AP433">
            <v>1559.7683084899559</v>
          </cell>
          <cell r="AQ433">
            <v>0</v>
          </cell>
          <cell r="BG433" t="b">
            <v>0</v>
          </cell>
          <cell r="BO433" t="b">
            <v>0</v>
          </cell>
          <cell r="CA433" t="b">
            <v>0</v>
          </cell>
          <cell r="CB433" t="b">
            <v>0</v>
          </cell>
          <cell r="CD433" t="b">
            <v>0</v>
          </cell>
          <cell r="CE433" t="b">
            <v>0</v>
          </cell>
          <cell r="CG433" t="b">
            <v>0</v>
          </cell>
          <cell r="CH433" t="b">
            <v>0</v>
          </cell>
          <cell r="CP433" t="str">
            <v>ERWINWON</v>
          </cell>
          <cell r="CT433" t="b">
            <v>0</v>
          </cell>
          <cell r="CV433" t="b">
            <v>0</v>
          </cell>
          <cell r="CX433" t="b">
            <v>0</v>
          </cell>
          <cell r="CZ433" t="b">
            <v>0</v>
          </cell>
          <cell r="DB433" t="b">
            <v>0</v>
          </cell>
          <cell r="DD433" t="b">
            <v>0</v>
          </cell>
          <cell r="DF433" t="b">
            <v>0</v>
          </cell>
          <cell r="DH433" t="b">
            <v>0</v>
          </cell>
          <cell r="DJ433" t="b">
            <v>0</v>
          </cell>
          <cell r="DL433" t="b">
            <v>0</v>
          </cell>
          <cell r="DN433" t="b">
            <v>0</v>
          </cell>
          <cell r="DP433" t="b">
            <v>0</v>
          </cell>
          <cell r="DV433">
            <v>0</v>
          </cell>
          <cell r="DX433">
            <v>0</v>
          </cell>
          <cell r="DZ433">
            <v>0</v>
          </cell>
          <cell r="EB433">
            <v>0</v>
          </cell>
          <cell r="ED433">
            <v>0</v>
          </cell>
          <cell r="EF433">
            <v>0</v>
          </cell>
          <cell r="EJ433">
            <v>0</v>
          </cell>
          <cell r="EL433">
            <v>0</v>
          </cell>
          <cell r="EN433">
            <v>0</v>
          </cell>
          <cell r="EP433">
            <v>0</v>
          </cell>
          <cell r="ER433">
            <v>0</v>
          </cell>
          <cell r="ET433">
            <v>0</v>
          </cell>
          <cell r="EX433">
            <v>0</v>
          </cell>
          <cell r="EZ433">
            <v>0</v>
          </cell>
          <cell r="FD433">
            <v>0</v>
          </cell>
          <cell r="FF433">
            <v>0</v>
          </cell>
        </row>
        <row r="434">
          <cell r="A434" t="str">
            <v>LandvindDK-East-1997</v>
          </cell>
          <cell r="B434" t="str">
            <v>DK-East</v>
          </cell>
          <cell r="G434">
            <v>49.848779434003063</v>
          </cell>
          <cell r="H434">
            <v>0</v>
          </cell>
          <cell r="N434">
            <v>102.83261187349319</v>
          </cell>
          <cell r="AK434">
            <v>49.848779434003063</v>
          </cell>
          <cell r="AL434">
            <v>0</v>
          </cell>
          <cell r="AN434">
            <v>0</v>
          </cell>
          <cell r="AO434">
            <v>7.7988415424497797</v>
          </cell>
          <cell r="AP434">
            <v>2599.6138474832596</v>
          </cell>
          <cell r="AQ434">
            <v>0</v>
          </cell>
          <cell r="BG434" t="b">
            <v>0</v>
          </cell>
          <cell r="BO434" t="b">
            <v>0</v>
          </cell>
          <cell r="CA434" t="b">
            <v>0</v>
          </cell>
          <cell r="CB434" t="b">
            <v>0</v>
          </cell>
          <cell r="CD434" t="b">
            <v>0</v>
          </cell>
          <cell r="CE434" t="b">
            <v>0</v>
          </cell>
          <cell r="CG434" t="b">
            <v>0</v>
          </cell>
          <cell r="CH434" t="b">
            <v>0</v>
          </cell>
          <cell r="CP434" t="str">
            <v>ERWINWON</v>
          </cell>
          <cell r="CT434" t="b">
            <v>0</v>
          </cell>
          <cell r="CV434" t="b">
            <v>0</v>
          </cell>
          <cell r="CX434" t="b">
            <v>0</v>
          </cell>
          <cell r="CZ434" t="b">
            <v>0</v>
          </cell>
          <cell r="DB434" t="b">
            <v>0</v>
          </cell>
          <cell r="DD434" t="b">
            <v>0</v>
          </cell>
          <cell r="DF434" t="b">
            <v>0</v>
          </cell>
          <cell r="DH434" t="b">
            <v>0</v>
          </cell>
          <cell r="DJ434" t="b">
            <v>0</v>
          </cell>
          <cell r="DL434" t="b">
            <v>0</v>
          </cell>
          <cell r="DN434" t="b">
            <v>0</v>
          </cell>
          <cell r="DP434" t="b">
            <v>0</v>
          </cell>
          <cell r="DV434">
            <v>0</v>
          </cell>
          <cell r="DX434">
            <v>0</v>
          </cell>
          <cell r="DZ434">
            <v>0</v>
          </cell>
          <cell r="EB434">
            <v>0</v>
          </cell>
          <cell r="ED434">
            <v>0</v>
          </cell>
          <cell r="EF434">
            <v>0</v>
          </cell>
          <cell r="EJ434">
            <v>0</v>
          </cell>
          <cell r="EL434">
            <v>0</v>
          </cell>
          <cell r="EN434">
            <v>0</v>
          </cell>
          <cell r="EP434">
            <v>0</v>
          </cell>
          <cell r="ER434">
            <v>0</v>
          </cell>
          <cell r="ET434">
            <v>0</v>
          </cell>
          <cell r="EX434">
            <v>0</v>
          </cell>
          <cell r="EZ434">
            <v>0</v>
          </cell>
          <cell r="FD434">
            <v>0</v>
          </cell>
          <cell r="FF434">
            <v>0</v>
          </cell>
        </row>
        <row r="435">
          <cell r="A435" t="str">
            <v>LandvindDK-East-1998</v>
          </cell>
          <cell r="B435" t="str">
            <v>DK-East</v>
          </cell>
          <cell r="G435">
            <v>49.848779434003063</v>
          </cell>
          <cell r="H435">
            <v>0</v>
          </cell>
          <cell r="N435">
            <v>102.83261187349319</v>
          </cell>
          <cell r="AK435">
            <v>49.848779434003063</v>
          </cell>
          <cell r="AL435">
            <v>0</v>
          </cell>
          <cell r="AN435">
            <v>0</v>
          </cell>
          <cell r="AO435">
            <v>7.7988415424497797</v>
          </cell>
          <cell r="AP435">
            <v>2599.6138474832596</v>
          </cell>
          <cell r="AQ435">
            <v>0</v>
          </cell>
          <cell r="BG435" t="b">
            <v>0</v>
          </cell>
          <cell r="BO435" t="b">
            <v>0</v>
          </cell>
          <cell r="CA435" t="b">
            <v>0</v>
          </cell>
          <cell r="CB435" t="b">
            <v>0</v>
          </cell>
          <cell r="CD435" t="b">
            <v>0</v>
          </cell>
          <cell r="CE435" t="b">
            <v>0</v>
          </cell>
          <cell r="CG435" t="b">
            <v>0</v>
          </cell>
          <cell r="CH435" t="b">
            <v>0</v>
          </cell>
          <cell r="CP435" t="str">
            <v>ERWINWON</v>
          </cell>
          <cell r="CT435" t="b">
            <v>0</v>
          </cell>
          <cell r="CV435" t="b">
            <v>0</v>
          </cell>
          <cell r="CX435" t="b">
            <v>0</v>
          </cell>
          <cell r="CZ435" t="b">
            <v>0</v>
          </cell>
          <cell r="DB435" t="b">
            <v>0</v>
          </cell>
          <cell r="DD435" t="b">
            <v>0</v>
          </cell>
          <cell r="DF435" t="b">
            <v>0</v>
          </cell>
          <cell r="DH435" t="b">
            <v>0</v>
          </cell>
          <cell r="DJ435" t="b">
            <v>0</v>
          </cell>
          <cell r="DL435" t="b">
            <v>0</v>
          </cell>
          <cell r="DN435" t="b">
            <v>0</v>
          </cell>
          <cell r="DP435" t="b">
            <v>0</v>
          </cell>
          <cell r="DV435">
            <v>0</v>
          </cell>
          <cell r="DX435">
            <v>0</v>
          </cell>
          <cell r="DZ435">
            <v>0</v>
          </cell>
          <cell r="EB435">
            <v>0</v>
          </cell>
          <cell r="ED435">
            <v>0</v>
          </cell>
          <cell r="EF435">
            <v>0</v>
          </cell>
          <cell r="EJ435">
            <v>0</v>
          </cell>
          <cell r="EL435">
            <v>0</v>
          </cell>
          <cell r="EN435">
            <v>0</v>
          </cell>
          <cell r="EP435">
            <v>0</v>
          </cell>
          <cell r="ER435">
            <v>0</v>
          </cell>
          <cell r="ET435">
            <v>0</v>
          </cell>
          <cell r="EX435">
            <v>0</v>
          </cell>
          <cell r="EZ435">
            <v>0</v>
          </cell>
          <cell r="FD435">
            <v>0</v>
          </cell>
          <cell r="FF435">
            <v>0</v>
          </cell>
        </row>
        <row r="436">
          <cell r="A436" t="str">
            <v>LandvindDK-East-1999</v>
          </cell>
          <cell r="B436" t="str">
            <v>DK-East</v>
          </cell>
          <cell r="G436">
            <v>69.853892201339477</v>
          </cell>
          <cell r="H436">
            <v>0</v>
          </cell>
          <cell r="N436">
            <v>144.10098434011607</v>
          </cell>
          <cell r="AK436">
            <v>69.853892201339477</v>
          </cell>
          <cell r="AL436">
            <v>0</v>
          </cell>
          <cell r="AN436">
            <v>0</v>
          </cell>
          <cell r="AO436">
            <v>10.928641434899562</v>
          </cell>
          <cell r="AP436">
            <v>3642.8804782998536</v>
          </cell>
          <cell r="AQ436">
            <v>0</v>
          </cell>
          <cell r="BG436" t="b">
            <v>0</v>
          </cell>
          <cell r="BO436" t="b">
            <v>0</v>
          </cell>
          <cell r="CA436" t="b">
            <v>0</v>
          </cell>
          <cell r="CB436" t="b">
            <v>0</v>
          </cell>
          <cell r="CD436" t="b">
            <v>0</v>
          </cell>
          <cell r="CE436" t="b">
            <v>0</v>
          </cell>
          <cell r="CG436" t="b">
            <v>0</v>
          </cell>
          <cell r="CH436" t="b">
            <v>0</v>
          </cell>
          <cell r="CP436" t="str">
            <v>ERWINWON</v>
          </cell>
          <cell r="CT436" t="b">
            <v>0</v>
          </cell>
          <cell r="CV436" t="b">
            <v>0</v>
          </cell>
          <cell r="CX436" t="b">
            <v>0</v>
          </cell>
          <cell r="CZ436" t="b">
            <v>0</v>
          </cell>
          <cell r="DB436" t="b">
            <v>0</v>
          </cell>
          <cell r="DD436" t="b">
            <v>0</v>
          </cell>
          <cell r="DF436" t="b">
            <v>0</v>
          </cell>
          <cell r="DH436" t="b">
            <v>0</v>
          </cell>
          <cell r="DJ436" t="b">
            <v>0</v>
          </cell>
          <cell r="DL436" t="b">
            <v>0</v>
          </cell>
          <cell r="DN436" t="b">
            <v>0</v>
          </cell>
          <cell r="DP436" t="b">
            <v>0</v>
          </cell>
          <cell r="DV436">
            <v>0</v>
          </cell>
          <cell r="DX436">
            <v>0</v>
          </cell>
          <cell r="DZ436">
            <v>0</v>
          </cell>
          <cell r="EB436">
            <v>0</v>
          </cell>
          <cell r="ED436">
            <v>0</v>
          </cell>
          <cell r="EF436">
            <v>0</v>
          </cell>
          <cell r="EJ436">
            <v>0</v>
          </cell>
          <cell r="EL436">
            <v>0</v>
          </cell>
          <cell r="EN436">
            <v>0</v>
          </cell>
          <cell r="EP436">
            <v>0</v>
          </cell>
          <cell r="ER436">
            <v>0</v>
          </cell>
          <cell r="ET436">
            <v>0</v>
          </cell>
          <cell r="EX436">
            <v>0</v>
          </cell>
          <cell r="EZ436">
            <v>0</v>
          </cell>
          <cell r="FD436">
            <v>0</v>
          </cell>
          <cell r="FF436">
            <v>0</v>
          </cell>
        </row>
        <row r="437">
          <cell r="A437" t="str">
            <v>LandvindDK-East-2000</v>
          </cell>
          <cell r="B437" t="str">
            <v>DK-East</v>
          </cell>
          <cell r="G437">
            <v>49.848779434003063</v>
          </cell>
          <cell r="H437">
            <v>0</v>
          </cell>
          <cell r="N437">
            <v>102.83261187349319</v>
          </cell>
          <cell r="AK437">
            <v>49.848779434003063</v>
          </cell>
          <cell r="AL437">
            <v>0</v>
          </cell>
          <cell r="AN437">
            <v>0</v>
          </cell>
          <cell r="AO437">
            <v>7.7988415424497797</v>
          </cell>
          <cell r="AP437">
            <v>2599.6138474832596</v>
          </cell>
          <cell r="AQ437">
            <v>0</v>
          </cell>
          <cell r="BG437" t="b">
            <v>0</v>
          </cell>
          <cell r="BO437" t="b">
            <v>0</v>
          </cell>
          <cell r="CA437" t="b">
            <v>0</v>
          </cell>
          <cell r="CB437" t="b">
            <v>0</v>
          </cell>
          <cell r="CD437" t="b">
            <v>0</v>
          </cell>
          <cell r="CE437" t="b">
            <v>0</v>
          </cell>
          <cell r="CG437" t="b">
            <v>0</v>
          </cell>
          <cell r="CH437" t="b">
            <v>0</v>
          </cell>
          <cell r="CP437" t="str">
            <v>ERWINWON</v>
          </cell>
          <cell r="CT437" t="b">
            <v>0</v>
          </cell>
          <cell r="CV437" t="b">
            <v>0</v>
          </cell>
          <cell r="CX437" t="b">
            <v>0</v>
          </cell>
          <cell r="CZ437" t="b">
            <v>0</v>
          </cell>
          <cell r="DB437" t="b">
            <v>0</v>
          </cell>
          <cell r="DD437" t="b">
            <v>0</v>
          </cell>
          <cell r="DF437" t="b">
            <v>0</v>
          </cell>
          <cell r="DH437" t="b">
            <v>0</v>
          </cell>
          <cell r="DJ437" t="b">
            <v>0</v>
          </cell>
          <cell r="DL437" t="b">
            <v>0</v>
          </cell>
          <cell r="DN437" t="b">
            <v>0</v>
          </cell>
          <cell r="DP437" t="b">
            <v>0</v>
          </cell>
          <cell r="DV437">
            <v>0</v>
          </cell>
          <cell r="DX437">
            <v>0</v>
          </cell>
          <cell r="DZ437">
            <v>0</v>
          </cell>
          <cell r="EB437">
            <v>0</v>
          </cell>
          <cell r="ED437">
            <v>0</v>
          </cell>
          <cell r="EF437">
            <v>0</v>
          </cell>
          <cell r="EJ437">
            <v>0</v>
          </cell>
          <cell r="EL437">
            <v>0</v>
          </cell>
          <cell r="EN437">
            <v>0</v>
          </cell>
          <cell r="EP437">
            <v>0</v>
          </cell>
          <cell r="ER437">
            <v>0</v>
          </cell>
          <cell r="ET437">
            <v>0</v>
          </cell>
          <cell r="EX437">
            <v>0</v>
          </cell>
          <cell r="EZ437">
            <v>0</v>
          </cell>
          <cell r="FD437">
            <v>0</v>
          </cell>
          <cell r="FF437">
            <v>0</v>
          </cell>
        </row>
        <row r="438">
          <cell r="A438" t="str">
            <v>LandvindDK-East-2001</v>
          </cell>
          <cell r="B438" t="str">
            <v>DK-East</v>
          </cell>
          <cell r="G438">
            <v>49.848779434003063</v>
          </cell>
          <cell r="H438">
            <v>0</v>
          </cell>
          <cell r="N438">
            <v>102.83261187349319</v>
          </cell>
          <cell r="AK438">
            <v>49.848779434003063</v>
          </cell>
          <cell r="AL438">
            <v>0</v>
          </cell>
          <cell r="AN438">
            <v>0</v>
          </cell>
          <cell r="AO438">
            <v>7.7988415424497797</v>
          </cell>
          <cell r="AP438">
            <v>2599.6138474832596</v>
          </cell>
          <cell r="AQ438">
            <v>0</v>
          </cell>
          <cell r="BG438" t="b">
            <v>0</v>
          </cell>
          <cell r="BO438" t="b">
            <v>0</v>
          </cell>
          <cell r="CA438" t="b">
            <v>0</v>
          </cell>
          <cell r="CB438" t="b">
            <v>0</v>
          </cell>
          <cell r="CD438" t="b">
            <v>0</v>
          </cell>
          <cell r="CE438" t="b">
            <v>0</v>
          </cell>
          <cell r="CG438" t="b">
            <v>0</v>
          </cell>
          <cell r="CH438" t="b">
            <v>0</v>
          </cell>
          <cell r="CP438" t="str">
            <v>ERWINWON</v>
          </cell>
          <cell r="CT438" t="b">
            <v>0</v>
          </cell>
          <cell r="CV438" t="b">
            <v>0</v>
          </cell>
          <cell r="CX438" t="b">
            <v>0</v>
          </cell>
          <cell r="CZ438" t="b">
            <v>0</v>
          </cell>
          <cell r="DB438" t="b">
            <v>0</v>
          </cell>
          <cell r="DD438" t="b">
            <v>0</v>
          </cell>
          <cell r="DF438" t="b">
            <v>0</v>
          </cell>
          <cell r="DH438" t="b">
            <v>0</v>
          </cell>
          <cell r="DJ438" t="b">
            <v>0</v>
          </cell>
          <cell r="DL438" t="b">
            <v>0</v>
          </cell>
          <cell r="DN438" t="b">
            <v>0</v>
          </cell>
          <cell r="DP438" t="b">
            <v>0</v>
          </cell>
          <cell r="DV438">
            <v>0</v>
          </cell>
          <cell r="DX438">
            <v>0</v>
          </cell>
          <cell r="DZ438">
            <v>0</v>
          </cell>
          <cell r="EB438">
            <v>0</v>
          </cell>
          <cell r="ED438">
            <v>0</v>
          </cell>
          <cell r="EF438">
            <v>0</v>
          </cell>
          <cell r="EJ438">
            <v>0</v>
          </cell>
          <cell r="EL438">
            <v>0</v>
          </cell>
          <cell r="EN438">
            <v>0</v>
          </cell>
          <cell r="EP438">
            <v>0</v>
          </cell>
          <cell r="ER438">
            <v>0</v>
          </cell>
          <cell r="ET438">
            <v>0</v>
          </cell>
          <cell r="EX438">
            <v>0</v>
          </cell>
          <cell r="EZ438">
            <v>0</v>
          </cell>
          <cell r="FD438">
            <v>0</v>
          </cell>
          <cell r="FF438">
            <v>0</v>
          </cell>
        </row>
        <row r="439">
          <cell r="A439" t="str">
            <v>LandvindDK-East-2002</v>
          </cell>
          <cell r="B439" t="str">
            <v>DK-East</v>
          </cell>
          <cell r="G439">
            <v>49.84877943400312</v>
          </cell>
          <cell r="H439">
            <v>0</v>
          </cell>
          <cell r="N439">
            <v>102.83261187349331</v>
          </cell>
          <cell r="AK439">
            <v>49.84877943400312</v>
          </cell>
          <cell r="AL439">
            <v>0</v>
          </cell>
          <cell r="AN439">
            <v>0</v>
          </cell>
          <cell r="AO439">
            <v>7.7988415424497886</v>
          </cell>
          <cell r="AP439">
            <v>2599.6138474832628</v>
          </cell>
          <cell r="AQ439">
            <v>0</v>
          </cell>
          <cell r="BG439" t="b">
            <v>0</v>
          </cell>
          <cell r="BO439" t="b">
            <v>0</v>
          </cell>
          <cell r="CA439" t="b">
            <v>0</v>
          </cell>
          <cell r="CB439" t="b">
            <v>0</v>
          </cell>
          <cell r="CD439" t="b">
            <v>0</v>
          </cell>
          <cell r="CE439" t="b">
            <v>0</v>
          </cell>
          <cell r="CG439" t="b">
            <v>0</v>
          </cell>
          <cell r="CH439" t="b">
            <v>0</v>
          </cell>
          <cell r="CP439" t="str">
            <v>ERWINWON</v>
          </cell>
          <cell r="CT439" t="b">
            <v>0</v>
          </cell>
          <cell r="CV439" t="b">
            <v>0</v>
          </cell>
          <cell r="CX439" t="b">
            <v>0</v>
          </cell>
          <cell r="CZ439" t="b">
            <v>0</v>
          </cell>
          <cell r="DB439" t="b">
            <v>0</v>
          </cell>
          <cell r="DD439" t="b">
            <v>0</v>
          </cell>
          <cell r="DF439" t="b">
            <v>0</v>
          </cell>
          <cell r="DH439" t="b">
            <v>0</v>
          </cell>
          <cell r="DJ439" t="b">
            <v>0</v>
          </cell>
          <cell r="DL439" t="b">
            <v>0</v>
          </cell>
          <cell r="DN439" t="b">
            <v>0</v>
          </cell>
          <cell r="DP439" t="b">
            <v>0</v>
          </cell>
          <cell r="DV439">
            <v>0</v>
          </cell>
          <cell r="DX439">
            <v>0</v>
          </cell>
          <cell r="DZ439">
            <v>0</v>
          </cell>
          <cell r="EB439">
            <v>0</v>
          </cell>
          <cell r="ED439">
            <v>0</v>
          </cell>
          <cell r="EF439">
            <v>0</v>
          </cell>
          <cell r="EJ439">
            <v>0</v>
          </cell>
          <cell r="EL439">
            <v>0</v>
          </cell>
          <cell r="EN439">
            <v>0</v>
          </cell>
          <cell r="EP439">
            <v>0</v>
          </cell>
          <cell r="ER439">
            <v>0</v>
          </cell>
          <cell r="ET439">
            <v>0</v>
          </cell>
          <cell r="EX439">
            <v>0</v>
          </cell>
          <cell r="EZ439">
            <v>0</v>
          </cell>
          <cell r="FD439">
            <v>0</v>
          </cell>
          <cell r="FF439">
            <v>0</v>
          </cell>
        </row>
        <row r="440">
          <cell r="A440" t="str">
            <v>LandvindDK-East-2003</v>
          </cell>
          <cell r="B440" t="str">
            <v>DK-East</v>
          </cell>
          <cell r="G440">
            <v>19.939511773601225</v>
          </cell>
          <cell r="H440">
            <v>0</v>
          </cell>
          <cell r="N440">
            <v>41.133044749397278</v>
          </cell>
          <cell r="AK440">
            <v>19.939511773601225</v>
          </cell>
          <cell r="AL440">
            <v>0</v>
          </cell>
          <cell r="AN440">
            <v>0</v>
          </cell>
          <cell r="AO440">
            <v>3.1195366169799117</v>
          </cell>
          <cell r="AP440">
            <v>1039.8455389933038</v>
          </cell>
          <cell r="AQ440">
            <v>0</v>
          </cell>
          <cell r="BG440" t="b">
            <v>0</v>
          </cell>
          <cell r="BO440" t="b">
            <v>0</v>
          </cell>
          <cell r="CA440" t="b">
            <v>0</v>
          </cell>
          <cell r="CB440" t="b">
            <v>0</v>
          </cell>
          <cell r="CD440" t="b">
            <v>0</v>
          </cell>
          <cell r="CE440" t="b">
            <v>0</v>
          </cell>
          <cell r="CG440" t="b">
            <v>0</v>
          </cell>
          <cell r="CH440" t="b">
            <v>0</v>
          </cell>
          <cell r="CP440" t="str">
            <v>ERWINWON</v>
          </cell>
          <cell r="CT440" t="b">
            <v>0</v>
          </cell>
          <cell r="CV440" t="b">
            <v>0</v>
          </cell>
          <cell r="CX440" t="b">
            <v>0</v>
          </cell>
          <cell r="CZ440" t="b">
            <v>0</v>
          </cell>
          <cell r="DB440" t="b">
            <v>0</v>
          </cell>
          <cell r="DD440" t="b">
            <v>0</v>
          </cell>
          <cell r="DF440" t="b">
            <v>0</v>
          </cell>
          <cell r="DH440" t="b">
            <v>0</v>
          </cell>
          <cell r="DJ440" t="b">
            <v>0</v>
          </cell>
          <cell r="DL440" t="b">
            <v>0</v>
          </cell>
          <cell r="DN440" t="b">
            <v>0</v>
          </cell>
          <cell r="DP440" t="b">
            <v>0</v>
          </cell>
          <cell r="DV440">
            <v>0</v>
          </cell>
          <cell r="DX440">
            <v>0</v>
          </cell>
          <cell r="DZ440">
            <v>0</v>
          </cell>
          <cell r="EB440">
            <v>0</v>
          </cell>
          <cell r="ED440">
            <v>0</v>
          </cell>
          <cell r="EF440">
            <v>0</v>
          </cell>
          <cell r="EJ440">
            <v>0</v>
          </cell>
          <cell r="EL440">
            <v>0</v>
          </cell>
          <cell r="EN440">
            <v>0</v>
          </cell>
          <cell r="EP440">
            <v>0</v>
          </cell>
          <cell r="ER440">
            <v>0</v>
          </cell>
          <cell r="ET440">
            <v>0</v>
          </cell>
          <cell r="EX440">
            <v>0</v>
          </cell>
          <cell r="EZ440">
            <v>0</v>
          </cell>
          <cell r="FD440">
            <v>0</v>
          </cell>
          <cell r="FF440">
            <v>0</v>
          </cell>
        </row>
        <row r="441">
          <cell r="A441" t="str">
            <v>LandvindDK-East-2004</v>
          </cell>
          <cell r="B441" t="str">
            <v>DK-East</v>
          </cell>
          <cell r="G441">
            <v>19.939511773601225</v>
          </cell>
          <cell r="H441">
            <v>0</v>
          </cell>
          <cell r="N441">
            <v>41.133044749397278</v>
          </cell>
          <cell r="AK441">
            <v>19.939511773601225</v>
          </cell>
          <cell r="AL441">
            <v>0</v>
          </cell>
          <cell r="AN441">
            <v>0</v>
          </cell>
          <cell r="AO441">
            <v>3.1195366169799117</v>
          </cell>
          <cell r="AP441">
            <v>1039.8455389933038</v>
          </cell>
          <cell r="AQ441">
            <v>0</v>
          </cell>
          <cell r="BG441" t="b">
            <v>0</v>
          </cell>
          <cell r="BO441" t="b">
            <v>0</v>
          </cell>
          <cell r="CA441" t="b">
            <v>0</v>
          </cell>
          <cell r="CB441" t="b">
            <v>0</v>
          </cell>
          <cell r="CD441" t="b">
            <v>0</v>
          </cell>
          <cell r="CE441" t="b">
            <v>0</v>
          </cell>
          <cell r="CG441" t="b">
            <v>0</v>
          </cell>
          <cell r="CH441" t="b">
            <v>0</v>
          </cell>
          <cell r="CP441" t="str">
            <v>ERWINWON</v>
          </cell>
          <cell r="CT441" t="b">
            <v>0</v>
          </cell>
          <cell r="CV441" t="b">
            <v>0</v>
          </cell>
          <cell r="CX441" t="b">
            <v>0</v>
          </cell>
          <cell r="CZ441" t="b">
            <v>0</v>
          </cell>
          <cell r="DB441" t="b">
            <v>0</v>
          </cell>
          <cell r="DD441" t="b">
            <v>0</v>
          </cell>
          <cell r="DF441" t="b">
            <v>0</v>
          </cell>
          <cell r="DH441" t="b">
            <v>0</v>
          </cell>
          <cell r="DJ441" t="b">
            <v>0</v>
          </cell>
          <cell r="DL441" t="b">
            <v>0</v>
          </cell>
          <cell r="DN441" t="b">
            <v>0</v>
          </cell>
          <cell r="DP441" t="b">
            <v>0</v>
          </cell>
          <cell r="DV441">
            <v>0</v>
          </cell>
          <cell r="DX441">
            <v>0</v>
          </cell>
          <cell r="DZ441">
            <v>0</v>
          </cell>
          <cell r="EB441">
            <v>0</v>
          </cell>
          <cell r="ED441">
            <v>0</v>
          </cell>
          <cell r="EF441">
            <v>0</v>
          </cell>
          <cell r="EJ441">
            <v>0</v>
          </cell>
          <cell r="EL441">
            <v>0</v>
          </cell>
          <cell r="EN441">
            <v>0</v>
          </cell>
          <cell r="EP441">
            <v>0</v>
          </cell>
          <cell r="ER441">
            <v>0</v>
          </cell>
          <cell r="ET441">
            <v>0</v>
          </cell>
          <cell r="EX441">
            <v>0</v>
          </cell>
          <cell r="EZ441">
            <v>0</v>
          </cell>
          <cell r="FD441">
            <v>0</v>
          </cell>
          <cell r="FF441">
            <v>0</v>
          </cell>
        </row>
        <row r="442">
          <cell r="A442" t="str">
            <v>LandvindDK-East-2005</v>
          </cell>
          <cell r="B442" t="str">
            <v>DK-East</v>
          </cell>
          <cell r="G442">
            <v>19.939511773601225</v>
          </cell>
          <cell r="H442">
            <v>0</v>
          </cell>
          <cell r="N442">
            <v>41.133044749397278</v>
          </cell>
          <cell r="AK442">
            <v>19.939511773601225</v>
          </cell>
          <cell r="AL442">
            <v>0</v>
          </cell>
          <cell r="AN442">
            <v>0</v>
          </cell>
          <cell r="AO442">
            <v>3.1195366169799117</v>
          </cell>
          <cell r="AP442">
            <v>1039.8455389933038</v>
          </cell>
          <cell r="AQ442">
            <v>0</v>
          </cell>
          <cell r="BG442" t="b">
            <v>0</v>
          </cell>
          <cell r="BO442" t="b">
            <v>0</v>
          </cell>
          <cell r="CA442" t="b">
            <v>0</v>
          </cell>
          <cell r="CB442" t="b">
            <v>0</v>
          </cell>
          <cell r="CD442" t="b">
            <v>0</v>
          </cell>
          <cell r="CE442" t="b">
            <v>0</v>
          </cell>
          <cell r="CG442" t="b">
            <v>0</v>
          </cell>
          <cell r="CH442" t="b">
            <v>0</v>
          </cell>
          <cell r="CP442" t="str">
            <v>ERWINWON</v>
          </cell>
          <cell r="CT442" t="b">
            <v>0</v>
          </cell>
          <cell r="CV442" t="b">
            <v>0</v>
          </cell>
          <cell r="CX442" t="b">
            <v>0</v>
          </cell>
          <cell r="CZ442" t="b">
            <v>0</v>
          </cell>
          <cell r="DB442" t="b">
            <v>0</v>
          </cell>
          <cell r="DD442" t="b">
            <v>0</v>
          </cell>
          <cell r="DF442" t="b">
            <v>0</v>
          </cell>
          <cell r="DH442" t="b">
            <v>0</v>
          </cell>
          <cell r="DJ442" t="b">
            <v>0</v>
          </cell>
          <cell r="DL442" t="b">
            <v>0</v>
          </cell>
          <cell r="DN442" t="b">
            <v>0</v>
          </cell>
          <cell r="DP442" t="b">
            <v>0</v>
          </cell>
          <cell r="DV442">
            <v>0</v>
          </cell>
          <cell r="DX442">
            <v>0</v>
          </cell>
          <cell r="DZ442">
            <v>0</v>
          </cell>
          <cell r="EB442">
            <v>0</v>
          </cell>
          <cell r="ED442">
            <v>0</v>
          </cell>
          <cell r="EF442">
            <v>0</v>
          </cell>
          <cell r="EJ442">
            <v>0</v>
          </cell>
          <cell r="EL442">
            <v>0</v>
          </cell>
          <cell r="EN442">
            <v>0</v>
          </cell>
          <cell r="EP442">
            <v>0</v>
          </cell>
          <cell r="ER442">
            <v>0</v>
          </cell>
          <cell r="ET442">
            <v>0</v>
          </cell>
          <cell r="EX442">
            <v>0</v>
          </cell>
          <cell r="EZ442">
            <v>0</v>
          </cell>
          <cell r="FD442">
            <v>0</v>
          </cell>
          <cell r="FF442">
            <v>0</v>
          </cell>
        </row>
        <row r="443">
          <cell r="A443" t="str">
            <v>LandvindDK-East-2006</v>
          </cell>
          <cell r="B443" t="str">
            <v>DK-East</v>
          </cell>
          <cell r="G443">
            <v>19.939511773601225</v>
          </cell>
          <cell r="H443">
            <v>0</v>
          </cell>
          <cell r="N443">
            <v>41.133044749397278</v>
          </cell>
          <cell r="AK443">
            <v>19.939511773601225</v>
          </cell>
          <cell r="AL443">
            <v>0</v>
          </cell>
          <cell r="AN443">
            <v>0</v>
          </cell>
          <cell r="AO443">
            <v>3.1195366169799117</v>
          </cell>
          <cell r="AP443">
            <v>1039.8455389933038</v>
          </cell>
          <cell r="AQ443">
            <v>0</v>
          </cell>
          <cell r="BG443" t="b">
            <v>0</v>
          </cell>
          <cell r="BO443" t="b">
            <v>0</v>
          </cell>
          <cell r="CA443" t="b">
            <v>0</v>
          </cell>
          <cell r="CB443" t="b">
            <v>0</v>
          </cell>
          <cell r="CD443" t="b">
            <v>0</v>
          </cell>
          <cell r="CE443" t="b">
            <v>0</v>
          </cell>
          <cell r="CG443" t="b">
            <v>0</v>
          </cell>
          <cell r="CH443" t="b">
            <v>0</v>
          </cell>
          <cell r="CP443" t="str">
            <v>ERWINWON</v>
          </cell>
          <cell r="CT443" t="b">
            <v>0</v>
          </cell>
          <cell r="CV443" t="b">
            <v>0</v>
          </cell>
          <cell r="CX443" t="b">
            <v>0</v>
          </cell>
          <cell r="CZ443" t="b">
            <v>0</v>
          </cell>
          <cell r="DB443" t="b">
            <v>0</v>
          </cell>
          <cell r="DD443" t="b">
            <v>0</v>
          </cell>
          <cell r="DF443" t="b">
            <v>0</v>
          </cell>
          <cell r="DH443" t="b">
            <v>0</v>
          </cell>
          <cell r="DJ443" t="b">
            <v>0</v>
          </cell>
          <cell r="DL443" t="b">
            <v>0</v>
          </cell>
          <cell r="DN443" t="b">
            <v>0</v>
          </cell>
          <cell r="DP443" t="b">
            <v>0</v>
          </cell>
          <cell r="DV443">
            <v>0</v>
          </cell>
          <cell r="DX443">
            <v>0</v>
          </cell>
          <cell r="DZ443">
            <v>0</v>
          </cell>
          <cell r="EB443">
            <v>0</v>
          </cell>
          <cell r="ED443">
            <v>0</v>
          </cell>
          <cell r="EF443">
            <v>0</v>
          </cell>
          <cell r="EJ443">
            <v>0</v>
          </cell>
          <cell r="EL443">
            <v>0</v>
          </cell>
          <cell r="EN443">
            <v>0</v>
          </cell>
          <cell r="EP443">
            <v>0</v>
          </cell>
          <cell r="ER443">
            <v>0</v>
          </cell>
          <cell r="ET443">
            <v>0</v>
          </cell>
          <cell r="EX443">
            <v>0</v>
          </cell>
          <cell r="EZ443">
            <v>0</v>
          </cell>
          <cell r="FD443">
            <v>0</v>
          </cell>
          <cell r="FF443">
            <v>0</v>
          </cell>
        </row>
        <row r="444">
          <cell r="A444" t="str">
            <v>LandvindDK-East-2007</v>
          </cell>
          <cell r="B444" t="str">
            <v>DK-East</v>
          </cell>
          <cell r="G444">
            <v>17.285961546770466</v>
          </cell>
          <cell r="H444">
            <v>0</v>
          </cell>
          <cell r="N444">
            <v>35.659059154147677</v>
          </cell>
          <cell r="AK444">
            <v>17.285961546770466</v>
          </cell>
          <cell r="AL444">
            <v>0</v>
          </cell>
          <cell r="AN444">
            <v>0</v>
          </cell>
          <cell r="AO444">
            <v>2.7043886839922395</v>
          </cell>
          <cell r="AP444">
            <v>901.46289466407973</v>
          </cell>
          <cell r="AQ444">
            <v>0</v>
          </cell>
          <cell r="BG444" t="b">
            <v>0</v>
          </cell>
          <cell r="BO444" t="b">
            <v>0</v>
          </cell>
          <cell r="CA444" t="b">
            <v>0</v>
          </cell>
          <cell r="CB444" t="b">
            <v>0</v>
          </cell>
          <cell r="CD444" t="b">
            <v>0</v>
          </cell>
          <cell r="CE444" t="b">
            <v>0</v>
          </cell>
          <cell r="CG444" t="b">
            <v>0</v>
          </cell>
          <cell r="CH444" t="b">
            <v>0</v>
          </cell>
          <cell r="CP444" t="str">
            <v>ERWINWON</v>
          </cell>
          <cell r="CT444" t="b">
            <v>0</v>
          </cell>
          <cell r="CV444" t="b">
            <v>0</v>
          </cell>
          <cell r="CX444" t="b">
            <v>0</v>
          </cell>
          <cell r="CZ444" t="b">
            <v>0</v>
          </cell>
          <cell r="DB444" t="b">
            <v>0</v>
          </cell>
          <cell r="DD444" t="b">
            <v>0</v>
          </cell>
          <cell r="DF444" t="b">
            <v>0</v>
          </cell>
          <cell r="DH444" t="b">
            <v>0</v>
          </cell>
          <cell r="DJ444" t="b">
            <v>0</v>
          </cell>
          <cell r="DL444" t="b">
            <v>0</v>
          </cell>
          <cell r="DN444" t="b">
            <v>0</v>
          </cell>
          <cell r="DP444" t="b">
            <v>0</v>
          </cell>
          <cell r="DV444">
            <v>0</v>
          </cell>
          <cell r="DX444">
            <v>0</v>
          </cell>
          <cell r="DZ444">
            <v>0</v>
          </cell>
          <cell r="EB444">
            <v>0</v>
          </cell>
          <cell r="ED444">
            <v>0</v>
          </cell>
          <cell r="EF444">
            <v>0</v>
          </cell>
          <cell r="EJ444">
            <v>0</v>
          </cell>
          <cell r="EL444">
            <v>0</v>
          </cell>
          <cell r="EN444">
            <v>0</v>
          </cell>
          <cell r="EP444">
            <v>0</v>
          </cell>
          <cell r="ER444">
            <v>0</v>
          </cell>
          <cell r="ET444">
            <v>0</v>
          </cell>
          <cell r="EX444">
            <v>0</v>
          </cell>
          <cell r="EZ444">
            <v>0</v>
          </cell>
          <cell r="FD444">
            <v>0</v>
          </cell>
          <cell r="FF444">
            <v>0</v>
          </cell>
        </row>
        <row r="445">
          <cell r="A445" t="str">
            <v>LandvindDK-East-Skrotning-2008</v>
          </cell>
          <cell r="B445" t="str">
            <v>DK-East</v>
          </cell>
          <cell r="G445">
            <v>4.3600000000000003</v>
          </cell>
          <cell r="H445">
            <v>0</v>
          </cell>
          <cell r="N445">
            <v>13.010595015464483</v>
          </cell>
          <cell r="AK445">
            <v>4.3600000000000003</v>
          </cell>
          <cell r="AL445">
            <v>0</v>
          </cell>
          <cell r="AN445">
            <v>0</v>
          </cell>
          <cell r="AO445">
            <v>0.68212200000000012</v>
          </cell>
          <cell r="AP445">
            <v>227.37400000000002</v>
          </cell>
          <cell r="AQ445">
            <v>0</v>
          </cell>
          <cell r="BG445" t="b">
            <v>0</v>
          </cell>
          <cell r="BO445" t="b">
            <v>0</v>
          </cell>
          <cell r="CA445" t="b">
            <v>0</v>
          </cell>
          <cell r="CB445" t="b">
            <v>0</v>
          </cell>
          <cell r="CD445" t="b">
            <v>0</v>
          </cell>
          <cell r="CE445" t="b">
            <v>0</v>
          </cell>
          <cell r="CG445" t="b">
            <v>0</v>
          </cell>
          <cell r="CH445" t="b">
            <v>0</v>
          </cell>
          <cell r="CP445" t="str">
            <v>ERWINWON</v>
          </cell>
          <cell r="CT445" t="b">
            <v>0</v>
          </cell>
          <cell r="CV445" t="b">
            <v>0</v>
          </cell>
          <cell r="CX445" t="b">
            <v>0</v>
          </cell>
          <cell r="CZ445" t="b">
            <v>0</v>
          </cell>
          <cell r="DB445" t="b">
            <v>0</v>
          </cell>
          <cell r="DD445" t="b">
            <v>0</v>
          </cell>
          <cell r="DF445" t="b">
            <v>0</v>
          </cell>
          <cell r="DH445" t="b">
            <v>0</v>
          </cell>
          <cell r="DJ445" t="b">
            <v>0</v>
          </cell>
          <cell r="DL445" t="b">
            <v>0</v>
          </cell>
          <cell r="DN445" t="b">
            <v>0</v>
          </cell>
          <cell r="DP445" t="b">
            <v>0</v>
          </cell>
          <cell r="DV445">
            <v>0</v>
          </cell>
          <cell r="DX445">
            <v>0</v>
          </cell>
          <cell r="DZ445">
            <v>0</v>
          </cell>
          <cell r="EB445">
            <v>0</v>
          </cell>
          <cell r="ED445">
            <v>0</v>
          </cell>
          <cell r="EF445">
            <v>0</v>
          </cell>
          <cell r="EJ445">
            <v>0</v>
          </cell>
          <cell r="EL445">
            <v>0</v>
          </cell>
          <cell r="EN445">
            <v>0</v>
          </cell>
          <cell r="EP445">
            <v>0</v>
          </cell>
          <cell r="ER445">
            <v>0</v>
          </cell>
          <cell r="ET445">
            <v>0</v>
          </cell>
          <cell r="EX445">
            <v>0</v>
          </cell>
          <cell r="EZ445">
            <v>0</v>
          </cell>
          <cell r="FD445">
            <v>0</v>
          </cell>
          <cell r="FF445">
            <v>0</v>
          </cell>
        </row>
        <row r="446">
          <cell r="A446" t="str">
            <v>LandvindDK-East-Skrotning-2008</v>
          </cell>
          <cell r="B446" t="str">
            <v>DK-East</v>
          </cell>
          <cell r="G446">
            <v>4.3600000000000003</v>
          </cell>
          <cell r="H446">
            <v>0</v>
          </cell>
          <cell r="N446">
            <v>13.010595015464483</v>
          </cell>
          <cell r="AK446">
            <v>4.3600000000000003</v>
          </cell>
          <cell r="AL446">
            <v>0</v>
          </cell>
          <cell r="AN446">
            <v>0</v>
          </cell>
          <cell r="AO446">
            <v>0.68212200000000012</v>
          </cell>
          <cell r="AP446">
            <v>227.37400000000002</v>
          </cell>
          <cell r="AQ446">
            <v>0</v>
          </cell>
          <cell r="BG446" t="b">
            <v>0</v>
          </cell>
          <cell r="BO446" t="b">
            <v>0</v>
          </cell>
          <cell r="CA446" t="b">
            <v>0</v>
          </cell>
          <cell r="CB446" t="b">
            <v>0</v>
          </cell>
          <cell r="CD446" t="b">
            <v>0</v>
          </cell>
          <cell r="CE446" t="b">
            <v>0</v>
          </cell>
          <cell r="CG446" t="b">
            <v>0</v>
          </cell>
          <cell r="CH446" t="b">
            <v>0</v>
          </cell>
          <cell r="CP446" t="str">
            <v>ERWINWON</v>
          </cell>
          <cell r="CT446" t="b">
            <v>0</v>
          </cell>
          <cell r="CV446" t="b">
            <v>0</v>
          </cell>
          <cell r="CX446" t="b">
            <v>0</v>
          </cell>
          <cell r="CZ446" t="b">
            <v>0</v>
          </cell>
          <cell r="DB446" t="b">
            <v>0</v>
          </cell>
          <cell r="DD446" t="b">
            <v>0</v>
          </cell>
          <cell r="DF446" t="b">
            <v>0</v>
          </cell>
          <cell r="DH446" t="b">
            <v>0</v>
          </cell>
          <cell r="DJ446" t="b">
            <v>0</v>
          </cell>
          <cell r="DL446" t="b">
            <v>0</v>
          </cell>
          <cell r="DN446" t="b">
            <v>0</v>
          </cell>
          <cell r="DP446" t="b">
            <v>0</v>
          </cell>
          <cell r="DV446">
            <v>0</v>
          </cell>
          <cell r="DX446">
            <v>0</v>
          </cell>
          <cell r="DZ446">
            <v>0</v>
          </cell>
          <cell r="EB446">
            <v>0</v>
          </cell>
          <cell r="ED446">
            <v>0</v>
          </cell>
          <cell r="EF446">
            <v>0</v>
          </cell>
          <cell r="EJ446">
            <v>0</v>
          </cell>
          <cell r="EL446">
            <v>0</v>
          </cell>
          <cell r="EN446">
            <v>0</v>
          </cell>
          <cell r="EP446">
            <v>0</v>
          </cell>
          <cell r="ER446">
            <v>0</v>
          </cell>
          <cell r="ET446">
            <v>0</v>
          </cell>
          <cell r="EX446">
            <v>0</v>
          </cell>
          <cell r="EZ446">
            <v>0</v>
          </cell>
          <cell r="FD446">
            <v>0</v>
          </cell>
          <cell r="FF446">
            <v>0</v>
          </cell>
        </row>
        <row r="447">
          <cell r="A447" t="str">
            <v>LandvindDK-East-Skrotning-2008</v>
          </cell>
          <cell r="B447" t="str">
            <v>DK-East</v>
          </cell>
          <cell r="G447">
            <v>4.3600000000000003</v>
          </cell>
          <cell r="H447">
            <v>0</v>
          </cell>
          <cell r="N447">
            <v>13.010595015464483</v>
          </cell>
          <cell r="AK447">
            <v>4.3600000000000003</v>
          </cell>
          <cell r="AL447">
            <v>0</v>
          </cell>
          <cell r="AN447">
            <v>0</v>
          </cell>
          <cell r="AO447">
            <v>0.68212200000000012</v>
          </cell>
          <cell r="AP447">
            <v>227.37400000000002</v>
          </cell>
          <cell r="AQ447">
            <v>0</v>
          </cell>
          <cell r="BG447" t="b">
            <v>0</v>
          </cell>
          <cell r="BO447" t="b">
            <v>0</v>
          </cell>
          <cell r="CA447" t="b">
            <v>0</v>
          </cell>
          <cell r="CB447" t="b">
            <v>0</v>
          </cell>
          <cell r="CD447" t="b">
            <v>0</v>
          </cell>
          <cell r="CE447" t="b">
            <v>0</v>
          </cell>
          <cell r="CG447" t="b">
            <v>0</v>
          </cell>
          <cell r="CH447" t="b">
            <v>0</v>
          </cell>
          <cell r="CP447" t="str">
            <v>ERWINWON</v>
          </cell>
          <cell r="CT447" t="b">
            <v>0</v>
          </cell>
          <cell r="CV447" t="b">
            <v>0</v>
          </cell>
          <cell r="CX447" t="b">
            <v>0</v>
          </cell>
          <cell r="CZ447" t="b">
            <v>0</v>
          </cell>
          <cell r="DB447" t="b">
            <v>0</v>
          </cell>
          <cell r="DD447" t="b">
            <v>0</v>
          </cell>
          <cell r="DF447" t="b">
            <v>0</v>
          </cell>
          <cell r="DH447" t="b">
            <v>0</v>
          </cell>
          <cell r="DJ447" t="b">
            <v>0</v>
          </cell>
          <cell r="DL447" t="b">
            <v>0</v>
          </cell>
          <cell r="DN447" t="b">
            <v>0</v>
          </cell>
          <cell r="DP447" t="b">
            <v>0</v>
          </cell>
          <cell r="DV447">
            <v>0</v>
          </cell>
          <cell r="DX447">
            <v>0</v>
          </cell>
          <cell r="DZ447">
            <v>0</v>
          </cell>
          <cell r="EB447">
            <v>0</v>
          </cell>
          <cell r="ED447">
            <v>0</v>
          </cell>
          <cell r="EF447">
            <v>0</v>
          </cell>
          <cell r="EJ447">
            <v>0</v>
          </cell>
          <cell r="EL447">
            <v>0</v>
          </cell>
          <cell r="EN447">
            <v>0</v>
          </cell>
          <cell r="EP447">
            <v>0</v>
          </cell>
          <cell r="ER447">
            <v>0</v>
          </cell>
          <cell r="ET447">
            <v>0</v>
          </cell>
          <cell r="EX447">
            <v>0</v>
          </cell>
          <cell r="EZ447">
            <v>0</v>
          </cell>
          <cell r="FD447">
            <v>0</v>
          </cell>
          <cell r="FF447">
            <v>0</v>
          </cell>
        </row>
        <row r="448">
          <cell r="A448" t="str">
            <v>LandvindDK-East-Skrotning-2009</v>
          </cell>
          <cell r="B448" t="str">
            <v>DK-East</v>
          </cell>
          <cell r="G448">
            <v>9.1999999999999993</v>
          </cell>
          <cell r="H448">
            <v>0</v>
          </cell>
          <cell r="N448">
            <v>27.453549115200278</v>
          </cell>
          <cell r="AK448">
            <v>9.1999999999999993</v>
          </cell>
          <cell r="AL448">
            <v>0</v>
          </cell>
          <cell r="AN448">
            <v>0</v>
          </cell>
          <cell r="AO448">
            <v>1.4393399999999998</v>
          </cell>
          <cell r="AP448">
            <v>479.78</v>
          </cell>
          <cell r="AQ448">
            <v>0</v>
          </cell>
          <cell r="BG448" t="b">
            <v>0</v>
          </cell>
          <cell r="BO448" t="b">
            <v>0</v>
          </cell>
          <cell r="CA448" t="b">
            <v>0</v>
          </cell>
          <cell r="CB448" t="b">
            <v>0</v>
          </cell>
          <cell r="CD448" t="b">
            <v>0</v>
          </cell>
          <cell r="CE448" t="b">
            <v>0</v>
          </cell>
          <cell r="CG448" t="b">
            <v>0</v>
          </cell>
          <cell r="CH448" t="b">
            <v>0</v>
          </cell>
          <cell r="CP448" t="str">
            <v>ERWINWON</v>
          </cell>
          <cell r="CT448" t="b">
            <v>0</v>
          </cell>
          <cell r="CV448" t="b">
            <v>0</v>
          </cell>
          <cell r="CX448" t="b">
            <v>0</v>
          </cell>
          <cell r="CZ448" t="b">
            <v>0</v>
          </cell>
          <cell r="DB448" t="b">
            <v>0</v>
          </cell>
          <cell r="DD448" t="b">
            <v>0</v>
          </cell>
          <cell r="DF448" t="b">
            <v>0</v>
          </cell>
          <cell r="DH448" t="b">
            <v>0</v>
          </cell>
          <cell r="DJ448" t="b">
            <v>0</v>
          </cell>
          <cell r="DL448" t="b">
            <v>0</v>
          </cell>
          <cell r="DN448" t="b">
            <v>0</v>
          </cell>
          <cell r="DP448" t="b">
            <v>0</v>
          </cell>
          <cell r="DV448">
            <v>0</v>
          </cell>
          <cell r="DX448">
            <v>0</v>
          </cell>
          <cell r="DZ448">
            <v>0</v>
          </cell>
          <cell r="EB448">
            <v>0</v>
          </cell>
          <cell r="ED448">
            <v>0</v>
          </cell>
          <cell r="EF448">
            <v>0</v>
          </cell>
          <cell r="EJ448">
            <v>0</v>
          </cell>
          <cell r="EL448">
            <v>0</v>
          </cell>
          <cell r="EN448">
            <v>0</v>
          </cell>
          <cell r="EP448">
            <v>0</v>
          </cell>
          <cell r="ER448">
            <v>0</v>
          </cell>
          <cell r="ET448">
            <v>0</v>
          </cell>
          <cell r="EX448">
            <v>0</v>
          </cell>
          <cell r="EZ448">
            <v>0</v>
          </cell>
          <cell r="FD448">
            <v>0</v>
          </cell>
          <cell r="FF448">
            <v>0</v>
          </cell>
        </row>
        <row r="449">
          <cell r="A449" t="str">
            <v>LandvindDK-East-Skrotning-2009</v>
          </cell>
          <cell r="B449" t="str">
            <v>DK-East</v>
          </cell>
          <cell r="G449">
            <v>9.1999999999999993</v>
          </cell>
          <cell r="H449">
            <v>0</v>
          </cell>
          <cell r="N449">
            <v>27.453549115200278</v>
          </cell>
          <cell r="AK449">
            <v>9.1999999999999993</v>
          </cell>
          <cell r="AL449">
            <v>0</v>
          </cell>
          <cell r="AN449">
            <v>0</v>
          </cell>
          <cell r="AO449">
            <v>1.4393399999999998</v>
          </cell>
          <cell r="AP449">
            <v>479.78</v>
          </cell>
          <cell r="AQ449">
            <v>0</v>
          </cell>
          <cell r="BG449" t="b">
            <v>0</v>
          </cell>
          <cell r="BO449" t="b">
            <v>0</v>
          </cell>
          <cell r="CA449" t="b">
            <v>0</v>
          </cell>
          <cell r="CB449" t="b">
            <v>0</v>
          </cell>
          <cell r="CD449" t="b">
            <v>0</v>
          </cell>
          <cell r="CE449" t="b">
            <v>0</v>
          </cell>
          <cell r="CG449" t="b">
            <v>0</v>
          </cell>
          <cell r="CH449" t="b">
            <v>0</v>
          </cell>
          <cell r="CP449" t="str">
            <v>ERWINWON</v>
          </cell>
          <cell r="CT449" t="b">
            <v>0</v>
          </cell>
          <cell r="CV449" t="b">
            <v>0</v>
          </cell>
          <cell r="CX449" t="b">
            <v>0</v>
          </cell>
          <cell r="CZ449" t="b">
            <v>0</v>
          </cell>
          <cell r="DB449" t="b">
            <v>0</v>
          </cell>
          <cell r="DD449" t="b">
            <v>0</v>
          </cell>
          <cell r="DF449" t="b">
            <v>0</v>
          </cell>
          <cell r="DH449" t="b">
            <v>0</v>
          </cell>
          <cell r="DJ449" t="b">
            <v>0</v>
          </cell>
          <cell r="DL449" t="b">
            <v>0</v>
          </cell>
          <cell r="DN449" t="b">
            <v>0</v>
          </cell>
          <cell r="DP449" t="b">
            <v>0</v>
          </cell>
          <cell r="DV449">
            <v>0</v>
          </cell>
          <cell r="DX449">
            <v>0</v>
          </cell>
          <cell r="DZ449">
            <v>0</v>
          </cell>
          <cell r="EB449">
            <v>0</v>
          </cell>
          <cell r="ED449">
            <v>0</v>
          </cell>
          <cell r="EF449">
            <v>0</v>
          </cell>
          <cell r="EJ449">
            <v>0</v>
          </cell>
          <cell r="EL449">
            <v>0</v>
          </cell>
          <cell r="EN449">
            <v>0</v>
          </cell>
          <cell r="EP449">
            <v>0</v>
          </cell>
          <cell r="ER449">
            <v>0</v>
          </cell>
          <cell r="ET449">
            <v>0</v>
          </cell>
          <cell r="EX449">
            <v>0</v>
          </cell>
          <cell r="EZ449">
            <v>0</v>
          </cell>
          <cell r="FD449">
            <v>0</v>
          </cell>
          <cell r="FF449">
            <v>0</v>
          </cell>
        </row>
        <row r="450">
          <cell r="A450" t="str">
            <v>LandvindDK-East-Skrotning-2009</v>
          </cell>
          <cell r="B450" t="str">
            <v>DK-East</v>
          </cell>
          <cell r="G450">
            <v>9.1999999999999993</v>
          </cell>
          <cell r="H450">
            <v>0</v>
          </cell>
          <cell r="N450">
            <v>27.453549115200278</v>
          </cell>
          <cell r="AK450">
            <v>9.1999999999999993</v>
          </cell>
          <cell r="AL450">
            <v>0</v>
          </cell>
          <cell r="AN450">
            <v>0</v>
          </cell>
          <cell r="AO450">
            <v>1.4393399999999998</v>
          </cell>
          <cell r="AP450">
            <v>479.78</v>
          </cell>
          <cell r="AQ450">
            <v>0</v>
          </cell>
          <cell r="BG450" t="b">
            <v>0</v>
          </cell>
          <cell r="BO450" t="b">
            <v>0</v>
          </cell>
          <cell r="CA450" t="b">
            <v>0</v>
          </cell>
          <cell r="CB450" t="b">
            <v>0</v>
          </cell>
          <cell r="CD450" t="b">
            <v>0</v>
          </cell>
          <cell r="CE450" t="b">
            <v>0</v>
          </cell>
          <cell r="CG450" t="b">
            <v>0</v>
          </cell>
          <cell r="CH450" t="b">
            <v>0</v>
          </cell>
          <cell r="CP450" t="str">
            <v>ERWINWON</v>
          </cell>
          <cell r="CT450" t="b">
            <v>0</v>
          </cell>
          <cell r="CV450" t="b">
            <v>0</v>
          </cell>
          <cell r="CX450" t="b">
            <v>0</v>
          </cell>
          <cell r="CZ450" t="b">
            <v>0</v>
          </cell>
          <cell r="DB450" t="b">
            <v>0</v>
          </cell>
          <cell r="DD450" t="b">
            <v>0</v>
          </cell>
          <cell r="DF450" t="b">
            <v>0</v>
          </cell>
          <cell r="DH450" t="b">
            <v>0</v>
          </cell>
          <cell r="DJ450" t="b">
            <v>0</v>
          </cell>
          <cell r="DL450" t="b">
            <v>0</v>
          </cell>
          <cell r="DN450" t="b">
            <v>0</v>
          </cell>
          <cell r="DP450" t="b">
            <v>0</v>
          </cell>
          <cell r="DV450">
            <v>0</v>
          </cell>
          <cell r="DX450">
            <v>0</v>
          </cell>
          <cell r="DZ450">
            <v>0</v>
          </cell>
          <cell r="EB450">
            <v>0</v>
          </cell>
          <cell r="ED450">
            <v>0</v>
          </cell>
          <cell r="EF450">
            <v>0</v>
          </cell>
          <cell r="EJ450">
            <v>0</v>
          </cell>
          <cell r="EL450">
            <v>0</v>
          </cell>
          <cell r="EN450">
            <v>0</v>
          </cell>
          <cell r="EP450">
            <v>0</v>
          </cell>
          <cell r="ER450">
            <v>0</v>
          </cell>
          <cell r="ET450">
            <v>0</v>
          </cell>
          <cell r="EX450">
            <v>0</v>
          </cell>
          <cell r="EZ450">
            <v>0</v>
          </cell>
          <cell r="FD450">
            <v>0</v>
          </cell>
          <cell r="FF450">
            <v>0</v>
          </cell>
        </row>
        <row r="451">
          <cell r="A451" t="str">
            <v>LandvindDK-East-Skrotning-2010</v>
          </cell>
          <cell r="B451" t="str">
            <v>DK-East</v>
          </cell>
          <cell r="G451">
            <v>0</v>
          </cell>
          <cell r="H451">
            <v>0</v>
          </cell>
          <cell r="N451">
            <v>0</v>
          </cell>
          <cell r="AK451">
            <v>0</v>
          </cell>
          <cell r="AL451">
            <v>0</v>
          </cell>
          <cell r="AN451">
            <v>0</v>
          </cell>
          <cell r="AO451">
            <v>0</v>
          </cell>
          <cell r="AP451">
            <v>0</v>
          </cell>
          <cell r="AQ451">
            <v>0</v>
          </cell>
          <cell r="BG451" t="b">
            <v>0</v>
          </cell>
          <cell r="BO451" t="b">
            <v>0</v>
          </cell>
          <cell r="CA451" t="b">
            <v>0</v>
          </cell>
          <cell r="CB451" t="b">
            <v>0</v>
          </cell>
          <cell r="CD451" t="b">
            <v>0</v>
          </cell>
          <cell r="CE451" t="b">
            <v>0</v>
          </cell>
          <cell r="CG451" t="b">
            <v>0</v>
          </cell>
          <cell r="CH451" t="b">
            <v>0</v>
          </cell>
          <cell r="CP451" t="str">
            <v>ERWINWON</v>
          </cell>
          <cell r="CT451" t="b">
            <v>0</v>
          </cell>
          <cell r="CV451" t="b">
            <v>0</v>
          </cell>
          <cell r="CX451" t="b">
            <v>0</v>
          </cell>
          <cell r="CZ451" t="b">
            <v>0</v>
          </cell>
          <cell r="DB451" t="b">
            <v>0</v>
          </cell>
          <cell r="DD451" t="b">
            <v>0</v>
          </cell>
          <cell r="DF451" t="b">
            <v>0</v>
          </cell>
          <cell r="DH451" t="b">
            <v>0</v>
          </cell>
          <cell r="DJ451" t="b">
            <v>0</v>
          </cell>
          <cell r="DL451" t="b">
            <v>0</v>
          </cell>
          <cell r="DN451" t="b">
            <v>0</v>
          </cell>
          <cell r="DP451" t="b">
            <v>0</v>
          </cell>
          <cell r="DV451">
            <v>0</v>
          </cell>
          <cell r="DX451">
            <v>0</v>
          </cell>
          <cell r="DZ451">
            <v>0</v>
          </cell>
          <cell r="EB451">
            <v>0</v>
          </cell>
          <cell r="ED451">
            <v>0</v>
          </cell>
          <cell r="EF451">
            <v>0</v>
          </cell>
          <cell r="EJ451">
            <v>0</v>
          </cell>
          <cell r="EL451">
            <v>0</v>
          </cell>
          <cell r="EN451">
            <v>0</v>
          </cell>
          <cell r="EP451">
            <v>0</v>
          </cell>
          <cell r="ER451">
            <v>0</v>
          </cell>
          <cell r="ET451">
            <v>0</v>
          </cell>
          <cell r="EX451">
            <v>0</v>
          </cell>
          <cell r="EZ451">
            <v>0</v>
          </cell>
          <cell r="FD451">
            <v>0</v>
          </cell>
          <cell r="FF451">
            <v>0</v>
          </cell>
        </row>
        <row r="452">
          <cell r="A452" t="str">
            <v>LandvindDK-East-Skrotning-2010</v>
          </cell>
          <cell r="B452" t="str">
            <v>DK-East</v>
          </cell>
          <cell r="G452">
            <v>0</v>
          </cell>
          <cell r="H452">
            <v>0</v>
          </cell>
          <cell r="N452">
            <v>0</v>
          </cell>
          <cell r="AK452">
            <v>0</v>
          </cell>
          <cell r="AL452">
            <v>0</v>
          </cell>
          <cell r="AN452">
            <v>0</v>
          </cell>
          <cell r="AO452">
            <v>0</v>
          </cell>
          <cell r="AP452">
            <v>0</v>
          </cell>
          <cell r="AQ452">
            <v>0</v>
          </cell>
          <cell r="BG452" t="b">
            <v>0</v>
          </cell>
          <cell r="BO452" t="b">
            <v>0</v>
          </cell>
          <cell r="CA452" t="b">
            <v>0</v>
          </cell>
          <cell r="CB452" t="b">
            <v>0</v>
          </cell>
          <cell r="CD452" t="b">
            <v>0</v>
          </cell>
          <cell r="CE452" t="b">
            <v>0</v>
          </cell>
          <cell r="CG452" t="b">
            <v>0</v>
          </cell>
          <cell r="CH452" t="b">
            <v>0</v>
          </cell>
          <cell r="CP452" t="str">
            <v>ERWINWON</v>
          </cell>
          <cell r="CT452" t="b">
            <v>0</v>
          </cell>
          <cell r="CV452" t="b">
            <v>0</v>
          </cell>
          <cell r="CX452" t="b">
            <v>0</v>
          </cell>
          <cell r="CZ452" t="b">
            <v>0</v>
          </cell>
          <cell r="DB452" t="b">
            <v>0</v>
          </cell>
          <cell r="DD452" t="b">
            <v>0</v>
          </cell>
          <cell r="DF452" t="b">
            <v>0</v>
          </cell>
          <cell r="DH452" t="b">
            <v>0</v>
          </cell>
          <cell r="DJ452" t="b">
            <v>0</v>
          </cell>
          <cell r="DL452" t="b">
            <v>0</v>
          </cell>
          <cell r="DN452" t="b">
            <v>0</v>
          </cell>
          <cell r="DP452" t="b">
            <v>0</v>
          </cell>
          <cell r="DV452">
            <v>0</v>
          </cell>
          <cell r="DX452">
            <v>0</v>
          </cell>
          <cell r="DZ452">
            <v>0</v>
          </cell>
          <cell r="EB452">
            <v>0</v>
          </cell>
          <cell r="ED452">
            <v>0</v>
          </cell>
          <cell r="EF452">
            <v>0</v>
          </cell>
          <cell r="EJ452">
            <v>0</v>
          </cell>
          <cell r="EL452">
            <v>0</v>
          </cell>
          <cell r="EN452">
            <v>0</v>
          </cell>
          <cell r="EP452">
            <v>0</v>
          </cell>
          <cell r="ER452">
            <v>0</v>
          </cell>
          <cell r="ET452">
            <v>0</v>
          </cell>
          <cell r="EX452">
            <v>0</v>
          </cell>
          <cell r="EZ452">
            <v>0</v>
          </cell>
          <cell r="FD452">
            <v>0</v>
          </cell>
          <cell r="FF452">
            <v>0</v>
          </cell>
        </row>
        <row r="453">
          <cell r="A453" t="str">
            <v>LandvindDK-East-Skrotning-2010</v>
          </cell>
          <cell r="B453" t="str">
            <v>DK-East</v>
          </cell>
          <cell r="G453">
            <v>0</v>
          </cell>
          <cell r="H453">
            <v>0</v>
          </cell>
          <cell r="N453">
            <v>0</v>
          </cell>
          <cell r="AK453">
            <v>0</v>
          </cell>
          <cell r="AL453">
            <v>0</v>
          </cell>
          <cell r="AN453">
            <v>0</v>
          </cell>
          <cell r="AO453">
            <v>0</v>
          </cell>
          <cell r="AP453">
            <v>0</v>
          </cell>
          <cell r="AQ453">
            <v>0</v>
          </cell>
          <cell r="BG453" t="b">
            <v>0</v>
          </cell>
          <cell r="BO453" t="b">
            <v>0</v>
          </cell>
          <cell r="CA453" t="b">
            <v>0</v>
          </cell>
          <cell r="CB453" t="b">
            <v>0</v>
          </cell>
          <cell r="CD453" t="b">
            <v>0</v>
          </cell>
          <cell r="CE453" t="b">
            <v>0</v>
          </cell>
          <cell r="CG453" t="b">
            <v>0</v>
          </cell>
          <cell r="CH453" t="b">
            <v>0</v>
          </cell>
          <cell r="CP453" t="str">
            <v>ERWINWON</v>
          </cell>
          <cell r="CT453" t="b">
            <v>0</v>
          </cell>
          <cell r="CV453" t="b">
            <v>0</v>
          </cell>
          <cell r="CX453" t="b">
            <v>0</v>
          </cell>
          <cell r="CZ453" t="b">
            <v>0</v>
          </cell>
          <cell r="DB453" t="b">
            <v>0</v>
          </cell>
          <cell r="DD453" t="b">
            <v>0</v>
          </cell>
          <cell r="DF453" t="b">
            <v>0</v>
          </cell>
          <cell r="DH453" t="b">
            <v>0</v>
          </cell>
          <cell r="DJ453" t="b">
            <v>0</v>
          </cell>
          <cell r="DL453" t="b">
            <v>0</v>
          </cell>
          <cell r="DN453" t="b">
            <v>0</v>
          </cell>
          <cell r="DP453" t="b">
            <v>0</v>
          </cell>
          <cell r="DV453">
            <v>0</v>
          </cell>
          <cell r="DX453">
            <v>0</v>
          </cell>
          <cell r="DZ453">
            <v>0</v>
          </cell>
          <cell r="EB453">
            <v>0</v>
          </cell>
          <cell r="ED453">
            <v>0</v>
          </cell>
          <cell r="EF453">
            <v>0</v>
          </cell>
          <cell r="EJ453">
            <v>0</v>
          </cell>
          <cell r="EL453">
            <v>0</v>
          </cell>
          <cell r="EN453">
            <v>0</v>
          </cell>
          <cell r="EP453">
            <v>0</v>
          </cell>
          <cell r="ER453">
            <v>0</v>
          </cell>
          <cell r="ET453">
            <v>0</v>
          </cell>
          <cell r="EX453">
            <v>0</v>
          </cell>
          <cell r="EZ453">
            <v>0</v>
          </cell>
          <cell r="FD453">
            <v>0</v>
          </cell>
          <cell r="FF453">
            <v>0</v>
          </cell>
        </row>
        <row r="454">
          <cell r="A454" t="str">
            <v>LandvindDK-East-Skrotning-2011</v>
          </cell>
          <cell r="B454" t="str">
            <v>DK-East</v>
          </cell>
          <cell r="G454">
            <v>15.29</v>
          </cell>
          <cell r="H454">
            <v>0</v>
          </cell>
          <cell r="N454">
            <v>45.626604996892638</v>
          </cell>
          <cell r="AK454">
            <v>15.29</v>
          </cell>
          <cell r="AL454">
            <v>0</v>
          </cell>
          <cell r="AN454">
            <v>0</v>
          </cell>
          <cell r="AO454">
            <v>2.3921204999999999</v>
          </cell>
          <cell r="AP454">
            <v>797.37349999999992</v>
          </cell>
          <cell r="AQ454">
            <v>0</v>
          </cell>
          <cell r="BG454" t="b">
            <v>0</v>
          </cell>
          <cell r="BO454" t="b">
            <v>0</v>
          </cell>
          <cell r="CA454" t="b">
            <v>0</v>
          </cell>
          <cell r="CB454" t="b">
            <v>0</v>
          </cell>
          <cell r="CD454" t="b">
            <v>0</v>
          </cell>
          <cell r="CE454" t="b">
            <v>0</v>
          </cell>
          <cell r="CG454" t="b">
            <v>0</v>
          </cell>
          <cell r="CH454" t="b">
            <v>0</v>
          </cell>
          <cell r="CP454" t="str">
            <v>ERWINWON</v>
          </cell>
          <cell r="CT454" t="b">
            <v>0</v>
          </cell>
          <cell r="CV454" t="b">
            <v>0</v>
          </cell>
          <cell r="CX454" t="b">
            <v>0</v>
          </cell>
          <cell r="CZ454" t="b">
            <v>0</v>
          </cell>
          <cell r="DB454" t="b">
            <v>0</v>
          </cell>
          <cell r="DD454" t="b">
            <v>0</v>
          </cell>
          <cell r="DF454" t="b">
            <v>0</v>
          </cell>
          <cell r="DH454" t="b">
            <v>0</v>
          </cell>
          <cell r="DJ454" t="b">
            <v>0</v>
          </cell>
          <cell r="DL454" t="b">
            <v>0</v>
          </cell>
          <cell r="DN454" t="b">
            <v>0</v>
          </cell>
          <cell r="DP454" t="b">
            <v>0</v>
          </cell>
          <cell r="DV454">
            <v>0</v>
          </cell>
          <cell r="DX454">
            <v>0</v>
          </cell>
          <cell r="DZ454">
            <v>0</v>
          </cell>
          <cell r="EB454">
            <v>0</v>
          </cell>
          <cell r="ED454">
            <v>0</v>
          </cell>
          <cell r="EF454">
            <v>0</v>
          </cell>
          <cell r="EJ454">
            <v>0</v>
          </cell>
          <cell r="EL454">
            <v>0</v>
          </cell>
          <cell r="EN454">
            <v>0</v>
          </cell>
          <cell r="EP454">
            <v>0</v>
          </cell>
          <cell r="ER454">
            <v>0</v>
          </cell>
          <cell r="ET454">
            <v>0</v>
          </cell>
          <cell r="EX454">
            <v>0</v>
          </cell>
          <cell r="EZ454">
            <v>0</v>
          </cell>
          <cell r="FD454">
            <v>0</v>
          </cell>
          <cell r="FF454">
            <v>0</v>
          </cell>
        </row>
        <row r="455">
          <cell r="A455" t="str">
            <v>LandvindDK-East-Skrotning-2011</v>
          </cell>
          <cell r="B455" t="str">
            <v>DK-East</v>
          </cell>
          <cell r="G455">
            <v>15.29</v>
          </cell>
          <cell r="H455">
            <v>0</v>
          </cell>
          <cell r="N455">
            <v>45.626604996892638</v>
          </cell>
          <cell r="AK455">
            <v>15.29</v>
          </cell>
          <cell r="AL455">
            <v>0</v>
          </cell>
          <cell r="AN455">
            <v>0</v>
          </cell>
          <cell r="AO455">
            <v>2.3921204999999999</v>
          </cell>
          <cell r="AP455">
            <v>797.37349999999992</v>
          </cell>
          <cell r="AQ455">
            <v>0</v>
          </cell>
          <cell r="BG455" t="b">
            <v>0</v>
          </cell>
          <cell r="BO455" t="b">
            <v>0</v>
          </cell>
          <cell r="CA455" t="b">
            <v>0</v>
          </cell>
          <cell r="CB455" t="b">
            <v>0</v>
          </cell>
          <cell r="CD455" t="b">
            <v>0</v>
          </cell>
          <cell r="CE455" t="b">
            <v>0</v>
          </cell>
          <cell r="CG455" t="b">
            <v>0</v>
          </cell>
          <cell r="CH455" t="b">
            <v>0</v>
          </cell>
          <cell r="CP455" t="str">
            <v>ERWINWON</v>
          </cell>
          <cell r="CT455" t="b">
            <v>0</v>
          </cell>
          <cell r="CV455" t="b">
            <v>0</v>
          </cell>
          <cell r="CX455" t="b">
            <v>0</v>
          </cell>
          <cell r="CZ455" t="b">
            <v>0</v>
          </cell>
          <cell r="DB455" t="b">
            <v>0</v>
          </cell>
          <cell r="DD455" t="b">
            <v>0</v>
          </cell>
          <cell r="DF455" t="b">
            <v>0</v>
          </cell>
          <cell r="DH455" t="b">
            <v>0</v>
          </cell>
          <cell r="DJ455" t="b">
            <v>0</v>
          </cell>
          <cell r="DL455" t="b">
            <v>0</v>
          </cell>
          <cell r="DN455" t="b">
            <v>0</v>
          </cell>
          <cell r="DP455" t="b">
            <v>0</v>
          </cell>
          <cell r="DV455">
            <v>0</v>
          </cell>
          <cell r="DX455">
            <v>0</v>
          </cell>
          <cell r="DZ455">
            <v>0</v>
          </cell>
          <cell r="EB455">
            <v>0</v>
          </cell>
          <cell r="ED455">
            <v>0</v>
          </cell>
          <cell r="EF455">
            <v>0</v>
          </cell>
          <cell r="EJ455">
            <v>0</v>
          </cell>
          <cell r="EL455">
            <v>0</v>
          </cell>
          <cell r="EN455">
            <v>0</v>
          </cell>
          <cell r="EP455">
            <v>0</v>
          </cell>
          <cell r="ER455">
            <v>0</v>
          </cell>
          <cell r="ET455">
            <v>0</v>
          </cell>
          <cell r="EX455">
            <v>0</v>
          </cell>
          <cell r="EZ455">
            <v>0</v>
          </cell>
          <cell r="FD455">
            <v>0</v>
          </cell>
          <cell r="FF455">
            <v>0</v>
          </cell>
        </row>
        <row r="456">
          <cell r="A456" t="str">
            <v>LandvindDK-East-Skrotning-2011</v>
          </cell>
          <cell r="B456" t="str">
            <v>DK-East</v>
          </cell>
          <cell r="G456">
            <v>15.29</v>
          </cell>
          <cell r="H456">
            <v>0</v>
          </cell>
          <cell r="N456">
            <v>45.626604996892638</v>
          </cell>
          <cell r="AK456">
            <v>15.29</v>
          </cell>
          <cell r="AL456">
            <v>0</v>
          </cell>
          <cell r="AN456">
            <v>0</v>
          </cell>
          <cell r="AO456">
            <v>2.3921204999999999</v>
          </cell>
          <cell r="AP456">
            <v>797.37349999999992</v>
          </cell>
          <cell r="AQ456">
            <v>0</v>
          </cell>
          <cell r="BG456" t="b">
            <v>0</v>
          </cell>
          <cell r="BO456" t="b">
            <v>0</v>
          </cell>
          <cell r="CA456" t="b">
            <v>0</v>
          </cell>
          <cell r="CB456" t="b">
            <v>0</v>
          </cell>
          <cell r="CD456" t="b">
            <v>0</v>
          </cell>
          <cell r="CE456" t="b">
            <v>0</v>
          </cell>
          <cell r="CG456" t="b">
            <v>0</v>
          </cell>
          <cell r="CH456" t="b">
            <v>0</v>
          </cell>
          <cell r="CP456" t="str">
            <v>ERWINWON</v>
          </cell>
          <cell r="CT456" t="b">
            <v>0</v>
          </cell>
          <cell r="CV456" t="b">
            <v>0</v>
          </cell>
          <cell r="CX456" t="b">
            <v>0</v>
          </cell>
          <cell r="CZ456" t="b">
            <v>0</v>
          </cell>
          <cell r="DB456" t="b">
            <v>0</v>
          </cell>
          <cell r="DD456" t="b">
            <v>0</v>
          </cell>
          <cell r="DF456" t="b">
            <v>0</v>
          </cell>
          <cell r="DH456" t="b">
            <v>0</v>
          </cell>
          <cell r="DJ456" t="b">
            <v>0</v>
          </cell>
          <cell r="DL456" t="b">
            <v>0</v>
          </cell>
          <cell r="DN456" t="b">
            <v>0</v>
          </cell>
          <cell r="DP456" t="b">
            <v>0</v>
          </cell>
          <cell r="DV456">
            <v>0</v>
          </cell>
          <cell r="DX456">
            <v>0</v>
          </cell>
          <cell r="DZ456">
            <v>0</v>
          </cell>
          <cell r="EB456">
            <v>0</v>
          </cell>
          <cell r="ED456">
            <v>0</v>
          </cell>
          <cell r="EF456">
            <v>0</v>
          </cell>
          <cell r="EJ456">
            <v>0</v>
          </cell>
          <cell r="EL456">
            <v>0</v>
          </cell>
          <cell r="EN456">
            <v>0</v>
          </cell>
          <cell r="EP456">
            <v>0</v>
          </cell>
          <cell r="ER456">
            <v>0</v>
          </cell>
          <cell r="ET456">
            <v>0</v>
          </cell>
          <cell r="EX456">
            <v>0</v>
          </cell>
          <cell r="EZ456">
            <v>0</v>
          </cell>
          <cell r="FD456">
            <v>0</v>
          </cell>
          <cell r="FF456">
            <v>0</v>
          </cell>
        </row>
        <row r="457">
          <cell r="A457" t="str">
            <v>LandvindDK-East-2008</v>
          </cell>
          <cell r="B457" t="str">
            <v>DK-East</v>
          </cell>
          <cell r="G457">
            <v>0.27299999999999969</v>
          </cell>
          <cell r="H457">
            <v>0</v>
          </cell>
          <cell r="N457">
            <v>0.81465422917931174</v>
          </cell>
          <cell r="AK457">
            <v>0.27299999999999969</v>
          </cell>
          <cell r="AL457">
            <v>0</v>
          </cell>
          <cell r="AN457">
            <v>0</v>
          </cell>
          <cell r="AO457">
            <v>4.2710849999999953E-2</v>
          </cell>
          <cell r="AP457">
            <v>14.236949999999982</v>
          </cell>
          <cell r="AQ457">
            <v>0</v>
          </cell>
          <cell r="BG457" t="b">
            <v>0</v>
          </cell>
          <cell r="BO457" t="b">
            <v>0</v>
          </cell>
          <cell r="CA457" t="b">
            <v>0</v>
          </cell>
          <cell r="CB457" t="b">
            <v>0</v>
          </cell>
          <cell r="CD457" t="b">
            <v>0</v>
          </cell>
          <cell r="CE457" t="b">
            <v>0</v>
          </cell>
          <cell r="CG457" t="b">
            <v>0</v>
          </cell>
          <cell r="CH457" t="b">
            <v>0</v>
          </cell>
          <cell r="CP457" t="str">
            <v>ERWINWON</v>
          </cell>
          <cell r="CT457" t="b">
            <v>0</v>
          </cell>
          <cell r="CV457" t="b">
            <v>0</v>
          </cell>
          <cell r="CX457" t="b">
            <v>0</v>
          </cell>
          <cell r="CZ457" t="b">
            <v>0</v>
          </cell>
          <cell r="DB457" t="b">
            <v>0</v>
          </cell>
          <cell r="DD457" t="b">
            <v>0</v>
          </cell>
          <cell r="DF457" t="b">
            <v>0</v>
          </cell>
          <cell r="DH457" t="b">
            <v>0</v>
          </cell>
          <cell r="DJ457" t="b">
            <v>0</v>
          </cell>
          <cell r="DL457" t="b">
            <v>0</v>
          </cell>
          <cell r="DN457" t="b">
            <v>0</v>
          </cell>
          <cell r="DP457" t="b">
            <v>0</v>
          </cell>
          <cell r="DV457">
            <v>0</v>
          </cell>
          <cell r="DX457">
            <v>0</v>
          </cell>
          <cell r="DZ457">
            <v>0</v>
          </cell>
          <cell r="EB457">
            <v>0</v>
          </cell>
          <cell r="ED457">
            <v>0</v>
          </cell>
          <cell r="EF457">
            <v>0</v>
          </cell>
          <cell r="EJ457">
            <v>0</v>
          </cell>
          <cell r="EL457">
            <v>0</v>
          </cell>
          <cell r="EN457">
            <v>0</v>
          </cell>
          <cell r="EP457">
            <v>0</v>
          </cell>
          <cell r="ER457">
            <v>0</v>
          </cell>
          <cell r="ET457">
            <v>0</v>
          </cell>
          <cell r="EX457">
            <v>0</v>
          </cell>
          <cell r="EZ457">
            <v>0</v>
          </cell>
          <cell r="FD457">
            <v>0</v>
          </cell>
          <cell r="FF457">
            <v>0</v>
          </cell>
        </row>
        <row r="458">
          <cell r="A458" t="str">
            <v>LandvindDK-East-2008</v>
          </cell>
          <cell r="B458" t="str">
            <v>DK-East</v>
          </cell>
          <cell r="G458">
            <v>0.27299999999999969</v>
          </cell>
          <cell r="H458">
            <v>0</v>
          </cell>
          <cell r="N458">
            <v>0.81465422917931174</v>
          </cell>
          <cell r="AK458">
            <v>0.27299999999999969</v>
          </cell>
          <cell r="AL458">
            <v>0</v>
          </cell>
          <cell r="AN458">
            <v>0</v>
          </cell>
          <cell r="AO458">
            <v>4.2710849999999953E-2</v>
          </cell>
          <cell r="AP458">
            <v>14.236949999999982</v>
          </cell>
          <cell r="AQ458">
            <v>0</v>
          </cell>
          <cell r="BG458" t="b">
            <v>0</v>
          </cell>
          <cell r="BO458" t="b">
            <v>0</v>
          </cell>
          <cell r="CA458" t="b">
            <v>0</v>
          </cell>
          <cell r="CB458" t="b">
            <v>0</v>
          </cell>
          <cell r="CD458" t="b">
            <v>0</v>
          </cell>
          <cell r="CE458" t="b">
            <v>0</v>
          </cell>
          <cell r="CG458" t="b">
            <v>0</v>
          </cell>
          <cell r="CH458" t="b">
            <v>0</v>
          </cell>
          <cell r="CP458" t="str">
            <v>ERWINWON</v>
          </cell>
          <cell r="CT458" t="b">
            <v>0</v>
          </cell>
          <cell r="CV458" t="b">
            <v>0</v>
          </cell>
          <cell r="CX458" t="b">
            <v>0</v>
          </cell>
          <cell r="CZ458" t="b">
            <v>0</v>
          </cell>
          <cell r="DB458" t="b">
            <v>0</v>
          </cell>
          <cell r="DD458" t="b">
            <v>0</v>
          </cell>
          <cell r="DF458" t="b">
            <v>0</v>
          </cell>
          <cell r="DH458" t="b">
            <v>0</v>
          </cell>
          <cell r="DJ458" t="b">
            <v>0</v>
          </cell>
          <cell r="DL458" t="b">
            <v>0</v>
          </cell>
          <cell r="DN458" t="b">
            <v>0</v>
          </cell>
          <cell r="DP458" t="b">
            <v>0</v>
          </cell>
          <cell r="DV458">
            <v>0</v>
          </cell>
          <cell r="DX458">
            <v>0</v>
          </cell>
          <cell r="DZ458">
            <v>0</v>
          </cell>
          <cell r="EB458">
            <v>0</v>
          </cell>
          <cell r="ED458">
            <v>0</v>
          </cell>
          <cell r="EF458">
            <v>0</v>
          </cell>
          <cell r="EJ458">
            <v>0</v>
          </cell>
          <cell r="EL458">
            <v>0</v>
          </cell>
          <cell r="EN458">
            <v>0</v>
          </cell>
          <cell r="EP458">
            <v>0</v>
          </cell>
          <cell r="ER458">
            <v>0</v>
          </cell>
          <cell r="ET458">
            <v>0</v>
          </cell>
          <cell r="EX458">
            <v>0</v>
          </cell>
          <cell r="EZ458">
            <v>0</v>
          </cell>
          <cell r="FD458">
            <v>0</v>
          </cell>
          <cell r="FF458">
            <v>0</v>
          </cell>
        </row>
        <row r="459">
          <cell r="A459" t="str">
            <v>LandvindDK-East-2009</v>
          </cell>
          <cell r="B459" t="str">
            <v>DK-East</v>
          </cell>
          <cell r="G459">
            <v>0.85100000000000087</v>
          </cell>
          <cell r="H459">
            <v>0</v>
          </cell>
          <cell r="N459">
            <v>2.5394532931560287</v>
          </cell>
          <cell r="AK459">
            <v>0.85100000000000087</v>
          </cell>
          <cell r="AL459">
            <v>0</v>
          </cell>
          <cell r="AN459">
            <v>0</v>
          </cell>
          <cell r="AO459">
            <v>0.13313895000000014</v>
          </cell>
          <cell r="AP459">
            <v>44.379650000000041</v>
          </cell>
          <cell r="AQ459">
            <v>0</v>
          </cell>
          <cell r="BG459" t="b">
            <v>0</v>
          </cell>
          <cell r="BO459" t="b">
            <v>0</v>
          </cell>
          <cell r="CA459" t="b">
            <v>0</v>
          </cell>
          <cell r="CB459" t="b">
            <v>0</v>
          </cell>
          <cell r="CD459" t="b">
            <v>0</v>
          </cell>
          <cell r="CE459" t="b">
            <v>0</v>
          </cell>
          <cell r="CG459" t="b">
            <v>0</v>
          </cell>
          <cell r="CH459" t="b">
            <v>0</v>
          </cell>
          <cell r="CP459" t="str">
            <v>ERWINWON</v>
          </cell>
          <cell r="CT459" t="b">
            <v>0</v>
          </cell>
          <cell r="CV459" t="b">
            <v>0</v>
          </cell>
          <cell r="CX459" t="b">
            <v>0</v>
          </cell>
          <cell r="CZ459" t="b">
            <v>0</v>
          </cell>
          <cell r="DB459" t="b">
            <v>0</v>
          </cell>
          <cell r="DD459" t="b">
            <v>0</v>
          </cell>
          <cell r="DF459" t="b">
            <v>0</v>
          </cell>
          <cell r="DH459" t="b">
            <v>0</v>
          </cell>
          <cell r="DJ459" t="b">
            <v>0</v>
          </cell>
          <cell r="DL459" t="b">
            <v>0</v>
          </cell>
          <cell r="DN459" t="b">
            <v>0</v>
          </cell>
          <cell r="DP459" t="b">
            <v>0</v>
          </cell>
          <cell r="DV459">
            <v>0</v>
          </cell>
          <cell r="DX459">
            <v>0</v>
          </cell>
          <cell r="DZ459">
            <v>0</v>
          </cell>
          <cell r="EB459">
            <v>0</v>
          </cell>
          <cell r="ED459">
            <v>0</v>
          </cell>
          <cell r="EF459">
            <v>0</v>
          </cell>
          <cell r="EJ459">
            <v>0</v>
          </cell>
          <cell r="EL459">
            <v>0</v>
          </cell>
          <cell r="EN459">
            <v>0</v>
          </cell>
          <cell r="EP459">
            <v>0</v>
          </cell>
          <cell r="ER459">
            <v>0</v>
          </cell>
          <cell r="ET459">
            <v>0</v>
          </cell>
          <cell r="EX459">
            <v>0</v>
          </cell>
          <cell r="EZ459">
            <v>0</v>
          </cell>
          <cell r="FD459">
            <v>0</v>
          </cell>
          <cell r="FF459">
            <v>0</v>
          </cell>
        </row>
        <row r="460">
          <cell r="A460" t="str">
            <v>LandvindDK-East-2009</v>
          </cell>
          <cell r="B460" t="str">
            <v>DK-East</v>
          </cell>
          <cell r="G460">
            <v>0.85100000000000087</v>
          </cell>
          <cell r="H460">
            <v>0</v>
          </cell>
          <cell r="N460">
            <v>2.5394532931560287</v>
          </cell>
          <cell r="AK460">
            <v>0.85100000000000087</v>
          </cell>
          <cell r="AL460">
            <v>0</v>
          </cell>
          <cell r="AN460">
            <v>0</v>
          </cell>
          <cell r="AO460">
            <v>0.13313895000000014</v>
          </cell>
          <cell r="AP460">
            <v>44.379650000000041</v>
          </cell>
          <cell r="AQ460">
            <v>0</v>
          </cell>
          <cell r="BG460" t="b">
            <v>0</v>
          </cell>
          <cell r="BO460" t="b">
            <v>0</v>
          </cell>
          <cell r="CA460" t="b">
            <v>0</v>
          </cell>
          <cell r="CB460" t="b">
            <v>0</v>
          </cell>
          <cell r="CD460" t="b">
            <v>0</v>
          </cell>
          <cell r="CE460" t="b">
            <v>0</v>
          </cell>
          <cell r="CG460" t="b">
            <v>0</v>
          </cell>
          <cell r="CH460" t="b">
            <v>0</v>
          </cell>
          <cell r="CP460" t="str">
            <v>ERWINWON</v>
          </cell>
          <cell r="CT460" t="b">
            <v>0</v>
          </cell>
          <cell r="CV460" t="b">
            <v>0</v>
          </cell>
          <cell r="CX460" t="b">
            <v>0</v>
          </cell>
          <cell r="CZ460" t="b">
            <v>0</v>
          </cell>
          <cell r="DB460" t="b">
            <v>0</v>
          </cell>
          <cell r="DD460" t="b">
            <v>0</v>
          </cell>
          <cell r="DF460" t="b">
            <v>0</v>
          </cell>
          <cell r="DH460" t="b">
            <v>0</v>
          </cell>
          <cell r="DJ460" t="b">
            <v>0</v>
          </cell>
          <cell r="DL460" t="b">
            <v>0</v>
          </cell>
          <cell r="DN460" t="b">
            <v>0</v>
          </cell>
          <cell r="DP460" t="b">
            <v>0</v>
          </cell>
          <cell r="DV460">
            <v>0</v>
          </cell>
          <cell r="DX460">
            <v>0</v>
          </cell>
          <cell r="DZ460">
            <v>0</v>
          </cell>
          <cell r="EB460">
            <v>0</v>
          </cell>
          <cell r="ED460">
            <v>0</v>
          </cell>
          <cell r="EF460">
            <v>0</v>
          </cell>
          <cell r="EJ460">
            <v>0</v>
          </cell>
          <cell r="EL460">
            <v>0</v>
          </cell>
          <cell r="EN460">
            <v>0</v>
          </cell>
          <cell r="EP460">
            <v>0</v>
          </cell>
          <cell r="ER460">
            <v>0</v>
          </cell>
          <cell r="ET460">
            <v>0</v>
          </cell>
          <cell r="EX460">
            <v>0</v>
          </cell>
          <cell r="EZ460">
            <v>0</v>
          </cell>
          <cell r="FD460">
            <v>0</v>
          </cell>
          <cell r="FF460">
            <v>0</v>
          </cell>
        </row>
        <row r="461">
          <cell r="A461" t="str">
            <v>LandvindDK-East-2010</v>
          </cell>
          <cell r="B461" t="str">
            <v>DK-East</v>
          </cell>
          <cell r="G461">
            <v>6.66</v>
          </cell>
          <cell r="H461">
            <v>0</v>
          </cell>
          <cell r="N461">
            <v>19.87398229426455</v>
          </cell>
          <cell r="AK461">
            <v>6.66</v>
          </cell>
          <cell r="AL461">
            <v>0</v>
          </cell>
          <cell r="AN461">
            <v>0</v>
          </cell>
          <cell r="AO461">
            <v>1.041957</v>
          </cell>
          <cell r="AP461">
            <v>347.31900000000002</v>
          </cell>
          <cell r="AQ461">
            <v>0</v>
          </cell>
          <cell r="BG461" t="b">
            <v>0</v>
          </cell>
          <cell r="BO461" t="b">
            <v>0</v>
          </cell>
          <cell r="CA461" t="b">
            <v>0</v>
          </cell>
          <cell r="CB461" t="b">
            <v>0</v>
          </cell>
          <cell r="CD461" t="b">
            <v>0</v>
          </cell>
          <cell r="CE461" t="b">
            <v>0</v>
          </cell>
          <cell r="CG461" t="b">
            <v>0</v>
          </cell>
          <cell r="CH461" t="b">
            <v>0</v>
          </cell>
          <cell r="CP461" t="str">
            <v>ERWINWON</v>
          </cell>
          <cell r="CT461" t="b">
            <v>0</v>
          </cell>
          <cell r="CV461" t="b">
            <v>0</v>
          </cell>
          <cell r="CX461" t="b">
            <v>0</v>
          </cell>
          <cell r="CZ461" t="b">
            <v>0</v>
          </cell>
          <cell r="DB461" t="b">
            <v>0</v>
          </cell>
          <cell r="DD461" t="b">
            <v>0</v>
          </cell>
          <cell r="DF461" t="b">
            <v>0</v>
          </cell>
          <cell r="DH461" t="b">
            <v>0</v>
          </cell>
          <cell r="DJ461" t="b">
            <v>0</v>
          </cell>
          <cell r="DL461" t="b">
            <v>0</v>
          </cell>
          <cell r="DN461" t="b">
            <v>0</v>
          </cell>
          <cell r="DP461" t="b">
            <v>0</v>
          </cell>
          <cell r="DV461">
            <v>0</v>
          </cell>
          <cell r="DX461">
            <v>0</v>
          </cell>
          <cell r="DZ461">
            <v>0</v>
          </cell>
          <cell r="EB461">
            <v>0</v>
          </cell>
          <cell r="ED461">
            <v>0</v>
          </cell>
          <cell r="EF461">
            <v>0</v>
          </cell>
          <cell r="EJ461">
            <v>0</v>
          </cell>
          <cell r="EL461">
            <v>0</v>
          </cell>
          <cell r="EN461">
            <v>0</v>
          </cell>
          <cell r="EP461">
            <v>0</v>
          </cell>
          <cell r="ER461">
            <v>0</v>
          </cell>
          <cell r="ET461">
            <v>0</v>
          </cell>
          <cell r="EX461">
            <v>0</v>
          </cell>
          <cell r="EZ461">
            <v>0</v>
          </cell>
          <cell r="FD461">
            <v>0</v>
          </cell>
          <cell r="FF461">
            <v>0</v>
          </cell>
        </row>
        <row r="462">
          <cell r="A462" t="str">
            <v>LandvindDK-East-2010</v>
          </cell>
          <cell r="B462" t="str">
            <v>DK-East</v>
          </cell>
          <cell r="G462">
            <v>6.66</v>
          </cell>
          <cell r="H462">
            <v>0</v>
          </cell>
          <cell r="N462">
            <v>19.87398229426455</v>
          </cell>
          <cell r="AK462">
            <v>6.66</v>
          </cell>
          <cell r="AL462">
            <v>0</v>
          </cell>
          <cell r="AN462">
            <v>0</v>
          </cell>
          <cell r="AO462">
            <v>1.041957</v>
          </cell>
          <cell r="AP462">
            <v>347.31900000000002</v>
          </cell>
          <cell r="AQ462">
            <v>0</v>
          </cell>
          <cell r="BG462" t="b">
            <v>0</v>
          </cell>
          <cell r="BO462" t="b">
            <v>0</v>
          </cell>
          <cell r="CA462" t="b">
            <v>0</v>
          </cell>
          <cell r="CB462" t="b">
            <v>0</v>
          </cell>
          <cell r="CD462" t="b">
            <v>0</v>
          </cell>
          <cell r="CE462" t="b">
            <v>0</v>
          </cell>
          <cell r="CG462" t="b">
            <v>0</v>
          </cell>
          <cell r="CH462" t="b">
            <v>0</v>
          </cell>
          <cell r="CP462" t="str">
            <v>ERWINWON</v>
          </cell>
          <cell r="CT462" t="b">
            <v>0</v>
          </cell>
          <cell r="CV462" t="b">
            <v>0</v>
          </cell>
          <cell r="CX462" t="b">
            <v>0</v>
          </cell>
          <cell r="CZ462" t="b">
            <v>0</v>
          </cell>
          <cell r="DB462" t="b">
            <v>0</v>
          </cell>
          <cell r="DD462" t="b">
            <v>0</v>
          </cell>
          <cell r="DF462" t="b">
            <v>0</v>
          </cell>
          <cell r="DH462" t="b">
            <v>0</v>
          </cell>
          <cell r="DJ462" t="b">
            <v>0</v>
          </cell>
          <cell r="DL462" t="b">
            <v>0</v>
          </cell>
          <cell r="DN462" t="b">
            <v>0</v>
          </cell>
          <cell r="DP462" t="b">
            <v>0</v>
          </cell>
          <cell r="DV462">
            <v>0</v>
          </cell>
          <cell r="DX462">
            <v>0</v>
          </cell>
          <cell r="DZ462">
            <v>0</v>
          </cell>
          <cell r="EB462">
            <v>0</v>
          </cell>
          <cell r="ED462">
            <v>0</v>
          </cell>
          <cell r="EF462">
            <v>0</v>
          </cell>
          <cell r="EJ462">
            <v>0</v>
          </cell>
          <cell r="EL462">
            <v>0</v>
          </cell>
          <cell r="EN462">
            <v>0</v>
          </cell>
          <cell r="EP462">
            <v>0</v>
          </cell>
          <cell r="ER462">
            <v>0</v>
          </cell>
          <cell r="ET462">
            <v>0</v>
          </cell>
          <cell r="EX462">
            <v>0</v>
          </cell>
          <cell r="EZ462">
            <v>0</v>
          </cell>
          <cell r="FD462">
            <v>0</v>
          </cell>
          <cell r="FF462">
            <v>0</v>
          </cell>
        </row>
        <row r="463">
          <cell r="A463" t="str">
            <v>LandvindDK-East-2011</v>
          </cell>
          <cell r="B463" t="str">
            <v>DK-East</v>
          </cell>
          <cell r="G463">
            <v>8.6290000000000013</v>
          </cell>
          <cell r="H463">
            <v>0</v>
          </cell>
          <cell r="N463">
            <v>25.749638621202529</v>
          </cell>
          <cell r="AK463">
            <v>8.6290000000000013</v>
          </cell>
          <cell r="AL463">
            <v>0</v>
          </cell>
          <cell r="AN463">
            <v>0</v>
          </cell>
          <cell r="AO463">
            <v>1.3500070500000003</v>
          </cell>
          <cell r="AP463">
            <v>450.00235000000004</v>
          </cell>
          <cell r="AQ463">
            <v>0</v>
          </cell>
          <cell r="BG463" t="b">
            <v>0</v>
          </cell>
          <cell r="BO463" t="b">
            <v>0</v>
          </cell>
          <cell r="CA463" t="b">
            <v>0</v>
          </cell>
          <cell r="CB463" t="b">
            <v>0</v>
          </cell>
          <cell r="CD463" t="b">
            <v>0</v>
          </cell>
          <cell r="CE463" t="b">
            <v>0</v>
          </cell>
          <cell r="CG463" t="b">
            <v>0</v>
          </cell>
          <cell r="CH463" t="b">
            <v>0</v>
          </cell>
          <cell r="CP463" t="str">
            <v>ERWINWON</v>
          </cell>
          <cell r="CT463" t="b">
            <v>0</v>
          </cell>
          <cell r="CV463" t="b">
            <v>0</v>
          </cell>
          <cell r="CX463" t="b">
            <v>0</v>
          </cell>
          <cell r="CZ463" t="b">
            <v>0</v>
          </cell>
          <cell r="DB463" t="b">
            <v>0</v>
          </cell>
          <cell r="DD463" t="b">
            <v>0</v>
          </cell>
          <cell r="DF463" t="b">
            <v>0</v>
          </cell>
          <cell r="DH463" t="b">
            <v>0</v>
          </cell>
          <cell r="DJ463" t="b">
            <v>0</v>
          </cell>
          <cell r="DL463" t="b">
            <v>0</v>
          </cell>
          <cell r="DN463" t="b">
            <v>0</v>
          </cell>
          <cell r="DP463" t="b">
            <v>0</v>
          </cell>
          <cell r="DV463">
            <v>0</v>
          </cell>
          <cell r="DX463">
            <v>0</v>
          </cell>
          <cell r="DZ463">
            <v>0</v>
          </cell>
          <cell r="EB463">
            <v>0</v>
          </cell>
          <cell r="ED463">
            <v>0</v>
          </cell>
          <cell r="EF463">
            <v>0</v>
          </cell>
          <cell r="EJ463">
            <v>0</v>
          </cell>
          <cell r="EL463">
            <v>0</v>
          </cell>
          <cell r="EN463">
            <v>0</v>
          </cell>
          <cell r="EP463">
            <v>0</v>
          </cell>
          <cell r="ER463">
            <v>0</v>
          </cell>
          <cell r="ET463">
            <v>0</v>
          </cell>
          <cell r="EX463">
            <v>0</v>
          </cell>
          <cell r="EZ463">
            <v>0</v>
          </cell>
          <cell r="FD463">
            <v>0</v>
          </cell>
          <cell r="FF463">
            <v>0</v>
          </cell>
        </row>
        <row r="464">
          <cell r="A464" t="str">
            <v>LandvindDK-East-2011</v>
          </cell>
          <cell r="B464" t="str">
            <v>DK-East</v>
          </cell>
          <cell r="G464">
            <v>8.6290000000000013</v>
          </cell>
          <cell r="H464">
            <v>0</v>
          </cell>
          <cell r="N464">
            <v>25.749638621202529</v>
          </cell>
          <cell r="AK464">
            <v>8.6290000000000013</v>
          </cell>
          <cell r="AL464">
            <v>0</v>
          </cell>
          <cell r="AN464">
            <v>0</v>
          </cell>
          <cell r="AO464">
            <v>1.3500070500000003</v>
          </cell>
          <cell r="AP464">
            <v>450.00235000000004</v>
          </cell>
          <cell r="AQ464">
            <v>0</v>
          </cell>
          <cell r="BG464" t="b">
            <v>0</v>
          </cell>
          <cell r="BO464" t="b">
            <v>0</v>
          </cell>
          <cell r="CA464" t="b">
            <v>0</v>
          </cell>
          <cell r="CB464" t="b">
            <v>0</v>
          </cell>
          <cell r="CD464" t="b">
            <v>0</v>
          </cell>
          <cell r="CE464" t="b">
            <v>0</v>
          </cell>
          <cell r="CG464" t="b">
            <v>0</v>
          </cell>
          <cell r="CH464" t="b">
            <v>0</v>
          </cell>
          <cell r="CP464" t="str">
            <v>ERWINWON</v>
          </cell>
          <cell r="CT464" t="b">
            <v>0</v>
          </cell>
          <cell r="CV464" t="b">
            <v>0</v>
          </cell>
          <cell r="CX464" t="b">
            <v>0</v>
          </cell>
          <cell r="CZ464" t="b">
            <v>0</v>
          </cell>
          <cell r="DB464" t="b">
            <v>0</v>
          </cell>
          <cell r="DD464" t="b">
            <v>0</v>
          </cell>
          <cell r="DF464" t="b">
            <v>0</v>
          </cell>
          <cell r="DH464" t="b">
            <v>0</v>
          </cell>
          <cell r="DJ464" t="b">
            <v>0</v>
          </cell>
          <cell r="DL464" t="b">
            <v>0</v>
          </cell>
          <cell r="DN464" t="b">
            <v>0</v>
          </cell>
          <cell r="DP464" t="b">
            <v>0</v>
          </cell>
          <cell r="DV464">
            <v>0</v>
          </cell>
          <cell r="DX464">
            <v>0</v>
          </cell>
          <cell r="DZ464">
            <v>0</v>
          </cell>
          <cell r="EB464">
            <v>0</v>
          </cell>
          <cell r="ED464">
            <v>0</v>
          </cell>
          <cell r="EF464">
            <v>0</v>
          </cell>
          <cell r="EJ464">
            <v>0</v>
          </cell>
          <cell r="EL464">
            <v>0</v>
          </cell>
          <cell r="EN464">
            <v>0</v>
          </cell>
          <cell r="EP464">
            <v>0</v>
          </cell>
          <cell r="ER464">
            <v>0</v>
          </cell>
          <cell r="ET464">
            <v>0</v>
          </cell>
          <cell r="EX464">
            <v>0</v>
          </cell>
          <cell r="EZ464">
            <v>0</v>
          </cell>
          <cell r="FD464">
            <v>0</v>
          </cell>
          <cell r="FF464">
            <v>0</v>
          </cell>
        </row>
        <row r="465">
          <cell r="A465" t="str">
            <v>LandvindDK-East-2012</v>
          </cell>
          <cell r="B465" t="str">
            <v>DK-East</v>
          </cell>
          <cell r="G465">
            <v>30</v>
          </cell>
          <cell r="H465">
            <v>0</v>
          </cell>
          <cell r="N465">
            <v>89.52244276695744</v>
          </cell>
          <cell r="AK465">
            <v>30</v>
          </cell>
          <cell r="AL465">
            <v>0</v>
          </cell>
          <cell r="AN465">
            <v>0</v>
          </cell>
          <cell r="AO465">
            <v>4.6935000000000002</v>
          </cell>
          <cell r="AP465">
            <v>1564.5</v>
          </cell>
          <cell r="AQ465">
            <v>0</v>
          </cell>
          <cell r="BG465" t="b">
            <v>0</v>
          </cell>
          <cell r="BO465" t="b">
            <v>0</v>
          </cell>
          <cell r="CA465" t="b">
            <v>0</v>
          </cell>
          <cell r="CB465" t="b">
            <v>0</v>
          </cell>
          <cell r="CD465" t="b">
            <v>0</v>
          </cell>
          <cell r="CE465" t="b">
            <v>0</v>
          </cell>
          <cell r="CG465" t="b">
            <v>0</v>
          </cell>
          <cell r="CH465" t="b">
            <v>0</v>
          </cell>
          <cell r="CP465" t="str">
            <v>ERWINWON</v>
          </cell>
          <cell r="CT465" t="b">
            <v>0</v>
          </cell>
          <cell r="CV465" t="b">
            <v>0</v>
          </cell>
          <cell r="CX465" t="b">
            <v>0</v>
          </cell>
          <cell r="CZ465" t="b">
            <v>0</v>
          </cell>
          <cell r="DB465" t="b">
            <v>0</v>
          </cell>
          <cell r="DD465" t="b">
            <v>0</v>
          </cell>
          <cell r="DF465" t="b">
            <v>0</v>
          </cell>
          <cell r="DH465" t="b">
            <v>0</v>
          </cell>
          <cell r="DJ465" t="b">
            <v>0</v>
          </cell>
          <cell r="DL465" t="b">
            <v>0</v>
          </cell>
          <cell r="DN465" t="b">
            <v>0</v>
          </cell>
          <cell r="DP465" t="b">
            <v>0</v>
          </cell>
          <cell r="DV465">
            <v>0</v>
          </cell>
          <cell r="DX465">
            <v>0</v>
          </cell>
          <cell r="DZ465">
            <v>0</v>
          </cell>
          <cell r="EB465">
            <v>0</v>
          </cell>
          <cell r="ED465">
            <v>0</v>
          </cell>
          <cell r="EF465">
            <v>0</v>
          </cell>
          <cell r="EJ465">
            <v>0</v>
          </cell>
          <cell r="EL465">
            <v>0</v>
          </cell>
          <cell r="EN465">
            <v>0</v>
          </cell>
          <cell r="EP465">
            <v>0</v>
          </cell>
          <cell r="ER465">
            <v>0</v>
          </cell>
          <cell r="ET465">
            <v>0</v>
          </cell>
          <cell r="EX465">
            <v>0</v>
          </cell>
          <cell r="EZ465">
            <v>0</v>
          </cell>
          <cell r="FD465">
            <v>0</v>
          </cell>
          <cell r="FF465">
            <v>0</v>
          </cell>
        </row>
        <row r="466">
          <cell r="A466" t="str">
            <v>LandvindDK-East-2012</v>
          </cell>
          <cell r="B466" t="str">
            <v>DK-East</v>
          </cell>
          <cell r="G466">
            <v>30</v>
          </cell>
          <cell r="H466">
            <v>0</v>
          </cell>
          <cell r="N466">
            <v>89.52244276695744</v>
          </cell>
          <cell r="AK466">
            <v>30</v>
          </cell>
          <cell r="AL466">
            <v>0</v>
          </cell>
          <cell r="AN466">
            <v>0</v>
          </cell>
          <cell r="AO466">
            <v>4.6935000000000002</v>
          </cell>
          <cell r="AP466">
            <v>1564.5</v>
          </cell>
          <cell r="AQ466">
            <v>0</v>
          </cell>
          <cell r="BG466" t="b">
            <v>0</v>
          </cell>
          <cell r="BO466" t="b">
            <v>0</v>
          </cell>
          <cell r="CA466" t="b">
            <v>0</v>
          </cell>
          <cell r="CB466" t="b">
            <v>0</v>
          </cell>
          <cell r="CD466" t="b">
            <v>0</v>
          </cell>
          <cell r="CE466" t="b">
            <v>0</v>
          </cell>
          <cell r="CG466" t="b">
            <v>0</v>
          </cell>
          <cell r="CH466" t="b">
            <v>0</v>
          </cell>
          <cell r="CP466" t="str">
            <v>ERWINWON</v>
          </cell>
          <cell r="CT466" t="b">
            <v>0</v>
          </cell>
          <cell r="CV466" t="b">
            <v>0</v>
          </cell>
          <cell r="CX466" t="b">
            <v>0</v>
          </cell>
          <cell r="CZ466" t="b">
            <v>0</v>
          </cell>
          <cell r="DB466" t="b">
            <v>0</v>
          </cell>
          <cell r="DD466" t="b">
            <v>0</v>
          </cell>
          <cell r="DF466" t="b">
            <v>0</v>
          </cell>
          <cell r="DH466" t="b">
            <v>0</v>
          </cell>
          <cell r="DJ466" t="b">
            <v>0</v>
          </cell>
          <cell r="DL466" t="b">
            <v>0</v>
          </cell>
          <cell r="DN466" t="b">
            <v>0</v>
          </cell>
          <cell r="DP466" t="b">
            <v>0</v>
          </cell>
          <cell r="DV466">
            <v>0</v>
          </cell>
          <cell r="DX466">
            <v>0</v>
          </cell>
          <cell r="DZ466">
            <v>0</v>
          </cell>
          <cell r="EB466">
            <v>0</v>
          </cell>
          <cell r="ED466">
            <v>0</v>
          </cell>
          <cell r="EF466">
            <v>0</v>
          </cell>
          <cell r="EJ466">
            <v>0</v>
          </cell>
          <cell r="EL466">
            <v>0</v>
          </cell>
          <cell r="EN466">
            <v>0</v>
          </cell>
          <cell r="EP466">
            <v>0</v>
          </cell>
          <cell r="ER466">
            <v>0</v>
          </cell>
          <cell r="ET466">
            <v>0</v>
          </cell>
          <cell r="EX466">
            <v>0</v>
          </cell>
          <cell r="EZ466">
            <v>0</v>
          </cell>
          <cell r="FD466">
            <v>0</v>
          </cell>
          <cell r="FF466">
            <v>0</v>
          </cell>
        </row>
        <row r="467">
          <cell r="A467" t="str">
            <v>LandvindDK-East-2013</v>
          </cell>
          <cell r="B467" t="str">
            <v>DK-East</v>
          </cell>
          <cell r="G467">
            <v>10</v>
          </cell>
          <cell r="H467">
            <v>0</v>
          </cell>
          <cell r="N467">
            <v>29.840814255652479</v>
          </cell>
          <cell r="AK467">
            <v>10</v>
          </cell>
          <cell r="AL467">
            <v>0</v>
          </cell>
          <cell r="AN467">
            <v>0</v>
          </cell>
          <cell r="AO467">
            <v>1.5645</v>
          </cell>
          <cell r="AP467">
            <v>521.5</v>
          </cell>
          <cell r="AQ467">
            <v>0</v>
          </cell>
          <cell r="BG467" t="b">
            <v>0</v>
          </cell>
          <cell r="BO467" t="b">
            <v>0</v>
          </cell>
          <cell r="CA467" t="b">
            <v>0</v>
          </cell>
          <cell r="CB467" t="b">
            <v>0</v>
          </cell>
          <cell r="CD467" t="b">
            <v>0</v>
          </cell>
          <cell r="CE467" t="b">
            <v>0</v>
          </cell>
          <cell r="CG467" t="b">
            <v>0</v>
          </cell>
          <cell r="CH467" t="b">
            <v>0</v>
          </cell>
          <cell r="CP467" t="str">
            <v>ERWINWON</v>
          </cell>
          <cell r="CT467" t="b">
            <v>0</v>
          </cell>
          <cell r="CV467" t="b">
            <v>0</v>
          </cell>
          <cell r="CX467" t="b">
            <v>0</v>
          </cell>
          <cell r="CZ467" t="b">
            <v>0</v>
          </cell>
          <cell r="DB467" t="b">
            <v>0</v>
          </cell>
          <cell r="DD467" t="b">
            <v>0</v>
          </cell>
          <cell r="DF467" t="b">
            <v>0</v>
          </cell>
          <cell r="DH467" t="b">
            <v>0</v>
          </cell>
          <cell r="DJ467" t="b">
            <v>0</v>
          </cell>
          <cell r="DL467" t="b">
            <v>0</v>
          </cell>
          <cell r="DN467" t="b">
            <v>0</v>
          </cell>
          <cell r="DP467" t="b">
            <v>0</v>
          </cell>
          <cell r="DV467">
            <v>0</v>
          </cell>
          <cell r="DX467">
            <v>0</v>
          </cell>
          <cell r="DZ467">
            <v>0</v>
          </cell>
          <cell r="EB467">
            <v>0</v>
          </cell>
          <cell r="ED467">
            <v>0</v>
          </cell>
          <cell r="EF467">
            <v>0</v>
          </cell>
          <cell r="EJ467">
            <v>0</v>
          </cell>
          <cell r="EL467">
            <v>0</v>
          </cell>
          <cell r="EN467">
            <v>0</v>
          </cell>
          <cell r="EP467">
            <v>0</v>
          </cell>
          <cell r="ER467">
            <v>0</v>
          </cell>
          <cell r="ET467">
            <v>0</v>
          </cell>
          <cell r="EX467">
            <v>0</v>
          </cell>
          <cell r="EZ467">
            <v>0</v>
          </cell>
          <cell r="FD467">
            <v>0</v>
          </cell>
          <cell r="FF467">
            <v>0</v>
          </cell>
        </row>
        <row r="468">
          <cell r="A468" t="str">
            <v>LandvindDK-East-2013</v>
          </cell>
          <cell r="B468" t="str">
            <v>DK-East</v>
          </cell>
          <cell r="G468">
            <v>10</v>
          </cell>
          <cell r="H468">
            <v>0</v>
          </cell>
          <cell r="N468">
            <v>29.840814255652479</v>
          </cell>
          <cell r="AK468">
            <v>10</v>
          </cell>
          <cell r="AL468">
            <v>0</v>
          </cell>
          <cell r="AN468">
            <v>0</v>
          </cell>
          <cell r="AO468">
            <v>1.5645</v>
          </cell>
          <cell r="AP468">
            <v>521.5</v>
          </cell>
          <cell r="AQ468">
            <v>0</v>
          </cell>
          <cell r="BG468" t="b">
            <v>0</v>
          </cell>
          <cell r="BO468" t="b">
            <v>0</v>
          </cell>
          <cell r="CA468" t="b">
            <v>0</v>
          </cell>
          <cell r="CB468" t="b">
            <v>0</v>
          </cell>
          <cell r="CD468" t="b">
            <v>0</v>
          </cell>
          <cell r="CE468" t="b">
            <v>0</v>
          </cell>
          <cell r="CG468" t="b">
            <v>0</v>
          </cell>
          <cell r="CH468" t="b">
            <v>0</v>
          </cell>
          <cell r="CP468" t="str">
            <v>ERWINWON</v>
          </cell>
          <cell r="CT468" t="b">
            <v>0</v>
          </cell>
          <cell r="CV468" t="b">
            <v>0</v>
          </cell>
          <cell r="CX468" t="b">
            <v>0</v>
          </cell>
          <cell r="CZ468" t="b">
            <v>0</v>
          </cell>
          <cell r="DB468" t="b">
            <v>0</v>
          </cell>
          <cell r="DD468" t="b">
            <v>0</v>
          </cell>
          <cell r="DF468" t="b">
            <v>0</v>
          </cell>
          <cell r="DH468" t="b">
            <v>0</v>
          </cell>
          <cell r="DJ468" t="b">
            <v>0</v>
          </cell>
          <cell r="DL468" t="b">
            <v>0</v>
          </cell>
          <cell r="DN468" t="b">
            <v>0</v>
          </cell>
          <cell r="DP468" t="b">
            <v>0</v>
          </cell>
          <cell r="DV468">
            <v>0</v>
          </cell>
          <cell r="DX468">
            <v>0</v>
          </cell>
          <cell r="DZ468">
            <v>0</v>
          </cell>
          <cell r="EB468">
            <v>0</v>
          </cell>
          <cell r="ED468">
            <v>0</v>
          </cell>
          <cell r="EF468">
            <v>0</v>
          </cell>
          <cell r="EJ468">
            <v>0</v>
          </cell>
          <cell r="EL468">
            <v>0</v>
          </cell>
          <cell r="EN468">
            <v>0</v>
          </cell>
          <cell r="EP468">
            <v>0</v>
          </cell>
          <cell r="ER468">
            <v>0</v>
          </cell>
          <cell r="ET468">
            <v>0</v>
          </cell>
          <cell r="EX468">
            <v>0</v>
          </cell>
          <cell r="EZ468">
            <v>0</v>
          </cell>
          <cell r="FD468">
            <v>0</v>
          </cell>
          <cell r="FF468">
            <v>0</v>
          </cell>
        </row>
        <row r="469">
          <cell r="A469" t="str">
            <v>LandvindDK-East-2014</v>
          </cell>
          <cell r="B469" t="str">
            <v>DK-East</v>
          </cell>
          <cell r="G469">
            <v>10</v>
          </cell>
          <cell r="H469">
            <v>0</v>
          </cell>
          <cell r="N469">
            <v>29.840814255652479</v>
          </cell>
          <cell r="AK469">
            <v>10</v>
          </cell>
          <cell r="AL469">
            <v>0</v>
          </cell>
          <cell r="AN469">
            <v>0</v>
          </cell>
          <cell r="AO469">
            <v>1.5645</v>
          </cell>
          <cell r="AP469">
            <v>521.5</v>
          </cell>
          <cell r="AQ469">
            <v>0</v>
          </cell>
          <cell r="BG469" t="b">
            <v>0</v>
          </cell>
          <cell r="BO469" t="b">
            <v>0</v>
          </cell>
          <cell r="CA469" t="b">
            <v>0</v>
          </cell>
          <cell r="CB469" t="b">
            <v>0</v>
          </cell>
          <cell r="CD469" t="b">
            <v>0</v>
          </cell>
          <cell r="CE469" t="b">
            <v>0</v>
          </cell>
          <cell r="CG469" t="b">
            <v>0</v>
          </cell>
          <cell r="CH469" t="b">
            <v>0</v>
          </cell>
          <cell r="CP469" t="str">
            <v>ERWINWON</v>
          </cell>
          <cell r="CT469" t="b">
            <v>0</v>
          </cell>
          <cell r="CV469" t="b">
            <v>0</v>
          </cell>
          <cell r="CX469" t="b">
            <v>0</v>
          </cell>
          <cell r="CZ469" t="b">
            <v>0</v>
          </cell>
          <cell r="DB469" t="b">
            <v>0</v>
          </cell>
          <cell r="DD469" t="b">
            <v>0</v>
          </cell>
          <cell r="DF469" t="b">
            <v>0</v>
          </cell>
          <cell r="DH469" t="b">
            <v>0</v>
          </cell>
          <cell r="DJ469" t="b">
            <v>0</v>
          </cell>
          <cell r="DL469" t="b">
            <v>0</v>
          </cell>
          <cell r="DN469" t="b">
            <v>0</v>
          </cell>
          <cell r="DP469" t="b">
            <v>0</v>
          </cell>
          <cell r="DV469">
            <v>0</v>
          </cell>
          <cell r="DX469">
            <v>0</v>
          </cell>
          <cell r="DZ469">
            <v>0</v>
          </cell>
          <cell r="EB469">
            <v>0</v>
          </cell>
          <cell r="ED469">
            <v>0</v>
          </cell>
          <cell r="EF469">
            <v>0</v>
          </cell>
          <cell r="EJ469">
            <v>0</v>
          </cell>
          <cell r="EL469">
            <v>0</v>
          </cell>
          <cell r="EN469">
            <v>0</v>
          </cell>
          <cell r="EP469">
            <v>0</v>
          </cell>
          <cell r="ER469">
            <v>0</v>
          </cell>
          <cell r="ET469">
            <v>0</v>
          </cell>
          <cell r="EX469">
            <v>0</v>
          </cell>
          <cell r="EZ469">
            <v>0</v>
          </cell>
          <cell r="FD469">
            <v>0</v>
          </cell>
          <cell r="FF469">
            <v>0</v>
          </cell>
        </row>
        <row r="470">
          <cell r="A470" t="str">
            <v>LandvindDK-East-2014</v>
          </cell>
          <cell r="B470" t="str">
            <v>DK-East</v>
          </cell>
          <cell r="G470">
            <v>10</v>
          </cell>
          <cell r="H470">
            <v>0</v>
          </cell>
          <cell r="N470">
            <v>29.840814255652479</v>
          </cell>
          <cell r="AK470">
            <v>10</v>
          </cell>
          <cell r="AL470">
            <v>0</v>
          </cell>
          <cell r="AN470">
            <v>0</v>
          </cell>
          <cell r="AO470">
            <v>1.5645</v>
          </cell>
          <cell r="AP470">
            <v>521.5</v>
          </cell>
          <cell r="AQ470">
            <v>0</v>
          </cell>
          <cell r="BG470" t="b">
            <v>0</v>
          </cell>
          <cell r="BO470" t="b">
            <v>0</v>
          </cell>
          <cell r="CA470" t="b">
            <v>0</v>
          </cell>
          <cell r="CB470" t="b">
            <v>0</v>
          </cell>
          <cell r="CD470" t="b">
            <v>0</v>
          </cell>
          <cell r="CE470" t="b">
            <v>0</v>
          </cell>
          <cell r="CG470" t="b">
            <v>0</v>
          </cell>
          <cell r="CH470" t="b">
            <v>0</v>
          </cell>
          <cell r="CP470" t="str">
            <v>ERWINWON</v>
          </cell>
          <cell r="CT470" t="b">
            <v>0</v>
          </cell>
          <cell r="CV470" t="b">
            <v>0</v>
          </cell>
          <cell r="CX470" t="b">
            <v>0</v>
          </cell>
          <cell r="CZ470" t="b">
            <v>0</v>
          </cell>
          <cell r="DB470" t="b">
            <v>0</v>
          </cell>
          <cell r="DD470" t="b">
            <v>0</v>
          </cell>
          <cell r="DF470" t="b">
            <v>0</v>
          </cell>
          <cell r="DH470" t="b">
            <v>0</v>
          </cell>
          <cell r="DJ470" t="b">
            <v>0</v>
          </cell>
          <cell r="DL470" t="b">
            <v>0</v>
          </cell>
          <cell r="DN470" t="b">
            <v>0</v>
          </cell>
          <cell r="DP470" t="b">
            <v>0</v>
          </cell>
          <cell r="DV470">
            <v>0</v>
          </cell>
          <cell r="DX470">
            <v>0</v>
          </cell>
          <cell r="DZ470">
            <v>0</v>
          </cell>
          <cell r="EB470">
            <v>0</v>
          </cell>
          <cell r="ED470">
            <v>0</v>
          </cell>
          <cell r="EF470">
            <v>0</v>
          </cell>
          <cell r="EJ470">
            <v>0</v>
          </cell>
          <cell r="EL470">
            <v>0</v>
          </cell>
          <cell r="EN470">
            <v>0</v>
          </cell>
          <cell r="EP470">
            <v>0</v>
          </cell>
          <cell r="ER470">
            <v>0</v>
          </cell>
          <cell r="ET470">
            <v>0</v>
          </cell>
          <cell r="EX470">
            <v>0</v>
          </cell>
          <cell r="EZ470">
            <v>0</v>
          </cell>
          <cell r="FD470">
            <v>0</v>
          </cell>
          <cell r="FF470">
            <v>0</v>
          </cell>
        </row>
        <row r="471">
          <cell r="A471" t="str">
            <v>LandvindDK-East-2015</v>
          </cell>
          <cell r="B471" t="str">
            <v>DK-East</v>
          </cell>
          <cell r="G471">
            <v>10</v>
          </cell>
          <cell r="H471">
            <v>0</v>
          </cell>
          <cell r="N471">
            <v>29.840814255652479</v>
          </cell>
          <cell r="AK471">
            <v>10</v>
          </cell>
          <cell r="AL471">
            <v>0</v>
          </cell>
          <cell r="AN471">
            <v>0</v>
          </cell>
          <cell r="AO471">
            <v>1.5645</v>
          </cell>
          <cell r="AP471">
            <v>521.5</v>
          </cell>
          <cell r="AQ471">
            <v>0</v>
          </cell>
          <cell r="BG471" t="b">
            <v>0</v>
          </cell>
          <cell r="BO471" t="b">
            <v>0</v>
          </cell>
          <cell r="CA471" t="b">
            <v>0</v>
          </cell>
          <cell r="CB471" t="b">
            <v>0</v>
          </cell>
          <cell r="CD471" t="b">
            <v>0</v>
          </cell>
          <cell r="CE471" t="b">
            <v>0</v>
          </cell>
          <cell r="CG471" t="b">
            <v>0</v>
          </cell>
          <cell r="CH471" t="b">
            <v>0</v>
          </cell>
          <cell r="CP471" t="str">
            <v>ERWINWON</v>
          </cell>
          <cell r="CT471" t="b">
            <v>0</v>
          </cell>
          <cell r="CV471" t="b">
            <v>0</v>
          </cell>
          <cell r="CX471" t="b">
            <v>0</v>
          </cell>
          <cell r="CZ471" t="b">
            <v>0</v>
          </cell>
          <cell r="DB471" t="b">
            <v>0</v>
          </cell>
          <cell r="DD471" t="b">
            <v>0</v>
          </cell>
          <cell r="DF471" t="b">
            <v>0</v>
          </cell>
          <cell r="DH471" t="b">
            <v>0</v>
          </cell>
          <cell r="DJ471" t="b">
            <v>0</v>
          </cell>
          <cell r="DL471" t="b">
            <v>0</v>
          </cell>
          <cell r="DN471" t="b">
            <v>0</v>
          </cell>
          <cell r="DP471" t="b">
            <v>0</v>
          </cell>
          <cell r="DV471">
            <v>0</v>
          </cell>
          <cell r="DX471">
            <v>0</v>
          </cell>
          <cell r="DZ471">
            <v>0</v>
          </cell>
          <cell r="EB471">
            <v>0</v>
          </cell>
          <cell r="ED471">
            <v>0</v>
          </cell>
          <cell r="EF471">
            <v>0</v>
          </cell>
          <cell r="EJ471">
            <v>0</v>
          </cell>
          <cell r="EL471">
            <v>0</v>
          </cell>
          <cell r="EN471">
            <v>0</v>
          </cell>
          <cell r="EP471">
            <v>0</v>
          </cell>
          <cell r="ER471">
            <v>0</v>
          </cell>
          <cell r="ET471">
            <v>0</v>
          </cell>
          <cell r="EX471">
            <v>0</v>
          </cell>
          <cell r="EZ471">
            <v>0</v>
          </cell>
          <cell r="FD471">
            <v>0</v>
          </cell>
          <cell r="FF471">
            <v>0</v>
          </cell>
        </row>
        <row r="472">
          <cell r="A472" t="str">
            <v>LandvindDK-East-2015</v>
          </cell>
          <cell r="B472" t="str">
            <v>DK-East</v>
          </cell>
          <cell r="G472">
            <v>10</v>
          </cell>
          <cell r="H472">
            <v>0</v>
          </cell>
          <cell r="N472">
            <v>29.840814255652479</v>
          </cell>
          <cell r="AK472">
            <v>10</v>
          </cell>
          <cell r="AL472">
            <v>0</v>
          </cell>
          <cell r="AN472">
            <v>0</v>
          </cell>
          <cell r="AO472">
            <v>1.5645</v>
          </cell>
          <cell r="AP472">
            <v>521.5</v>
          </cell>
          <cell r="AQ472">
            <v>0</v>
          </cell>
          <cell r="BG472" t="b">
            <v>0</v>
          </cell>
          <cell r="BO472" t="b">
            <v>0</v>
          </cell>
          <cell r="CA472" t="b">
            <v>0</v>
          </cell>
          <cell r="CB472" t="b">
            <v>0</v>
          </cell>
          <cell r="CD472" t="b">
            <v>0</v>
          </cell>
          <cell r="CE472" t="b">
            <v>0</v>
          </cell>
          <cell r="CG472" t="b">
            <v>0</v>
          </cell>
          <cell r="CH472" t="b">
            <v>0</v>
          </cell>
          <cell r="CP472" t="str">
            <v>ERWINWON</v>
          </cell>
          <cell r="CT472" t="b">
            <v>0</v>
          </cell>
          <cell r="CV472" t="b">
            <v>0</v>
          </cell>
          <cell r="CX472" t="b">
            <v>0</v>
          </cell>
          <cell r="CZ472" t="b">
            <v>0</v>
          </cell>
          <cell r="DB472" t="b">
            <v>0</v>
          </cell>
          <cell r="DD472" t="b">
            <v>0</v>
          </cell>
          <cell r="DF472" t="b">
            <v>0</v>
          </cell>
          <cell r="DH472" t="b">
            <v>0</v>
          </cell>
          <cell r="DJ472" t="b">
            <v>0</v>
          </cell>
          <cell r="DL472" t="b">
            <v>0</v>
          </cell>
          <cell r="DN472" t="b">
            <v>0</v>
          </cell>
          <cell r="DP472" t="b">
            <v>0</v>
          </cell>
          <cell r="DV472">
            <v>0</v>
          </cell>
          <cell r="DX472">
            <v>0</v>
          </cell>
          <cell r="DZ472">
            <v>0</v>
          </cell>
          <cell r="EB472">
            <v>0</v>
          </cell>
          <cell r="ED472">
            <v>0</v>
          </cell>
          <cell r="EF472">
            <v>0</v>
          </cell>
          <cell r="EJ472">
            <v>0</v>
          </cell>
          <cell r="EL472">
            <v>0</v>
          </cell>
          <cell r="EN472">
            <v>0</v>
          </cell>
          <cell r="EP472">
            <v>0</v>
          </cell>
          <cell r="ER472">
            <v>0</v>
          </cell>
          <cell r="ET472">
            <v>0</v>
          </cell>
          <cell r="EX472">
            <v>0</v>
          </cell>
          <cell r="EZ472">
            <v>0</v>
          </cell>
          <cell r="FD472">
            <v>0</v>
          </cell>
          <cell r="FF472">
            <v>0</v>
          </cell>
        </row>
        <row r="473">
          <cell r="A473" t="str">
            <v>LandvindDK-East-2016</v>
          </cell>
          <cell r="B473" t="str">
            <v>DK-East</v>
          </cell>
          <cell r="G473">
            <v>25</v>
          </cell>
          <cell r="H473">
            <v>0</v>
          </cell>
          <cell r="N473">
            <v>74.602035639131202</v>
          </cell>
          <cell r="AK473">
            <v>25</v>
          </cell>
          <cell r="AL473">
            <v>0</v>
          </cell>
          <cell r="AN473">
            <v>0</v>
          </cell>
          <cell r="AO473">
            <v>3.8553749999999996</v>
          </cell>
          <cell r="AP473">
            <v>1285.125</v>
          </cell>
          <cell r="AQ473">
            <v>0</v>
          </cell>
          <cell r="BG473" t="b">
            <v>0</v>
          </cell>
          <cell r="BO473" t="b">
            <v>0</v>
          </cell>
          <cell r="CA473" t="b">
            <v>0</v>
          </cell>
          <cell r="CB473" t="b">
            <v>0</v>
          </cell>
          <cell r="CD473" t="b">
            <v>0</v>
          </cell>
          <cell r="CE473" t="b">
            <v>0</v>
          </cell>
          <cell r="CG473" t="b">
            <v>0</v>
          </cell>
          <cell r="CH473" t="b">
            <v>0</v>
          </cell>
          <cell r="CP473" t="str">
            <v>ERWINWON</v>
          </cell>
          <cell r="CT473" t="b">
            <v>0</v>
          </cell>
          <cell r="CV473" t="b">
            <v>0</v>
          </cell>
          <cell r="CX473" t="b">
            <v>0</v>
          </cell>
          <cell r="CZ473" t="b">
            <v>0</v>
          </cell>
          <cell r="DB473" t="b">
            <v>0</v>
          </cell>
          <cell r="DD473" t="b">
            <v>0</v>
          </cell>
          <cell r="DF473" t="b">
            <v>0</v>
          </cell>
          <cell r="DH473" t="b">
            <v>0</v>
          </cell>
          <cell r="DJ473" t="b">
            <v>0</v>
          </cell>
          <cell r="DL473" t="b">
            <v>0</v>
          </cell>
          <cell r="DN473" t="b">
            <v>0</v>
          </cell>
          <cell r="DP473" t="b">
            <v>0</v>
          </cell>
          <cell r="DV473">
            <v>0</v>
          </cell>
          <cell r="DX473">
            <v>0</v>
          </cell>
          <cell r="DZ473">
            <v>0</v>
          </cell>
          <cell r="EB473">
            <v>0</v>
          </cell>
          <cell r="ED473">
            <v>0</v>
          </cell>
          <cell r="EF473">
            <v>0</v>
          </cell>
          <cell r="EJ473">
            <v>0</v>
          </cell>
          <cell r="EL473">
            <v>0</v>
          </cell>
          <cell r="EN473">
            <v>0</v>
          </cell>
          <cell r="EP473">
            <v>0</v>
          </cell>
          <cell r="ER473">
            <v>0</v>
          </cell>
          <cell r="ET473">
            <v>0</v>
          </cell>
          <cell r="EX473">
            <v>0</v>
          </cell>
          <cell r="EZ473">
            <v>0</v>
          </cell>
          <cell r="FD473">
            <v>0</v>
          </cell>
          <cell r="FF473">
            <v>0</v>
          </cell>
        </row>
        <row r="474">
          <cell r="A474" t="str">
            <v>LandvindDK-East-2016</v>
          </cell>
          <cell r="B474" t="str">
            <v>DK-East</v>
          </cell>
          <cell r="G474">
            <v>25</v>
          </cell>
          <cell r="H474">
            <v>0</v>
          </cell>
          <cell r="N474">
            <v>74.602035639131202</v>
          </cell>
          <cell r="AK474">
            <v>25</v>
          </cell>
          <cell r="AL474">
            <v>0</v>
          </cell>
          <cell r="AN474">
            <v>0</v>
          </cell>
          <cell r="AO474">
            <v>3.8553749999999996</v>
          </cell>
          <cell r="AP474">
            <v>1285.125</v>
          </cell>
          <cell r="AQ474">
            <v>0</v>
          </cell>
          <cell r="BG474" t="b">
            <v>0</v>
          </cell>
          <cell r="BO474" t="b">
            <v>0</v>
          </cell>
          <cell r="CA474" t="b">
            <v>0</v>
          </cell>
          <cell r="CB474" t="b">
            <v>0</v>
          </cell>
          <cell r="CD474" t="b">
            <v>0</v>
          </cell>
          <cell r="CE474" t="b">
            <v>0</v>
          </cell>
          <cell r="CG474" t="b">
            <v>0</v>
          </cell>
          <cell r="CH474" t="b">
            <v>0</v>
          </cell>
          <cell r="CP474" t="str">
            <v>ERWINWON</v>
          </cell>
          <cell r="CT474" t="b">
            <v>0</v>
          </cell>
          <cell r="CV474" t="b">
            <v>0</v>
          </cell>
          <cell r="CX474" t="b">
            <v>0</v>
          </cell>
          <cell r="CZ474" t="b">
            <v>0</v>
          </cell>
          <cell r="DB474" t="b">
            <v>0</v>
          </cell>
          <cell r="DD474" t="b">
            <v>0</v>
          </cell>
          <cell r="DF474" t="b">
            <v>0</v>
          </cell>
          <cell r="DH474" t="b">
            <v>0</v>
          </cell>
          <cell r="DJ474" t="b">
            <v>0</v>
          </cell>
          <cell r="DL474" t="b">
            <v>0</v>
          </cell>
          <cell r="DN474" t="b">
            <v>0</v>
          </cell>
          <cell r="DP474" t="b">
            <v>0</v>
          </cell>
          <cell r="DV474">
            <v>0</v>
          </cell>
          <cell r="DX474">
            <v>0</v>
          </cell>
          <cell r="DZ474">
            <v>0</v>
          </cell>
          <cell r="EB474">
            <v>0</v>
          </cell>
          <cell r="ED474">
            <v>0</v>
          </cell>
          <cell r="EF474">
            <v>0</v>
          </cell>
          <cell r="EJ474">
            <v>0</v>
          </cell>
          <cell r="EL474">
            <v>0</v>
          </cell>
          <cell r="EN474">
            <v>0</v>
          </cell>
          <cell r="EP474">
            <v>0</v>
          </cell>
          <cell r="ER474">
            <v>0</v>
          </cell>
          <cell r="ET474">
            <v>0</v>
          </cell>
          <cell r="EX474">
            <v>0</v>
          </cell>
          <cell r="EZ474">
            <v>0</v>
          </cell>
          <cell r="FD474">
            <v>0</v>
          </cell>
          <cell r="FF474">
            <v>0</v>
          </cell>
        </row>
        <row r="475">
          <cell r="A475" t="str">
            <v>LandvindDK-East-2017</v>
          </cell>
          <cell r="B475" t="str">
            <v>DK-East</v>
          </cell>
          <cell r="G475">
            <v>25</v>
          </cell>
          <cell r="H475">
            <v>0</v>
          </cell>
          <cell r="N475">
            <v>74.602035639131202</v>
          </cell>
          <cell r="AK475">
            <v>25</v>
          </cell>
          <cell r="AL475">
            <v>0</v>
          </cell>
          <cell r="AN475">
            <v>0</v>
          </cell>
          <cell r="AO475">
            <v>3.7994999999999992</v>
          </cell>
          <cell r="AP475">
            <v>1266.5</v>
          </cell>
          <cell r="AQ475">
            <v>0</v>
          </cell>
          <cell r="BG475" t="b">
            <v>0</v>
          </cell>
          <cell r="BO475" t="b">
            <v>0</v>
          </cell>
          <cell r="CA475" t="b">
            <v>0</v>
          </cell>
          <cell r="CB475" t="b">
            <v>0</v>
          </cell>
          <cell r="CD475" t="b">
            <v>0</v>
          </cell>
          <cell r="CE475" t="b">
            <v>0</v>
          </cell>
          <cell r="CG475" t="b">
            <v>0</v>
          </cell>
          <cell r="CH475" t="b">
            <v>0</v>
          </cell>
          <cell r="CP475" t="str">
            <v>ERWINWON</v>
          </cell>
          <cell r="CT475" t="b">
            <v>0</v>
          </cell>
          <cell r="CV475" t="b">
            <v>0</v>
          </cell>
          <cell r="CX475" t="b">
            <v>0</v>
          </cell>
          <cell r="CZ475" t="b">
            <v>0</v>
          </cell>
          <cell r="DB475" t="b">
            <v>0</v>
          </cell>
          <cell r="DD475" t="b">
            <v>0</v>
          </cell>
          <cell r="DF475" t="b">
            <v>0</v>
          </cell>
          <cell r="DH475" t="b">
            <v>0</v>
          </cell>
          <cell r="DJ475" t="b">
            <v>0</v>
          </cell>
          <cell r="DL475" t="b">
            <v>0</v>
          </cell>
          <cell r="DN475" t="b">
            <v>0</v>
          </cell>
          <cell r="DP475" t="b">
            <v>0</v>
          </cell>
          <cell r="DV475">
            <v>0</v>
          </cell>
          <cell r="DX475">
            <v>0</v>
          </cell>
          <cell r="DZ475">
            <v>0</v>
          </cell>
          <cell r="EB475">
            <v>0</v>
          </cell>
          <cell r="ED475">
            <v>0</v>
          </cell>
          <cell r="EF475">
            <v>0</v>
          </cell>
          <cell r="EJ475">
            <v>0</v>
          </cell>
          <cell r="EL475">
            <v>0</v>
          </cell>
          <cell r="EN475">
            <v>0</v>
          </cell>
          <cell r="EP475">
            <v>0</v>
          </cell>
          <cell r="ER475">
            <v>0</v>
          </cell>
          <cell r="ET475">
            <v>0</v>
          </cell>
          <cell r="EX475">
            <v>0</v>
          </cell>
          <cell r="EZ475">
            <v>0</v>
          </cell>
          <cell r="FD475">
            <v>0</v>
          </cell>
          <cell r="FF475">
            <v>0</v>
          </cell>
        </row>
        <row r="476">
          <cell r="A476" t="str">
            <v>LandvindDK-East-2017</v>
          </cell>
          <cell r="B476" t="str">
            <v>DK-East</v>
          </cell>
          <cell r="G476">
            <v>25</v>
          </cell>
          <cell r="H476">
            <v>0</v>
          </cell>
          <cell r="N476">
            <v>74.602035639131202</v>
          </cell>
          <cell r="AK476">
            <v>25</v>
          </cell>
          <cell r="AL476">
            <v>0</v>
          </cell>
          <cell r="AN476">
            <v>0</v>
          </cell>
          <cell r="AO476">
            <v>3.7994999999999992</v>
          </cell>
          <cell r="AP476">
            <v>1266.5</v>
          </cell>
          <cell r="AQ476">
            <v>0</v>
          </cell>
          <cell r="BG476" t="b">
            <v>0</v>
          </cell>
          <cell r="BO476" t="b">
            <v>0</v>
          </cell>
          <cell r="CA476" t="b">
            <v>0</v>
          </cell>
          <cell r="CB476" t="b">
            <v>0</v>
          </cell>
          <cell r="CD476" t="b">
            <v>0</v>
          </cell>
          <cell r="CE476" t="b">
            <v>0</v>
          </cell>
          <cell r="CG476" t="b">
            <v>0</v>
          </cell>
          <cell r="CH476" t="b">
            <v>0</v>
          </cell>
          <cell r="CP476" t="str">
            <v>ERWINWON</v>
          </cell>
          <cell r="CT476" t="b">
            <v>0</v>
          </cell>
          <cell r="CV476" t="b">
            <v>0</v>
          </cell>
          <cell r="CX476" t="b">
            <v>0</v>
          </cell>
          <cell r="CZ476" t="b">
            <v>0</v>
          </cell>
          <cell r="DB476" t="b">
            <v>0</v>
          </cell>
          <cell r="DD476" t="b">
            <v>0</v>
          </cell>
          <cell r="DF476" t="b">
            <v>0</v>
          </cell>
          <cell r="DH476" t="b">
            <v>0</v>
          </cell>
          <cell r="DJ476" t="b">
            <v>0</v>
          </cell>
          <cell r="DL476" t="b">
            <v>0</v>
          </cell>
          <cell r="DN476" t="b">
            <v>0</v>
          </cell>
          <cell r="DP476" t="b">
            <v>0</v>
          </cell>
          <cell r="DV476">
            <v>0</v>
          </cell>
          <cell r="DX476">
            <v>0</v>
          </cell>
          <cell r="DZ476">
            <v>0</v>
          </cell>
          <cell r="EB476">
            <v>0</v>
          </cell>
          <cell r="ED476">
            <v>0</v>
          </cell>
          <cell r="EF476">
            <v>0</v>
          </cell>
          <cell r="EJ476">
            <v>0</v>
          </cell>
          <cell r="EL476">
            <v>0</v>
          </cell>
          <cell r="EN476">
            <v>0</v>
          </cell>
          <cell r="EP476">
            <v>0</v>
          </cell>
          <cell r="ER476">
            <v>0</v>
          </cell>
          <cell r="ET476">
            <v>0</v>
          </cell>
          <cell r="EX476">
            <v>0</v>
          </cell>
          <cell r="EZ476">
            <v>0</v>
          </cell>
          <cell r="FD476">
            <v>0</v>
          </cell>
          <cell r="FF476">
            <v>0</v>
          </cell>
        </row>
        <row r="477">
          <cell r="A477" t="str">
            <v>LandvindDK-East-2018</v>
          </cell>
          <cell r="B477" t="str">
            <v>DK-East</v>
          </cell>
          <cell r="G477">
            <v>40</v>
          </cell>
          <cell r="H477">
            <v>0</v>
          </cell>
          <cell r="N477">
            <v>119.36325702260991</v>
          </cell>
          <cell r="AK477">
            <v>40</v>
          </cell>
          <cell r="AL477">
            <v>0</v>
          </cell>
          <cell r="AN477">
            <v>0</v>
          </cell>
          <cell r="AO477">
            <v>5.9897999999999989</v>
          </cell>
          <cell r="AP477">
            <v>1996.6000000000004</v>
          </cell>
          <cell r="AQ477">
            <v>0</v>
          </cell>
          <cell r="BG477" t="b">
            <v>0</v>
          </cell>
          <cell r="BO477" t="b">
            <v>0</v>
          </cell>
          <cell r="CA477" t="b">
            <v>0</v>
          </cell>
          <cell r="CB477" t="b">
            <v>0</v>
          </cell>
          <cell r="CD477" t="b">
            <v>0</v>
          </cell>
          <cell r="CE477" t="b">
            <v>0</v>
          </cell>
          <cell r="CG477" t="b">
            <v>0</v>
          </cell>
          <cell r="CH477" t="b">
            <v>0</v>
          </cell>
          <cell r="CP477" t="str">
            <v>ERWINWON</v>
          </cell>
          <cell r="CT477" t="b">
            <v>0</v>
          </cell>
          <cell r="CV477" t="b">
            <v>0</v>
          </cell>
          <cell r="CX477" t="b">
            <v>0</v>
          </cell>
          <cell r="CZ477" t="b">
            <v>0</v>
          </cell>
          <cell r="DB477" t="b">
            <v>0</v>
          </cell>
          <cell r="DD477" t="b">
            <v>0</v>
          </cell>
          <cell r="DF477" t="b">
            <v>0</v>
          </cell>
          <cell r="DH477" t="b">
            <v>0</v>
          </cell>
          <cell r="DJ477" t="b">
            <v>0</v>
          </cell>
          <cell r="DL477" t="b">
            <v>0</v>
          </cell>
          <cell r="DN477" t="b">
            <v>0</v>
          </cell>
          <cell r="DP477" t="b">
            <v>0</v>
          </cell>
          <cell r="DV477">
            <v>0</v>
          </cell>
          <cell r="DX477">
            <v>0</v>
          </cell>
          <cell r="DZ477">
            <v>0</v>
          </cell>
          <cell r="EB477">
            <v>0</v>
          </cell>
          <cell r="ED477">
            <v>0</v>
          </cell>
          <cell r="EF477">
            <v>0</v>
          </cell>
          <cell r="EJ477">
            <v>0</v>
          </cell>
          <cell r="EL477">
            <v>0</v>
          </cell>
          <cell r="EN477">
            <v>0</v>
          </cell>
          <cell r="EP477">
            <v>0</v>
          </cell>
          <cell r="ER477">
            <v>0</v>
          </cell>
          <cell r="ET477">
            <v>0</v>
          </cell>
          <cell r="EX477">
            <v>0</v>
          </cell>
          <cell r="EZ477">
            <v>0</v>
          </cell>
          <cell r="FD477">
            <v>0</v>
          </cell>
          <cell r="FF477">
            <v>0</v>
          </cell>
        </row>
        <row r="478">
          <cell r="A478" t="str">
            <v>LandvindDK-East-2018</v>
          </cell>
          <cell r="B478" t="str">
            <v>DK-East</v>
          </cell>
          <cell r="G478">
            <v>40</v>
          </cell>
          <cell r="H478">
            <v>0</v>
          </cell>
          <cell r="N478">
            <v>119.36325702260991</v>
          </cell>
          <cell r="AK478">
            <v>40</v>
          </cell>
          <cell r="AL478">
            <v>0</v>
          </cell>
          <cell r="AN478">
            <v>0</v>
          </cell>
          <cell r="AO478">
            <v>5.9897999999999989</v>
          </cell>
          <cell r="AP478">
            <v>1996.6000000000004</v>
          </cell>
          <cell r="AQ478">
            <v>0</v>
          </cell>
          <cell r="BG478" t="b">
            <v>0</v>
          </cell>
          <cell r="BO478" t="b">
            <v>0</v>
          </cell>
          <cell r="CA478" t="b">
            <v>0</v>
          </cell>
          <cell r="CB478" t="b">
            <v>0</v>
          </cell>
          <cell r="CD478" t="b">
            <v>0</v>
          </cell>
          <cell r="CE478" t="b">
            <v>0</v>
          </cell>
          <cell r="CG478" t="b">
            <v>0</v>
          </cell>
          <cell r="CH478" t="b">
            <v>0</v>
          </cell>
          <cell r="CP478" t="str">
            <v>ERWINWON</v>
          </cell>
          <cell r="CT478" t="b">
            <v>0</v>
          </cell>
          <cell r="CV478" t="b">
            <v>0</v>
          </cell>
          <cell r="CX478" t="b">
            <v>0</v>
          </cell>
          <cell r="CZ478" t="b">
            <v>0</v>
          </cell>
          <cell r="DB478" t="b">
            <v>0</v>
          </cell>
          <cell r="DD478" t="b">
            <v>0</v>
          </cell>
          <cell r="DF478" t="b">
            <v>0</v>
          </cell>
          <cell r="DH478" t="b">
            <v>0</v>
          </cell>
          <cell r="DJ478" t="b">
            <v>0</v>
          </cell>
          <cell r="DL478" t="b">
            <v>0</v>
          </cell>
          <cell r="DN478" t="b">
            <v>0</v>
          </cell>
          <cell r="DP478" t="b">
            <v>0</v>
          </cell>
          <cell r="DV478">
            <v>0</v>
          </cell>
          <cell r="DX478">
            <v>0</v>
          </cell>
          <cell r="DZ478">
            <v>0</v>
          </cell>
          <cell r="EB478">
            <v>0</v>
          </cell>
          <cell r="ED478">
            <v>0</v>
          </cell>
          <cell r="EF478">
            <v>0</v>
          </cell>
          <cell r="EJ478">
            <v>0</v>
          </cell>
          <cell r="EL478">
            <v>0</v>
          </cell>
          <cell r="EN478">
            <v>0</v>
          </cell>
          <cell r="EP478">
            <v>0</v>
          </cell>
          <cell r="ER478">
            <v>0</v>
          </cell>
          <cell r="ET478">
            <v>0</v>
          </cell>
          <cell r="EX478">
            <v>0</v>
          </cell>
          <cell r="EZ478">
            <v>0</v>
          </cell>
          <cell r="FD478">
            <v>0</v>
          </cell>
          <cell r="FF478">
            <v>0</v>
          </cell>
        </row>
        <row r="479">
          <cell r="A479" t="str">
            <v>LandvindDK-East-2019</v>
          </cell>
          <cell r="B479" t="str">
            <v>DK-East</v>
          </cell>
          <cell r="G479">
            <v>40</v>
          </cell>
          <cell r="H479">
            <v>0</v>
          </cell>
          <cell r="N479">
            <v>119.36325702260991</v>
          </cell>
          <cell r="AK479">
            <v>40</v>
          </cell>
          <cell r="AL479">
            <v>0</v>
          </cell>
          <cell r="AN479">
            <v>0</v>
          </cell>
          <cell r="AO479">
            <v>5.9003999999999976</v>
          </cell>
          <cell r="AP479">
            <v>1966.8000000000004</v>
          </cell>
          <cell r="AQ479">
            <v>0</v>
          </cell>
          <cell r="BG479" t="b">
            <v>0</v>
          </cell>
          <cell r="BO479" t="b">
            <v>0</v>
          </cell>
          <cell r="CA479" t="b">
            <v>0</v>
          </cell>
          <cell r="CB479" t="b">
            <v>0</v>
          </cell>
          <cell r="CD479" t="b">
            <v>0</v>
          </cell>
          <cell r="CE479" t="b">
            <v>0</v>
          </cell>
          <cell r="CG479" t="b">
            <v>0</v>
          </cell>
          <cell r="CH479" t="b">
            <v>0</v>
          </cell>
          <cell r="CP479" t="str">
            <v>ERWINWON</v>
          </cell>
          <cell r="CT479" t="b">
            <v>0</v>
          </cell>
          <cell r="CV479" t="b">
            <v>0</v>
          </cell>
          <cell r="CX479" t="b">
            <v>0</v>
          </cell>
          <cell r="CZ479" t="b">
            <v>0</v>
          </cell>
          <cell r="DB479" t="b">
            <v>0</v>
          </cell>
          <cell r="DD479" t="b">
            <v>0</v>
          </cell>
          <cell r="DF479" t="b">
            <v>0</v>
          </cell>
          <cell r="DH479" t="b">
            <v>0</v>
          </cell>
          <cell r="DJ479" t="b">
            <v>0</v>
          </cell>
          <cell r="DL479" t="b">
            <v>0</v>
          </cell>
          <cell r="DN479" t="b">
            <v>0</v>
          </cell>
          <cell r="DP479" t="b">
            <v>0</v>
          </cell>
          <cell r="DV479">
            <v>0</v>
          </cell>
          <cell r="DX479">
            <v>0</v>
          </cell>
          <cell r="DZ479">
            <v>0</v>
          </cell>
          <cell r="EB479">
            <v>0</v>
          </cell>
          <cell r="ED479">
            <v>0</v>
          </cell>
          <cell r="EF479">
            <v>0</v>
          </cell>
          <cell r="EJ479">
            <v>0</v>
          </cell>
          <cell r="EL479">
            <v>0</v>
          </cell>
          <cell r="EN479">
            <v>0</v>
          </cell>
          <cell r="EP479">
            <v>0</v>
          </cell>
          <cell r="ER479">
            <v>0</v>
          </cell>
          <cell r="ET479">
            <v>0</v>
          </cell>
          <cell r="EX479">
            <v>0</v>
          </cell>
          <cell r="EZ479">
            <v>0</v>
          </cell>
          <cell r="FD479">
            <v>0</v>
          </cell>
          <cell r="FF479">
            <v>0</v>
          </cell>
        </row>
        <row r="480">
          <cell r="A480" t="str">
            <v>LandvindDK-East-2019</v>
          </cell>
          <cell r="B480" t="str">
            <v>DK-East</v>
          </cell>
          <cell r="G480">
            <v>40</v>
          </cell>
          <cell r="H480">
            <v>0</v>
          </cell>
          <cell r="N480">
            <v>119.36325702260991</v>
          </cell>
          <cell r="AK480">
            <v>40</v>
          </cell>
          <cell r="AL480">
            <v>0</v>
          </cell>
          <cell r="AN480">
            <v>0</v>
          </cell>
          <cell r="AO480">
            <v>5.9003999999999976</v>
          </cell>
          <cell r="AP480">
            <v>1966.8000000000004</v>
          </cell>
          <cell r="AQ480">
            <v>0</v>
          </cell>
          <cell r="BG480" t="b">
            <v>0</v>
          </cell>
          <cell r="BO480" t="b">
            <v>0</v>
          </cell>
          <cell r="CA480" t="b">
            <v>0</v>
          </cell>
          <cell r="CB480" t="b">
            <v>0</v>
          </cell>
          <cell r="CD480" t="b">
            <v>0</v>
          </cell>
          <cell r="CE480" t="b">
            <v>0</v>
          </cell>
          <cell r="CG480" t="b">
            <v>0</v>
          </cell>
          <cell r="CH480" t="b">
            <v>0</v>
          </cell>
          <cell r="CP480" t="str">
            <v>ERWINWON</v>
          </cell>
          <cell r="CT480" t="b">
            <v>0</v>
          </cell>
          <cell r="CV480" t="b">
            <v>0</v>
          </cell>
          <cell r="CX480" t="b">
            <v>0</v>
          </cell>
          <cell r="CZ480" t="b">
            <v>0</v>
          </cell>
          <cell r="DB480" t="b">
            <v>0</v>
          </cell>
          <cell r="DD480" t="b">
            <v>0</v>
          </cell>
          <cell r="DF480" t="b">
            <v>0</v>
          </cell>
          <cell r="DH480" t="b">
            <v>0</v>
          </cell>
          <cell r="DJ480" t="b">
            <v>0</v>
          </cell>
          <cell r="DL480" t="b">
            <v>0</v>
          </cell>
          <cell r="DN480" t="b">
            <v>0</v>
          </cell>
          <cell r="DP480" t="b">
            <v>0</v>
          </cell>
          <cell r="DV480">
            <v>0</v>
          </cell>
          <cell r="DX480">
            <v>0</v>
          </cell>
          <cell r="DZ480">
            <v>0</v>
          </cell>
          <cell r="EB480">
            <v>0</v>
          </cell>
          <cell r="ED480">
            <v>0</v>
          </cell>
          <cell r="EF480">
            <v>0</v>
          </cell>
          <cell r="EJ480">
            <v>0</v>
          </cell>
          <cell r="EL480">
            <v>0</v>
          </cell>
          <cell r="EN480">
            <v>0</v>
          </cell>
          <cell r="EP480">
            <v>0</v>
          </cell>
          <cell r="ER480">
            <v>0</v>
          </cell>
          <cell r="ET480">
            <v>0</v>
          </cell>
          <cell r="EX480">
            <v>0</v>
          </cell>
          <cell r="EZ480">
            <v>0</v>
          </cell>
          <cell r="FD480">
            <v>0</v>
          </cell>
          <cell r="FF480">
            <v>0</v>
          </cell>
        </row>
        <row r="481">
          <cell r="A481" t="str">
            <v>LandvindDK-East-2020</v>
          </cell>
          <cell r="B481" t="str">
            <v>DK-East</v>
          </cell>
          <cell r="G481">
            <v>50</v>
          </cell>
          <cell r="H481">
            <v>0</v>
          </cell>
          <cell r="N481">
            <v>149.2040712782624</v>
          </cell>
          <cell r="AK481">
            <v>50</v>
          </cell>
          <cell r="AL481">
            <v>0</v>
          </cell>
          <cell r="AN481">
            <v>0</v>
          </cell>
          <cell r="AO481">
            <v>7.263749999999999</v>
          </cell>
          <cell r="AP481">
            <v>2421.25</v>
          </cell>
          <cell r="AQ481">
            <v>0</v>
          </cell>
          <cell r="BG481" t="b">
            <v>0</v>
          </cell>
          <cell r="BO481" t="b">
            <v>0</v>
          </cell>
          <cell r="CA481" t="b">
            <v>0</v>
          </cell>
          <cell r="CB481" t="b">
            <v>0</v>
          </cell>
          <cell r="CD481" t="b">
            <v>0</v>
          </cell>
          <cell r="CE481" t="b">
            <v>0</v>
          </cell>
          <cell r="CG481" t="b">
            <v>0</v>
          </cell>
          <cell r="CH481" t="b">
            <v>0</v>
          </cell>
          <cell r="CP481" t="str">
            <v>ERWINWON</v>
          </cell>
          <cell r="CT481" t="b">
            <v>0</v>
          </cell>
          <cell r="CV481" t="b">
            <v>0</v>
          </cell>
          <cell r="CX481" t="b">
            <v>0</v>
          </cell>
          <cell r="CZ481" t="b">
            <v>0</v>
          </cell>
          <cell r="DB481" t="b">
            <v>0</v>
          </cell>
          <cell r="DD481" t="b">
            <v>0</v>
          </cell>
          <cell r="DF481" t="b">
            <v>0</v>
          </cell>
          <cell r="DH481" t="b">
            <v>0</v>
          </cell>
          <cell r="DJ481" t="b">
            <v>0</v>
          </cell>
          <cell r="DL481" t="b">
            <v>0</v>
          </cell>
          <cell r="DN481" t="b">
            <v>0</v>
          </cell>
          <cell r="DP481" t="b">
            <v>0</v>
          </cell>
          <cell r="DV481">
            <v>0</v>
          </cell>
          <cell r="DX481">
            <v>0</v>
          </cell>
          <cell r="DZ481">
            <v>0</v>
          </cell>
          <cell r="EB481">
            <v>0</v>
          </cell>
          <cell r="ED481">
            <v>0</v>
          </cell>
          <cell r="EF481">
            <v>0</v>
          </cell>
          <cell r="EJ481">
            <v>0</v>
          </cell>
          <cell r="EL481">
            <v>0</v>
          </cell>
          <cell r="EN481">
            <v>0</v>
          </cell>
          <cell r="EP481">
            <v>0</v>
          </cell>
          <cell r="ER481">
            <v>0</v>
          </cell>
          <cell r="ET481">
            <v>0</v>
          </cell>
          <cell r="EX481">
            <v>0</v>
          </cell>
          <cell r="EZ481">
            <v>0</v>
          </cell>
          <cell r="FD481">
            <v>0</v>
          </cell>
          <cell r="FF481">
            <v>0</v>
          </cell>
        </row>
        <row r="482">
          <cell r="A482" t="str">
            <v>LandvindDK-East-2020</v>
          </cell>
          <cell r="B482" t="str">
            <v>DK-East</v>
          </cell>
          <cell r="G482">
            <v>50</v>
          </cell>
          <cell r="H482">
            <v>0</v>
          </cell>
          <cell r="N482">
            <v>149.2040712782624</v>
          </cell>
          <cell r="AK482">
            <v>50</v>
          </cell>
          <cell r="AL482">
            <v>0</v>
          </cell>
          <cell r="AN482">
            <v>0</v>
          </cell>
          <cell r="AO482">
            <v>7.263749999999999</v>
          </cell>
          <cell r="AP482">
            <v>2421.25</v>
          </cell>
          <cell r="AQ482">
            <v>0</v>
          </cell>
          <cell r="BG482" t="b">
            <v>0</v>
          </cell>
          <cell r="BO482" t="b">
            <v>0</v>
          </cell>
          <cell r="CA482" t="b">
            <v>0</v>
          </cell>
          <cell r="CB482" t="b">
            <v>0</v>
          </cell>
          <cell r="CD482" t="b">
            <v>0</v>
          </cell>
          <cell r="CE482" t="b">
            <v>0</v>
          </cell>
          <cell r="CG482" t="b">
            <v>0</v>
          </cell>
          <cell r="CH482" t="b">
            <v>0</v>
          </cell>
          <cell r="CP482" t="str">
            <v>ERWINWON</v>
          </cell>
          <cell r="CT482" t="b">
            <v>0</v>
          </cell>
          <cell r="CV482" t="b">
            <v>0</v>
          </cell>
          <cell r="CX482" t="b">
            <v>0</v>
          </cell>
          <cell r="CZ482" t="b">
            <v>0</v>
          </cell>
          <cell r="DB482" t="b">
            <v>0</v>
          </cell>
          <cell r="DD482" t="b">
            <v>0</v>
          </cell>
          <cell r="DF482" t="b">
            <v>0</v>
          </cell>
          <cell r="DH482" t="b">
            <v>0</v>
          </cell>
          <cell r="DJ482" t="b">
            <v>0</v>
          </cell>
          <cell r="DL482" t="b">
            <v>0</v>
          </cell>
          <cell r="DN482" t="b">
            <v>0</v>
          </cell>
          <cell r="DP482" t="b">
            <v>0</v>
          </cell>
          <cell r="DV482">
            <v>0</v>
          </cell>
          <cell r="DX482">
            <v>0</v>
          </cell>
          <cell r="DZ482">
            <v>0</v>
          </cell>
          <cell r="EB482">
            <v>0</v>
          </cell>
          <cell r="ED482">
            <v>0</v>
          </cell>
          <cell r="EF482">
            <v>0</v>
          </cell>
          <cell r="EJ482">
            <v>0</v>
          </cell>
          <cell r="EL482">
            <v>0</v>
          </cell>
          <cell r="EN482">
            <v>0</v>
          </cell>
          <cell r="EP482">
            <v>0</v>
          </cell>
          <cell r="ER482">
            <v>0</v>
          </cell>
          <cell r="ET482">
            <v>0</v>
          </cell>
          <cell r="EX482">
            <v>0</v>
          </cell>
          <cell r="EZ482">
            <v>0</v>
          </cell>
          <cell r="FD482">
            <v>0</v>
          </cell>
          <cell r="FF482">
            <v>0</v>
          </cell>
        </row>
        <row r="483">
          <cell r="A483" t="str">
            <v>LandvindDK-East-2021</v>
          </cell>
          <cell r="B483" t="str">
            <v>DK-East</v>
          </cell>
          <cell r="G483">
            <v>50.000000000000028</v>
          </cell>
          <cell r="H483">
            <v>0</v>
          </cell>
          <cell r="N483">
            <v>149.20407127826249</v>
          </cell>
          <cell r="AK483">
            <v>50.000000000000028</v>
          </cell>
          <cell r="AL483">
            <v>0</v>
          </cell>
          <cell r="AN483">
            <v>0</v>
          </cell>
          <cell r="AO483">
            <v>7.207875000000004</v>
          </cell>
          <cell r="AP483">
            <v>2402.6250000000014</v>
          </cell>
          <cell r="AQ483">
            <v>0</v>
          </cell>
          <cell r="BG483" t="b">
            <v>0</v>
          </cell>
          <cell r="BO483" t="b">
            <v>0</v>
          </cell>
          <cell r="CA483" t="b">
            <v>0</v>
          </cell>
          <cell r="CB483" t="b">
            <v>0</v>
          </cell>
          <cell r="CD483" t="b">
            <v>0</v>
          </cell>
          <cell r="CE483" t="b">
            <v>0</v>
          </cell>
          <cell r="CG483" t="b">
            <v>0</v>
          </cell>
          <cell r="CH483" t="b">
            <v>0</v>
          </cell>
          <cell r="CP483" t="str">
            <v>ERWINWON</v>
          </cell>
          <cell r="CT483" t="b">
            <v>0</v>
          </cell>
          <cell r="CV483" t="b">
            <v>0</v>
          </cell>
          <cell r="CX483" t="b">
            <v>0</v>
          </cell>
          <cell r="CZ483" t="b">
            <v>0</v>
          </cell>
          <cell r="DB483" t="b">
            <v>0</v>
          </cell>
          <cell r="DD483" t="b">
            <v>0</v>
          </cell>
          <cell r="DF483" t="b">
            <v>0</v>
          </cell>
          <cell r="DH483" t="b">
            <v>0</v>
          </cell>
          <cell r="DJ483" t="b">
            <v>0</v>
          </cell>
          <cell r="DL483" t="b">
            <v>0</v>
          </cell>
          <cell r="DN483" t="b">
            <v>0</v>
          </cell>
          <cell r="DP483" t="b">
            <v>0</v>
          </cell>
          <cell r="DV483">
            <v>0</v>
          </cell>
          <cell r="DX483">
            <v>0</v>
          </cell>
          <cell r="DZ483">
            <v>0</v>
          </cell>
          <cell r="EB483">
            <v>0</v>
          </cell>
          <cell r="ED483">
            <v>0</v>
          </cell>
          <cell r="EF483">
            <v>0</v>
          </cell>
          <cell r="EJ483">
            <v>0</v>
          </cell>
          <cell r="EL483">
            <v>0</v>
          </cell>
          <cell r="EN483">
            <v>0</v>
          </cell>
          <cell r="EP483">
            <v>0</v>
          </cell>
          <cell r="ER483">
            <v>0</v>
          </cell>
          <cell r="ET483">
            <v>0</v>
          </cell>
          <cell r="EX483">
            <v>0</v>
          </cell>
          <cell r="EZ483">
            <v>0</v>
          </cell>
          <cell r="FD483">
            <v>0</v>
          </cell>
          <cell r="FF483">
            <v>0</v>
          </cell>
        </row>
        <row r="484">
          <cell r="A484" t="str">
            <v>LandvindDK-East-2021</v>
          </cell>
          <cell r="B484" t="str">
            <v>DK-East</v>
          </cell>
          <cell r="G484">
            <v>50.000000000000028</v>
          </cell>
          <cell r="H484">
            <v>0</v>
          </cell>
          <cell r="N484">
            <v>149.20407127826249</v>
          </cell>
          <cell r="AK484">
            <v>50.000000000000028</v>
          </cell>
          <cell r="AL484">
            <v>0</v>
          </cell>
          <cell r="AN484">
            <v>0</v>
          </cell>
          <cell r="AO484">
            <v>7.207875000000004</v>
          </cell>
          <cell r="AP484">
            <v>2402.6250000000014</v>
          </cell>
          <cell r="AQ484">
            <v>0</v>
          </cell>
          <cell r="BG484" t="b">
            <v>0</v>
          </cell>
          <cell r="BO484" t="b">
            <v>0</v>
          </cell>
          <cell r="CA484" t="b">
            <v>0</v>
          </cell>
          <cell r="CB484" t="b">
            <v>0</v>
          </cell>
          <cell r="CD484" t="b">
            <v>0</v>
          </cell>
          <cell r="CE484" t="b">
            <v>0</v>
          </cell>
          <cell r="CG484" t="b">
            <v>0</v>
          </cell>
          <cell r="CH484" t="b">
            <v>0</v>
          </cell>
          <cell r="CP484" t="str">
            <v>ERWINWON</v>
          </cell>
          <cell r="CT484" t="b">
            <v>0</v>
          </cell>
          <cell r="CV484" t="b">
            <v>0</v>
          </cell>
          <cell r="CX484" t="b">
            <v>0</v>
          </cell>
          <cell r="CZ484" t="b">
            <v>0</v>
          </cell>
          <cell r="DB484" t="b">
            <v>0</v>
          </cell>
          <cell r="DD484" t="b">
            <v>0</v>
          </cell>
          <cell r="DF484" t="b">
            <v>0</v>
          </cell>
          <cell r="DH484" t="b">
            <v>0</v>
          </cell>
          <cell r="DJ484" t="b">
            <v>0</v>
          </cell>
          <cell r="DL484" t="b">
            <v>0</v>
          </cell>
          <cell r="DN484" t="b">
            <v>0</v>
          </cell>
          <cell r="DP484" t="b">
            <v>0</v>
          </cell>
          <cell r="DV484">
            <v>0</v>
          </cell>
          <cell r="DX484">
            <v>0</v>
          </cell>
          <cell r="DZ484">
            <v>0</v>
          </cell>
          <cell r="EB484">
            <v>0</v>
          </cell>
          <cell r="ED484">
            <v>0</v>
          </cell>
          <cell r="EF484">
            <v>0</v>
          </cell>
          <cell r="EJ484">
            <v>0</v>
          </cell>
          <cell r="EL484">
            <v>0</v>
          </cell>
          <cell r="EN484">
            <v>0</v>
          </cell>
          <cell r="EP484">
            <v>0</v>
          </cell>
          <cell r="ER484">
            <v>0</v>
          </cell>
          <cell r="ET484">
            <v>0</v>
          </cell>
          <cell r="EX484">
            <v>0</v>
          </cell>
          <cell r="EZ484">
            <v>0</v>
          </cell>
          <cell r="FD484">
            <v>0</v>
          </cell>
          <cell r="FF484">
            <v>0</v>
          </cell>
        </row>
        <row r="485">
          <cell r="A485" t="str">
            <v>LandvindDK-East-2022</v>
          </cell>
          <cell r="B485" t="str">
            <v>DK-East</v>
          </cell>
          <cell r="G485">
            <v>50</v>
          </cell>
          <cell r="H485">
            <v>0</v>
          </cell>
          <cell r="N485">
            <v>149.2040712782624</v>
          </cell>
          <cell r="AK485">
            <v>50</v>
          </cell>
          <cell r="AL485">
            <v>0</v>
          </cell>
          <cell r="AN485">
            <v>0</v>
          </cell>
          <cell r="AO485">
            <v>7.1520000000000001</v>
          </cell>
          <cell r="AP485">
            <v>2384</v>
          </cell>
          <cell r="AQ485">
            <v>0</v>
          </cell>
          <cell r="BG485" t="b">
            <v>0</v>
          </cell>
          <cell r="BO485" t="b">
            <v>0</v>
          </cell>
          <cell r="CA485" t="b">
            <v>0</v>
          </cell>
          <cell r="CB485" t="b">
            <v>0</v>
          </cell>
          <cell r="CD485" t="b">
            <v>0</v>
          </cell>
          <cell r="CE485" t="b">
            <v>0</v>
          </cell>
          <cell r="CG485" t="b">
            <v>0</v>
          </cell>
          <cell r="CH485" t="b">
            <v>0</v>
          </cell>
          <cell r="CP485" t="str">
            <v>ERWINWON</v>
          </cell>
          <cell r="CT485" t="b">
            <v>0</v>
          </cell>
          <cell r="CV485" t="b">
            <v>0</v>
          </cell>
          <cell r="CX485" t="b">
            <v>0</v>
          </cell>
          <cell r="CZ485" t="b">
            <v>0</v>
          </cell>
          <cell r="DB485" t="b">
            <v>0</v>
          </cell>
          <cell r="DD485" t="b">
            <v>0</v>
          </cell>
          <cell r="DF485" t="b">
            <v>0</v>
          </cell>
          <cell r="DH485" t="b">
            <v>0</v>
          </cell>
          <cell r="DJ485" t="b">
            <v>0</v>
          </cell>
          <cell r="DL485" t="b">
            <v>0</v>
          </cell>
          <cell r="DN485" t="b">
            <v>0</v>
          </cell>
          <cell r="DP485" t="b">
            <v>0</v>
          </cell>
          <cell r="DV485">
            <v>0</v>
          </cell>
          <cell r="DX485">
            <v>0</v>
          </cell>
          <cell r="DZ485">
            <v>0</v>
          </cell>
          <cell r="EB485">
            <v>0</v>
          </cell>
          <cell r="ED485">
            <v>0</v>
          </cell>
          <cell r="EF485">
            <v>0</v>
          </cell>
          <cell r="EJ485">
            <v>0</v>
          </cell>
          <cell r="EL485">
            <v>0</v>
          </cell>
          <cell r="EN485">
            <v>0</v>
          </cell>
          <cell r="EP485">
            <v>0</v>
          </cell>
          <cell r="ER485">
            <v>0</v>
          </cell>
          <cell r="ET485">
            <v>0</v>
          </cell>
          <cell r="EX485">
            <v>0</v>
          </cell>
          <cell r="EZ485">
            <v>0</v>
          </cell>
          <cell r="FD485">
            <v>0</v>
          </cell>
          <cell r="FF485">
            <v>0</v>
          </cell>
        </row>
        <row r="486">
          <cell r="A486" t="str">
            <v>LandvindDK-East-2022</v>
          </cell>
          <cell r="B486" t="str">
            <v>DK-East</v>
          </cell>
          <cell r="G486">
            <v>50</v>
          </cell>
          <cell r="H486">
            <v>0</v>
          </cell>
          <cell r="N486">
            <v>149.2040712782624</v>
          </cell>
          <cell r="AK486">
            <v>50</v>
          </cell>
          <cell r="AL486">
            <v>0</v>
          </cell>
          <cell r="AN486">
            <v>0</v>
          </cell>
          <cell r="AO486">
            <v>7.1520000000000001</v>
          </cell>
          <cell r="AP486">
            <v>2384</v>
          </cell>
          <cell r="AQ486">
            <v>0</v>
          </cell>
          <cell r="BG486" t="b">
            <v>0</v>
          </cell>
          <cell r="BO486" t="b">
            <v>0</v>
          </cell>
          <cell r="CA486" t="b">
            <v>0</v>
          </cell>
          <cell r="CB486" t="b">
            <v>0</v>
          </cell>
          <cell r="CD486" t="b">
            <v>0</v>
          </cell>
          <cell r="CE486" t="b">
            <v>0</v>
          </cell>
          <cell r="CG486" t="b">
            <v>0</v>
          </cell>
          <cell r="CH486" t="b">
            <v>0</v>
          </cell>
          <cell r="CP486" t="str">
            <v>ERWINWON</v>
          </cell>
          <cell r="CT486" t="b">
            <v>0</v>
          </cell>
          <cell r="CV486" t="b">
            <v>0</v>
          </cell>
          <cell r="CX486" t="b">
            <v>0</v>
          </cell>
          <cell r="CZ486" t="b">
            <v>0</v>
          </cell>
          <cell r="DB486" t="b">
            <v>0</v>
          </cell>
          <cell r="DD486" t="b">
            <v>0</v>
          </cell>
          <cell r="DF486" t="b">
            <v>0</v>
          </cell>
          <cell r="DH486" t="b">
            <v>0</v>
          </cell>
          <cell r="DJ486" t="b">
            <v>0</v>
          </cell>
          <cell r="DL486" t="b">
            <v>0</v>
          </cell>
          <cell r="DN486" t="b">
            <v>0</v>
          </cell>
          <cell r="DP486" t="b">
            <v>0</v>
          </cell>
          <cell r="DV486">
            <v>0</v>
          </cell>
          <cell r="DX486">
            <v>0</v>
          </cell>
          <cell r="DZ486">
            <v>0</v>
          </cell>
          <cell r="EB486">
            <v>0</v>
          </cell>
          <cell r="ED486">
            <v>0</v>
          </cell>
          <cell r="EF486">
            <v>0</v>
          </cell>
          <cell r="EJ486">
            <v>0</v>
          </cell>
          <cell r="EL486">
            <v>0</v>
          </cell>
          <cell r="EN486">
            <v>0</v>
          </cell>
          <cell r="EP486">
            <v>0</v>
          </cell>
          <cell r="ER486">
            <v>0</v>
          </cell>
          <cell r="ET486">
            <v>0</v>
          </cell>
          <cell r="EX486">
            <v>0</v>
          </cell>
          <cell r="EZ486">
            <v>0</v>
          </cell>
          <cell r="FD486">
            <v>0</v>
          </cell>
          <cell r="FF486">
            <v>0</v>
          </cell>
        </row>
        <row r="487">
          <cell r="A487" t="str">
            <v>LandvindDK-East-2023</v>
          </cell>
          <cell r="B487" t="str">
            <v>DK-East</v>
          </cell>
          <cell r="G487">
            <v>50</v>
          </cell>
          <cell r="H487">
            <v>0</v>
          </cell>
          <cell r="N487">
            <v>149.2040712782624</v>
          </cell>
          <cell r="AK487">
            <v>50</v>
          </cell>
          <cell r="AL487">
            <v>0</v>
          </cell>
          <cell r="AN487">
            <v>0</v>
          </cell>
          <cell r="AO487">
            <v>7.0961250000000007</v>
          </cell>
          <cell r="AP487">
            <v>2365.375</v>
          </cell>
          <cell r="AQ487">
            <v>0</v>
          </cell>
          <cell r="BG487" t="b">
            <v>0</v>
          </cell>
          <cell r="BO487" t="b">
            <v>0</v>
          </cell>
          <cell r="CA487" t="b">
            <v>0</v>
          </cell>
          <cell r="CB487" t="b">
            <v>0</v>
          </cell>
          <cell r="CD487" t="b">
            <v>0</v>
          </cell>
          <cell r="CE487" t="b">
            <v>0</v>
          </cell>
          <cell r="CG487" t="b">
            <v>0</v>
          </cell>
          <cell r="CH487" t="b">
            <v>0</v>
          </cell>
          <cell r="CP487" t="str">
            <v>ERWINWON</v>
          </cell>
          <cell r="CT487" t="b">
            <v>0</v>
          </cell>
          <cell r="CV487" t="b">
            <v>0</v>
          </cell>
          <cell r="CX487" t="b">
            <v>0</v>
          </cell>
          <cell r="CZ487" t="b">
            <v>0</v>
          </cell>
          <cell r="DB487" t="b">
            <v>0</v>
          </cell>
          <cell r="DD487" t="b">
            <v>0</v>
          </cell>
          <cell r="DF487" t="b">
            <v>0</v>
          </cell>
          <cell r="DH487" t="b">
            <v>0</v>
          </cell>
          <cell r="DJ487" t="b">
            <v>0</v>
          </cell>
          <cell r="DL487" t="b">
            <v>0</v>
          </cell>
          <cell r="DN487" t="b">
            <v>0</v>
          </cell>
          <cell r="DP487" t="b">
            <v>0</v>
          </cell>
          <cell r="DV487">
            <v>0</v>
          </cell>
          <cell r="DX487">
            <v>0</v>
          </cell>
          <cell r="DZ487">
            <v>0</v>
          </cell>
          <cell r="EB487">
            <v>0</v>
          </cell>
          <cell r="ED487">
            <v>0</v>
          </cell>
          <cell r="EF487">
            <v>0</v>
          </cell>
          <cell r="EJ487">
            <v>0</v>
          </cell>
          <cell r="EL487">
            <v>0</v>
          </cell>
          <cell r="EN487">
            <v>0</v>
          </cell>
          <cell r="EP487">
            <v>0</v>
          </cell>
          <cell r="ER487">
            <v>0</v>
          </cell>
          <cell r="ET487">
            <v>0</v>
          </cell>
          <cell r="EX487">
            <v>0</v>
          </cell>
          <cell r="EZ487">
            <v>0</v>
          </cell>
          <cell r="FD487">
            <v>0</v>
          </cell>
          <cell r="FF487">
            <v>0</v>
          </cell>
        </row>
        <row r="488">
          <cell r="A488" t="str">
            <v>LandvindDK-East-2023</v>
          </cell>
          <cell r="B488" t="str">
            <v>DK-East</v>
          </cell>
          <cell r="G488">
            <v>50</v>
          </cell>
          <cell r="H488">
            <v>0</v>
          </cell>
          <cell r="N488">
            <v>149.2040712782624</v>
          </cell>
          <cell r="AK488">
            <v>50</v>
          </cell>
          <cell r="AL488">
            <v>0</v>
          </cell>
          <cell r="AN488">
            <v>0</v>
          </cell>
          <cell r="AO488">
            <v>7.0961250000000007</v>
          </cell>
          <cell r="AP488">
            <v>2365.375</v>
          </cell>
          <cell r="AQ488">
            <v>0</v>
          </cell>
          <cell r="BG488" t="b">
            <v>0</v>
          </cell>
          <cell r="BO488" t="b">
            <v>0</v>
          </cell>
          <cell r="CA488" t="b">
            <v>0</v>
          </cell>
          <cell r="CB488" t="b">
            <v>0</v>
          </cell>
          <cell r="CD488" t="b">
            <v>0</v>
          </cell>
          <cell r="CE488" t="b">
            <v>0</v>
          </cell>
          <cell r="CG488" t="b">
            <v>0</v>
          </cell>
          <cell r="CH488" t="b">
            <v>0</v>
          </cell>
          <cell r="CP488" t="str">
            <v>ERWINWON</v>
          </cell>
          <cell r="CT488" t="b">
            <v>0</v>
          </cell>
          <cell r="CV488" t="b">
            <v>0</v>
          </cell>
          <cell r="CX488" t="b">
            <v>0</v>
          </cell>
          <cell r="CZ488" t="b">
            <v>0</v>
          </cell>
          <cell r="DB488" t="b">
            <v>0</v>
          </cell>
          <cell r="DD488" t="b">
            <v>0</v>
          </cell>
          <cell r="DF488" t="b">
            <v>0</v>
          </cell>
          <cell r="DH488" t="b">
            <v>0</v>
          </cell>
          <cell r="DJ488" t="b">
            <v>0</v>
          </cell>
          <cell r="DL488" t="b">
            <v>0</v>
          </cell>
          <cell r="DN488" t="b">
            <v>0</v>
          </cell>
          <cell r="DP488" t="b">
            <v>0</v>
          </cell>
          <cell r="DV488">
            <v>0</v>
          </cell>
          <cell r="DX488">
            <v>0</v>
          </cell>
          <cell r="DZ488">
            <v>0</v>
          </cell>
          <cell r="EB488">
            <v>0</v>
          </cell>
          <cell r="ED488">
            <v>0</v>
          </cell>
          <cell r="EF488">
            <v>0</v>
          </cell>
          <cell r="EJ488">
            <v>0</v>
          </cell>
          <cell r="EL488">
            <v>0</v>
          </cell>
          <cell r="EN488">
            <v>0</v>
          </cell>
          <cell r="EP488">
            <v>0</v>
          </cell>
          <cell r="ER488">
            <v>0</v>
          </cell>
          <cell r="ET488">
            <v>0</v>
          </cell>
          <cell r="EX488">
            <v>0</v>
          </cell>
          <cell r="EZ488">
            <v>0</v>
          </cell>
          <cell r="FD488">
            <v>0</v>
          </cell>
          <cell r="FF488">
            <v>0</v>
          </cell>
        </row>
        <row r="489">
          <cell r="A489" t="str">
            <v>LandvindDK-East-2024</v>
          </cell>
          <cell r="B489" t="str">
            <v>DK-East</v>
          </cell>
          <cell r="G489">
            <v>19.999999999999943</v>
          </cell>
          <cell r="H489">
            <v>0</v>
          </cell>
          <cell r="N489">
            <v>59.681628511304794</v>
          </cell>
          <cell r="AK489">
            <v>19.999999999999943</v>
          </cell>
          <cell r="AL489">
            <v>0</v>
          </cell>
          <cell r="AN489">
            <v>0</v>
          </cell>
          <cell r="AO489">
            <v>2.8160999999999921</v>
          </cell>
          <cell r="AP489">
            <v>938.6999999999972</v>
          </cell>
          <cell r="AQ489">
            <v>0</v>
          </cell>
          <cell r="BG489" t="b">
            <v>0</v>
          </cell>
          <cell r="BO489" t="b">
            <v>0</v>
          </cell>
          <cell r="CA489" t="b">
            <v>0</v>
          </cell>
          <cell r="CB489" t="b">
            <v>0</v>
          </cell>
          <cell r="CD489" t="b">
            <v>0</v>
          </cell>
          <cell r="CE489" t="b">
            <v>0</v>
          </cell>
          <cell r="CG489" t="b">
            <v>0</v>
          </cell>
          <cell r="CH489" t="b">
            <v>0</v>
          </cell>
          <cell r="CP489" t="str">
            <v>ERWINWON</v>
          </cell>
          <cell r="CT489" t="b">
            <v>0</v>
          </cell>
          <cell r="CV489" t="b">
            <v>0</v>
          </cell>
          <cell r="CX489" t="b">
            <v>0</v>
          </cell>
          <cell r="CZ489" t="b">
            <v>0</v>
          </cell>
          <cell r="DB489" t="b">
            <v>0</v>
          </cell>
          <cell r="DD489" t="b">
            <v>0</v>
          </cell>
          <cell r="DF489" t="b">
            <v>0</v>
          </cell>
          <cell r="DH489" t="b">
            <v>0</v>
          </cell>
          <cell r="DJ489" t="b">
            <v>0</v>
          </cell>
          <cell r="DL489" t="b">
            <v>0</v>
          </cell>
          <cell r="DN489" t="b">
            <v>0</v>
          </cell>
          <cell r="DP489" t="b">
            <v>0</v>
          </cell>
          <cell r="DV489">
            <v>0</v>
          </cell>
          <cell r="DX489">
            <v>0</v>
          </cell>
          <cell r="DZ489">
            <v>0</v>
          </cell>
          <cell r="EB489">
            <v>0</v>
          </cell>
          <cell r="ED489">
            <v>0</v>
          </cell>
          <cell r="EF489">
            <v>0</v>
          </cell>
          <cell r="EJ489">
            <v>0</v>
          </cell>
          <cell r="EL489">
            <v>0</v>
          </cell>
          <cell r="EN489">
            <v>0</v>
          </cell>
          <cell r="EP489">
            <v>0</v>
          </cell>
          <cell r="ER489">
            <v>0</v>
          </cell>
          <cell r="ET489">
            <v>0</v>
          </cell>
          <cell r="EX489">
            <v>0</v>
          </cell>
          <cell r="EZ489">
            <v>0</v>
          </cell>
          <cell r="FD489">
            <v>0</v>
          </cell>
          <cell r="FF489">
            <v>0</v>
          </cell>
        </row>
        <row r="490">
          <cell r="A490" t="str">
            <v>LandvindDK-East-2024</v>
          </cell>
          <cell r="B490" t="str">
            <v>DK-East</v>
          </cell>
          <cell r="G490">
            <v>19.999999999999943</v>
          </cell>
          <cell r="H490">
            <v>0</v>
          </cell>
          <cell r="N490">
            <v>59.681628511304794</v>
          </cell>
          <cell r="AK490">
            <v>19.999999999999943</v>
          </cell>
          <cell r="AL490">
            <v>0</v>
          </cell>
          <cell r="AN490">
            <v>0</v>
          </cell>
          <cell r="AO490">
            <v>2.8160999999999921</v>
          </cell>
          <cell r="AP490">
            <v>938.6999999999972</v>
          </cell>
          <cell r="AQ490">
            <v>0</v>
          </cell>
          <cell r="BG490" t="b">
            <v>0</v>
          </cell>
          <cell r="BO490" t="b">
            <v>0</v>
          </cell>
          <cell r="CA490" t="b">
            <v>0</v>
          </cell>
          <cell r="CB490" t="b">
            <v>0</v>
          </cell>
          <cell r="CD490" t="b">
            <v>0</v>
          </cell>
          <cell r="CE490" t="b">
            <v>0</v>
          </cell>
          <cell r="CG490" t="b">
            <v>0</v>
          </cell>
          <cell r="CH490" t="b">
            <v>0</v>
          </cell>
          <cell r="CP490" t="str">
            <v>ERWINWON</v>
          </cell>
          <cell r="CT490" t="b">
            <v>0</v>
          </cell>
          <cell r="CV490" t="b">
            <v>0</v>
          </cell>
          <cell r="CX490" t="b">
            <v>0</v>
          </cell>
          <cell r="CZ490" t="b">
            <v>0</v>
          </cell>
          <cell r="DB490" t="b">
            <v>0</v>
          </cell>
          <cell r="DD490" t="b">
            <v>0</v>
          </cell>
          <cell r="DF490" t="b">
            <v>0</v>
          </cell>
          <cell r="DH490" t="b">
            <v>0</v>
          </cell>
          <cell r="DJ490" t="b">
            <v>0</v>
          </cell>
          <cell r="DL490" t="b">
            <v>0</v>
          </cell>
          <cell r="DN490" t="b">
            <v>0</v>
          </cell>
          <cell r="DP490" t="b">
            <v>0</v>
          </cell>
          <cell r="DV490">
            <v>0</v>
          </cell>
          <cell r="DX490">
            <v>0</v>
          </cell>
          <cell r="DZ490">
            <v>0</v>
          </cell>
          <cell r="EB490">
            <v>0</v>
          </cell>
          <cell r="ED490">
            <v>0</v>
          </cell>
          <cell r="EF490">
            <v>0</v>
          </cell>
          <cell r="EJ490">
            <v>0</v>
          </cell>
          <cell r="EL490">
            <v>0</v>
          </cell>
          <cell r="EN490">
            <v>0</v>
          </cell>
          <cell r="EP490">
            <v>0</v>
          </cell>
          <cell r="ER490">
            <v>0</v>
          </cell>
          <cell r="ET490">
            <v>0</v>
          </cell>
          <cell r="EX490">
            <v>0</v>
          </cell>
          <cell r="EZ490">
            <v>0</v>
          </cell>
          <cell r="FD490">
            <v>0</v>
          </cell>
          <cell r="FF490">
            <v>0</v>
          </cell>
        </row>
        <row r="491">
          <cell r="A491" t="str">
            <v>LandvindDK-East-2025</v>
          </cell>
          <cell r="B491" t="str">
            <v>DK-East</v>
          </cell>
          <cell r="G491">
            <v>20</v>
          </cell>
          <cell r="H491">
            <v>0</v>
          </cell>
          <cell r="N491">
            <v>59.681628511304957</v>
          </cell>
          <cell r="AK491">
            <v>20</v>
          </cell>
          <cell r="AL491">
            <v>0</v>
          </cell>
          <cell r="AN491">
            <v>0</v>
          </cell>
          <cell r="AO491">
            <v>2.7937500000000002</v>
          </cell>
          <cell r="AP491">
            <v>931.24999999999989</v>
          </cell>
          <cell r="AQ491">
            <v>0</v>
          </cell>
          <cell r="BG491" t="b">
            <v>0</v>
          </cell>
          <cell r="BO491" t="b">
            <v>0</v>
          </cell>
          <cell r="CA491" t="b">
            <v>0</v>
          </cell>
          <cell r="CB491" t="b">
            <v>0</v>
          </cell>
          <cell r="CD491" t="b">
            <v>0</v>
          </cell>
          <cell r="CE491" t="b">
            <v>0</v>
          </cell>
          <cell r="CG491" t="b">
            <v>0</v>
          </cell>
          <cell r="CH491" t="b">
            <v>0</v>
          </cell>
          <cell r="CP491" t="str">
            <v>ERWINWON</v>
          </cell>
          <cell r="CT491" t="b">
            <v>0</v>
          </cell>
          <cell r="CV491" t="b">
            <v>0</v>
          </cell>
          <cell r="CX491" t="b">
            <v>0</v>
          </cell>
          <cell r="CZ491" t="b">
            <v>0</v>
          </cell>
          <cell r="DB491" t="b">
            <v>0</v>
          </cell>
          <cell r="DD491" t="b">
            <v>0</v>
          </cell>
          <cell r="DF491" t="b">
            <v>0</v>
          </cell>
          <cell r="DH491" t="b">
            <v>0</v>
          </cell>
          <cell r="DJ491" t="b">
            <v>0</v>
          </cell>
          <cell r="DL491" t="b">
            <v>0</v>
          </cell>
          <cell r="DN491" t="b">
            <v>0</v>
          </cell>
          <cell r="DP491" t="b">
            <v>0</v>
          </cell>
          <cell r="DV491">
            <v>0</v>
          </cell>
          <cell r="DX491">
            <v>0</v>
          </cell>
          <cell r="DZ491">
            <v>0</v>
          </cell>
          <cell r="EB491">
            <v>0</v>
          </cell>
          <cell r="ED491">
            <v>0</v>
          </cell>
          <cell r="EF491">
            <v>0</v>
          </cell>
          <cell r="EJ491">
            <v>0</v>
          </cell>
          <cell r="EL491">
            <v>0</v>
          </cell>
          <cell r="EN491">
            <v>0</v>
          </cell>
          <cell r="EP491">
            <v>0</v>
          </cell>
          <cell r="ER491">
            <v>0</v>
          </cell>
          <cell r="ET491">
            <v>0</v>
          </cell>
          <cell r="EX491">
            <v>0</v>
          </cell>
          <cell r="EZ491">
            <v>0</v>
          </cell>
          <cell r="FD491">
            <v>0</v>
          </cell>
          <cell r="FF491">
            <v>0</v>
          </cell>
        </row>
        <row r="492">
          <cell r="A492" t="str">
            <v>LandvindDK-East-2025</v>
          </cell>
          <cell r="B492" t="str">
            <v>DK-East</v>
          </cell>
          <cell r="G492">
            <v>20</v>
          </cell>
          <cell r="H492">
            <v>0</v>
          </cell>
          <cell r="N492">
            <v>59.681628511304957</v>
          </cell>
          <cell r="AK492">
            <v>20</v>
          </cell>
          <cell r="AL492">
            <v>0</v>
          </cell>
          <cell r="AN492">
            <v>0</v>
          </cell>
          <cell r="AO492">
            <v>2.7937500000000002</v>
          </cell>
          <cell r="AP492">
            <v>931.24999999999989</v>
          </cell>
          <cell r="AQ492">
            <v>0</v>
          </cell>
          <cell r="BG492" t="b">
            <v>0</v>
          </cell>
          <cell r="BO492" t="b">
            <v>0</v>
          </cell>
          <cell r="CA492" t="b">
            <v>0</v>
          </cell>
          <cell r="CB492" t="b">
            <v>0</v>
          </cell>
          <cell r="CD492" t="b">
            <v>0</v>
          </cell>
          <cell r="CE492" t="b">
            <v>0</v>
          </cell>
          <cell r="CG492" t="b">
            <v>0</v>
          </cell>
          <cell r="CH492" t="b">
            <v>0</v>
          </cell>
          <cell r="CP492" t="str">
            <v>ERWINWON</v>
          </cell>
          <cell r="CT492" t="b">
            <v>0</v>
          </cell>
          <cell r="CV492" t="b">
            <v>0</v>
          </cell>
          <cell r="CX492" t="b">
            <v>0</v>
          </cell>
          <cell r="CZ492" t="b">
            <v>0</v>
          </cell>
          <cell r="DB492" t="b">
            <v>0</v>
          </cell>
          <cell r="DD492" t="b">
            <v>0</v>
          </cell>
          <cell r="DF492" t="b">
            <v>0</v>
          </cell>
          <cell r="DH492" t="b">
            <v>0</v>
          </cell>
          <cell r="DJ492" t="b">
            <v>0</v>
          </cell>
          <cell r="DL492" t="b">
            <v>0</v>
          </cell>
          <cell r="DN492" t="b">
            <v>0</v>
          </cell>
          <cell r="DP492" t="b">
            <v>0</v>
          </cell>
          <cell r="DV492">
            <v>0</v>
          </cell>
          <cell r="DX492">
            <v>0</v>
          </cell>
          <cell r="DZ492">
            <v>0</v>
          </cell>
          <cell r="EB492">
            <v>0</v>
          </cell>
          <cell r="ED492">
            <v>0</v>
          </cell>
          <cell r="EF492">
            <v>0</v>
          </cell>
          <cell r="EJ492">
            <v>0</v>
          </cell>
          <cell r="EL492">
            <v>0</v>
          </cell>
          <cell r="EN492">
            <v>0</v>
          </cell>
          <cell r="EP492">
            <v>0</v>
          </cell>
          <cell r="ER492">
            <v>0</v>
          </cell>
          <cell r="ET492">
            <v>0</v>
          </cell>
          <cell r="EX492">
            <v>0</v>
          </cell>
          <cell r="EZ492">
            <v>0</v>
          </cell>
          <cell r="FD492">
            <v>0</v>
          </cell>
          <cell r="FF492">
            <v>0</v>
          </cell>
        </row>
        <row r="493">
          <cell r="A493" t="str">
            <v>LandvindDK-East-2026</v>
          </cell>
          <cell r="B493" t="str">
            <v>DK-East</v>
          </cell>
          <cell r="G493">
            <v>20</v>
          </cell>
          <cell r="H493">
            <v>0</v>
          </cell>
          <cell r="N493">
            <v>59.681628511304957</v>
          </cell>
          <cell r="AK493">
            <v>20</v>
          </cell>
          <cell r="AL493">
            <v>0</v>
          </cell>
          <cell r="AN493">
            <v>0</v>
          </cell>
          <cell r="AO493">
            <v>2.7714000000000008</v>
          </cell>
          <cell r="AP493">
            <v>923.79999999999984</v>
          </cell>
          <cell r="AQ493">
            <v>0</v>
          </cell>
          <cell r="BG493" t="b">
            <v>0</v>
          </cell>
          <cell r="BO493" t="b">
            <v>0</v>
          </cell>
          <cell r="CA493" t="b">
            <v>0</v>
          </cell>
          <cell r="CB493" t="b">
            <v>0</v>
          </cell>
          <cell r="CD493" t="b">
            <v>0</v>
          </cell>
          <cell r="CE493" t="b">
            <v>0</v>
          </cell>
          <cell r="CG493" t="b">
            <v>0</v>
          </cell>
          <cell r="CH493" t="b">
            <v>0</v>
          </cell>
          <cell r="CP493" t="str">
            <v>ERWINWON</v>
          </cell>
          <cell r="CT493" t="b">
            <v>0</v>
          </cell>
          <cell r="CV493" t="b">
            <v>0</v>
          </cell>
          <cell r="CX493" t="b">
            <v>0</v>
          </cell>
          <cell r="CZ493" t="b">
            <v>0</v>
          </cell>
          <cell r="DB493" t="b">
            <v>0</v>
          </cell>
          <cell r="DD493" t="b">
            <v>0</v>
          </cell>
          <cell r="DF493" t="b">
            <v>0</v>
          </cell>
          <cell r="DH493" t="b">
            <v>0</v>
          </cell>
          <cell r="DJ493" t="b">
            <v>0</v>
          </cell>
          <cell r="DL493" t="b">
            <v>0</v>
          </cell>
          <cell r="DN493" t="b">
            <v>0</v>
          </cell>
          <cell r="DP493" t="b">
            <v>0</v>
          </cell>
          <cell r="DV493">
            <v>0</v>
          </cell>
          <cell r="DX493">
            <v>0</v>
          </cell>
          <cell r="DZ493">
            <v>0</v>
          </cell>
          <cell r="EB493">
            <v>0</v>
          </cell>
          <cell r="ED493">
            <v>0</v>
          </cell>
          <cell r="EF493">
            <v>0</v>
          </cell>
          <cell r="EJ493">
            <v>0</v>
          </cell>
          <cell r="EL493">
            <v>0</v>
          </cell>
          <cell r="EN493">
            <v>0</v>
          </cell>
          <cell r="EP493">
            <v>0</v>
          </cell>
          <cell r="ER493">
            <v>0</v>
          </cell>
          <cell r="ET493">
            <v>0</v>
          </cell>
          <cell r="EX493">
            <v>0</v>
          </cell>
          <cell r="EZ493">
            <v>0</v>
          </cell>
          <cell r="FD493">
            <v>0</v>
          </cell>
          <cell r="FF493">
            <v>0</v>
          </cell>
        </row>
        <row r="494">
          <cell r="A494" t="str">
            <v>LandvindDK-East-2026</v>
          </cell>
          <cell r="B494" t="str">
            <v>DK-East</v>
          </cell>
          <cell r="G494">
            <v>20</v>
          </cell>
          <cell r="H494">
            <v>0</v>
          </cell>
          <cell r="N494">
            <v>59.681628511304957</v>
          </cell>
          <cell r="AK494">
            <v>20</v>
          </cell>
          <cell r="AL494">
            <v>0</v>
          </cell>
          <cell r="AN494">
            <v>0</v>
          </cell>
          <cell r="AO494">
            <v>2.7714000000000008</v>
          </cell>
          <cell r="AP494">
            <v>923.79999999999984</v>
          </cell>
          <cell r="AQ494">
            <v>0</v>
          </cell>
          <cell r="BG494" t="b">
            <v>0</v>
          </cell>
          <cell r="BO494" t="b">
            <v>0</v>
          </cell>
          <cell r="CA494" t="b">
            <v>0</v>
          </cell>
          <cell r="CB494" t="b">
            <v>0</v>
          </cell>
          <cell r="CD494" t="b">
            <v>0</v>
          </cell>
          <cell r="CE494" t="b">
            <v>0</v>
          </cell>
          <cell r="CG494" t="b">
            <v>0</v>
          </cell>
          <cell r="CH494" t="b">
            <v>0</v>
          </cell>
          <cell r="CP494" t="str">
            <v>ERWINWON</v>
          </cell>
          <cell r="CT494" t="b">
            <v>0</v>
          </cell>
          <cell r="CV494" t="b">
            <v>0</v>
          </cell>
          <cell r="CX494" t="b">
            <v>0</v>
          </cell>
          <cell r="CZ494" t="b">
            <v>0</v>
          </cell>
          <cell r="DB494" t="b">
            <v>0</v>
          </cell>
          <cell r="DD494" t="b">
            <v>0</v>
          </cell>
          <cell r="DF494" t="b">
            <v>0</v>
          </cell>
          <cell r="DH494" t="b">
            <v>0</v>
          </cell>
          <cell r="DJ494" t="b">
            <v>0</v>
          </cell>
          <cell r="DL494" t="b">
            <v>0</v>
          </cell>
          <cell r="DN494" t="b">
            <v>0</v>
          </cell>
          <cell r="DP494" t="b">
            <v>0</v>
          </cell>
          <cell r="DV494">
            <v>0</v>
          </cell>
          <cell r="DX494">
            <v>0</v>
          </cell>
          <cell r="DZ494">
            <v>0</v>
          </cell>
          <cell r="EB494">
            <v>0</v>
          </cell>
          <cell r="ED494">
            <v>0</v>
          </cell>
          <cell r="EF494">
            <v>0</v>
          </cell>
          <cell r="EJ494">
            <v>0</v>
          </cell>
          <cell r="EL494">
            <v>0</v>
          </cell>
          <cell r="EN494">
            <v>0</v>
          </cell>
          <cell r="EP494">
            <v>0</v>
          </cell>
          <cell r="ER494">
            <v>0</v>
          </cell>
          <cell r="ET494">
            <v>0</v>
          </cell>
          <cell r="EX494">
            <v>0</v>
          </cell>
          <cell r="EZ494">
            <v>0</v>
          </cell>
          <cell r="FD494">
            <v>0</v>
          </cell>
          <cell r="FF494">
            <v>0</v>
          </cell>
        </row>
        <row r="495">
          <cell r="A495" t="str">
            <v>LandvindDK-East-2027</v>
          </cell>
          <cell r="B495" t="str">
            <v>DK-East</v>
          </cell>
          <cell r="G495">
            <v>20</v>
          </cell>
          <cell r="H495">
            <v>0</v>
          </cell>
          <cell r="N495">
            <v>59.681628511304957</v>
          </cell>
          <cell r="AK495">
            <v>20</v>
          </cell>
          <cell r="AL495">
            <v>0</v>
          </cell>
          <cell r="AN495">
            <v>0</v>
          </cell>
          <cell r="AO495">
            <v>2.7490500000000004</v>
          </cell>
          <cell r="AP495">
            <v>916.3499999999998</v>
          </cell>
          <cell r="AQ495">
            <v>0</v>
          </cell>
          <cell r="BG495" t="b">
            <v>0</v>
          </cell>
          <cell r="BO495" t="b">
            <v>0</v>
          </cell>
          <cell r="CA495" t="b">
            <v>0</v>
          </cell>
          <cell r="CB495" t="b">
            <v>0</v>
          </cell>
          <cell r="CD495" t="b">
            <v>0</v>
          </cell>
          <cell r="CE495" t="b">
            <v>0</v>
          </cell>
          <cell r="CG495" t="b">
            <v>0</v>
          </cell>
          <cell r="CH495" t="b">
            <v>0</v>
          </cell>
          <cell r="CP495" t="str">
            <v>ERWINWON</v>
          </cell>
          <cell r="CT495" t="b">
            <v>0</v>
          </cell>
          <cell r="CV495" t="b">
            <v>0</v>
          </cell>
          <cell r="CX495" t="b">
            <v>0</v>
          </cell>
          <cell r="CZ495" t="b">
            <v>0</v>
          </cell>
          <cell r="DB495" t="b">
            <v>0</v>
          </cell>
          <cell r="DD495" t="b">
            <v>0</v>
          </cell>
          <cell r="DF495" t="b">
            <v>0</v>
          </cell>
          <cell r="DH495" t="b">
            <v>0</v>
          </cell>
          <cell r="DJ495" t="b">
            <v>0</v>
          </cell>
          <cell r="DL495" t="b">
            <v>0</v>
          </cell>
          <cell r="DN495" t="b">
            <v>0</v>
          </cell>
          <cell r="DP495" t="b">
            <v>0</v>
          </cell>
          <cell r="DV495">
            <v>0</v>
          </cell>
          <cell r="DX495">
            <v>0</v>
          </cell>
          <cell r="DZ495">
            <v>0</v>
          </cell>
          <cell r="EB495">
            <v>0</v>
          </cell>
          <cell r="ED495">
            <v>0</v>
          </cell>
          <cell r="EF495">
            <v>0</v>
          </cell>
          <cell r="EJ495">
            <v>0</v>
          </cell>
          <cell r="EL495">
            <v>0</v>
          </cell>
          <cell r="EN495">
            <v>0</v>
          </cell>
          <cell r="EP495">
            <v>0</v>
          </cell>
          <cell r="ER495">
            <v>0</v>
          </cell>
          <cell r="ET495">
            <v>0</v>
          </cell>
          <cell r="EX495">
            <v>0</v>
          </cell>
          <cell r="EZ495">
            <v>0</v>
          </cell>
          <cell r="FD495">
            <v>0</v>
          </cell>
          <cell r="FF495">
            <v>0</v>
          </cell>
        </row>
        <row r="496">
          <cell r="A496" t="str">
            <v>LandvindDK-East-2027</v>
          </cell>
          <cell r="B496" t="str">
            <v>DK-East</v>
          </cell>
          <cell r="G496">
            <v>20</v>
          </cell>
          <cell r="H496">
            <v>0</v>
          </cell>
          <cell r="N496">
            <v>59.681628511304957</v>
          </cell>
          <cell r="AK496">
            <v>20</v>
          </cell>
          <cell r="AL496">
            <v>0</v>
          </cell>
          <cell r="AN496">
            <v>0</v>
          </cell>
          <cell r="AO496">
            <v>2.7490500000000004</v>
          </cell>
          <cell r="AP496">
            <v>916.3499999999998</v>
          </cell>
          <cell r="AQ496">
            <v>0</v>
          </cell>
          <cell r="BG496" t="b">
            <v>0</v>
          </cell>
          <cell r="BO496" t="b">
            <v>0</v>
          </cell>
          <cell r="CA496" t="b">
            <v>0</v>
          </cell>
          <cell r="CB496" t="b">
            <v>0</v>
          </cell>
          <cell r="CD496" t="b">
            <v>0</v>
          </cell>
          <cell r="CE496" t="b">
            <v>0</v>
          </cell>
          <cell r="CG496" t="b">
            <v>0</v>
          </cell>
          <cell r="CH496" t="b">
            <v>0</v>
          </cell>
          <cell r="CP496" t="str">
            <v>ERWINWON</v>
          </cell>
          <cell r="CT496" t="b">
            <v>0</v>
          </cell>
          <cell r="CV496" t="b">
            <v>0</v>
          </cell>
          <cell r="CX496" t="b">
            <v>0</v>
          </cell>
          <cell r="CZ496" t="b">
            <v>0</v>
          </cell>
          <cell r="DB496" t="b">
            <v>0</v>
          </cell>
          <cell r="DD496" t="b">
            <v>0</v>
          </cell>
          <cell r="DF496" t="b">
            <v>0</v>
          </cell>
          <cell r="DH496" t="b">
            <v>0</v>
          </cell>
          <cell r="DJ496" t="b">
            <v>0</v>
          </cell>
          <cell r="DL496" t="b">
            <v>0</v>
          </cell>
          <cell r="DN496" t="b">
            <v>0</v>
          </cell>
          <cell r="DP496" t="b">
            <v>0</v>
          </cell>
          <cell r="DV496">
            <v>0</v>
          </cell>
          <cell r="DX496">
            <v>0</v>
          </cell>
          <cell r="DZ496">
            <v>0</v>
          </cell>
          <cell r="EB496">
            <v>0</v>
          </cell>
          <cell r="ED496">
            <v>0</v>
          </cell>
          <cell r="EF496">
            <v>0</v>
          </cell>
          <cell r="EJ496">
            <v>0</v>
          </cell>
          <cell r="EL496">
            <v>0</v>
          </cell>
          <cell r="EN496">
            <v>0</v>
          </cell>
          <cell r="EP496">
            <v>0</v>
          </cell>
          <cell r="ER496">
            <v>0</v>
          </cell>
          <cell r="ET496">
            <v>0</v>
          </cell>
          <cell r="EX496">
            <v>0</v>
          </cell>
          <cell r="EZ496">
            <v>0</v>
          </cell>
          <cell r="FD496">
            <v>0</v>
          </cell>
          <cell r="FF496">
            <v>0</v>
          </cell>
        </row>
        <row r="497">
          <cell r="A497" t="str">
            <v>LandvindDK-East-2028</v>
          </cell>
          <cell r="B497" t="str">
            <v>DK-East</v>
          </cell>
          <cell r="G497">
            <v>17.338400000000178</v>
          </cell>
          <cell r="H497">
            <v>0</v>
          </cell>
          <cell r="N497">
            <v>51.739197389021029</v>
          </cell>
          <cell r="AK497">
            <v>17.338400000000178</v>
          </cell>
          <cell r="AL497">
            <v>0</v>
          </cell>
          <cell r="AN497">
            <v>0</v>
          </cell>
          <cell r="AO497">
            <v>2.3638307640000251</v>
          </cell>
          <cell r="AP497">
            <v>787.94358800000782</v>
          </cell>
          <cell r="AQ497">
            <v>0</v>
          </cell>
          <cell r="BG497" t="b">
            <v>0</v>
          </cell>
          <cell r="BO497" t="b">
            <v>0</v>
          </cell>
          <cell r="CA497" t="b">
            <v>0</v>
          </cell>
          <cell r="CB497" t="b">
            <v>0</v>
          </cell>
          <cell r="CD497" t="b">
            <v>0</v>
          </cell>
          <cell r="CE497" t="b">
            <v>0</v>
          </cell>
          <cell r="CG497" t="b">
            <v>0</v>
          </cell>
          <cell r="CH497" t="b">
            <v>0</v>
          </cell>
          <cell r="CP497" t="str">
            <v>ERWINWON</v>
          </cell>
          <cell r="CT497" t="b">
            <v>0</v>
          </cell>
          <cell r="CV497" t="b">
            <v>0</v>
          </cell>
          <cell r="CX497" t="b">
            <v>0</v>
          </cell>
          <cell r="CZ497" t="b">
            <v>0</v>
          </cell>
          <cell r="DB497" t="b">
            <v>0</v>
          </cell>
          <cell r="DD497" t="b">
            <v>0</v>
          </cell>
          <cell r="DF497" t="b">
            <v>0</v>
          </cell>
          <cell r="DH497" t="b">
            <v>0</v>
          </cell>
          <cell r="DJ497" t="b">
            <v>0</v>
          </cell>
          <cell r="DL497" t="b">
            <v>0</v>
          </cell>
          <cell r="DN497" t="b">
            <v>0</v>
          </cell>
          <cell r="DP497" t="b">
            <v>0</v>
          </cell>
          <cell r="DV497">
            <v>0</v>
          </cell>
          <cell r="DX497">
            <v>0</v>
          </cell>
          <cell r="DZ497">
            <v>0</v>
          </cell>
          <cell r="EB497">
            <v>0</v>
          </cell>
          <cell r="ED497">
            <v>0</v>
          </cell>
          <cell r="EF497">
            <v>0</v>
          </cell>
          <cell r="EJ497">
            <v>0</v>
          </cell>
          <cell r="EL497">
            <v>0</v>
          </cell>
          <cell r="EN497">
            <v>0</v>
          </cell>
          <cell r="EP497">
            <v>0</v>
          </cell>
          <cell r="ER497">
            <v>0</v>
          </cell>
          <cell r="ET497">
            <v>0</v>
          </cell>
          <cell r="EX497">
            <v>0</v>
          </cell>
          <cell r="EZ497">
            <v>0</v>
          </cell>
          <cell r="FD497">
            <v>0</v>
          </cell>
          <cell r="FF497">
            <v>0</v>
          </cell>
        </row>
        <row r="498">
          <cell r="A498" t="str">
            <v>LandvindDK-East-2028</v>
          </cell>
          <cell r="B498" t="str">
            <v>DK-East</v>
          </cell>
          <cell r="G498">
            <v>17.338400000000178</v>
          </cell>
          <cell r="H498">
            <v>0</v>
          </cell>
          <cell r="N498">
            <v>51.739197389021029</v>
          </cell>
          <cell r="AK498">
            <v>17.338400000000178</v>
          </cell>
          <cell r="AL498">
            <v>0</v>
          </cell>
          <cell r="AN498">
            <v>0</v>
          </cell>
          <cell r="AO498">
            <v>2.3638307640000251</v>
          </cell>
          <cell r="AP498">
            <v>787.94358800000782</v>
          </cell>
          <cell r="AQ498">
            <v>0</v>
          </cell>
          <cell r="BG498" t="b">
            <v>0</v>
          </cell>
          <cell r="BO498" t="b">
            <v>0</v>
          </cell>
          <cell r="CA498" t="b">
            <v>0</v>
          </cell>
          <cell r="CB498" t="b">
            <v>0</v>
          </cell>
          <cell r="CD498" t="b">
            <v>0</v>
          </cell>
          <cell r="CE498" t="b">
            <v>0</v>
          </cell>
          <cell r="CG498" t="b">
            <v>0</v>
          </cell>
          <cell r="CH498" t="b">
            <v>0</v>
          </cell>
          <cell r="CP498" t="str">
            <v>ERWINWON</v>
          </cell>
          <cell r="CT498" t="b">
            <v>0</v>
          </cell>
          <cell r="CV498" t="b">
            <v>0</v>
          </cell>
          <cell r="CX498" t="b">
            <v>0</v>
          </cell>
          <cell r="CZ498" t="b">
            <v>0</v>
          </cell>
          <cell r="DB498" t="b">
            <v>0</v>
          </cell>
          <cell r="DD498" t="b">
            <v>0</v>
          </cell>
          <cell r="DF498" t="b">
            <v>0</v>
          </cell>
          <cell r="DH498" t="b">
            <v>0</v>
          </cell>
          <cell r="DJ498" t="b">
            <v>0</v>
          </cell>
          <cell r="DL498" t="b">
            <v>0</v>
          </cell>
          <cell r="DN498" t="b">
            <v>0</v>
          </cell>
          <cell r="DP498" t="b">
            <v>0</v>
          </cell>
          <cell r="DV498">
            <v>0</v>
          </cell>
          <cell r="DX498">
            <v>0</v>
          </cell>
          <cell r="DZ498">
            <v>0</v>
          </cell>
          <cell r="EB498">
            <v>0</v>
          </cell>
          <cell r="ED498">
            <v>0</v>
          </cell>
          <cell r="EF498">
            <v>0</v>
          </cell>
          <cell r="EJ498">
            <v>0</v>
          </cell>
          <cell r="EL498">
            <v>0</v>
          </cell>
          <cell r="EN498">
            <v>0</v>
          </cell>
          <cell r="EP498">
            <v>0</v>
          </cell>
          <cell r="ER498">
            <v>0</v>
          </cell>
          <cell r="ET498">
            <v>0</v>
          </cell>
          <cell r="EX498">
            <v>0</v>
          </cell>
          <cell r="EZ498">
            <v>0</v>
          </cell>
          <cell r="FD498">
            <v>0</v>
          </cell>
          <cell r="FF498">
            <v>0</v>
          </cell>
        </row>
        <row r="499">
          <cell r="A499" t="str">
            <v>LandvindDK-East-2029</v>
          </cell>
          <cell r="B499" t="str">
            <v>DK-East</v>
          </cell>
          <cell r="G499">
            <v>14.517000000000003</v>
          </cell>
          <cell r="H499">
            <v>0</v>
          </cell>
          <cell r="N499">
            <v>43.319910054930716</v>
          </cell>
          <cell r="AK499">
            <v>14.517000000000003</v>
          </cell>
          <cell r="AL499">
            <v>0</v>
          </cell>
          <cell r="AN499">
            <v>0</v>
          </cell>
          <cell r="AO499">
            <v>1.9629524475000011</v>
          </cell>
          <cell r="AP499">
            <v>654.31748249999987</v>
          </cell>
          <cell r="AQ499">
            <v>0</v>
          </cell>
          <cell r="BG499" t="b">
            <v>0</v>
          </cell>
          <cell r="BO499" t="b">
            <v>0</v>
          </cell>
          <cell r="CA499" t="b">
            <v>0</v>
          </cell>
          <cell r="CB499" t="b">
            <v>0</v>
          </cell>
          <cell r="CD499" t="b">
            <v>0</v>
          </cell>
          <cell r="CE499" t="b">
            <v>0</v>
          </cell>
          <cell r="CG499" t="b">
            <v>0</v>
          </cell>
          <cell r="CH499" t="b">
            <v>0</v>
          </cell>
          <cell r="CP499" t="str">
            <v>ERWINWON</v>
          </cell>
          <cell r="CT499" t="b">
            <v>0</v>
          </cell>
          <cell r="CV499" t="b">
            <v>0</v>
          </cell>
          <cell r="CX499" t="b">
            <v>0</v>
          </cell>
          <cell r="CZ499" t="b">
            <v>0</v>
          </cell>
          <cell r="DB499" t="b">
            <v>0</v>
          </cell>
          <cell r="DD499" t="b">
            <v>0</v>
          </cell>
          <cell r="DF499" t="b">
            <v>0</v>
          </cell>
          <cell r="DH499" t="b">
            <v>0</v>
          </cell>
          <cell r="DJ499" t="b">
            <v>0</v>
          </cell>
          <cell r="DL499" t="b">
            <v>0</v>
          </cell>
          <cell r="DN499" t="b">
            <v>0</v>
          </cell>
          <cell r="DP499" t="b">
            <v>0</v>
          </cell>
          <cell r="DV499">
            <v>0</v>
          </cell>
          <cell r="DX499">
            <v>0</v>
          </cell>
          <cell r="DZ499">
            <v>0</v>
          </cell>
          <cell r="EB499">
            <v>0</v>
          </cell>
          <cell r="ED499">
            <v>0</v>
          </cell>
          <cell r="EF499">
            <v>0</v>
          </cell>
          <cell r="EJ499">
            <v>0</v>
          </cell>
          <cell r="EL499">
            <v>0</v>
          </cell>
          <cell r="EN499">
            <v>0</v>
          </cell>
          <cell r="EP499">
            <v>0</v>
          </cell>
          <cell r="ER499">
            <v>0</v>
          </cell>
          <cell r="ET499">
            <v>0</v>
          </cell>
          <cell r="EX499">
            <v>0</v>
          </cell>
          <cell r="EZ499">
            <v>0</v>
          </cell>
          <cell r="FD499">
            <v>0</v>
          </cell>
          <cell r="FF499">
            <v>0</v>
          </cell>
        </row>
        <row r="500">
          <cell r="A500" t="str">
            <v>LandvindDK-East-2029</v>
          </cell>
          <cell r="B500" t="str">
            <v>DK-East</v>
          </cell>
          <cell r="G500">
            <v>14.517000000000003</v>
          </cell>
          <cell r="H500">
            <v>0</v>
          </cell>
          <cell r="N500">
            <v>43.319910054930716</v>
          </cell>
          <cell r="AK500">
            <v>14.517000000000003</v>
          </cell>
          <cell r="AL500">
            <v>0</v>
          </cell>
          <cell r="AN500">
            <v>0</v>
          </cell>
          <cell r="AO500">
            <v>1.9629524475000011</v>
          </cell>
          <cell r="AP500">
            <v>654.31748249999987</v>
          </cell>
          <cell r="AQ500">
            <v>0</v>
          </cell>
          <cell r="BG500" t="b">
            <v>0</v>
          </cell>
          <cell r="BO500" t="b">
            <v>0</v>
          </cell>
          <cell r="CA500" t="b">
            <v>0</v>
          </cell>
          <cell r="CB500" t="b">
            <v>0</v>
          </cell>
          <cell r="CD500" t="b">
            <v>0</v>
          </cell>
          <cell r="CE500" t="b">
            <v>0</v>
          </cell>
          <cell r="CG500" t="b">
            <v>0</v>
          </cell>
          <cell r="CH500" t="b">
            <v>0</v>
          </cell>
          <cell r="CP500" t="str">
            <v>ERWINWON</v>
          </cell>
          <cell r="CT500" t="b">
            <v>0</v>
          </cell>
          <cell r="CV500" t="b">
            <v>0</v>
          </cell>
          <cell r="CX500" t="b">
            <v>0</v>
          </cell>
          <cell r="CZ500" t="b">
            <v>0</v>
          </cell>
          <cell r="DB500" t="b">
            <v>0</v>
          </cell>
          <cell r="DD500" t="b">
            <v>0</v>
          </cell>
          <cell r="DF500" t="b">
            <v>0</v>
          </cell>
          <cell r="DH500" t="b">
            <v>0</v>
          </cell>
          <cell r="DJ500" t="b">
            <v>0</v>
          </cell>
          <cell r="DL500" t="b">
            <v>0</v>
          </cell>
          <cell r="DN500" t="b">
            <v>0</v>
          </cell>
          <cell r="DP500" t="b">
            <v>0</v>
          </cell>
          <cell r="DV500">
            <v>0</v>
          </cell>
          <cell r="DX500">
            <v>0</v>
          </cell>
          <cell r="DZ500">
            <v>0</v>
          </cell>
          <cell r="EB500">
            <v>0</v>
          </cell>
          <cell r="ED500">
            <v>0</v>
          </cell>
          <cell r="EF500">
            <v>0</v>
          </cell>
          <cell r="EJ500">
            <v>0</v>
          </cell>
          <cell r="EL500">
            <v>0</v>
          </cell>
          <cell r="EN500">
            <v>0</v>
          </cell>
          <cell r="EP500">
            <v>0</v>
          </cell>
          <cell r="ER500">
            <v>0</v>
          </cell>
          <cell r="ET500">
            <v>0</v>
          </cell>
          <cell r="EX500">
            <v>0</v>
          </cell>
          <cell r="EZ500">
            <v>0</v>
          </cell>
          <cell r="FD500">
            <v>0</v>
          </cell>
          <cell r="FF500">
            <v>0</v>
          </cell>
        </row>
        <row r="501">
          <cell r="A501" t="str">
            <v>LandvindDK-East-2030</v>
          </cell>
          <cell r="B501" t="str">
            <v>DK-East</v>
          </cell>
          <cell r="G501">
            <v>22.874400000000009</v>
          </cell>
          <cell r="H501">
            <v>0</v>
          </cell>
          <cell r="N501">
            <v>68.259072160949742</v>
          </cell>
          <cell r="AK501">
            <v>22.874400000000009</v>
          </cell>
          <cell r="AL501">
            <v>0</v>
          </cell>
          <cell r="AN501">
            <v>0</v>
          </cell>
          <cell r="AO501">
            <v>3.0674570400000012</v>
          </cell>
          <cell r="AP501">
            <v>1022.4856800000005</v>
          </cell>
          <cell r="AQ501">
            <v>0</v>
          </cell>
          <cell r="BG501" t="b">
            <v>0</v>
          </cell>
          <cell r="BO501" t="b">
            <v>0</v>
          </cell>
          <cell r="CA501" t="b">
            <v>0</v>
          </cell>
          <cell r="CB501" t="b">
            <v>0</v>
          </cell>
          <cell r="CD501" t="b">
            <v>0</v>
          </cell>
          <cell r="CE501" t="b">
            <v>0</v>
          </cell>
          <cell r="CG501" t="b">
            <v>0</v>
          </cell>
          <cell r="CH501" t="b">
            <v>0</v>
          </cell>
          <cell r="CP501" t="str">
            <v>ERWINWON</v>
          </cell>
          <cell r="CT501" t="b">
            <v>0</v>
          </cell>
          <cell r="CV501" t="b">
            <v>0</v>
          </cell>
          <cell r="CX501" t="b">
            <v>0</v>
          </cell>
          <cell r="CZ501" t="b">
            <v>0</v>
          </cell>
          <cell r="DB501" t="b">
            <v>0</v>
          </cell>
          <cell r="DD501" t="b">
            <v>0</v>
          </cell>
          <cell r="DF501" t="b">
            <v>0</v>
          </cell>
          <cell r="DH501" t="b">
            <v>0</v>
          </cell>
          <cell r="DJ501" t="b">
            <v>0</v>
          </cell>
          <cell r="DL501" t="b">
            <v>0</v>
          </cell>
          <cell r="DN501" t="b">
            <v>0</v>
          </cell>
          <cell r="DP501" t="b">
            <v>0</v>
          </cell>
          <cell r="DV501">
            <v>0</v>
          </cell>
          <cell r="DX501">
            <v>0</v>
          </cell>
          <cell r="DZ501">
            <v>0</v>
          </cell>
          <cell r="EB501">
            <v>0</v>
          </cell>
          <cell r="ED501">
            <v>0</v>
          </cell>
          <cell r="EF501">
            <v>0</v>
          </cell>
          <cell r="EJ501">
            <v>0</v>
          </cell>
          <cell r="EL501">
            <v>0</v>
          </cell>
          <cell r="EN501">
            <v>0</v>
          </cell>
          <cell r="EP501">
            <v>0</v>
          </cell>
          <cell r="ER501">
            <v>0</v>
          </cell>
          <cell r="ET501">
            <v>0</v>
          </cell>
          <cell r="EX501">
            <v>0</v>
          </cell>
          <cell r="EZ501">
            <v>0</v>
          </cell>
          <cell r="FD501">
            <v>0</v>
          </cell>
          <cell r="FF501">
            <v>0</v>
          </cell>
        </row>
        <row r="502">
          <cell r="A502" t="str">
            <v>LandvindDK-East-2030</v>
          </cell>
          <cell r="B502" t="str">
            <v>DK-East</v>
          </cell>
          <cell r="G502">
            <v>22.874400000000009</v>
          </cell>
          <cell r="H502">
            <v>0</v>
          </cell>
          <cell r="N502">
            <v>68.259072160949742</v>
          </cell>
          <cell r="AK502">
            <v>22.874400000000009</v>
          </cell>
          <cell r="AL502">
            <v>0</v>
          </cell>
          <cell r="AN502">
            <v>0</v>
          </cell>
          <cell r="AO502">
            <v>3.0674570400000012</v>
          </cell>
          <cell r="AP502">
            <v>1022.4856800000005</v>
          </cell>
          <cell r="AQ502">
            <v>0</v>
          </cell>
          <cell r="BG502" t="b">
            <v>0</v>
          </cell>
          <cell r="BO502" t="b">
            <v>0</v>
          </cell>
          <cell r="CA502" t="b">
            <v>0</v>
          </cell>
          <cell r="CB502" t="b">
            <v>0</v>
          </cell>
          <cell r="CD502" t="b">
            <v>0</v>
          </cell>
          <cell r="CE502" t="b">
            <v>0</v>
          </cell>
          <cell r="CG502" t="b">
            <v>0</v>
          </cell>
          <cell r="CH502" t="b">
            <v>0</v>
          </cell>
          <cell r="CP502" t="str">
            <v>ERWINWON</v>
          </cell>
          <cell r="CT502" t="b">
            <v>0</v>
          </cell>
          <cell r="CV502" t="b">
            <v>0</v>
          </cell>
          <cell r="CX502" t="b">
            <v>0</v>
          </cell>
          <cell r="CZ502" t="b">
            <v>0</v>
          </cell>
          <cell r="DB502" t="b">
            <v>0</v>
          </cell>
          <cell r="DD502" t="b">
            <v>0</v>
          </cell>
          <cell r="DF502" t="b">
            <v>0</v>
          </cell>
          <cell r="DH502" t="b">
            <v>0</v>
          </cell>
          <cell r="DJ502" t="b">
            <v>0</v>
          </cell>
          <cell r="DL502" t="b">
            <v>0</v>
          </cell>
          <cell r="DN502" t="b">
            <v>0</v>
          </cell>
          <cell r="DP502" t="b">
            <v>0</v>
          </cell>
          <cell r="DV502">
            <v>0</v>
          </cell>
          <cell r="DX502">
            <v>0</v>
          </cell>
          <cell r="DZ502">
            <v>0</v>
          </cell>
          <cell r="EB502">
            <v>0</v>
          </cell>
          <cell r="ED502">
            <v>0</v>
          </cell>
          <cell r="EF502">
            <v>0</v>
          </cell>
          <cell r="EJ502">
            <v>0</v>
          </cell>
          <cell r="EL502">
            <v>0</v>
          </cell>
          <cell r="EN502">
            <v>0</v>
          </cell>
          <cell r="EP502">
            <v>0</v>
          </cell>
          <cell r="ER502">
            <v>0</v>
          </cell>
          <cell r="ET502">
            <v>0</v>
          </cell>
          <cell r="EX502">
            <v>0</v>
          </cell>
          <cell r="EZ502">
            <v>0</v>
          </cell>
          <cell r="FD502">
            <v>0</v>
          </cell>
          <cell r="FF502">
            <v>0</v>
          </cell>
        </row>
        <row r="503">
          <cell r="A503" t="str">
            <v>LandvindDK-East-2031</v>
          </cell>
          <cell r="B503" t="str">
            <v>DK-East</v>
          </cell>
          <cell r="G503">
            <v>31.434199999999962</v>
          </cell>
          <cell r="H503">
            <v>0</v>
          </cell>
          <cell r="N503">
            <v>93.802212347503016</v>
          </cell>
          <cell r="AK503">
            <v>31.434199999999962</v>
          </cell>
          <cell r="AL503">
            <v>0</v>
          </cell>
          <cell r="AN503">
            <v>0</v>
          </cell>
          <cell r="AO503">
            <v>4.2153262199999944</v>
          </cell>
          <cell r="AP503">
            <v>1405.1087399999983</v>
          </cell>
          <cell r="AQ503">
            <v>0</v>
          </cell>
          <cell r="BG503" t="b">
            <v>0</v>
          </cell>
          <cell r="BO503" t="b">
            <v>0</v>
          </cell>
          <cell r="CA503" t="b">
            <v>0</v>
          </cell>
          <cell r="CB503" t="b">
            <v>0</v>
          </cell>
          <cell r="CD503" t="b">
            <v>0</v>
          </cell>
          <cell r="CE503" t="b">
            <v>0</v>
          </cell>
          <cell r="CG503" t="b">
            <v>0</v>
          </cell>
          <cell r="CH503" t="b">
            <v>0</v>
          </cell>
          <cell r="CP503" t="str">
            <v>ERWINWON</v>
          </cell>
          <cell r="CT503" t="b">
            <v>0</v>
          </cell>
          <cell r="CV503" t="b">
            <v>0</v>
          </cell>
          <cell r="CX503" t="b">
            <v>0</v>
          </cell>
          <cell r="CZ503" t="b">
            <v>0</v>
          </cell>
          <cell r="DB503" t="b">
            <v>0</v>
          </cell>
          <cell r="DD503" t="b">
            <v>0</v>
          </cell>
          <cell r="DF503" t="b">
            <v>0</v>
          </cell>
          <cell r="DH503" t="b">
            <v>0</v>
          </cell>
          <cell r="DJ503" t="b">
            <v>0</v>
          </cell>
          <cell r="DL503" t="b">
            <v>0</v>
          </cell>
          <cell r="DN503" t="b">
            <v>0</v>
          </cell>
          <cell r="DP503" t="b">
            <v>0</v>
          </cell>
          <cell r="DV503">
            <v>0</v>
          </cell>
          <cell r="DX503">
            <v>0</v>
          </cell>
          <cell r="DZ503">
            <v>0</v>
          </cell>
          <cell r="EB503">
            <v>0</v>
          </cell>
          <cell r="ED503">
            <v>0</v>
          </cell>
          <cell r="EF503">
            <v>0</v>
          </cell>
          <cell r="EJ503">
            <v>0</v>
          </cell>
          <cell r="EL503">
            <v>0</v>
          </cell>
          <cell r="EN503">
            <v>0</v>
          </cell>
          <cell r="EP503">
            <v>0</v>
          </cell>
          <cell r="ER503">
            <v>0</v>
          </cell>
          <cell r="ET503">
            <v>0</v>
          </cell>
          <cell r="EX503">
            <v>0</v>
          </cell>
          <cell r="EZ503">
            <v>0</v>
          </cell>
          <cell r="FD503">
            <v>0</v>
          </cell>
          <cell r="FF503">
            <v>0</v>
          </cell>
        </row>
        <row r="504">
          <cell r="A504" t="str">
            <v>LandvindDK-East-2031</v>
          </cell>
          <cell r="B504" t="str">
            <v>DK-East</v>
          </cell>
          <cell r="G504">
            <v>31.434199999999962</v>
          </cell>
          <cell r="H504">
            <v>0</v>
          </cell>
          <cell r="N504">
            <v>93.802212347503016</v>
          </cell>
          <cell r="AK504">
            <v>31.434199999999962</v>
          </cell>
          <cell r="AL504">
            <v>0</v>
          </cell>
          <cell r="AN504">
            <v>0</v>
          </cell>
          <cell r="AO504">
            <v>4.2153262199999944</v>
          </cell>
          <cell r="AP504">
            <v>1405.1087399999983</v>
          </cell>
          <cell r="AQ504">
            <v>0</v>
          </cell>
          <cell r="BG504" t="b">
            <v>0</v>
          </cell>
          <cell r="BO504" t="b">
            <v>0</v>
          </cell>
          <cell r="CA504" t="b">
            <v>0</v>
          </cell>
          <cell r="CB504" t="b">
            <v>0</v>
          </cell>
          <cell r="CD504" t="b">
            <v>0</v>
          </cell>
          <cell r="CE504" t="b">
            <v>0</v>
          </cell>
          <cell r="CG504" t="b">
            <v>0</v>
          </cell>
          <cell r="CH504" t="b">
            <v>0</v>
          </cell>
          <cell r="CP504" t="str">
            <v>ERWINWON</v>
          </cell>
          <cell r="CT504" t="b">
            <v>0</v>
          </cell>
          <cell r="CV504" t="b">
            <v>0</v>
          </cell>
          <cell r="CX504" t="b">
            <v>0</v>
          </cell>
          <cell r="CZ504" t="b">
            <v>0</v>
          </cell>
          <cell r="DB504" t="b">
            <v>0</v>
          </cell>
          <cell r="DD504" t="b">
            <v>0</v>
          </cell>
          <cell r="DF504" t="b">
            <v>0</v>
          </cell>
          <cell r="DH504" t="b">
            <v>0</v>
          </cell>
          <cell r="DJ504" t="b">
            <v>0</v>
          </cell>
          <cell r="DL504" t="b">
            <v>0</v>
          </cell>
          <cell r="DN504" t="b">
            <v>0</v>
          </cell>
          <cell r="DP504" t="b">
            <v>0</v>
          </cell>
          <cell r="DV504">
            <v>0</v>
          </cell>
          <cell r="DX504">
            <v>0</v>
          </cell>
          <cell r="DZ504">
            <v>0</v>
          </cell>
          <cell r="EB504">
            <v>0</v>
          </cell>
          <cell r="ED504">
            <v>0</v>
          </cell>
          <cell r="EF504">
            <v>0</v>
          </cell>
          <cell r="EJ504">
            <v>0</v>
          </cell>
          <cell r="EL504">
            <v>0</v>
          </cell>
          <cell r="EN504">
            <v>0</v>
          </cell>
          <cell r="EP504">
            <v>0</v>
          </cell>
          <cell r="ER504">
            <v>0</v>
          </cell>
          <cell r="ET504">
            <v>0</v>
          </cell>
          <cell r="EX504">
            <v>0</v>
          </cell>
          <cell r="EZ504">
            <v>0</v>
          </cell>
          <cell r="FD504">
            <v>0</v>
          </cell>
          <cell r="FF504">
            <v>0</v>
          </cell>
        </row>
        <row r="505">
          <cell r="A505" t="str">
            <v>LandvindDK-East-2032</v>
          </cell>
          <cell r="B505" t="str">
            <v>DK-East</v>
          </cell>
          <cell r="G505">
            <v>39.846399999999988</v>
          </cell>
          <cell r="H505">
            <v>0</v>
          </cell>
          <cell r="N505">
            <v>118.90490211564307</v>
          </cell>
          <cell r="AK505">
            <v>39.846399999999988</v>
          </cell>
          <cell r="AL505">
            <v>0</v>
          </cell>
          <cell r="AN505">
            <v>0</v>
          </cell>
          <cell r="AO505">
            <v>5.3434022399999987</v>
          </cell>
          <cell r="AP505">
            <v>1781.1340799999996</v>
          </cell>
          <cell r="AQ505">
            <v>0</v>
          </cell>
          <cell r="BG505" t="b">
            <v>0</v>
          </cell>
          <cell r="BO505" t="b">
            <v>0</v>
          </cell>
          <cell r="CA505" t="b">
            <v>0</v>
          </cell>
          <cell r="CB505" t="b">
            <v>0</v>
          </cell>
          <cell r="CD505" t="b">
            <v>0</v>
          </cell>
          <cell r="CE505" t="b">
            <v>0</v>
          </cell>
          <cell r="CG505" t="b">
            <v>0</v>
          </cell>
          <cell r="CH505" t="b">
            <v>0</v>
          </cell>
          <cell r="CP505" t="str">
            <v>ERWINWON</v>
          </cell>
          <cell r="CT505" t="b">
            <v>0</v>
          </cell>
          <cell r="CV505" t="b">
            <v>0</v>
          </cell>
          <cell r="CX505" t="b">
            <v>0</v>
          </cell>
          <cell r="CZ505" t="b">
            <v>0</v>
          </cell>
          <cell r="DB505" t="b">
            <v>0</v>
          </cell>
          <cell r="DD505" t="b">
            <v>0</v>
          </cell>
          <cell r="DF505" t="b">
            <v>0</v>
          </cell>
          <cell r="DH505" t="b">
            <v>0</v>
          </cell>
          <cell r="DJ505" t="b">
            <v>0</v>
          </cell>
          <cell r="DL505" t="b">
            <v>0</v>
          </cell>
          <cell r="DN505" t="b">
            <v>0</v>
          </cell>
          <cell r="DP505" t="b">
            <v>0</v>
          </cell>
          <cell r="DV505">
            <v>0</v>
          </cell>
          <cell r="DX505">
            <v>0</v>
          </cell>
          <cell r="DZ505">
            <v>0</v>
          </cell>
          <cell r="EB505">
            <v>0</v>
          </cell>
          <cell r="ED505">
            <v>0</v>
          </cell>
          <cell r="EF505">
            <v>0</v>
          </cell>
          <cell r="EJ505">
            <v>0</v>
          </cell>
          <cell r="EL505">
            <v>0</v>
          </cell>
          <cell r="EN505">
            <v>0</v>
          </cell>
          <cell r="EP505">
            <v>0</v>
          </cell>
          <cell r="ER505">
            <v>0</v>
          </cell>
          <cell r="ET505">
            <v>0</v>
          </cell>
          <cell r="EX505">
            <v>0</v>
          </cell>
          <cell r="EZ505">
            <v>0</v>
          </cell>
          <cell r="FD505">
            <v>0</v>
          </cell>
          <cell r="FF505">
            <v>0</v>
          </cell>
        </row>
        <row r="506">
          <cell r="A506" t="str">
            <v>LandvindDK-East-2032</v>
          </cell>
          <cell r="B506" t="str">
            <v>DK-East</v>
          </cell>
          <cell r="G506">
            <v>39.846399999999988</v>
          </cell>
          <cell r="H506">
            <v>0</v>
          </cell>
          <cell r="N506">
            <v>118.90490211564307</v>
          </cell>
          <cell r="AK506">
            <v>39.846399999999988</v>
          </cell>
          <cell r="AL506">
            <v>0</v>
          </cell>
          <cell r="AN506">
            <v>0</v>
          </cell>
          <cell r="AO506">
            <v>5.3434022399999987</v>
          </cell>
          <cell r="AP506">
            <v>1781.1340799999996</v>
          </cell>
          <cell r="AQ506">
            <v>0</v>
          </cell>
          <cell r="BG506" t="b">
            <v>0</v>
          </cell>
          <cell r="BO506" t="b">
            <v>0</v>
          </cell>
          <cell r="CA506" t="b">
            <v>0</v>
          </cell>
          <cell r="CB506" t="b">
            <v>0</v>
          </cell>
          <cell r="CD506" t="b">
            <v>0</v>
          </cell>
          <cell r="CE506" t="b">
            <v>0</v>
          </cell>
          <cell r="CG506" t="b">
            <v>0</v>
          </cell>
          <cell r="CH506" t="b">
            <v>0</v>
          </cell>
          <cell r="CP506" t="str">
            <v>ERWINWON</v>
          </cell>
          <cell r="CT506" t="b">
            <v>0</v>
          </cell>
          <cell r="CV506" t="b">
            <v>0</v>
          </cell>
          <cell r="CX506" t="b">
            <v>0</v>
          </cell>
          <cell r="CZ506" t="b">
            <v>0</v>
          </cell>
          <cell r="DB506" t="b">
            <v>0</v>
          </cell>
          <cell r="DD506" t="b">
            <v>0</v>
          </cell>
          <cell r="DF506" t="b">
            <v>0</v>
          </cell>
          <cell r="DH506" t="b">
            <v>0</v>
          </cell>
          <cell r="DJ506" t="b">
            <v>0</v>
          </cell>
          <cell r="DL506" t="b">
            <v>0</v>
          </cell>
          <cell r="DN506" t="b">
            <v>0</v>
          </cell>
          <cell r="DP506" t="b">
            <v>0</v>
          </cell>
          <cell r="DV506">
            <v>0</v>
          </cell>
          <cell r="DX506">
            <v>0</v>
          </cell>
          <cell r="DZ506">
            <v>0</v>
          </cell>
          <cell r="EB506">
            <v>0</v>
          </cell>
          <cell r="ED506">
            <v>0</v>
          </cell>
          <cell r="EF506">
            <v>0</v>
          </cell>
          <cell r="EJ506">
            <v>0</v>
          </cell>
          <cell r="EL506">
            <v>0</v>
          </cell>
          <cell r="EN506">
            <v>0</v>
          </cell>
          <cell r="EP506">
            <v>0</v>
          </cell>
          <cell r="ER506">
            <v>0</v>
          </cell>
          <cell r="ET506">
            <v>0</v>
          </cell>
          <cell r="EX506">
            <v>0</v>
          </cell>
          <cell r="EZ506">
            <v>0</v>
          </cell>
          <cell r="FD506">
            <v>0</v>
          </cell>
          <cell r="FF506">
            <v>0</v>
          </cell>
        </row>
        <row r="507">
          <cell r="A507" t="str">
            <v>LandvindDK-East-2033</v>
          </cell>
          <cell r="B507" t="str">
            <v>DK-East</v>
          </cell>
          <cell r="G507">
            <v>30</v>
          </cell>
          <cell r="H507">
            <v>0</v>
          </cell>
          <cell r="N507">
            <v>89.52244276695744</v>
          </cell>
          <cell r="AK507">
            <v>30</v>
          </cell>
          <cell r="AL507">
            <v>0</v>
          </cell>
          <cell r="AN507">
            <v>0</v>
          </cell>
          <cell r="AO507">
            <v>4.0229999999999997</v>
          </cell>
          <cell r="AP507">
            <v>1341</v>
          </cell>
          <cell r="AQ507">
            <v>0</v>
          </cell>
          <cell r="BG507" t="b">
            <v>0</v>
          </cell>
          <cell r="BO507" t="b">
            <v>0</v>
          </cell>
          <cell r="CA507" t="b">
            <v>0</v>
          </cell>
          <cell r="CB507" t="b">
            <v>0</v>
          </cell>
          <cell r="CD507" t="b">
            <v>0</v>
          </cell>
          <cell r="CE507" t="b">
            <v>0</v>
          </cell>
          <cell r="CG507" t="b">
            <v>0</v>
          </cell>
          <cell r="CH507" t="b">
            <v>0</v>
          </cell>
          <cell r="CP507" t="str">
            <v>ERWINWON</v>
          </cell>
          <cell r="CT507" t="b">
            <v>0</v>
          </cell>
          <cell r="CV507" t="b">
            <v>0</v>
          </cell>
          <cell r="CX507" t="b">
            <v>0</v>
          </cell>
          <cell r="CZ507" t="b">
            <v>0</v>
          </cell>
          <cell r="DB507" t="b">
            <v>0</v>
          </cell>
          <cell r="DD507" t="b">
            <v>0</v>
          </cell>
          <cell r="DF507" t="b">
            <v>0</v>
          </cell>
          <cell r="DH507" t="b">
            <v>0</v>
          </cell>
          <cell r="DJ507" t="b">
            <v>0</v>
          </cell>
          <cell r="DL507" t="b">
            <v>0</v>
          </cell>
          <cell r="DN507" t="b">
            <v>0</v>
          </cell>
          <cell r="DP507" t="b">
            <v>0</v>
          </cell>
          <cell r="DV507">
            <v>0</v>
          </cell>
          <cell r="DX507">
            <v>0</v>
          </cell>
          <cell r="DZ507">
            <v>0</v>
          </cell>
          <cell r="EB507">
            <v>0</v>
          </cell>
          <cell r="ED507">
            <v>0</v>
          </cell>
          <cell r="EF507">
            <v>0</v>
          </cell>
          <cell r="EJ507">
            <v>0</v>
          </cell>
          <cell r="EL507">
            <v>0</v>
          </cell>
          <cell r="EN507">
            <v>0</v>
          </cell>
          <cell r="EP507">
            <v>0</v>
          </cell>
          <cell r="ER507">
            <v>0</v>
          </cell>
          <cell r="ET507">
            <v>0</v>
          </cell>
          <cell r="EX507">
            <v>0</v>
          </cell>
          <cell r="EZ507">
            <v>0</v>
          </cell>
          <cell r="FD507">
            <v>0</v>
          </cell>
          <cell r="FF507">
            <v>0</v>
          </cell>
        </row>
        <row r="508">
          <cell r="A508" t="str">
            <v>LandvindDK-East-2033</v>
          </cell>
          <cell r="B508" t="str">
            <v>DK-East</v>
          </cell>
          <cell r="G508">
            <v>30</v>
          </cell>
          <cell r="H508">
            <v>0</v>
          </cell>
          <cell r="N508">
            <v>89.52244276695744</v>
          </cell>
          <cell r="AK508">
            <v>30</v>
          </cell>
          <cell r="AL508">
            <v>0</v>
          </cell>
          <cell r="AN508">
            <v>0</v>
          </cell>
          <cell r="AO508">
            <v>4.0229999999999997</v>
          </cell>
          <cell r="AP508">
            <v>1341</v>
          </cell>
          <cell r="AQ508">
            <v>0</v>
          </cell>
          <cell r="BG508" t="b">
            <v>0</v>
          </cell>
          <cell r="BO508" t="b">
            <v>0</v>
          </cell>
          <cell r="CA508" t="b">
            <v>0</v>
          </cell>
          <cell r="CB508" t="b">
            <v>0</v>
          </cell>
          <cell r="CD508" t="b">
            <v>0</v>
          </cell>
          <cell r="CE508" t="b">
            <v>0</v>
          </cell>
          <cell r="CG508" t="b">
            <v>0</v>
          </cell>
          <cell r="CH508" t="b">
            <v>0</v>
          </cell>
          <cell r="CP508" t="str">
            <v>ERWINWON</v>
          </cell>
          <cell r="CT508" t="b">
            <v>0</v>
          </cell>
          <cell r="CV508" t="b">
            <v>0</v>
          </cell>
          <cell r="CX508" t="b">
            <v>0</v>
          </cell>
          <cell r="CZ508" t="b">
            <v>0</v>
          </cell>
          <cell r="DB508" t="b">
            <v>0</v>
          </cell>
          <cell r="DD508" t="b">
            <v>0</v>
          </cell>
          <cell r="DF508" t="b">
            <v>0</v>
          </cell>
          <cell r="DH508" t="b">
            <v>0</v>
          </cell>
          <cell r="DJ508" t="b">
            <v>0</v>
          </cell>
          <cell r="DL508" t="b">
            <v>0</v>
          </cell>
          <cell r="DN508" t="b">
            <v>0</v>
          </cell>
          <cell r="DP508" t="b">
            <v>0</v>
          </cell>
          <cell r="DV508">
            <v>0</v>
          </cell>
          <cell r="DX508">
            <v>0</v>
          </cell>
          <cell r="DZ508">
            <v>0</v>
          </cell>
          <cell r="EB508">
            <v>0</v>
          </cell>
          <cell r="ED508">
            <v>0</v>
          </cell>
          <cell r="EF508">
            <v>0</v>
          </cell>
          <cell r="EJ508">
            <v>0</v>
          </cell>
          <cell r="EL508">
            <v>0</v>
          </cell>
          <cell r="EN508">
            <v>0</v>
          </cell>
          <cell r="EP508">
            <v>0</v>
          </cell>
          <cell r="ER508">
            <v>0</v>
          </cell>
          <cell r="ET508">
            <v>0</v>
          </cell>
          <cell r="EX508">
            <v>0</v>
          </cell>
          <cell r="EZ508">
            <v>0</v>
          </cell>
          <cell r="FD508">
            <v>0</v>
          </cell>
          <cell r="FF508">
            <v>0</v>
          </cell>
        </row>
        <row r="509">
          <cell r="A509" t="str">
            <v>LandvindDK-East-2034</v>
          </cell>
          <cell r="B509" t="str">
            <v>DK-East</v>
          </cell>
          <cell r="G509">
            <v>10</v>
          </cell>
          <cell r="H509">
            <v>0</v>
          </cell>
          <cell r="N509">
            <v>29.840814255652479</v>
          </cell>
          <cell r="AK509">
            <v>10</v>
          </cell>
          <cell r="AL509">
            <v>0</v>
          </cell>
          <cell r="AN509">
            <v>0</v>
          </cell>
          <cell r="AO509">
            <v>1.341</v>
          </cell>
          <cell r="AP509">
            <v>447</v>
          </cell>
          <cell r="AQ509">
            <v>0</v>
          </cell>
          <cell r="BG509" t="b">
            <v>0</v>
          </cell>
          <cell r="BO509" t="b">
            <v>0</v>
          </cell>
          <cell r="CA509" t="b">
            <v>0</v>
          </cell>
          <cell r="CB509" t="b">
            <v>0</v>
          </cell>
          <cell r="CD509" t="b">
            <v>0</v>
          </cell>
          <cell r="CE509" t="b">
            <v>0</v>
          </cell>
          <cell r="CG509" t="b">
            <v>0</v>
          </cell>
          <cell r="CH509" t="b">
            <v>0</v>
          </cell>
          <cell r="CP509" t="str">
            <v>ERWINWON</v>
          </cell>
          <cell r="CT509" t="b">
            <v>0</v>
          </cell>
          <cell r="CV509" t="b">
            <v>0</v>
          </cell>
          <cell r="CX509" t="b">
            <v>0</v>
          </cell>
          <cell r="CZ509" t="b">
            <v>0</v>
          </cell>
          <cell r="DB509" t="b">
            <v>0</v>
          </cell>
          <cell r="DD509" t="b">
            <v>0</v>
          </cell>
          <cell r="DF509" t="b">
            <v>0</v>
          </cell>
          <cell r="DH509" t="b">
            <v>0</v>
          </cell>
          <cell r="DJ509" t="b">
            <v>0</v>
          </cell>
          <cell r="DL509" t="b">
            <v>0</v>
          </cell>
          <cell r="DN509" t="b">
            <v>0</v>
          </cell>
          <cell r="DP509" t="b">
            <v>0</v>
          </cell>
          <cell r="DV509">
            <v>0</v>
          </cell>
          <cell r="DX509">
            <v>0</v>
          </cell>
          <cell r="DZ509">
            <v>0</v>
          </cell>
          <cell r="EB509">
            <v>0</v>
          </cell>
          <cell r="ED509">
            <v>0</v>
          </cell>
          <cell r="EF509">
            <v>0</v>
          </cell>
          <cell r="EJ509">
            <v>0</v>
          </cell>
          <cell r="EL509">
            <v>0</v>
          </cell>
          <cell r="EN509">
            <v>0</v>
          </cell>
          <cell r="EP509">
            <v>0</v>
          </cell>
          <cell r="ER509">
            <v>0</v>
          </cell>
          <cell r="ET509">
            <v>0</v>
          </cell>
          <cell r="EX509">
            <v>0</v>
          </cell>
          <cell r="EZ509">
            <v>0</v>
          </cell>
          <cell r="FD509">
            <v>0</v>
          </cell>
          <cell r="FF509">
            <v>0</v>
          </cell>
        </row>
        <row r="510">
          <cell r="A510" t="str">
            <v>LandvindDK-East-2034</v>
          </cell>
          <cell r="B510" t="str">
            <v>DK-East</v>
          </cell>
          <cell r="G510">
            <v>10</v>
          </cell>
          <cell r="H510">
            <v>0</v>
          </cell>
          <cell r="N510">
            <v>29.840814255652479</v>
          </cell>
          <cell r="AK510">
            <v>10</v>
          </cell>
          <cell r="AL510">
            <v>0</v>
          </cell>
          <cell r="AN510">
            <v>0</v>
          </cell>
          <cell r="AO510">
            <v>1.341</v>
          </cell>
          <cell r="AP510">
            <v>447</v>
          </cell>
          <cell r="AQ510">
            <v>0</v>
          </cell>
          <cell r="BG510" t="b">
            <v>0</v>
          </cell>
          <cell r="BO510" t="b">
            <v>0</v>
          </cell>
          <cell r="CA510" t="b">
            <v>0</v>
          </cell>
          <cell r="CB510" t="b">
            <v>0</v>
          </cell>
          <cell r="CD510" t="b">
            <v>0</v>
          </cell>
          <cell r="CE510" t="b">
            <v>0</v>
          </cell>
          <cell r="CG510" t="b">
            <v>0</v>
          </cell>
          <cell r="CH510" t="b">
            <v>0</v>
          </cell>
          <cell r="CP510" t="str">
            <v>ERWINWON</v>
          </cell>
          <cell r="CT510" t="b">
            <v>0</v>
          </cell>
          <cell r="CV510" t="b">
            <v>0</v>
          </cell>
          <cell r="CX510" t="b">
            <v>0</v>
          </cell>
          <cell r="CZ510" t="b">
            <v>0</v>
          </cell>
          <cell r="DB510" t="b">
            <v>0</v>
          </cell>
          <cell r="DD510" t="b">
            <v>0</v>
          </cell>
          <cell r="DF510" t="b">
            <v>0</v>
          </cell>
          <cell r="DH510" t="b">
            <v>0</v>
          </cell>
          <cell r="DJ510" t="b">
            <v>0</v>
          </cell>
          <cell r="DL510" t="b">
            <v>0</v>
          </cell>
          <cell r="DN510" t="b">
            <v>0</v>
          </cell>
          <cell r="DP510" t="b">
            <v>0</v>
          </cell>
          <cell r="DV510">
            <v>0</v>
          </cell>
          <cell r="DX510">
            <v>0</v>
          </cell>
          <cell r="DZ510">
            <v>0</v>
          </cell>
          <cell r="EB510">
            <v>0</v>
          </cell>
          <cell r="ED510">
            <v>0</v>
          </cell>
          <cell r="EF510">
            <v>0</v>
          </cell>
          <cell r="EJ510">
            <v>0</v>
          </cell>
          <cell r="EL510">
            <v>0</v>
          </cell>
          <cell r="EN510">
            <v>0</v>
          </cell>
          <cell r="EP510">
            <v>0</v>
          </cell>
          <cell r="ER510">
            <v>0</v>
          </cell>
          <cell r="ET510">
            <v>0</v>
          </cell>
          <cell r="EX510">
            <v>0</v>
          </cell>
          <cell r="EZ510">
            <v>0</v>
          </cell>
          <cell r="FD510">
            <v>0</v>
          </cell>
          <cell r="FF510">
            <v>0</v>
          </cell>
        </row>
        <row r="511">
          <cell r="A511" t="str">
            <v>LandvindDK-East-2035</v>
          </cell>
          <cell r="B511" t="str">
            <v>DK-East</v>
          </cell>
          <cell r="G511">
            <v>10</v>
          </cell>
          <cell r="H511">
            <v>0</v>
          </cell>
          <cell r="N511">
            <v>29.840814255652479</v>
          </cell>
          <cell r="AK511">
            <v>10</v>
          </cell>
          <cell r="AL511">
            <v>0</v>
          </cell>
          <cell r="AN511">
            <v>0</v>
          </cell>
          <cell r="AO511">
            <v>1.341</v>
          </cell>
          <cell r="AP511">
            <v>447</v>
          </cell>
          <cell r="AQ511">
            <v>0</v>
          </cell>
          <cell r="BG511" t="b">
            <v>0</v>
          </cell>
          <cell r="BO511" t="b">
            <v>0</v>
          </cell>
          <cell r="CA511" t="b">
            <v>0</v>
          </cell>
          <cell r="CB511" t="b">
            <v>0</v>
          </cell>
          <cell r="CD511" t="b">
            <v>0</v>
          </cell>
          <cell r="CE511" t="b">
            <v>0</v>
          </cell>
          <cell r="CG511" t="b">
            <v>0</v>
          </cell>
          <cell r="CH511" t="b">
            <v>0</v>
          </cell>
          <cell r="CP511" t="str">
            <v>ERWINWON</v>
          </cell>
          <cell r="CT511" t="b">
            <v>0</v>
          </cell>
          <cell r="CV511" t="b">
            <v>0</v>
          </cell>
          <cell r="CX511" t="b">
            <v>0</v>
          </cell>
          <cell r="CZ511" t="b">
            <v>0</v>
          </cell>
          <cell r="DB511" t="b">
            <v>0</v>
          </cell>
          <cell r="DD511" t="b">
            <v>0</v>
          </cell>
          <cell r="DF511" t="b">
            <v>0</v>
          </cell>
          <cell r="DH511" t="b">
            <v>0</v>
          </cell>
          <cell r="DJ511" t="b">
            <v>0</v>
          </cell>
          <cell r="DL511" t="b">
            <v>0</v>
          </cell>
          <cell r="DN511" t="b">
            <v>0</v>
          </cell>
          <cell r="DP511" t="b">
            <v>0</v>
          </cell>
          <cell r="DV511">
            <v>0</v>
          </cell>
          <cell r="DX511">
            <v>0</v>
          </cell>
          <cell r="DZ511">
            <v>0</v>
          </cell>
          <cell r="EB511">
            <v>0</v>
          </cell>
          <cell r="ED511">
            <v>0</v>
          </cell>
          <cell r="EF511">
            <v>0</v>
          </cell>
          <cell r="EJ511">
            <v>0</v>
          </cell>
          <cell r="EL511">
            <v>0</v>
          </cell>
          <cell r="EN511">
            <v>0</v>
          </cell>
          <cell r="EP511">
            <v>0</v>
          </cell>
          <cell r="ER511">
            <v>0</v>
          </cell>
          <cell r="ET511">
            <v>0</v>
          </cell>
          <cell r="EX511">
            <v>0</v>
          </cell>
          <cell r="EZ511">
            <v>0</v>
          </cell>
          <cell r="FD511">
            <v>0</v>
          </cell>
          <cell r="FF511">
            <v>0</v>
          </cell>
        </row>
        <row r="512">
          <cell r="A512" t="str">
            <v>LandvindDK-East-2035</v>
          </cell>
          <cell r="B512" t="str">
            <v>DK-East</v>
          </cell>
          <cell r="G512">
            <v>10</v>
          </cell>
          <cell r="H512">
            <v>0</v>
          </cell>
          <cell r="N512">
            <v>29.840814255652479</v>
          </cell>
          <cell r="AK512">
            <v>10</v>
          </cell>
          <cell r="AL512">
            <v>0</v>
          </cell>
          <cell r="AN512">
            <v>0</v>
          </cell>
          <cell r="AO512">
            <v>1.341</v>
          </cell>
          <cell r="AP512">
            <v>447</v>
          </cell>
          <cell r="AQ512">
            <v>0</v>
          </cell>
          <cell r="BG512" t="b">
            <v>0</v>
          </cell>
          <cell r="BO512" t="b">
            <v>0</v>
          </cell>
          <cell r="CA512" t="b">
            <v>0</v>
          </cell>
          <cell r="CB512" t="b">
            <v>0</v>
          </cell>
          <cell r="CD512" t="b">
            <v>0</v>
          </cell>
          <cell r="CE512" t="b">
            <v>0</v>
          </cell>
          <cell r="CG512" t="b">
            <v>0</v>
          </cell>
          <cell r="CH512" t="b">
            <v>0</v>
          </cell>
          <cell r="CP512" t="str">
            <v>ERWINWON</v>
          </cell>
          <cell r="CT512" t="b">
            <v>0</v>
          </cell>
          <cell r="CV512" t="b">
            <v>0</v>
          </cell>
          <cell r="CX512" t="b">
            <v>0</v>
          </cell>
          <cell r="CZ512" t="b">
            <v>0</v>
          </cell>
          <cell r="DB512" t="b">
            <v>0</v>
          </cell>
          <cell r="DD512" t="b">
            <v>0</v>
          </cell>
          <cell r="DF512" t="b">
            <v>0</v>
          </cell>
          <cell r="DH512" t="b">
            <v>0</v>
          </cell>
          <cell r="DJ512" t="b">
            <v>0</v>
          </cell>
          <cell r="DL512" t="b">
            <v>0</v>
          </cell>
          <cell r="DN512" t="b">
            <v>0</v>
          </cell>
          <cell r="DP512" t="b">
            <v>0</v>
          </cell>
          <cell r="DV512">
            <v>0</v>
          </cell>
          <cell r="DX512">
            <v>0</v>
          </cell>
          <cell r="DZ512">
            <v>0</v>
          </cell>
          <cell r="EB512">
            <v>0</v>
          </cell>
          <cell r="ED512">
            <v>0</v>
          </cell>
          <cell r="EF512">
            <v>0</v>
          </cell>
          <cell r="EJ512">
            <v>0</v>
          </cell>
          <cell r="EL512">
            <v>0</v>
          </cell>
          <cell r="EN512">
            <v>0</v>
          </cell>
          <cell r="EP512">
            <v>0</v>
          </cell>
          <cell r="ER512">
            <v>0</v>
          </cell>
          <cell r="ET512">
            <v>0</v>
          </cell>
          <cell r="EX512">
            <v>0</v>
          </cell>
          <cell r="EZ512">
            <v>0</v>
          </cell>
          <cell r="FD512">
            <v>0</v>
          </cell>
          <cell r="FF512">
            <v>0</v>
          </cell>
        </row>
        <row r="513">
          <cell r="A513" t="str">
            <v>KysnærDK-East-2019</v>
          </cell>
          <cell r="B513" t="str">
            <v>DK-East</v>
          </cell>
          <cell r="G513">
            <v>50</v>
          </cell>
          <cell r="H513">
            <v>0</v>
          </cell>
          <cell r="N513">
            <v>184.80502993031686</v>
          </cell>
          <cell r="AK513">
            <v>50</v>
          </cell>
          <cell r="AL513">
            <v>0</v>
          </cell>
          <cell r="AN513">
            <v>0</v>
          </cell>
          <cell r="AO513">
            <v>12.962999999999997</v>
          </cell>
          <cell r="AP513">
            <v>3240.7500000000014</v>
          </cell>
          <cell r="AQ513">
            <v>0</v>
          </cell>
          <cell r="BG513" t="b">
            <v>0</v>
          </cell>
          <cell r="BO513" t="b">
            <v>0</v>
          </cell>
          <cell r="CA513" t="b">
            <v>0</v>
          </cell>
          <cell r="CB513" t="b">
            <v>0</v>
          </cell>
          <cell r="CD513" t="b">
            <v>0</v>
          </cell>
          <cell r="CE513" t="b">
            <v>0</v>
          </cell>
          <cell r="CG513" t="b">
            <v>0</v>
          </cell>
          <cell r="CH513" t="b">
            <v>0</v>
          </cell>
          <cell r="CP513" t="str">
            <v>ERWINWOF</v>
          </cell>
          <cell r="CT513" t="b">
            <v>0</v>
          </cell>
          <cell r="CV513" t="b">
            <v>0</v>
          </cell>
          <cell r="CX513" t="b">
            <v>0</v>
          </cell>
          <cell r="CZ513" t="b">
            <v>0</v>
          </cell>
          <cell r="DB513" t="b">
            <v>0</v>
          </cell>
          <cell r="DD513" t="b">
            <v>0</v>
          </cell>
          <cell r="DF513" t="b">
            <v>0</v>
          </cell>
          <cell r="DH513" t="b">
            <v>0</v>
          </cell>
          <cell r="DJ513" t="b">
            <v>0</v>
          </cell>
          <cell r="DL513" t="b">
            <v>0</v>
          </cell>
          <cell r="DN513" t="b">
            <v>0</v>
          </cell>
          <cell r="DP513" t="b">
            <v>0</v>
          </cell>
          <cell r="DV513">
            <v>0</v>
          </cell>
          <cell r="DX513">
            <v>0</v>
          </cell>
          <cell r="DZ513">
            <v>0</v>
          </cell>
          <cell r="EB513">
            <v>0</v>
          </cell>
          <cell r="ED513">
            <v>0</v>
          </cell>
          <cell r="EF513">
            <v>0</v>
          </cell>
          <cell r="EJ513">
            <v>0</v>
          </cell>
          <cell r="EL513">
            <v>0</v>
          </cell>
          <cell r="EN513">
            <v>0</v>
          </cell>
          <cell r="EP513">
            <v>0</v>
          </cell>
          <cell r="ER513">
            <v>0</v>
          </cell>
          <cell r="ET513">
            <v>0</v>
          </cell>
          <cell r="EX513">
            <v>0</v>
          </cell>
          <cell r="EZ513">
            <v>0</v>
          </cell>
          <cell r="FD513">
            <v>0</v>
          </cell>
          <cell r="FF513">
            <v>0</v>
          </cell>
        </row>
        <row r="514">
          <cell r="A514" t="str">
            <v>KysnærDK-East-2019</v>
          </cell>
          <cell r="B514" t="str">
            <v>DK-East</v>
          </cell>
          <cell r="G514">
            <v>50</v>
          </cell>
          <cell r="H514">
            <v>0</v>
          </cell>
          <cell r="N514">
            <v>184.80502993031686</v>
          </cell>
          <cell r="AK514">
            <v>50</v>
          </cell>
          <cell r="AL514">
            <v>0</v>
          </cell>
          <cell r="AN514">
            <v>0</v>
          </cell>
          <cell r="AO514">
            <v>12.962999999999997</v>
          </cell>
          <cell r="AP514">
            <v>3240.7500000000014</v>
          </cell>
          <cell r="AQ514">
            <v>0</v>
          </cell>
          <cell r="BG514" t="b">
            <v>0</v>
          </cell>
          <cell r="BO514" t="b">
            <v>0</v>
          </cell>
          <cell r="CA514" t="b">
            <v>0</v>
          </cell>
          <cell r="CB514" t="b">
            <v>0</v>
          </cell>
          <cell r="CD514" t="b">
            <v>0</v>
          </cell>
          <cell r="CE514" t="b">
            <v>0</v>
          </cell>
          <cell r="CG514" t="b">
            <v>0</v>
          </cell>
          <cell r="CH514" t="b">
            <v>0</v>
          </cell>
          <cell r="CP514" t="str">
            <v>ERWINWOF</v>
          </cell>
          <cell r="CT514" t="b">
            <v>0</v>
          </cell>
          <cell r="CV514" t="b">
            <v>0</v>
          </cell>
          <cell r="CX514" t="b">
            <v>0</v>
          </cell>
          <cell r="CZ514" t="b">
            <v>0</v>
          </cell>
          <cell r="DB514" t="b">
            <v>0</v>
          </cell>
          <cell r="DD514" t="b">
            <v>0</v>
          </cell>
          <cell r="DF514" t="b">
            <v>0</v>
          </cell>
          <cell r="DH514" t="b">
            <v>0</v>
          </cell>
          <cell r="DJ514" t="b">
            <v>0</v>
          </cell>
          <cell r="DL514" t="b">
            <v>0</v>
          </cell>
          <cell r="DN514" t="b">
            <v>0</v>
          </cell>
          <cell r="DP514" t="b">
            <v>0</v>
          </cell>
          <cell r="DV514">
            <v>0</v>
          </cell>
          <cell r="DX514">
            <v>0</v>
          </cell>
          <cell r="DZ514">
            <v>0</v>
          </cell>
          <cell r="EB514">
            <v>0</v>
          </cell>
          <cell r="ED514">
            <v>0</v>
          </cell>
          <cell r="EF514">
            <v>0</v>
          </cell>
          <cell r="EJ514">
            <v>0</v>
          </cell>
          <cell r="EL514">
            <v>0</v>
          </cell>
          <cell r="EN514">
            <v>0</v>
          </cell>
          <cell r="EP514">
            <v>0</v>
          </cell>
          <cell r="ER514">
            <v>0</v>
          </cell>
          <cell r="ET514">
            <v>0</v>
          </cell>
          <cell r="EX514">
            <v>0</v>
          </cell>
          <cell r="EZ514">
            <v>0</v>
          </cell>
          <cell r="FD514">
            <v>0</v>
          </cell>
          <cell r="FF514">
            <v>0</v>
          </cell>
        </row>
        <row r="515">
          <cell r="A515" t="str">
            <v>KysnærDK-East-2020</v>
          </cell>
          <cell r="B515" t="str">
            <v>DK-East</v>
          </cell>
          <cell r="G515">
            <v>200</v>
          </cell>
          <cell r="H515">
            <v>0</v>
          </cell>
          <cell r="N515">
            <v>739.22011972126745</v>
          </cell>
          <cell r="AK515">
            <v>200</v>
          </cell>
          <cell r="AL515">
            <v>0</v>
          </cell>
          <cell r="AN515">
            <v>0</v>
          </cell>
          <cell r="AO515">
            <v>50.660000000000004</v>
          </cell>
          <cell r="AP515">
            <v>12665</v>
          </cell>
          <cell r="AQ515">
            <v>0</v>
          </cell>
          <cell r="BG515" t="b">
            <v>0</v>
          </cell>
          <cell r="BO515" t="b">
            <v>0</v>
          </cell>
          <cell r="CA515" t="b">
            <v>0</v>
          </cell>
          <cell r="CB515" t="b">
            <v>0</v>
          </cell>
          <cell r="CD515" t="b">
            <v>0</v>
          </cell>
          <cell r="CE515" t="b">
            <v>0</v>
          </cell>
          <cell r="CG515" t="b">
            <v>0</v>
          </cell>
          <cell r="CH515" t="b">
            <v>0</v>
          </cell>
          <cell r="CP515" t="str">
            <v>ERWINWOF</v>
          </cell>
          <cell r="CT515" t="b">
            <v>0</v>
          </cell>
          <cell r="CV515" t="b">
            <v>0</v>
          </cell>
          <cell r="CX515" t="b">
            <v>0</v>
          </cell>
          <cell r="CZ515" t="b">
            <v>0</v>
          </cell>
          <cell r="DB515" t="b">
            <v>0</v>
          </cell>
          <cell r="DD515" t="b">
            <v>0</v>
          </cell>
          <cell r="DF515" t="b">
            <v>0</v>
          </cell>
          <cell r="DH515" t="b">
            <v>0</v>
          </cell>
          <cell r="DJ515" t="b">
            <v>0</v>
          </cell>
          <cell r="DL515" t="b">
            <v>0</v>
          </cell>
          <cell r="DN515" t="b">
            <v>0</v>
          </cell>
          <cell r="DP515" t="b">
            <v>0</v>
          </cell>
          <cell r="DV515">
            <v>0</v>
          </cell>
          <cell r="DX515">
            <v>0</v>
          </cell>
          <cell r="DZ515">
            <v>0</v>
          </cell>
          <cell r="EB515">
            <v>0</v>
          </cell>
          <cell r="ED515">
            <v>0</v>
          </cell>
          <cell r="EF515">
            <v>0</v>
          </cell>
          <cell r="EJ515">
            <v>0</v>
          </cell>
          <cell r="EL515">
            <v>0</v>
          </cell>
          <cell r="EN515">
            <v>0</v>
          </cell>
          <cell r="EP515">
            <v>0</v>
          </cell>
          <cell r="ER515">
            <v>0</v>
          </cell>
          <cell r="ET515">
            <v>0</v>
          </cell>
          <cell r="EX515">
            <v>0</v>
          </cell>
          <cell r="EZ515">
            <v>0</v>
          </cell>
          <cell r="FD515">
            <v>0</v>
          </cell>
          <cell r="FF515">
            <v>0</v>
          </cell>
        </row>
        <row r="516">
          <cell r="A516" t="str">
            <v>KysnærDK-East-2020</v>
          </cell>
          <cell r="B516" t="str">
            <v>DK-East</v>
          </cell>
          <cell r="G516">
            <v>200</v>
          </cell>
          <cell r="H516">
            <v>0</v>
          </cell>
          <cell r="N516">
            <v>739.22011972126745</v>
          </cell>
          <cell r="AK516">
            <v>200</v>
          </cell>
          <cell r="AL516">
            <v>0</v>
          </cell>
          <cell r="AN516">
            <v>0</v>
          </cell>
          <cell r="AO516">
            <v>50.660000000000004</v>
          </cell>
          <cell r="AP516">
            <v>12665</v>
          </cell>
          <cell r="AQ516">
            <v>0</v>
          </cell>
          <cell r="BG516" t="b">
            <v>0</v>
          </cell>
          <cell r="BO516" t="b">
            <v>0</v>
          </cell>
          <cell r="CA516" t="b">
            <v>0</v>
          </cell>
          <cell r="CB516" t="b">
            <v>0</v>
          </cell>
          <cell r="CD516" t="b">
            <v>0</v>
          </cell>
          <cell r="CE516" t="b">
            <v>0</v>
          </cell>
          <cell r="CG516" t="b">
            <v>0</v>
          </cell>
          <cell r="CH516" t="b">
            <v>0</v>
          </cell>
          <cell r="CP516" t="str">
            <v>ERWINWOF</v>
          </cell>
          <cell r="CT516" t="b">
            <v>0</v>
          </cell>
          <cell r="CV516" t="b">
            <v>0</v>
          </cell>
          <cell r="CX516" t="b">
            <v>0</v>
          </cell>
          <cell r="CZ516" t="b">
            <v>0</v>
          </cell>
          <cell r="DB516" t="b">
            <v>0</v>
          </cell>
          <cell r="DD516" t="b">
            <v>0</v>
          </cell>
          <cell r="DF516" t="b">
            <v>0</v>
          </cell>
          <cell r="DH516" t="b">
            <v>0</v>
          </cell>
          <cell r="DJ516" t="b">
            <v>0</v>
          </cell>
          <cell r="DL516" t="b">
            <v>0</v>
          </cell>
          <cell r="DN516" t="b">
            <v>0</v>
          </cell>
          <cell r="DP516" t="b">
            <v>0</v>
          </cell>
          <cell r="DV516">
            <v>0</v>
          </cell>
          <cell r="DX516">
            <v>0</v>
          </cell>
          <cell r="DZ516">
            <v>0</v>
          </cell>
          <cell r="EB516">
            <v>0</v>
          </cell>
          <cell r="ED516">
            <v>0</v>
          </cell>
          <cell r="EF516">
            <v>0</v>
          </cell>
          <cell r="EJ516">
            <v>0</v>
          </cell>
          <cell r="EL516">
            <v>0</v>
          </cell>
          <cell r="EN516">
            <v>0</v>
          </cell>
          <cell r="EP516">
            <v>0</v>
          </cell>
          <cell r="ER516">
            <v>0</v>
          </cell>
          <cell r="ET516">
            <v>0</v>
          </cell>
          <cell r="EX516">
            <v>0</v>
          </cell>
          <cell r="EZ516">
            <v>0</v>
          </cell>
          <cell r="FD516">
            <v>0</v>
          </cell>
          <cell r="FF516">
            <v>0</v>
          </cell>
        </row>
        <row r="517">
          <cell r="A517" t="str">
            <v>HavvindSmåDK-East-Vindeby</v>
          </cell>
          <cell r="B517" t="str">
            <v>DK-East</v>
          </cell>
          <cell r="G517">
            <v>4.95</v>
          </cell>
          <cell r="H517">
            <v>0</v>
          </cell>
          <cell r="N517">
            <v>10.89</v>
          </cell>
          <cell r="AK517">
            <v>4.95</v>
          </cell>
          <cell r="AL517">
            <v>0</v>
          </cell>
          <cell r="AN517">
            <v>0</v>
          </cell>
          <cell r="AO517">
            <v>1.4013450000000001</v>
          </cell>
          <cell r="AP517">
            <v>350.33625000000006</v>
          </cell>
          <cell r="AQ517">
            <v>0</v>
          </cell>
          <cell r="BG517" t="b">
            <v>0</v>
          </cell>
          <cell r="BO517" t="b">
            <v>0</v>
          </cell>
          <cell r="CA517" t="b">
            <v>0</v>
          </cell>
          <cell r="CB517" t="b">
            <v>0</v>
          </cell>
          <cell r="CD517" t="b">
            <v>0</v>
          </cell>
          <cell r="CE517" t="b">
            <v>0</v>
          </cell>
          <cell r="CG517" t="b">
            <v>0</v>
          </cell>
          <cell r="CH517" t="b">
            <v>0</v>
          </cell>
          <cell r="CP517" t="str">
            <v>ERWINWOF</v>
          </cell>
          <cell r="CT517" t="b">
            <v>0</v>
          </cell>
          <cell r="CV517" t="b">
            <v>0</v>
          </cell>
          <cell r="CX517" t="b">
            <v>0</v>
          </cell>
          <cell r="CZ517" t="b">
            <v>0</v>
          </cell>
          <cell r="DB517" t="b">
            <v>0</v>
          </cell>
          <cell r="DD517" t="b">
            <v>0</v>
          </cell>
          <cell r="DF517" t="b">
            <v>0</v>
          </cell>
          <cell r="DH517" t="b">
            <v>0</v>
          </cell>
          <cell r="DJ517" t="b">
            <v>0</v>
          </cell>
          <cell r="DL517" t="b">
            <v>0</v>
          </cell>
          <cell r="DN517" t="b">
            <v>0</v>
          </cell>
          <cell r="DP517" t="b">
            <v>0</v>
          </cell>
          <cell r="DV517">
            <v>0</v>
          </cell>
          <cell r="DX517">
            <v>0</v>
          </cell>
          <cell r="DZ517">
            <v>0</v>
          </cell>
          <cell r="EB517">
            <v>0</v>
          </cell>
          <cell r="ED517">
            <v>0</v>
          </cell>
          <cell r="EF517">
            <v>0</v>
          </cell>
          <cell r="EJ517">
            <v>0</v>
          </cell>
          <cell r="EL517">
            <v>0</v>
          </cell>
          <cell r="EN517">
            <v>0</v>
          </cell>
          <cell r="EP517">
            <v>0</v>
          </cell>
          <cell r="ER517">
            <v>0</v>
          </cell>
          <cell r="ET517">
            <v>0</v>
          </cell>
          <cell r="EX517">
            <v>0</v>
          </cell>
          <cell r="EZ517">
            <v>0</v>
          </cell>
          <cell r="FD517">
            <v>0</v>
          </cell>
          <cell r="FF517">
            <v>0</v>
          </cell>
        </row>
        <row r="518">
          <cell r="A518" t="str">
            <v>HavvindSmåDK-East-Middelgrund</v>
          </cell>
          <cell r="B518" t="str">
            <v>DK-East</v>
          </cell>
          <cell r="G518">
            <v>40</v>
          </cell>
          <cell r="H518">
            <v>0</v>
          </cell>
          <cell r="N518">
            <v>100</v>
          </cell>
          <cell r="AK518">
            <v>40</v>
          </cell>
          <cell r="AL518">
            <v>0</v>
          </cell>
          <cell r="AN518">
            <v>0</v>
          </cell>
          <cell r="AO518">
            <v>11.324000000000002</v>
          </cell>
          <cell r="AP518">
            <v>2831</v>
          </cell>
          <cell r="AQ518">
            <v>0</v>
          </cell>
          <cell r="BG518" t="b">
            <v>0</v>
          </cell>
          <cell r="BO518" t="b">
            <v>0</v>
          </cell>
          <cell r="CA518" t="b">
            <v>0</v>
          </cell>
          <cell r="CB518" t="b">
            <v>0</v>
          </cell>
          <cell r="CD518" t="b">
            <v>0</v>
          </cell>
          <cell r="CE518" t="b">
            <v>0</v>
          </cell>
          <cell r="CG518" t="b">
            <v>0</v>
          </cell>
          <cell r="CH518" t="b">
            <v>0</v>
          </cell>
          <cell r="CP518" t="str">
            <v>ERWINWOF</v>
          </cell>
          <cell r="CT518" t="b">
            <v>0</v>
          </cell>
          <cell r="CV518" t="b">
            <v>0</v>
          </cell>
          <cell r="CX518" t="b">
            <v>0</v>
          </cell>
          <cell r="CZ518" t="b">
            <v>0</v>
          </cell>
          <cell r="DB518" t="b">
            <v>0</v>
          </cell>
          <cell r="DD518" t="b">
            <v>0</v>
          </cell>
          <cell r="DF518" t="b">
            <v>0</v>
          </cell>
          <cell r="DH518" t="b">
            <v>0</v>
          </cell>
          <cell r="DJ518" t="b">
            <v>0</v>
          </cell>
          <cell r="DL518" t="b">
            <v>0</v>
          </cell>
          <cell r="DN518" t="b">
            <v>0</v>
          </cell>
          <cell r="DP518" t="b">
            <v>0</v>
          </cell>
          <cell r="DV518">
            <v>0</v>
          </cell>
          <cell r="DX518">
            <v>0</v>
          </cell>
          <cell r="DZ518">
            <v>0</v>
          </cell>
          <cell r="EB518">
            <v>0</v>
          </cell>
          <cell r="ED518">
            <v>0</v>
          </cell>
          <cell r="EF518">
            <v>0</v>
          </cell>
          <cell r="EJ518">
            <v>0</v>
          </cell>
          <cell r="EL518">
            <v>0</v>
          </cell>
          <cell r="EN518">
            <v>0</v>
          </cell>
          <cell r="EP518">
            <v>0</v>
          </cell>
          <cell r="ER518">
            <v>0</v>
          </cell>
          <cell r="ET518">
            <v>0</v>
          </cell>
          <cell r="EX518">
            <v>0</v>
          </cell>
          <cell r="EZ518">
            <v>0</v>
          </cell>
          <cell r="FD518">
            <v>0</v>
          </cell>
          <cell r="FF518">
            <v>0</v>
          </cell>
        </row>
        <row r="519">
          <cell r="A519" t="str">
            <v>HavvindSmåDK-East-Middelgrund</v>
          </cell>
          <cell r="B519" t="str">
            <v>DK-East</v>
          </cell>
          <cell r="G519">
            <v>40</v>
          </cell>
          <cell r="H519">
            <v>0</v>
          </cell>
          <cell r="N519">
            <v>100</v>
          </cell>
          <cell r="AK519">
            <v>40</v>
          </cell>
          <cell r="AL519">
            <v>0</v>
          </cell>
          <cell r="AN519">
            <v>0</v>
          </cell>
          <cell r="AO519">
            <v>11.324000000000002</v>
          </cell>
          <cell r="AP519">
            <v>2831</v>
          </cell>
          <cell r="AQ519">
            <v>0</v>
          </cell>
          <cell r="BG519" t="b">
            <v>0</v>
          </cell>
          <cell r="BO519" t="b">
            <v>0</v>
          </cell>
          <cell r="CA519" t="b">
            <v>0</v>
          </cell>
          <cell r="CB519" t="b">
            <v>0</v>
          </cell>
          <cell r="CD519" t="b">
            <v>0</v>
          </cell>
          <cell r="CE519" t="b">
            <v>0</v>
          </cell>
          <cell r="CG519" t="b">
            <v>0</v>
          </cell>
          <cell r="CH519" t="b">
            <v>0</v>
          </cell>
          <cell r="CP519" t="str">
            <v>ERWINWOF</v>
          </cell>
          <cell r="CT519" t="b">
            <v>0</v>
          </cell>
          <cell r="CV519" t="b">
            <v>0</v>
          </cell>
          <cell r="CX519" t="b">
            <v>0</v>
          </cell>
          <cell r="CZ519" t="b">
            <v>0</v>
          </cell>
          <cell r="DB519" t="b">
            <v>0</v>
          </cell>
          <cell r="DD519" t="b">
            <v>0</v>
          </cell>
          <cell r="DF519" t="b">
            <v>0</v>
          </cell>
          <cell r="DH519" t="b">
            <v>0</v>
          </cell>
          <cell r="DJ519" t="b">
            <v>0</v>
          </cell>
          <cell r="DL519" t="b">
            <v>0</v>
          </cell>
          <cell r="DN519" t="b">
            <v>0</v>
          </cell>
          <cell r="DP519" t="b">
            <v>0</v>
          </cell>
          <cell r="DV519">
            <v>0</v>
          </cell>
          <cell r="DX519">
            <v>0</v>
          </cell>
          <cell r="DZ519">
            <v>0</v>
          </cell>
          <cell r="EB519">
            <v>0</v>
          </cell>
          <cell r="ED519">
            <v>0</v>
          </cell>
          <cell r="EF519">
            <v>0</v>
          </cell>
          <cell r="EJ519">
            <v>0</v>
          </cell>
          <cell r="EL519">
            <v>0</v>
          </cell>
          <cell r="EN519">
            <v>0</v>
          </cell>
          <cell r="EP519">
            <v>0</v>
          </cell>
          <cell r="ER519">
            <v>0</v>
          </cell>
          <cell r="ET519">
            <v>0</v>
          </cell>
          <cell r="EX519">
            <v>0</v>
          </cell>
          <cell r="EZ519">
            <v>0</v>
          </cell>
          <cell r="FD519">
            <v>0</v>
          </cell>
          <cell r="FF519">
            <v>0</v>
          </cell>
        </row>
        <row r="520">
          <cell r="A520" t="str">
            <v>HavvindSmåDK-East-Avedøreværket-2010</v>
          </cell>
          <cell r="B520" t="str">
            <v>DK-East</v>
          </cell>
          <cell r="G520">
            <v>7.2</v>
          </cell>
          <cell r="H520">
            <v>0</v>
          </cell>
          <cell r="N520">
            <v>21.485386264069788</v>
          </cell>
          <cell r="AK520">
            <v>7.2</v>
          </cell>
          <cell r="AL520">
            <v>0</v>
          </cell>
          <cell r="AN520">
            <v>0</v>
          </cell>
          <cell r="AO520">
            <v>1.1264400000000001</v>
          </cell>
          <cell r="AP520">
            <v>375.48</v>
          </cell>
          <cell r="AQ520">
            <v>0</v>
          </cell>
          <cell r="BG520" t="b">
            <v>0</v>
          </cell>
          <cell r="BO520" t="b">
            <v>0</v>
          </cell>
          <cell r="CA520" t="b">
            <v>0</v>
          </cell>
          <cell r="CB520" t="b">
            <v>0</v>
          </cell>
          <cell r="CD520" t="b">
            <v>0</v>
          </cell>
          <cell r="CE520" t="b">
            <v>0</v>
          </cell>
          <cell r="CG520" t="b">
            <v>0</v>
          </cell>
          <cell r="CH520" t="b">
            <v>0</v>
          </cell>
          <cell r="CP520" t="str">
            <v>ERWINWOF</v>
          </cell>
          <cell r="CT520" t="b">
            <v>0</v>
          </cell>
          <cell r="CV520" t="b">
            <v>0</v>
          </cell>
          <cell r="CX520" t="b">
            <v>0</v>
          </cell>
          <cell r="CZ520" t="b">
            <v>0</v>
          </cell>
          <cell r="DB520" t="b">
            <v>0</v>
          </cell>
          <cell r="DD520" t="b">
            <v>0</v>
          </cell>
          <cell r="DF520" t="b">
            <v>0</v>
          </cell>
          <cell r="DH520" t="b">
            <v>0</v>
          </cell>
          <cell r="DJ520" t="b">
            <v>0</v>
          </cell>
          <cell r="DL520" t="b">
            <v>0</v>
          </cell>
          <cell r="DN520" t="b">
            <v>0</v>
          </cell>
          <cell r="DP520" t="b">
            <v>0</v>
          </cell>
          <cell r="DV520">
            <v>0</v>
          </cell>
          <cell r="DX520">
            <v>0</v>
          </cell>
          <cell r="DZ520">
            <v>0</v>
          </cell>
          <cell r="EB520">
            <v>0</v>
          </cell>
          <cell r="ED520">
            <v>0</v>
          </cell>
          <cell r="EF520">
            <v>0</v>
          </cell>
          <cell r="EJ520">
            <v>0</v>
          </cell>
          <cell r="EL520">
            <v>0</v>
          </cell>
          <cell r="EN520">
            <v>0</v>
          </cell>
          <cell r="EP520">
            <v>0</v>
          </cell>
          <cell r="ER520">
            <v>0</v>
          </cell>
          <cell r="ET520">
            <v>0</v>
          </cell>
          <cell r="EX520">
            <v>0</v>
          </cell>
          <cell r="EZ520">
            <v>0</v>
          </cell>
          <cell r="FD520">
            <v>0</v>
          </cell>
          <cell r="FF520">
            <v>0</v>
          </cell>
        </row>
        <row r="521">
          <cell r="A521" t="str">
            <v>HavvindSmåDK-East-Avedøreværket-2010</v>
          </cell>
          <cell r="B521" t="str">
            <v>DK-East</v>
          </cell>
          <cell r="G521">
            <v>7.2</v>
          </cell>
          <cell r="H521">
            <v>0</v>
          </cell>
          <cell r="N521">
            <v>21.485386264069788</v>
          </cell>
          <cell r="AK521">
            <v>7.2</v>
          </cell>
          <cell r="AL521">
            <v>0</v>
          </cell>
          <cell r="AN521">
            <v>0</v>
          </cell>
          <cell r="AO521">
            <v>1.1264400000000001</v>
          </cell>
          <cell r="AP521">
            <v>375.48</v>
          </cell>
          <cell r="AQ521">
            <v>0</v>
          </cell>
          <cell r="BG521" t="b">
            <v>0</v>
          </cell>
          <cell r="BO521" t="b">
            <v>0</v>
          </cell>
          <cell r="CA521" t="b">
            <v>0</v>
          </cell>
          <cell r="CB521" t="b">
            <v>0</v>
          </cell>
          <cell r="CD521" t="b">
            <v>0</v>
          </cell>
          <cell r="CE521" t="b">
            <v>0</v>
          </cell>
          <cell r="CG521" t="b">
            <v>0</v>
          </cell>
          <cell r="CH521" t="b">
            <v>0</v>
          </cell>
          <cell r="CP521" t="str">
            <v>ERWINWOF</v>
          </cell>
          <cell r="CT521" t="b">
            <v>0</v>
          </cell>
          <cell r="CV521" t="b">
            <v>0</v>
          </cell>
          <cell r="CX521" t="b">
            <v>0</v>
          </cell>
          <cell r="CZ521" t="b">
            <v>0</v>
          </cell>
          <cell r="DB521" t="b">
            <v>0</v>
          </cell>
          <cell r="DD521" t="b">
            <v>0</v>
          </cell>
          <cell r="DF521" t="b">
            <v>0</v>
          </cell>
          <cell r="DH521" t="b">
            <v>0</v>
          </cell>
          <cell r="DJ521" t="b">
            <v>0</v>
          </cell>
          <cell r="DL521" t="b">
            <v>0</v>
          </cell>
          <cell r="DN521" t="b">
            <v>0</v>
          </cell>
          <cell r="DP521" t="b">
            <v>0</v>
          </cell>
          <cell r="DV521">
            <v>0</v>
          </cell>
          <cell r="DX521">
            <v>0</v>
          </cell>
          <cell r="DZ521">
            <v>0</v>
          </cell>
          <cell r="EB521">
            <v>0</v>
          </cell>
          <cell r="ED521">
            <v>0</v>
          </cell>
          <cell r="EF521">
            <v>0</v>
          </cell>
          <cell r="EJ521">
            <v>0</v>
          </cell>
          <cell r="EL521">
            <v>0</v>
          </cell>
          <cell r="EN521">
            <v>0</v>
          </cell>
          <cell r="EP521">
            <v>0</v>
          </cell>
          <cell r="ER521">
            <v>0</v>
          </cell>
          <cell r="ET521">
            <v>0</v>
          </cell>
          <cell r="EX521">
            <v>0</v>
          </cell>
          <cell r="EZ521">
            <v>0</v>
          </cell>
          <cell r="FD521">
            <v>0</v>
          </cell>
          <cell r="FF521">
            <v>0</v>
          </cell>
        </row>
        <row r="522">
          <cell r="A522" t="str">
            <v>HavvindSmåDK-East-Avedøreværket-2012</v>
          </cell>
          <cell r="B522" t="str">
            <v>DK-East</v>
          </cell>
          <cell r="G522">
            <v>3.6</v>
          </cell>
          <cell r="H522">
            <v>0</v>
          </cell>
          <cell r="N522">
            <v>10.742693132034894</v>
          </cell>
          <cell r="AK522">
            <v>3.6</v>
          </cell>
          <cell r="AL522">
            <v>0</v>
          </cell>
          <cell r="AN522">
            <v>0</v>
          </cell>
          <cell r="AO522">
            <v>0.56322000000000005</v>
          </cell>
          <cell r="AP522">
            <v>187.74</v>
          </cell>
          <cell r="AQ522">
            <v>0</v>
          </cell>
          <cell r="BG522" t="b">
            <v>0</v>
          </cell>
          <cell r="BO522" t="b">
            <v>0</v>
          </cell>
          <cell r="CA522" t="b">
            <v>0</v>
          </cell>
          <cell r="CB522" t="b">
            <v>0</v>
          </cell>
          <cell r="CD522" t="b">
            <v>0</v>
          </cell>
          <cell r="CE522" t="b">
            <v>0</v>
          </cell>
          <cell r="CG522" t="b">
            <v>0</v>
          </cell>
          <cell r="CH522" t="b">
            <v>0</v>
          </cell>
          <cell r="CP522" t="str">
            <v>ERWINWOF</v>
          </cell>
          <cell r="CT522" t="b">
            <v>0</v>
          </cell>
          <cell r="CV522" t="b">
            <v>0</v>
          </cell>
          <cell r="CX522" t="b">
            <v>0</v>
          </cell>
          <cell r="CZ522" t="b">
            <v>0</v>
          </cell>
          <cell r="DB522" t="b">
            <v>0</v>
          </cell>
          <cell r="DD522" t="b">
            <v>0</v>
          </cell>
          <cell r="DF522" t="b">
            <v>0</v>
          </cell>
          <cell r="DH522" t="b">
            <v>0</v>
          </cell>
          <cell r="DJ522" t="b">
            <v>0</v>
          </cell>
          <cell r="DL522" t="b">
            <v>0</v>
          </cell>
          <cell r="DN522" t="b">
            <v>0</v>
          </cell>
          <cell r="DP522" t="b">
            <v>0</v>
          </cell>
          <cell r="DV522">
            <v>0</v>
          </cell>
          <cell r="DX522">
            <v>0</v>
          </cell>
          <cell r="DZ522">
            <v>0</v>
          </cell>
          <cell r="EB522">
            <v>0</v>
          </cell>
          <cell r="ED522">
            <v>0</v>
          </cell>
          <cell r="EF522">
            <v>0</v>
          </cell>
          <cell r="EJ522">
            <v>0</v>
          </cell>
          <cell r="EL522">
            <v>0</v>
          </cell>
          <cell r="EN522">
            <v>0</v>
          </cell>
          <cell r="EP522">
            <v>0</v>
          </cell>
          <cell r="ER522">
            <v>0</v>
          </cell>
          <cell r="ET522">
            <v>0</v>
          </cell>
          <cell r="EX522">
            <v>0</v>
          </cell>
          <cell r="EZ522">
            <v>0</v>
          </cell>
          <cell r="FD522">
            <v>0</v>
          </cell>
          <cell r="FF522">
            <v>0</v>
          </cell>
        </row>
        <row r="523">
          <cell r="A523" t="str">
            <v>HavvindSmåDK-East-Avedøreværket-2012</v>
          </cell>
          <cell r="B523" t="str">
            <v>DK-East</v>
          </cell>
          <cell r="G523">
            <v>3.6</v>
          </cell>
          <cell r="H523">
            <v>0</v>
          </cell>
          <cell r="N523">
            <v>10.742693132034894</v>
          </cell>
          <cell r="AK523">
            <v>3.6</v>
          </cell>
          <cell r="AL523">
            <v>0</v>
          </cell>
          <cell r="AN523">
            <v>0</v>
          </cell>
          <cell r="AO523">
            <v>0.56322000000000005</v>
          </cell>
          <cell r="AP523">
            <v>187.74</v>
          </cell>
          <cell r="AQ523">
            <v>0</v>
          </cell>
          <cell r="BG523" t="b">
            <v>0</v>
          </cell>
          <cell r="BO523" t="b">
            <v>0</v>
          </cell>
          <cell r="CA523" t="b">
            <v>0</v>
          </cell>
          <cell r="CB523" t="b">
            <v>0</v>
          </cell>
          <cell r="CD523" t="b">
            <v>0</v>
          </cell>
          <cell r="CE523" t="b">
            <v>0</v>
          </cell>
          <cell r="CG523" t="b">
            <v>0</v>
          </cell>
          <cell r="CH523" t="b">
            <v>0</v>
          </cell>
          <cell r="CP523" t="str">
            <v>ERWINWOF</v>
          </cell>
          <cell r="CT523" t="b">
            <v>0</v>
          </cell>
          <cell r="CV523" t="b">
            <v>0</v>
          </cell>
          <cell r="CX523" t="b">
            <v>0</v>
          </cell>
          <cell r="CZ523" t="b">
            <v>0</v>
          </cell>
          <cell r="DB523" t="b">
            <v>0</v>
          </cell>
          <cell r="DD523" t="b">
            <v>0</v>
          </cell>
          <cell r="DF523" t="b">
            <v>0</v>
          </cell>
          <cell r="DH523" t="b">
            <v>0</v>
          </cell>
          <cell r="DJ523" t="b">
            <v>0</v>
          </cell>
          <cell r="DL523" t="b">
            <v>0</v>
          </cell>
          <cell r="DN523" t="b">
            <v>0</v>
          </cell>
          <cell r="DP523" t="b">
            <v>0</v>
          </cell>
          <cell r="DV523">
            <v>0</v>
          </cell>
          <cell r="DX523">
            <v>0</v>
          </cell>
          <cell r="DZ523">
            <v>0</v>
          </cell>
          <cell r="EB523">
            <v>0</v>
          </cell>
          <cell r="ED523">
            <v>0</v>
          </cell>
          <cell r="EF523">
            <v>0</v>
          </cell>
          <cell r="EJ523">
            <v>0</v>
          </cell>
          <cell r="EL523">
            <v>0</v>
          </cell>
          <cell r="EN523">
            <v>0</v>
          </cell>
          <cell r="EP523">
            <v>0</v>
          </cell>
          <cell r="ER523">
            <v>0</v>
          </cell>
          <cell r="ET523">
            <v>0</v>
          </cell>
          <cell r="EX523">
            <v>0</v>
          </cell>
          <cell r="EZ523">
            <v>0</v>
          </cell>
          <cell r="FD523">
            <v>0</v>
          </cell>
          <cell r="FF523">
            <v>0</v>
          </cell>
        </row>
        <row r="524">
          <cell r="A524" t="str">
            <v>HavvindSmåDK-East-Sprogø</v>
          </cell>
          <cell r="B524" t="str">
            <v>DK-East</v>
          </cell>
          <cell r="G524">
            <v>21</v>
          </cell>
          <cell r="H524">
            <v>0</v>
          </cell>
          <cell r="N524">
            <v>77.618112570733075</v>
          </cell>
          <cell r="AK524">
            <v>21</v>
          </cell>
          <cell r="AL524">
            <v>0</v>
          </cell>
          <cell r="AN524">
            <v>0</v>
          </cell>
          <cell r="AO524">
            <v>5.9451000000000001</v>
          </cell>
          <cell r="AP524">
            <v>1486.2750000000001</v>
          </cell>
          <cell r="AQ524">
            <v>0</v>
          </cell>
          <cell r="BG524" t="b">
            <v>0</v>
          </cell>
          <cell r="BO524" t="b">
            <v>0</v>
          </cell>
          <cell r="CA524" t="b">
            <v>0</v>
          </cell>
          <cell r="CB524" t="b">
            <v>0</v>
          </cell>
          <cell r="CD524" t="b">
            <v>0</v>
          </cell>
          <cell r="CE524" t="b">
            <v>0</v>
          </cell>
          <cell r="CG524" t="b">
            <v>0</v>
          </cell>
          <cell r="CH524" t="b">
            <v>0</v>
          </cell>
          <cell r="CP524" t="str">
            <v>ERWINWOF</v>
          </cell>
          <cell r="CT524" t="b">
            <v>0</v>
          </cell>
          <cell r="CV524" t="b">
            <v>0</v>
          </cell>
          <cell r="CX524" t="b">
            <v>0</v>
          </cell>
          <cell r="CZ524" t="b">
            <v>0</v>
          </cell>
          <cell r="DB524" t="b">
            <v>0</v>
          </cell>
          <cell r="DD524" t="b">
            <v>0</v>
          </cell>
          <cell r="DF524" t="b">
            <v>0</v>
          </cell>
          <cell r="DH524" t="b">
            <v>0</v>
          </cell>
          <cell r="DJ524" t="b">
            <v>0</v>
          </cell>
          <cell r="DL524" t="b">
            <v>0</v>
          </cell>
          <cell r="DN524" t="b">
            <v>0</v>
          </cell>
          <cell r="DP524" t="b">
            <v>0</v>
          </cell>
          <cell r="DV524">
            <v>0</v>
          </cell>
          <cell r="DX524">
            <v>0</v>
          </cell>
          <cell r="DZ524">
            <v>0</v>
          </cell>
          <cell r="EB524">
            <v>0</v>
          </cell>
          <cell r="ED524">
            <v>0</v>
          </cell>
          <cell r="EF524">
            <v>0</v>
          </cell>
          <cell r="EJ524">
            <v>0</v>
          </cell>
          <cell r="EL524">
            <v>0</v>
          </cell>
          <cell r="EN524">
            <v>0</v>
          </cell>
          <cell r="EP524">
            <v>0</v>
          </cell>
          <cell r="ER524">
            <v>0</v>
          </cell>
          <cell r="ET524">
            <v>0</v>
          </cell>
          <cell r="EX524">
            <v>0</v>
          </cell>
          <cell r="EZ524">
            <v>0</v>
          </cell>
          <cell r="FD524">
            <v>0</v>
          </cell>
          <cell r="FF524">
            <v>0</v>
          </cell>
        </row>
        <row r="525">
          <cell r="A525" t="str">
            <v>HavvindSmåDK-East-Sprogø</v>
          </cell>
          <cell r="B525" t="str">
            <v>DK-East</v>
          </cell>
          <cell r="G525">
            <v>21</v>
          </cell>
          <cell r="H525">
            <v>0</v>
          </cell>
          <cell r="N525">
            <v>77.618112570733075</v>
          </cell>
          <cell r="AK525">
            <v>21</v>
          </cell>
          <cell r="AL525">
            <v>0</v>
          </cell>
          <cell r="AN525">
            <v>0</v>
          </cell>
          <cell r="AO525">
            <v>5.9451000000000001</v>
          </cell>
          <cell r="AP525">
            <v>1486.2750000000001</v>
          </cell>
          <cell r="AQ525">
            <v>0</v>
          </cell>
          <cell r="BG525" t="b">
            <v>0</v>
          </cell>
          <cell r="BO525" t="b">
            <v>0</v>
          </cell>
          <cell r="CA525" t="b">
            <v>0</v>
          </cell>
          <cell r="CB525" t="b">
            <v>0</v>
          </cell>
          <cell r="CD525" t="b">
            <v>0</v>
          </cell>
          <cell r="CE525" t="b">
            <v>0</v>
          </cell>
          <cell r="CG525" t="b">
            <v>0</v>
          </cell>
          <cell r="CH525" t="b">
            <v>0</v>
          </cell>
          <cell r="CP525" t="str">
            <v>ERWINWOF</v>
          </cell>
          <cell r="CT525" t="b">
            <v>0</v>
          </cell>
          <cell r="CV525" t="b">
            <v>0</v>
          </cell>
          <cell r="CX525" t="b">
            <v>0</v>
          </cell>
          <cell r="CZ525" t="b">
            <v>0</v>
          </cell>
          <cell r="DB525" t="b">
            <v>0</v>
          </cell>
          <cell r="DD525" t="b">
            <v>0</v>
          </cell>
          <cell r="DF525" t="b">
            <v>0</v>
          </cell>
          <cell r="DH525" t="b">
            <v>0</v>
          </cell>
          <cell r="DJ525" t="b">
            <v>0</v>
          </cell>
          <cell r="DL525" t="b">
            <v>0</v>
          </cell>
          <cell r="DN525" t="b">
            <v>0</v>
          </cell>
          <cell r="DP525" t="b">
            <v>0</v>
          </cell>
          <cell r="DV525">
            <v>0</v>
          </cell>
          <cell r="DX525">
            <v>0</v>
          </cell>
          <cell r="DZ525">
            <v>0</v>
          </cell>
          <cell r="EB525">
            <v>0</v>
          </cell>
          <cell r="ED525">
            <v>0</v>
          </cell>
          <cell r="EF525">
            <v>0</v>
          </cell>
          <cell r="EJ525">
            <v>0</v>
          </cell>
          <cell r="EL525">
            <v>0</v>
          </cell>
          <cell r="EN525">
            <v>0</v>
          </cell>
          <cell r="EP525">
            <v>0</v>
          </cell>
          <cell r="ER525">
            <v>0</v>
          </cell>
          <cell r="ET525">
            <v>0</v>
          </cell>
          <cell r="EX525">
            <v>0</v>
          </cell>
          <cell r="EZ525">
            <v>0</v>
          </cell>
          <cell r="FD525">
            <v>0</v>
          </cell>
          <cell r="FF525">
            <v>0</v>
          </cell>
        </row>
        <row r="526">
          <cell r="A526" t="str">
            <v>Nysted</v>
          </cell>
          <cell r="B526" t="str">
            <v>DK-East</v>
          </cell>
          <cell r="G526">
            <v>165.6</v>
          </cell>
          <cell r="H526">
            <v>0</v>
          </cell>
          <cell r="N526">
            <v>612.07425912920939</v>
          </cell>
          <cell r="AK526">
            <v>165.6</v>
          </cell>
          <cell r="AL526">
            <v>0</v>
          </cell>
          <cell r="AN526">
            <v>0</v>
          </cell>
          <cell r="AO526">
            <v>46.881360000000001</v>
          </cell>
          <cell r="AP526">
            <v>11720.34</v>
          </cell>
          <cell r="AQ526">
            <v>0</v>
          </cell>
          <cell r="BG526" t="b">
            <v>0</v>
          </cell>
          <cell r="BO526" t="b">
            <v>0</v>
          </cell>
          <cell r="CA526" t="b">
            <v>0</v>
          </cell>
          <cell r="CB526" t="b">
            <v>0</v>
          </cell>
          <cell r="CD526" t="b">
            <v>0</v>
          </cell>
          <cell r="CE526" t="b">
            <v>0</v>
          </cell>
          <cell r="CG526" t="b">
            <v>0</v>
          </cell>
          <cell r="CH526" t="b">
            <v>0</v>
          </cell>
          <cell r="CP526" t="str">
            <v>ERWINWOF</v>
          </cell>
          <cell r="CT526" t="b">
            <v>0</v>
          </cell>
          <cell r="CV526" t="b">
            <v>0</v>
          </cell>
          <cell r="CX526" t="b">
            <v>0</v>
          </cell>
          <cell r="CZ526" t="b">
            <v>0</v>
          </cell>
          <cell r="DB526" t="b">
            <v>0</v>
          </cell>
          <cell r="DD526" t="b">
            <v>0</v>
          </cell>
          <cell r="DF526" t="b">
            <v>0</v>
          </cell>
          <cell r="DH526" t="b">
            <v>0</v>
          </cell>
          <cell r="DJ526" t="b">
            <v>0</v>
          </cell>
          <cell r="DL526" t="b">
            <v>0</v>
          </cell>
          <cell r="DN526" t="b">
            <v>0</v>
          </cell>
          <cell r="DP526" t="b">
            <v>0</v>
          </cell>
          <cell r="DV526">
            <v>0</v>
          </cell>
          <cell r="DX526">
            <v>0</v>
          </cell>
          <cell r="DZ526">
            <v>0</v>
          </cell>
          <cell r="EB526">
            <v>0</v>
          </cell>
          <cell r="ED526">
            <v>0</v>
          </cell>
          <cell r="EF526">
            <v>0</v>
          </cell>
          <cell r="EJ526">
            <v>0</v>
          </cell>
          <cell r="EL526">
            <v>0</v>
          </cell>
          <cell r="EN526">
            <v>0</v>
          </cell>
          <cell r="EP526">
            <v>0</v>
          </cell>
          <cell r="ER526">
            <v>0</v>
          </cell>
          <cell r="ET526">
            <v>0</v>
          </cell>
          <cell r="EX526">
            <v>0</v>
          </cell>
          <cell r="EZ526">
            <v>0</v>
          </cell>
          <cell r="FD526">
            <v>0</v>
          </cell>
          <cell r="FF526">
            <v>0</v>
          </cell>
        </row>
        <row r="527">
          <cell r="A527" t="str">
            <v>Nysted</v>
          </cell>
          <cell r="B527" t="str">
            <v>DK-East</v>
          </cell>
          <cell r="G527">
            <v>165.6</v>
          </cell>
          <cell r="H527">
            <v>0</v>
          </cell>
          <cell r="N527">
            <v>612.07425912920939</v>
          </cell>
          <cell r="AK527">
            <v>165.6</v>
          </cell>
          <cell r="AL527">
            <v>0</v>
          </cell>
          <cell r="AN527">
            <v>0</v>
          </cell>
          <cell r="AO527">
            <v>46.881360000000001</v>
          </cell>
          <cell r="AP527">
            <v>11720.34</v>
          </cell>
          <cell r="AQ527">
            <v>0</v>
          </cell>
          <cell r="BG527" t="b">
            <v>0</v>
          </cell>
          <cell r="BO527" t="b">
            <v>0</v>
          </cell>
          <cell r="CA527" t="b">
            <v>0</v>
          </cell>
          <cell r="CB527" t="b">
            <v>0</v>
          </cell>
          <cell r="CD527" t="b">
            <v>0</v>
          </cell>
          <cell r="CE527" t="b">
            <v>0</v>
          </cell>
          <cell r="CG527" t="b">
            <v>0</v>
          </cell>
          <cell r="CH527" t="b">
            <v>0</v>
          </cell>
          <cell r="CP527" t="str">
            <v>ERWINWOF</v>
          </cell>
          <cell r="CT527" t="b">
            <v>0</v>
          </cell>
          <cell r="CV527" t="b">
            <v>0</v>
          </cell>
          <cell r="CX527" t="b">
            <v>0</v>
          </cell>
          <cell r="CZ527" t="b">
            <v>0</v>
          </cell>
          <cell r="DB527" t="b">
            <v>0</v>
          </cell>
          <cell r="DD527" t="b">
            <v>0</v>
          </cell>
          <cell r="DF527" t="b">
            <v>0</v>
          </cell>
          <cell r="DH527" t="b">
            <v>0</v>
          </cell>
          <cell r="DJ527" t="b">
            <v>0</v>
          </cell>
          <cell r="DL527" t="b">
            <v>0</v>
          </cell>
          <cell r="DN527" t="b">
            <v>0</v>
          </cell>
          <cell r="DP527" t="b">
            <v>0</v>
          </cell>
          <cell r="DV527">
            <v>0</v>
          </cell>
          <cell r="DX527">
            <v>0</v>
          </cell>
          <cell r="DZ527">
            <v>0</v>
          </cell>
          <cell r="EB527">
            <v>0</v>
          </cell>
          <cell r="ED527">
            <v>0</v>
          </cell>
          <cell r="EF527">
            <v>0</v>
          </cell>
          <cell r="EJ527">
            <v>0</v>
          </cell>
          <cell r="EL527">
            <v>0</v>
          </cell>
          <cell r="EN527">
            <v>0</v>
          </cell>
          <cell r="EP527">
            <v>0</v>
          </cell>
          <cell r="ER527">
            <v>0</v>
          </cell>
          <cell r="ET527">
            <v>0</v>
          </cell>
          <cell r="EX527">
            <v>0</v>
          </cell>
          <cell r="EZ527">
            <v>0</v>
          </cell>
          <cell r="FD527">
            <v>0</v>
          </cell>
          <cell r="FF527">
            <v>0</v>
          </cell>
        </row>
        <row r="528">
          <cell r="A528" t="str">
            <v>Nysted_Erstatning</v>
          </cell>
          <cell r="B528" t="str">
            <v>DK-East</v>
          </cell>
          <cell r="G528">
            <v>200</v>
          </cell>
          <cell r="H528">
            <v>0</v>
          </cell>
          <cell r="N528">
            <v>805.28576676328919</v>
          </cell>
          <cell r="AK528">
            <v>200</v>
          </cell>
          <cell r="AL528">
            <v>0</v>
          </cell>
          <cell r="AN528">
            <v>0</v>
          </cell>
          <cell r="AO528">
            <v>49.468000000000011</v>
          </cell>
          <cell r="AP528">
            <v>12366.999999999998</v>
          </cell>
          <cell r="AQ528">
            <v>0</v>
          </cell>
          <cell r="BG528" t="b">
            <v>0</v>
          </cell>
          <cell r="BO528" t="b">
            <v>0</v>
          </cell>
          <cell r="CA528" t="b">
            <v>0</v>
          </cell>
          <cell r="CB528" t="b">
            <v>0</v>
          </cell>
          <cell r="CD528" t="b">
            <v>0</v>
          </cell>
          <cell r="CE528" t="b">
            <v>0</v>
          </cell>
          <cell r="CG528" t="b">
            <v>0</v>
          </cell>
          <cell r="CH528" t="b">
            <v>0</v>
          </cell>
          <cell r="CP528" t="str">
            <v>ERWINWOF</v>
          </cell>
          <cell r="CT528" t="b">
            <v>0</v>
          </cell>
          <cell r="CV528" t="b">
            <v>0</v>
          </cell>
          <cell r="CX528" t="b">
            <v>0</v>
          </cell>
          <cell r="CZ528" t="b">
            <v>0</v>
          </cell>
          <cell r="DB528" t="b">
            <v>0</v>
          </cell>
          <cell r="DD528" t="b">
            <v>0</v>
          </cell>
          <cell r="DF528" t="b">
            <v>0</v>
          </cell>
          <cell r="DH528" t="b">
            <v>0</v>
          </cell>
          <cell r="DJ528" t="b">
            <v>0</v>
          </cell>
          <cell r="DL528" t="b">
            <v>0</v>
          </cell>
          <cell r="DN528" t="b">
            <v>0</v>
          </cell>
          <cell r="DP528" t="b">
            <v>0</v>
          </cell>
          <cell r="DV528">
            <v>0</v>
          </cell>
          <cell r="DX528">
            <v>0</v>
          </cell>
          <cell r="DZ528">
            <v>0</v>
          </cell>
          <cell r="EB528">
            <v>0</v>
          </cell>
          <cell r="ED528">
            <v>0</v>
          </cell>
          <cell r="EF528">
            <v>0</v>
          </cell>
          <cell r="EJ528">
            <v>0</v>
          </cell>
          <cell r="EL528">
            <v>0</v>
          </cell>
          <cell r="EN528">
            <v>0</v>
          </cell>
          <cell r="EP528">
            <v>0</v>
          </cell>
          <cell r="ER528">
            <v>0</v>
          </cell>
          <cell r="ET528">
            <v>0</v>
          </cell>
          <cell r="EX528">
            <v>0</v>
          </cell>
          <cell r="EZ528">
            <v>0</v>
          </cell>
          <cell r="FD528">
            <v>0</v>
          </cell>
          <cell r="FF528">
            <v>0</v>
          </cell>
        </row>
        <row r="529">
          <cell r="A529" t="str">
            <v>Nysted_Erstatning</v>
          </cell>
          <cell r="B529" t="str">
            <v>DK-East</v>
          </cell>
          <cell r="G529">
            <v>200</v>
          </cell>
          <cell r="H529">
            <v>0</v>
          </cell>
          <cell r="N529">
            <v>805.28576676328919</v>
          </cell>
          <cell r="AK529">
            <v>200</v>
          </cell>
          <cell r="AL529">
            <v>0</v>
          </cell>
          <cell r="AN529">
            <v>0</v>
          </cell>
          <cell r="AO529">
            <v>49.468000000000011</v>
          </cell>
          <cell r="AP529">
            <v>12366.999999999998</v>
          </cell>
          <cell r="AQ529">
            <v>0</v>
          </cell>
          <cell r="BG529" t="b">
            <v>0</v>
          </cell>
          <cell r="BO529" t="b">
            <v>0</v>
          </cell>
          <cell r="CA529" t="b">
            <v>0</v>
          </cell>
          <cell r="CB529" t="b">
            <v>0</v>
          </cell>
          <cell r="CD529" t="b">
            <v>0</v>
          </cell>
          <cell r="CE529" t="b">
            <v>0</v>
          </cell>
          <cell r="CG529" t="b">
            <v>0</v>
          </cell>
          <cell r="CH529" t="b">
            <v>0</v>
          </cell>
          <cell r="CP529" t="str">
            <v>ERWINWOF</v>
          </cell>
          <cell r="CT529" t="b">
            <v>0</v>
          </cell>
          <cell r="CV529" t="b">
            <v>0</v>
          </cell>
          <cell r="CX529" t="b">
            <v>0</v>
          </cell>
          <cell r="CZ529" t="b">
            <v>0</v>
          </cell>
          <cell r="DB529" t="b">
            <v>0</v>
          </cell>
          <cell r="DD529" t="b">
            <v>0</v>
          </cell>
          <cell r="DF529" t="b">
            <v>0</v>
          </cell>
          <cell r="DH529" t="b">
            <v>0</v>
          </cell>
          <cell r="DJ529" t="b">
            <v>0</v>
          </cell>
          <cell r="DL529" t="b">
            <v>0</v>
          </cell>
          <cell r="DN529" t="b">
            <v>0</v>
          </cell>
          <cell r="DP529" t="b">
            <v>0</v>
          </cell>
          <cell r="DV529">
            <v>0</v>
          </cell>
          <cell r="DX529">
            <v>0</v>
          </cell>
          <cell r="DZ529">
            <v>0</v>
          </cell>
          <cell r="EB529">
            <v>0</v>
          </cell>
          <cell r="ED529">
            <v>0</v>
          </cell>
          <cell r="EF529">
            <v>0</v>
          </cell>
          <cell r="EJ529">
            <v>0</v>
          </cell>
          <cell r="EL529">
            <v>0</v>
          </cell>
          <cell r="EN529">
            <v>0</v>
          </cell>
          <cell r="EP529">
            <v>0</v>
          </cell>
          <cell r="ER529">
            <v>0</v>
          </cell>
          <cell r="ET529">
            <v>0</v>
          </cell>
          <cell r="EX529">
            <v>0</v>
          </cell>
          <cell r="EZ529">
            <v>0</v>
          </cell>
          <cell r="FD529">
            <v>0</v>
          </cell>
          <cell r="FF529">
            <v>0</v>
          </cell>
        </row>
        <row r="530">
          <cell r="A530" t="str">
            <v>Rødsand2</v>
          </cell>
          <cell r="B530" t="str">
            <v>DK-East</v>
          </cell>
          <cell r="G530">
            <v>150</v>
          </cell>
          <cell r="H530">
            <v>0</v>
          </cell>
          <cell r="N530">
            <v>603.96432507246686</v>
          </cell>
          <cell r="AK530">
            <v>150</v>
          </cell>
          <cell r="AL530">
            <v>0</v>
          </cell>
          <cell r="AN530">
            <v>0</v>
          </cell>
          <cell r="AO530">
            <v>42.465000000000003</v>
          </cell>
          <cell r="AP530">
            <v>10616.25</v>
          </cell>
          <cell r="AQ530">
            <v>0</v>
          </cell>
          <cell r="BG530" t="b">
            <v>0</v>
          </cell>
          <cell r="BO530" t="b">
            <v>0</v>
          </cell>
          <cell r="CA530" t="b">
            <v>0</v>
          </cell>
          <cell r="CB530" t="b">
            <v>0</v>
          </cell>
          <cell r="CD530" t="b">
            <v>0</v>
          </cell>
          <cell r="CE530" t="b">
            <v>0</v>
          </cell>
          <cell r="CG530" t="b">
            <v>0</v>
          </cell>
          <cell r="CH530" t="b">
            <v>0</v>
          </cell>
          <cell r="CP530" t="str">
            <v>ERWINWOF</v>
          </cell>
          <cell r="CT530" t="b">
            <v>0</v>
          </cell>
          <cell r="CV530" t="b">
            <v>0</v>
          </cell>
          <cell r="CX530" t="b">
            <v>0</v>
          </cell>
          <cell r="CZ530" t="b">
            <v>0</v>
          </cell>
          <cell r="DB530" t="b">
            <v>0</v>
          </cell>
          <cell r="DD530" t="b">
            <v>0</v>
          </cell>
          <cell r="DF530" t="b">
            <v>0</v>
          </cell>
          <cell r="DH530" t="b">
            <v>0</v>
          </cell>
          <cell r="DJ530" t="b">
            <v>0</v>
          </cell>
          <cell r="DL530" t="b">
            <v>0</v>
          </cell>
          <cell r="DN530" t="b">
            <v>0</v>
          </cell>
          <cell r="DP530" t="b">
            <v>0</v>
          </cell>
          <cell r="DV530">
            <v>0</v>
          </cell>
          <cell r="DX530">
            <v>0</v>
          </cell>
          <cell r="DZ530">
            <v>0</v>
          </cell>
          <cell r="EB530">
            <v>0</v>
          </cell>
          <cell r="ED530">
            <v>0</v>
          </cell>
          <cell r="EF530">
            <v>0</v>
          </cell>
          <cell r="EJ530">
            <v>0</v>
          </cell>
          <cell r="EL530">
            <v>0</v>
          </cell>
          <cell r="EN530">
            <v>0</v>
          </cell>
          <cell r="EP530">
            <v>0</v>
          </cell>
          <cell r="ER530">
            <v>0</v>
          </cell>
          <cell r="ET530">
            <v>0</v>
          </cell>
          <cell r="EX530">
            <v>0</v>
          </cell>
          <cell r="EZ530">
            <v>0</v>
          </cell>
          <cell r="FD530">
            <v>0</v>
          </cell>
          <cell r="FF530">
            <v>0</v>
          </cell>
        </row>
        <row r="531">
          <cell r="A531" t="str">
            <v>Rødsand2</v>
          </cell>
          <cell r="B531" t="str">
            <v>DK-East</v>
          </cell>
          <cell r="G531">
            <v>207</v>
          </cell>
          <cell r="H531">
            <v>0</v>
          </cell>
          <cell r="N531">
            <v>833.47076860000436</v>
          </cell>
          <cell r="AK531">
            <v>207</v>
          </cell>
          <cell r="AL531">
            <v>0</v>
          </cell>
          <cell r="AN531">
            <v>0</v>
          </cell>
          <cell r="AO531">
            <v>58.601700000000001</v>
          </cell>
          <cell r="AP531">
            <v>14650.425000000001</v>
          </cell>
          <cell r="AQ531">
            <v>0</v>
          </cell>
          <cell r="BG531" t="b">
            <v>0</v>
          </cell>
          <cell r="BO531" t="b">
            <v>0</v>
          </cell>
          <cell r="CA531" t="b">
            <v>0</v>
          </cell>
          <cell r="CB531" t="b">
            <v>0</v>
          </cell>
          <cell r="CD531" t="b">
            <v>0</v>
          </cell>
          <cell r="CE531" t="b">
            <v>0</v>
          </cell>
          <cell r="CG531" t="b">
            <v>0</v>
          </cell>
          <cell r="CH531" t="b">
            <v>0</v>
          </cell>
          <cell r="CP531" t="str">
            <v>ERWINWOF</v>
          </cell>
          <cell r="CT531" t="b">
            <v>0</v>
          </cell>
          <cell r="CV531" t="b">
            <v>0</v>
          </cell>
          <cell r="CX531" t="b">
            <v>0</v>
          </cell>
          <cell r="CZ531" t="b">
            <v>0</v>
          </cell>
          <cell r="DB531" t="b">
            <v>0</v>
          </cell>
          <cell r="DD531" t="b">
            <v>0</v>
          </cell>
          <cell r="DF531" t="b">
            <v>0</v>
          </cell>
          <cell r="DH531" t="b">
            <v>0</v>
          </cell>
          <cell r="DJ531" t="b">
            <v>0</v>
          </cell>
          <cell r="DL531" t="b">
            <v>0</v>
          </cell>
          <cell r="DN531" t="b">
            <v>0</v>
          </cell>
          <cell r="DP531" t="b">
            <v>0</v>
          </cell>
          <cell r="DV531">
            <v>0</v>
          </cell>
          <cell r="DX531">
            <v>0</v>
          </cell>
          <cell r="DZ531">
            <v>0</v>
          </cell>
          <cell r="EB531">
            <v>0</v>
          </cell>
          <cell r="ED531">
            <v>0</v>
          </cell>
          <cell r="EF531">
            <v>0</v>
          </cell>
          <cell r="EJ531">
            <v>0</v>
          </cell>
          <cell r="EL531">
            <v>0</v>
          </cell>
          <cell r="EN531">
            <v>0</v>
          </cell>
          <cell r="EP531">
            <v>0</v>
          </cell>
          <cell r="ER531">
            <v>0</v>
          </cell>
          <cell r="ET531">
            <v>0</v>
          </cell>
          <cell r="EX531">
            <v>0</v>
          </cell>
          <cell r="EZ531">
            <v>0</v>
          </cell>
          <cell r="FD531">
            <v>0</v>
          </cell>
          <cell r="FF531">
            <v>0</v>
          </cell>
        </row>
        <row r="532">
          <cell r="A532" t="str">
            <v>Rødsand2</v>
          </cell>
          <cell r="B532" t="str">
            <v>DK-East</v>
          </cell>
          <cell r="G532">
            <v>207</v>
          </cell>
          <cell r="H532">
            <v>0</v>
          </cell>
          <cell r="N532">
            <v>833.47076860000436</v>
          </cell>
          <cell r="AK532">
            <v>207</v>
          </cell>
          <cell r="AL532">
            <v>0</v>
          </cell>
          <cell r="AN532">
            <v>0</v>
          </cell>
          <cell r="AO532">
            <v>58.601700000000001</v>
          </cell>
          <cell r="AP532">
            <v>14650.425000000001</v>
          </cell>
          <cell r="AQ532">
            <v>0</v>
          </cell>
          <cell r="BG532" t="b">
            <v>0</v>
          </cell>
          <cell r="BO532" t="b">
            <v>0</v>
          </cell>
          <cell r="CA532" t="b">
            <v>0</v>
          </cell>
          <cell r="CB532" t="b">
            <v>0</v>
          </cell>
          <cell r="CD532" t="b">
            <v>0</v>
          </cell>
          <cell r="CE532" t="b">
            <v>0</v>
          </cell>
          <cell r="CG532" t="b">
            <v>0</v>
          </cell>
          <cell r="CH532" t="b">
            <v>0</v>
          </cell>
          <cell r="CP532" t="str">
            <v>ERWINWOF</v>
          </cell>
          <cell r="CT532" t="b">
            <v>0</v>
          </cell>
          <cell r="CV532" t="b">
            <v>0</v>
          </cell>
          <cell r="CX532" t="b">
            <v>0</v>
          </cell>
          <cell r="CZ532" t="b">
            <v>0</v>
          </cell>
          <cell r="DB532" t="b">
            <v>0</v>
          </cell>
          <cell r="DD532" t="b">
            <v>0</v>
          </cell>
          <cell r="DF532" t="b">
            <v>0</v>
          </cell>
          <cell r="DH532" t="b">
            <v>0</v>
          </cell>
          <cell r="DJ532" t="b">
            <v>0</v>
          </cell>
          <cell r="DL532" t="b">
            <v>0</v>
          </cell>
          <cell r="DN532" t="b">
            <v>0</v>
          </cell>
          <cell r="DP532" t="b">
            <v>0</v>
          </cell>
          <cell r="DV532">
            <v>0</v>
          </cell>
          <cell r="DX532">
            <v>0</v>
          </cell>
          <cell r="DZ532">
            <v>0</v>
          </cell>
          <cell r="EB532">
            <v>0</v>
          </cell>
          <cell r="ED532">
            <v>0</v>
          </cell>
          <cell r="EF532">
            <v>0</v>
          </cell>
          <cell r="EJ532">
            <v>0</v>
          </cell>
          <cell r="EL532">
            <v>0</v>
          </cell>
          <cell r="EN532">
            <v>0</v>
          </cell>
          <cell r="EP532">
            <v>0</v>
          </cell>
          <cell r="ER532">
            <v>0</v>
          </cell>
          <cell r="ET532">
            <v>0</v>
          </cell>
          <cell r="EX532">
            <v>0</v>
          </cell>
          <cell r="EZ532">
            <v>0</v>
          </cell>
          <cell r="FD532">
            <v>0</v>
          </cell>
          <cell r="FF532">
            <v>0</v>
          </cell>
        </row>
        <row r="533">
          <cell r="A533" t="str">
            <v>Rødsand2_Erstatning</v>
          </cell>
          <cell r="B533" t="str">
            <v>DK-East</v>
          </cell>
          <cell r="G533">
            <v>200</v>
          </cell>
          <cell r="H533">
            <v>0</v>
          </cell>
          <cell r="N533">
            <v>805.28576676328919</v>
          </cell>
          <cell r="AK533">
            <v>200</v>
          </cell>
          <cell r="AL533">
            <v>0</v>
          </cell>
          <cell r="AN533">
            <v>0</v>
          </cell>
          <cell r="AO533">
            <v>47.68</v>
          </cell>
          <cell r="AP533">
            <v>11920</v>
          </cell>
          <cell r="AQ533">
            <v>0</v>
          </cell>
          <cell r="BG533" t="b">
            <v>0</v>
          </cell>
          <cell r="BO533" t="b">
            <v>0</v>
          </cell>
          <cell r="CA533" t="b">
            <v>0</v>
          </cell>
          <cell r="CB533" t="b">
            <v>0</v>
          </cell>
          <cell r="CD533" t="b">
            <v>0</v>
          </cell>
          <cell r="CE533" t="b">
            <v>0</v>
          </cell>
          <cell r="CG533" t="b">
            <v>0</v>
          </cell>
          <cell r="CH533" t="b">
            <v>0</v>
          </cell>
          <cell r="CP533" t="str">
            <v>ERWINWOF</v>
          </cell>
          <cell r="CT533" t="b">
            <v>0</v>
          </cell>
          <cell r="CV533" t="b">
            <v>0</v>
          </cell>
          <cell r="CX533" t="b">
            <v>0</v>
          </cell>
          <cell r="CZ533" t="b">
            <v>0</v>
          </cell>
          <cell r="DB533" t="b">
            <v>0</v>
          </cell>
          <cell r="DD533" t="b">
            <v>0</v>
          </cell>
          <cell r="DF533" t="b">
            <v>0</v>
          </cell>
          <cell r="DH533" t="b">
            <v>0</v>
          </cell>
          <cell r="DJ533" t="b">
            <v>0</v>
          </cell>
          <cell r="DL533" t="b">
            <v>0</v>
          </cell>
          <cell r="DN533" t="b">
            <v>0</v>
          </cell>
          <cell r="DP533" t="b">
            <v>0</v>
          </cell>
          <cell r="DV533">
            <v>0</v>
          </cell>
          <cell r="DX533">
            <v>0</v>
          </cell>
          <cell r="DZ533">
            <v>0</v>
          </cell>
          <cell r="EB533">
            <v>0</v>
          </cell>
          <cell r="ED533">
            <v>0</v>
          </cell>
          <cell r="EF533">
            <v>0</v>
          </cell>
          <cell r="EJ533">
            <v>0</v>
          </cell>
          <cell r="EL533">
            <v>0</v>
          </cell>
          <cell r="EN533">
            <v>0</v>
          </cell>
          <cell r="EP533">
            <v>0</v>
          </cell>
          <cell r="ER533">
            <v>0</v>
          </cell>
          <cell r="ET533">
            <v>0</v>
          </cell>
          <cell r="EX533">
            <v>0</v>
          </cell>
          <cell r="EZ533">
            <v>0</v>
          </cell>
          <cell r="FD533">
            <v>0</v>
          </cell>
          <cell r="FF533">
            <v>0</v>
          </cell>
        </row>
        <row r="534">
          <cell r="A534" t="str">
            <v>Rødsand2_Erstatning</v>
          </cell>
          <cell r="B534" t="str">
            <v>DK-East</v>
          </cell>
          <cell r="G534">
            <v>200</v>
          </cell>
          <cell r="H534">
            <v>0</v>
          </cell>
          <cell r="N534">
            <v>805.28576676328919</v>
          </cell>
          <cell r="AK534">
            <v>200</v>
          </cell>
          <cell r="AL534">
            <v>0</v>
          </cell>
          <cell r="AN534">
            <v>0</v>
          </cell>
          <cell r="AO534">
            <v>47.68</v>
          </cell>
          <cell r="AP534">
            <v>11920</v>
          </cell>
          <cell r="AQ534">
            <v>0</v>
          </cell>
          <cell r="BG534" t="b">
            <v>0</v>
          </cell>
          <cell r="BO534" t="b">
            <v>0</v>
          </cell>
          <cell r="CA534" t="b">
            <v>0</v>
          </cell>
          <cell r="CB534" t="b">
            <v>0</v>
          </cell>
          <cell r="CD534" t="b">
            <v>0</v>
          </cell>
          <cell r="CE534" t="b">
            <v>0</v>
          </cell>
          <cell r="CG534" t="b">
            <v>0</v>
          </cell>
          <cell r="CH534" t="b">
            <v>0</v>
          </cell>
          <cell r="CP534" t="str">
            <v>ERWINWOF</v>
          </cell>
          <cell r="CT534" t="b">
            <v>0</v>
          </cell>
          <cell r="CV534" t="b">
            <v>0</v>
          </cell>
          <cell r="CX534" t="b">
            <v>0</v>
          </cell>
          <cell r="CZ534" t="b">
            <v>0</v>
          </cell>
          <cell r="DB534" t="b">
            <v>0</v>
          </cell>
          <cell r="DD534" t="b">
            <v>0</v>
          </cell>
          <cell r="DF534" t="b">
            <v>0</v>
          </cell>
          <cell r="DH534" t="b">
            <v>0</v>
          </cell>
          <cell r="DJ534" t="b">
            <v>0</v>
          </cell>
          <cell r="DL534" t="b">
            <v>0</v>
          </cell>
          <cell r="DN534" t="b">
            <v>0</v>
          </cell>
          <cell r="DP534" t="b">
            <v>0</v>
          </cell>
          <cell r="DV534">
            <v>0</v>
          </cell>
          <cell r="DX534">
            <v>0</v>
          </cell>
          <cell r="DZ534">
            <v>0</v>
          </cell>
          <cell r="EB534">
            <v>0</v>
          </cell>
          <cell r="ED534">
            <v>0</v>
          </cell>
          <cell r="EF534">
            <v>0</v>
          </cell>
          <cell r="EJ534">
            <v>0</v>
          </cell>
          <cell r="EL534">
            <v>0</v>
          </cell>
          <cell r="EN534">
            <v>0</v>
          </cell>
          <cell r="EP534">
            <v>0</v>
          </cell>
          <cell r="ER534">
            <v>0</v>
          </cell>
          <cell r="ET534">
            <v>0</v>
          </cell>
          <cell r="EX534">
            <v>0</v>
          </cell>
          <cell r="EZ534">
            <v>0</v>
          </cell>
          <cell r="FD534">
            <v>0</v>
          </cell>
          <cell r="FF534">
            <v>0</v>
          </cell>
        </row>
        <row r="535">
          <cell r="A535" t="str">
            <v>KriegersFlak</v>
          </cell>
          <cell r="B535" t="str">
            <v>DK-East</v>
          </cell>
          <cell r="G535">
            <v>200</v>
          </cell>
          <cell r="H535">
            <v>0</v>
          </cell>
          <cell r="N535">
            <v>805.28576676328919</v>
          </cell>
          <cell r="AK535">
            <v>200</v>
          </cell>
          <cell r="AL535">
            <v>0</v>
          </cell>
          <cell r="AN535">
            <v>0</v>
          </cell>
          <cell r="AO535">
            <v>51.85199999999999</v>
          </cell>
          <cell r="AP535">
            <v>12963.000000000005</v>
          </cell>
          <cell r="AQ535">
            <v>0</v>
          </cell>
          <cell r="BG535" t="b">
            <v>0</v>
          </cell>
          <cell r="BO535" t="b">
            <v>0</v>
          </cell>
          <cell r="CA535" t="b">
            <v>0</v>
          </cell>
          <cell r="CB535" t="b">
            <v>0</v>
          </cell>
          <cell r="CD535" t="b">
            <v>0</v>
          </cell>
          <cell r="CE535" t="b">
            <v>0</v>
          </cell>
          <cell r="CG535" t="b">
            <v>0</v>
          </cell>
          <cell r="CH535" t="b">
            <v>0</v>
          </cell>
          <cell r="CP535" t="str">
            <v>ERWINWOF</v>
          </cell>
          <cell r="CT535" t="b">
            <v>0</v>
          </cell>
          <cell r="CV535" t="b">
            <v>0</v>
          </cell>
          <cell r="CX535" t="b">
            <v>0</v>
          </cell>
          <cell r="CZ535" t="b">
            <v>0</v>
          </cell>
          <cell r="DB535" t="b">
            <v>0</v>
          </cell>
          <cell r="DD535" t="b">
            <v>0</v>
          </cell>
          <cell r="DF535" t="b">
            <v>0</v>
          </cell>
          <cell r="DH535" t="b">
            <v>0</v>
          </cell>
          <cell r="DJ535" t="b">
            <v>0</v>
          </cell>
          <cell r="DL535" t="b">
            <v>0</v>
          </cell>
          <cell r="DN535" t="b">
            <v>0</v>
          </cell>
          <cell r="DP535" t="b">
            <v>0</v>
          </cell>
          <cell r="DV535">
            <v>0</v>
          </cell>
          <cell r="DX535">
            <v>0</v>
          </cell>
          <cell r="DZ535">
            <v>0</v>
          </cell>
          <cell r="EB535">
            <v>0</v>
          </cell>
          <cell r="ED535">
            <v>0</v>
          </cell>
          <cell r="EF535">
            <v>0</v>
          </cell>
          <cell r="EJ535">
            <v>0</v>
          </cell>
          <cell r="EL535">
            <v>0</v>
          </cell>
          <cell r="EN535">
            <v>0</v>
          </cell>
          <cell r="EP535">
            <v>0</v>
          </cell>
          <cell r="ER535">
            <v>0</v>
          </cell>
          <cell r="ET535">
            <v>0</v>
          </cell>
          <cell r="EX535">
            <v>0</v>
          </cell>
          <cell r="EZ535">
            <v>0</v>
          </cell>
          <cell r="FD535">
            <v>0</v>
          </cell>
          <cell r="FF535">
            <v>0</v>
          </cell>
        </row>
        <row r="536">
          <cell r="A536" t="str">
            <v>KriegersFlak</v>
          </cell>
          <cell r="B536" t="str">
            <v>DK-East</v>
          </cell>
          <cell r="G536">
            <v>600</v>
          </cell>
          <cell r="H536">
            <v>0</v>
          </cell>
          <cell r="N536">
            <v>2415.8573002898675</v>
          </cell>
          <cell r="AK536">
            <v>600</v>
          </cell>
          <cell r="AL536">
            <v>0</v>
          </cell>
          <cell r="AN536">
            <v>0</v>
          </cell>
          <cell r="AO536">
            <v>155.55599999999995</v>
          </cell>
          <cell r="AP536">
            <v>38889.000000000015</v>
          </cell>
          <cell r="AQ536">
            <v>0</v>
          </cell>
          <cell r="BG536" t="b">
            <v>0</v>
          </cell>
          <cell r="BO536" t="b">
            <v>0</v>
          </cell>
          <cell r="CA536" t="b">
            <v>0</v>
          </cell>
          <cell r="CB536" t="b">
            <v>0</v>
          </cell>
          <cell r="CD536" t="b">
            <v>0</v>
          </cell>
          <cell r="CE536" t="b">
            <v>0</v>
          </cell>
          <cell r="CG536" t="b">
            <v>0</v>
          </cell>
          <cell r="CH536" t="b">
            <v>0</v>
          </cell>
          <cell r="CP536" t="str">
            <v>ERWINWOF</v>
          </cell>
          <cell r="CT536" t="b">
            <v>0</v>
          </cell>
          <cell r="CV536" t="b">
            <v>0</v>
          </cell>
          <cell r="CX536" t="b">
            <v>0</v>
          </cell>
          <cell r="CZ536" t="b">
            <v>0</v>
          </cell>
          <cell r="DB536" t="b">
            <v>0</v>
          </cell>
          <cell r="DD536" t="b">
            <v>0</v>
          </cell>
          <cell r="DF536" t="b">
            <v>0</v>
          </cell>
          <cell r="DH536" t="b">
            <v>0</v>
          </cell>
          <cell r="DJ536" t="b">
            <v>0</v>
          </cell>
          <cell r="DL536" t="b">
            <v>0</v>
          </cell>
          <cell r="DN536" t="b">
            <v>0</v>
          </cell>
          <cell r="DP536" t="b">
            <v>0</v>
          </cell>
          <cell r="DV536">
            <v>0</v>
          </cell>
          <cell r="DX536">
            <v>0</v>
          </cell>
          <cell r="DZ536">
            <v>0</v>
          </cell>
          <cell r="EB536">
            <v>0</v>
          </cell>
          <cell r="ED536">
            <v>0</v>
          </cell>
          <cell r="EF536">
            <v>0</v>
          </cell>
          <cell r="EJ536">
            <v>0</v>
          </cell>
          <cell r="EL536">
            <v>0</v>
          </cell>
          <cell r="EN536">
            <v>0</v>
          </cell>
          <cell r="EP536">
            <v>0</v>
          </cell>
          <cell r="ER536">
            <v>0</v>
          </cell>
          <cell r="ET536">
            <v>0</v>
          </cell>
          <cell r="EX536">
            <v>0</v>
          </cell>
          <cell r="EZ536">
            <v>0</v>
          </cell>
          <cell r="FD536">
            <v>0</v>
          </cell>
          <cell r="FF536">
            <v>0</v>
          </cell>
        </row>
        <row r="537">
          <cell r="A537" t="str">
            <v>KriegersFlak</v>
          </cell>
          <cell r="B537" t="str">
            <v>DK-East</v>
          </cell>
          <cell r="G537">
            <v>600</v>
          </cell>
          <cell r="H537">
            <v>0</v>
          </cell>
          <cell r="N537">
            <v>2415.8573002898675</v>
          </cell>
          <cell r="AK537">
            <v>600</v>
          </cell>
          <cell r="AL537">
            <v>0</v>
          </cell>
          <cell r="AN537">
            <v>0</v>
          </cell>
          <cell r="AO537">
            <v>155.55599999999995</v>
          </cell>
          <cell r="AP537">
            <v>38889.000000000015</v>
          </cell>
          <cell r="AQ537">
            <v>0</v>
          </cell>
          <cell r="BG537" t="b">
            <v>0</v>
          </cell>
          <cell r="BO537" t="b">
            <v>0</v>
          </cell>
          <cell r="CA537" t="b">
            <v>0</v>
          </cell>
          <cell r="CB537" t="b">
            <v>0</v>
          </cell>
          <cell r="CD537" t="b">
            <v>0</v>
          </cell>
          <cell r="CE537" t="b">
            <v>0</v>
          </cell>
          <cell r="CG537" t="b">
            <v>0</v>
          </cell>
          <cell r="CH537" t="b">
            <v>0</v>
          </cell>
          <cell r="CP537" t="str">
            <v>ERWINWOF</v>
          </cell>
          <cell r="CT537" t="b">
            <v>0</v>
          </cell>
          <cell r="CV537" t="b">
            <v>0</v>
          </cell>
          <cell r="CX537" t="b">
            <v>0</v>
          </cell>
          <cell r="CZ537" t="b">
            <v>0</v>
          </cell>
          <cell r="DB537" t="b">
            <v>0</v>
          </cell>
          <cell r="DD537" t="b">
            <v>0</v>
          </cell>
          <cell r="DF537" t="b">
            <v>0</v>
          </cell>
          <cell r="DH537" t="b">
            <v>0</v>
          </cell>
          <cell r="DJ537" t="b">
            <v>0</v>
          </cell>
          <cell r="DL537" t="b">
            <v>0</v>
          </cell>
          <cell r="DN537" t="b">
            <v>0</v>
          </cell>
          <cell r="DP537" t="b">
            <v>0</v>
          </cell>
          <cell r="DV537">
            <v>0</v>
          </cell>
          <cell r="DX537">
            <v>0</v>
          </cell>
          <cell r="DZ537">
            <v>0</v>
          </cell>
          <cell r="EB537">
            <v>0</v>
          </cell>
          <cell r="ED537">
            <v>0</v>
          </cell>
          <cell r="EF537">
            <v>0</v>
          </cell>
          <cell r="EJ537">
            <v>0</v>
          </cell>
          <cell r="EL537">
            <v>0</v>
          </cell>
          <cell r="EN537">
            <v>0</v>
          </cell>
          <cell r="EP537">
            <v>0</v>
          </cell>
          <cell r="ER537">
            <v>0</v>
          </cell>
          <cell r="ET537">
            <v>0</v>
          </cell>
          <cell r="EX537">
            <v>0</v>
          </cell>
          <cell r="EZ537">
            <v>0</v>
          </cell>
          <cell r="FD537">
            <v>0</v>
          </cell>
          <cell r="FF537">
            <v>0</v>
          </cell>
        </row>
        <row r="538">
          <cell r="A538" t="str">
            <v>ImportTyDK-East</v>
          </cell>
          <cell r="B538" t="str">
            <v>DK-East</v>
          </cell>
          <cell r="G538">
            <v>550</v>
          </cell>
          <cell r="H538">
            <v>0</v>
          </cell>
          <cell r="N538">
            <v>-168</v>
          </cell>
          <cell r="AK538">
            <v>550</v>
          </cell>
          <cell r="AL538">
            <v>0</v>
          </cell>
          <cell r="AN538">
            <v>0</v>
          </cell>
          <cell r="AO538">
            <v>0</v>
          </cell>
          <cell r="AP538">
            <v>0</v>
          </cell>
          <cell r="AQ538">
            <v>33</v>
          </cell>
          <cell r="BG538" t="b">
            <v>0</v>
          </cell>
          <cell r="BO538" t="b">
            <v>0</v>
          </cell>
          <cell r="CA538" t="b">
            <v>0</v>
          </cell>
          <cell r="CB538" t="b">
            <v>0</v>
          </cell>
          <cell r="CD538" t="b">
            <v>0</v>
          </cell>
          <cell r="CE538" t="b">
            <v>0</v>
          </cell>
          <cell r="CG538" t="b">
            <v>0</v>
          </cell>
          <cell r="CH538" t="b">
            <v>0</v>
          </cell>
          <cell r="CP538">
            <v>0</v>
          </cell>
          <cell r="CT538" t="b">
            <v>0</v>
          </cell>
          <cell r="CV538" t="b">
            <v>0</v>
          </cell>
          <cell r="CX538" t="b">
            <v>0</v>
          </cell>
          <cell r="CZ538" t="b">
            <v>0</v>
          </cell>
          <cell r="DB538" t="b">
            <v>0</v>
          </cell>
          <cell r="DD538" t="b">
            <v>0</v>
          </cell>
          <cell r="DF538" t="b">
            <v>0</v>
          </cell>
          <cell r="DH538" t="b">
            <v>0</v>
          </cell>
          <cell r="DJ538" t="b">
            <v>0</v>
          </cell>
          <cell r="DL538" t="b">
            <v>0</v>
          </cell>
          <cell r="DN538" t="b">
            <v>0</v>
          </cell>
          <cell r="DP538" t="b">
            <v>0</v>
          </cell>
          <cell r="DV538">
            <v>0</v>
          </cell>
          <cell r="DX538">
            <v>0</v>
          </cell>
          <cell r="DZ538">
            <v>0</v>
          </cell>
          <cell r="EB538">
            <v>0</v>
          </cell>
          <cell r="ED538">
            <v>0</v>
          </cell>
          <cell r="EF538">
            <v>0</v>
          </cell>
          <cell r="EJ538">
            <v>0</v>
          </cell>
          <cell r="EL538">
            <v>0</v>
          </cell>
          <cell r="EN538">
            <v>0</v>
          </cell>
          <cell r="EP538">
            <v>0</v>
          </cell>
          <cell r="ER538">
            <v>0</v>
          </cell>
          <cell r="ET538">
            <v>0</v>
          </cell>
          <cell r="EX538">
            <v>0</v>
          </cell>
          <cell r="EZ538">
            <v>0</v>
          </cell>
          <cell r="FD538">
            <v>0</v>
          </cell>
          <cell r="FF538">
            <v>0</v>
          </cell>
        </row>
        <row r="539">
          <cell r="A539" t="str">
            <v>ImportTyDK-East</v>
          </cell>
          <cell r="B539" t="str">
            <v>DK-East</v>
          </cell>
          <cell r="G539">
            <v>550</v>
          </cell>
          <cell r="H539">
            <v>0</v>
          </cell>
          <cell r="N539">
            <v>-3055</v>
          </cell>
          <cell r="AK539">
            <v>550</v>
          </cell>
          <cell r="AL539">
            <v>0</v>
          </cell>
          <cell r="AN539">
            <v>0</v>
          </cell>
          <cell r="AO539">
            <v>0</v>
          </cell>
          <cell r="AP539">
            <v>0</v>
          </cell>
          <cell r="AQ539">
            <v>33</v>
          </cell>
          <cell r="BG539" t="b">
            <v>0</v>
          </cell>
          <cell r="BO539" t="b">
            <v>0</v>
          </cell>
          <cell r="CA539" t="b">
            <v>0</v>
          </cell>
          <cell r="CB539" t="b">
            <v>0</v>
          </cell>
          <cell r="CD539" t="b">
            <v>0</v>
          </cell>
          <cell r="CE539" t="b">
            <v>0</v>
          </cell>
          <cell r="CG539" t="b">
            <v>0</v>
          </cell>
          <cell r="CH539" t="b">
            <v>0</v>
          </cell>
          <cell r="CP539">
            <v>0</v>
          </cell>
          <cell r="CT539" t="b">
            <v>0</v>
          </cell>
          <cell r="CV539" t="b">
            <v>0</v>
          </cell>
          <cell r="CX539" t="b">
            <v>0</v>
          </cell>
          <cell r="CZ539" t="b">
            <v>0</v>
          </cell>
          <cell r="DB539" t="b">
            <v>0</v>
          </cell>
          <cell r="DD539" t="b">
            <v>0</v>
          </cell>
          <cell r="DF539" t="b">
            <v>0</v>
          </cell>
          <cell r="DH539" t="b">
            <v>0</v>
          </cell>
          <cell r="DJ539" t="b">
            <v>0</v>
          </cell>
          <cell r="DL539" t="b">
            <v>0</v>
          </cell>
          <cell r="DN539" t="b">
            <v>0</v>
          </cell>
          <cell r="DP539" t="b">
            <v>0</v>
          </cell>
          <cell r="DV539">
            <v>0</v>
          </cell>
          <cell r="DX539">
            <v>0</v>
          </cell>
          <cell r="DZ539">
            <v>0</v>
          </cell>
          <cell r="EB539">
            <v>0</v>
          </cell>
          <cell r="ED539">
            <v>0</v>
          </cell>
          <cell r="EF539">
            <v>0</v>
          </cell>
          <cell r="EJ539">
            <v>0</v>
          </cell>
          <cell r="EL539">
            <v>0</v>
          </cell>
          <cell r="EN539">
            <v>0</v>
          </cell>
          <cell r="EP539">
            <v>0</v>
          </cell>
          <cell r="ER539">
            <v>0</v>
          </cell>
          <cell r="ET539">
            <v>0</v>
          </cell>
          <cell r="EX539">
            <v>0</v>
          </cell>
          <cell r="EZ539">
            <v>0</v>
          </cell>
          <cell r="FD539">
            <v>0</v>
          </cell>
          <cell r="FF539">
            <v>0</v>
          </cell>
        </row>
        <row r="540">
          <cell r="A540" t="str">
            <v>ImportTyDK-East</v>
          </cell>
          <cell r="B540" t="str">
            <v>DK-East</v>
          </cell>
          <cell r="G540">
            <v>550</v>
          </cell>
          <cell r="H540">
            <v>0</v>
          </cell>
          <cell r="N540">
            <v>264</v>
          </cell>
          <cell r="AK540">
            <v>550</v>
          </cell>
          <cell r="AL540">
            <v>0</v>
          </cell>
          <cell r="AN540">
            <v>0</v>
          </cell>
          <cell r="AO540">
            <v>0</v>
          </cell>
          <cell r="AP540">
            <v>0</v>
          </cell>
          <cell r="AQ540">
            <v>33</v>
          </cell>
          <cell r="BG540" t="b">
            <v>0</v>
          </cell>
          <cell r="BO540" t="b">
            <v>0</v>
          </cell>
          <cell r="CA540" t="b">
            <v>0</v>
          </cell>
          <cell r="CB540" t="b">
            <v>0</v>
          </cell>
          <cell r="CD540" t="b">
            <v>0</v>
          </cell>
          <cell r="CE540" t="b">
            <v>0</v>
          </cell>
          <cell r="CG540" t="b">
            <v>0</v>
          </cell>
          <cell r="CH540" t="b">
            <v>0</v>
          </cell>
          <cell r="CP540">
            <v>0</v>
          </cell>
          <cell r="CT540" t="b">
            <v>0</v>
          </cell>
          <cell r="CV540" t="b">
            <v>0</v>
          </cell>
          <cell r="CX540" t="b">
            <v>0</v>
          </cell>
          <cell r="CZ540" t="b">
            <v>0</v>
          </cell>
          <cell r="DB540" t="b">
            <v>0</v>
          </cell>
          <cell r="DD540" t="b">
            <v>0</v>
          </cell>
          <cell r="DF540" t="b">
            <v>0</v>
          </cell>
          <cell r="DH540" t="b">
            <v>0</v>
          </cell>
          <cell r="DJ540" t="b">
            <v>0</v>
          </cell>
          <cell r="DL540" t="b">
            <v>0</v>
          </cell>
          <cell r="DN540" t="b">
            <v>0</v>
          </cell>
          <cell r="DP540" t="b">
            <v>0</v>
          </cell>
          <cell r="DV540">
            <v>0</v>
          </cell>
          <cell r="DX540">
            <v>0</v>
          </cell>
          <cell r="DZ540">
            <v>0</v>
          </cell>
          <cell r="EB540">
            <v>0</v>
          </cell>
          <cell r="ED540">
            <v>0</v>
          </cell>
          <cell r="EF540">
            <v>0</v>
          </cell>
          <cell r="EJ540">
            <v>0</v>
          </cell>
          <cell r="EL540">
            <v>0</v>
          </cell>
          <cell r="EN540">
            <v>0</v>
          </cell>
          <cell r="EP540">
            <v>0</v>
          </cell>
          <cell r="ER540">
            <v>0</v>
          </cell>
          <cell r="ET540">
            <v>0</v>
          </cell>
          <cell r="EX540">
            <v>0</v>
          </cell>
          <cell r="EZ540">
            <v>0</v>
          </cell>
          <cell r="FD540">
            <v>0</v>
          </cell>
          <cell r="FF540">
            <v>0</v>
          </cell>
        </row>
        <row r="541">
          <cell r="A541" t="str">
            <v>ImportTyDK-East</v>
          </cell>
          <cell r="B541" t="str">
            <v>DK-East</v>
          </cell>
          <cell r="G541">
            <v>550</v>
          </cell>
          <cell r="H541">
            <v>0</v>
          </cell>
          <cell r="N541">
            <v>-1370</v>
          </cell>
          <cell r="AK541">
            <v>550</v>
          </cell>
          <cell r="AL541">
            <v>0</v>
          </cell>
          <cell r="AN541">
            <v>0</v>
          </cell>
          <cell r="AO541">
            <v>0</v>
          </cell>
          <cell r="AP541">
            <v>0</v>
          </cell>
          <cell r="AQ541">
            <v>33</v>
          </cell>
          <cell r="BG541" t="b">
            <v>0</v>
          </cell>
          <cell r="BO541" t="b">
            <v>0</v>
          </cell>
          <cell r="CA541" t="b">
            <v>0</v>
          </cell>
          <cell r="CB541" t="b">
            <v>0</v>
          </cell>
          <cell r="CD541" t="b">
            <v>0</v>
          </cell>
          <cell r="CE541" t="b">
            <v>0</v>
          </cell>
          <cell r="CG541" t="b">
            <v>0</v>
          </cell>
          <cell r="CH541" t="b">
            <v>0</v>
          </cell>
          <cell r="CP541">
            <v>0</v>
          </cell>
          <cell r="CT541" t="b">
            <v>0</v>
          </cell>
          <cell r="CV541" t="b">
            <v>0</v>
          </cell>
          <cell r="CX541" t="b">
            <v>0</v>
          </cell>
          <cell r="CZ541" t="b">
            <v>0</v>
          </cell>
          <cell r="DB541" t="b">
            <v>0</v>
          </cell>
          <cell r="DD541" t="b">
            <v>0</v>
          </cell>
          <cell r="DF541" t="b">
            <v>0</v>
          </cell>
          <cell r="DH541" t="b">
            <v>0</v>
          </cell>
          <cell r="DJ541" t="b">
            <v>0</v>
          </cell>
          <cell r="DL541" t="b">
            <v>0</v>
          </cell>
          <cell r="DN541" t="b">
            <v>0</v>
          </cell>
          <cell r="DP541" t="b">
            <v>0</v>
          </cell>
          <cell r="DV541">
            <v>0</v>
          </cell>
          <cell r="DX541">
            <v>0</v>
          </cell>
          <cell r="DZ541">
            <v>0</v>
          </cell>
          <cell r="EB541">
            <v>0</v>
          </cell>
          <cell r="ED541">
            <v>0</v>
          </cell>
          <cell r="EF541">
            <v>0</v>
          </cell>
          <cell r="EJ541">
            <v>0</v>
          </cell>
          <cell r="EL541">
            <v>0</v>
          </cell>
          <cell r="EN541">
            <v>0</v>
          </cell>
          <cell r="EP541">
            <v>0</v>
          </cell>
          <cell r="ER541">
            <v>0</v>
          </cell>
          <cell r="ET541">
            <v>0</v>
          </cell>
          <cell r="EX541">
            <v>0</v>
          </cell>
          <cell r="EZ541">
            <v>0</v>
          </cell>
          <cell r="FD541">
            <v>0</v>
          </cell>
          <cell r="FF541">
            <v>0</v>
          </cell>
        </row>
        <row r="542">
          <cell r="A542" t="str">
            <v>ImportTyDK-East</v>
          </cell>
          <cell r="B542" t="str">
            <v>DK-East</v>
          </cell>
          <cell r="G542">
            <v>600</v>
          </cell>
          <cell r="H542">
            <v>0</v>
          </cell>
          <cell r="N542">
            <v>-1199</v>
          </cell>
          <cell r="AK542">
            <v>600</v>
          </cell>
          <cell r="AL542">
            <v>0</v>
          </cell>
          <cell r="AN542">
            <v>0</v>
          </cell>
          <cell r="AO542">
            <v>0</v>
          </cell>
          <cell r="AP542">
            <v>0</v>
          </cell>
          <cell r="AQ542">
            <v>36</v>
          </cell>
          <cell r="BG542" t="b">
            <v>0</v>
          </cell>
          <cell r="BO542" t="b">
            <v>0</v>
          </cell>
          <cell r="CA542" t="b">
            <v>0</v>
          </cell>
          <cell r="CB542" t="b">
            <v>0</v>
          </cell>
          <cell r="CD542" t="b">
            <v>0</v>
          </cell>
          <cell r="CE542" t="b">
            <v>0</v>
          </cell>
          <cell r="CG542" t="b">
            <v>0</v>
          </cell>
          <cell r="CH542" t="b">
            <v>0</v>
          </cell>
          <cell r="CP542">
            <v>0</v>
          </cell>
          <cell r="CT542" t="b">
            <v>0</v>
          </cell>
          <cell r="CV542" t="b">
            <v>0</v>
          </cell>
          <cell r="CX542" t="b">
            <v>0</v>
          </cell>
          <cell r="CZ542" t="b">
            <v>0</v>
          </cell>
          <cell r="DB542" t="b">
            <v>0</v>
          </cell>
          <cell r="DD542" t="b">
            <v>0</v>
          </cell>
          <cell r="DF542" t="b">
            <v>0</v>
          </cell>
          <cell r="DH542" t="b">
            <v>0</v>
          </cell>
          <cell r="DJ542" t="b">
            <v>0</v>
          </cell>
          <cell r="DL542" t="b">
            <v>0</v>
          </cell>
          <cell r="DN542" t="b">
            <v>0</v>
          </cell>
          <cell r="DP542" t="b">
            <v>0</v>
          </cell>
          <cell r="DV542">
            <v>0</v>
          </cell>
          <cell r="DX542">
            <v>0</v>
          </cell>
          <cell r="DZ542">
            <v>0</v>
          </cell>
          <cell r="EB542">
            <v>0</v>
          </cell>
          <cell r="ED542">
            <v>0</v>
          </cell>
          <cell r="EF542">
            <v>0</v>
          </cell>
          <cell r="EJ542">
            <v>0</v>
          </cell>
          <cell r="EL542">
            <v>0</v>
          </cell>
          <cell r="EN542">
            <v>0</v>
          </cell>
          <cell r="EP542">
            <v>0</v>
          </cell>
          <cell r="ER542">
            <v>0</v>
          </cell>
          <cell r="ET542">
            <v>0</v>
          </cell>
          <cell r="EX542">
            <v>0</v>
          </cell>
          <cell r="EZ542">
            <v>0</v>
          </cell>
          <cell r="FD542">
            <v>0</v>
          </cell>
          <cell r="FF542">
            <v>0</v>
          </cell>
        </row>
        <row r="543">
          <cell r="A543" t="str">
            <v>ImportTyDK-East</v>
          </cell>
          <cell r="B543" t="str">
            <v>DK-East</v>
          </cell>
          <cell r="G543">
            <v>600</v>
          </cell>
          <cell r="H543">
            <v>0</v>
          </cell>
          <cell r="N543">
            <v>511</v>
          </cell>
          <cell r="AK543">
            <v>378</v>
          </cell>
          <cell r="AL543">
            <v>0</v>
          </cell>
          <cell r="AN543">
            <v>0</v>
          </cell>
          <cell r="AO543">
            <v>0</v>
          </cell>
          <cell r="AP543">
            <v>0</v>
          </cell>
          <cell r="AQ543">
            <v>0</v>
          </cell>
          <cell r="BG543" t="b">
            <v>0</v>
          </cell>
          <cell r="BO543" t="b">
            <v>0</v>
          </cell>
          <cell r="CA543" t="b">
            <v>0</v>
          </cell>
          <cell r="CB543" t="b">
            <v>0</v>
          </cell>
          <cell r="CD543" t="b">
            <v>0</v>
          </cell>
          <cell r="CE543" t="b">
            <v>0</v>
          </cell>
          <cell r="CG543" t="b">
            <v>0</v>
          </cell>
          <cell r="CH543" t="b">
            <v>0</v>
          </cell>
          <cell r="CP543">
            <v>0</v>
          </cell>
          <cell r="CT543" t="b">
            <v>0</v>
          </cell>
          <cell r="CV543" t="b">
            <v>0</v>
          </cell>
          <cell r="CX543" t="b">
            <v>0</v>
          </cell>
          <cell r="CZ543" t="b">
            <v>0</v>
          </cell>
          <cell r="DB543" t="b">
            <v>0</v>
          </cell>
          <cell r="DD543" t="b">
            <v>0</v>
          </cell>
          <cell r="DF543" t="b">
            <v>0</v>
          </cell>
          <cell r="DH543" t="b">
            <v>0</v>
          </cell>
          <cell r="DJ543" t="b">
            <v>0</v>
          </cell>
          <cell r="DL543" t="b">
            <v>0</v>
          </cell>
          <cell r="DN543" t="b">
            <v>0</v>
          </cell>
          <cell r="DP543" t="b">
            <v>0</v>
          </cell>
          <cell r="DV543">
            <v>0</v>
          </cell>
          <cell r="DX543">
            <v>0</v>
          </cell>
          <cell r="DZ543">
            <v>0</v>
          </cell>
          <cell r="EB543">
            <v>0</v>
          </cell>
          <cell r="ED543">
            <v>0</v>
          </cell>
          <cell r="EF543">
            <v>0</v>
          </cell>
          <cell r="EJ543">
            <v>0</v>
          </cell>
          <cell r="EL543">
            <v>0</v>
          </cell>
          <cell r="EN543">
            <v>0</v>
          </cell>
          <cell r="EP543">
            <v>0</v>
          </cell>
          <cell r="ER543">
            <v>0</v>
          </cell>
          <cell r="ET543">
            <v>0</v>
          </cell>
          <cell r="EX543">
            <v>0</v>
          </cell>
          <cell r="EZ543">
            <v>0</v>
          </cell>
          <cell r="FD543">
            <v>0</v>
          </cell>
          <cell r="FF543">
            <v>0</v>
          </cell>
        </row>
        <row r="544">
          <cell r="A544" t="str">
            <v>ImportTyDK-East</v>
          </cell>
          <cell r="B544" t="str">
            <v>DK-East</v>
          </cell>
          <cell r="G544">
            <v>600</v>
          </cell>
          <cell r="H544">
            <v>0</v>
          </cell>
          <cell r="N544">
            <v>2051</v>
          </cell>
          <cell r="AK544">
            <v>300</v>
          </cell>
          <cell r="AL544">
            <v>0</v>
          </cell>
          <cell r="AN544">
            <v>0</v>
          </cell>
          <cell r="AO544">
            <v>0</v>
          </cell>
          <cell r="AP544">
            <v>0</v>
          </cell>
          <cell r="AQ544">
            <v>0</v>
          </cell>
          <cell r="BG544" t="b">
            <v>0</v>
          </cell>
          <cell r="BO544" t="b">
            <v>0</v>
          </cell>
          <cell r="CA544" t="b">
            <v>0</v>
          </cell>
          <cell r="CB544" t="b">
            <v>0</v>
          </cell>
          <cell r="CD544" t="b">
            <v>0</v>
          </cell>
          <cell r="CE544" t="b">
            <v>0</v>
          </cell>
          <cell r="CG544" t="b">
            <v>0</v>
          </cell>
          <cell r="CH544" t="b">
            <v>0</v>
          </cell>
          <cell r="CP544">
            <v>0</v>
          </cell>
          <cell r="CT544" t="b">
            <v>0</v>
          </cell>
          <cell r="CV544" t="b">
            <v>0</v>
          </cell>
          <cell r="CX544" t="b">
            <v>0</v>
          </cell>
          <cell r="CZ544" t="b">
            <v>0</v>
          </cell>
          <cell r="DB544" t="b">
            <v>0</v>
          </cell>
          <cell r="DD544" t="b">
            <v>0</v>
          </cell>
          <cell r="DF544" t="b">
            <v>0</v>
          </cell>
          <cell r="DH544" t="b">
            <v>0</v>
          </cell>
          <cell r="DJ544" t="b">
            <v>0</v>
          </cell>
          <cell r="DL544" t="b">
            <v>0</v>
          </cell>
          <cell r="DN544" t="b">
            <v>0</v>
          </cell>
          <cell r="DP544" t="b">
            <v>0</v>
          </cell>
          <cell r="DV544">
            <v>0</v>
          </cell>
          <cell r="DX544">
            <v>0</v>
          </cell>
          <cell r="DZ544">
            <v>0</v>
          </cell>
          <cell r="EB544">
            <v>0</v>
          </cell>
          <cell r="ED544">
            <v>0</v>
          </cell>
          <cell r="EF544">
            <v>0</v>
          </cell>
          <cell r="EJ544">
            <v>0</v>
          </cell>
          <cell r="EL544">
            <v>0</v>
          </cell>
          <cell r="EN544">
            <v>0</v>
          </cell>
          <cell r="EP544">
            <v>0</v>
          </cell>
          <cell r="ER544">
            <v>0</v>
          </cell>
          <cell r="ET544">
            <v>0</v>
          </cell>
          <cell r="EX544">
            <v>0</v>
          </cell>
          <cell r="EZ544">
            <v>0</v>
          </cell>
          <cell r="FD544">
            <v>0</v>
          </cell>
          <cell r="FF544">
            <v>0</v>
          </cell>
        </row>
        <row r="545">
          <cell r="A545" t="str">
            <v>ImportTyDK-East</v>
          </cell>
          <cell r="B545" t="str">
            <v>DK-East</v>
          </cell>
          <cell r="G545">
            <v>600</v>
          </cell>
          <cell r="H545">
            <v>0</v>
          </cell>
          <cell r="N545">
            <v>-849</v>
          </cell>
          <cell r="AK545">
            <v>300</v>
          </cell>
          <cell r="AL545">
            <v>0</v>
          </cell>
          <cell r="AN545">
            <v>0</v>
          </cell>
          <cell r="AO545">
            <v>0</v>
          </cell>
          <cell r="AP545">
            <v>0</v>
          </cell>
          <cell r="AQ545">
            <v>0</v>
          </cell>
          <cell r="BG545" t="b">
            <v>0</v>
          </cell>
          <cell r="BO545" t="b">
            <v>0</v>
          </cell>
          <cell r="CA545" t="b">
            <v>0</v>
          </cell>
          <cell r="CB545" t="b">
            <v>0</v>
          </cell>
          <cell r="CD545" t="b">
            <v>0</v>
          </cell>
          <cell r="CE545" t="b">
            <v>0</v>
          </cell>
          <cell r="CG545" t="b">
            <v>0</v>
          </cell>
          <cell r="CH545" t="b">
            <v>0</v>
          </cell>
          <cell r="CP545">
            <v>0</v>
          </cell>
          <cell r="CT545" t="b">
            <v>0</v>
          </cell>
          <cell r="CV545" t="b">
            <v>0</v>
          </cell>
          <cell r="CX545" t="b">
            <v>0</v>
          </cell>
          <cell r="CZ545" t="b">
            <v>0</v>
          </cell>
          <cell r="DB545" t="b">
            <v>0</v>
          </cell>
          <cell r="DD545" t="b">
            <v>0</v>
          </cell>
          <cell r="DF545" t="b">
            <v>0</v>
          </cell>
          <cell r="DH545" t="b">
            <v>0</v>
          </cell>
          <cell r="DJ545" t="b">
            <v>0</v>
          </cell>
          <cell r="DL545" t="b">
            <v>0</v>
          </cell>
          <cell r="DN545" t="b">
            <v>0</v>
          </cell>
          <cell r="DP545" t="b">
            <v>0</v>
          </cell>
          <cell r="DV545">
            <v>0</v>
          </cell>
          <cell r="DX545">
            <v>0</v>
          </cell>
          <cell r="DZ545">
            <v>0</v>
          </cell>
          <cell r="EB545">
            <v>0</v>
          </cell>
          <cell r="ED545">
            <v>0</v>
          </cell>
          <cell r="EF545">
            <v>0</v>
          </cell>
          <cell r="EJ545">
            <v>0</v>
          </cell>
          <cell r="EL545">
            <v>0</v>
          </cell>
          <cell r="EN545">
            <v>0</v>
          </cell>
          <cell r="EP545">
            <v>0</v>
          </cell>
          <cell r="ER545">
            <v>0</v>
          </cell>
          <cell r="ET545">
            <v>0</v>
          </cell>
          <cell r="EX545">
            <v>0</v>
          </cell>
          <cell r="EZ545">
            <v>0</v>
          </cell>
          <cell r="FD545">
            <v>0</v>
          </cell>
          <cell r="FF545">
            <v>0</v>
          </cell>
        </row>
        <row r="546">
          <cell r="A546" t="str">
            <v>ImportTyDK-East</v>
          </cell>
          <cell r="B546" t="str">
            <v>DK-East</v>
          </cell>
          <cell r="G546">
            <v>600</v>
          </cell>
          <cell r="H546">
            <v>0</v>
          </cell>
          <cell r="N546">
            <v>-23</v>
          </cell>
          <cell r="AK546">
            <v>300</v>
          </cell>
          <cell r="AL546">
            <v>0</v>
          </cell>
          <cell r="AN546">
            <v>0</v>
          </cell>
          <cell r="AO546">
            <v>0</v>
          </cell>
          <cell r="AP546">
            <v>0</v>
          </cell>
          <cell r="AQ546">
            <v>0</v>
          </cell>
          <cell r="BG546" t="b">
            <v>0</v>
          </cell>
          <cell r="BO546" t="b">
            <v>0</v>
          </cell>
          <cell r="CA546" t="b">
            <v>0</v>
          </cell>
          <cell r="CB546" t="b">
            <v>0</v>
          </cell>
          <cell r="CD546" t="b">
            <v>0</v>
          </cell>
          <cell r="CE546" t="b">
            <v>0</v>
          </cell>
          <cell r="CG546" t="b">
            <v>0</v>
          </cell>
          <cell r="CH546" t="b">
            <v>0</v>
          </cell>
          <cell r="CP546">
            <v>0</v>
          </cell>
          <cell r="CT546" t="b">
            <v>0</v>
          </cell>
          <cell r="CV546" t="b">
            <v>0</v>
          </cell>
          <cell r="CX546" t="b">
            <v>0</v>
          </cell>
          <cell r="CZ546" t="b">
            <v>0</v>
          </cell>
          <cell r="DB546" t="b">
            <v>0</v>
          </cell>
          <cell r="DD546" t="b">
            <v>0</v>
          </cell>
          <cell r="DF546" t="b">
            <v>0</v>
          </cell>
          <cell r="DH546" t="b">
            <v>0</v>
          </cell>
          <cell r="DJ546" t="b">
            <v>0</v>
          </cell>
          <cell r="DL546" t="b">
            <v>0</v>
          </cell>
          <cell r="DN546" t="b">
            <v>0</v>
          </cell>
          <cell r="DP546" t="b">
            <v>0</v>
          </cell>
          <cell r="DV546">
            <v>0</v>
          </cell>
          <cell r="DX546">
            <v>0</v>
          </cell>
          <cell r="DZ546">
            <v>0</v>
          </cell>
          <cell r="EB546">
            <v>0</v>
          </cell>
          <cell r="ED546">
            <v>0</v>
          </cell>
          <cell r="EF546">
            <v>0</v>
          </cell>
          <cell r="EJ546">
            <v>0</v>
          </cell>
          <cell r="EL546">
            <v>0</v>
          </cell>
          <cell r="EN546">
            <v>0</v>
          </cell>
          <cell r="EP546">
            <v>0</v>
          </cell>
          <cell r="ER546">
            <v>0</v>
          </cell>
          <cell r="ET546">
            <v>0</v>
          </cell>
          <cell r="EX546">
            <v>0</v>
          </cell>
          <cell r="EZ546">
            <v>0</v>
          </cell>
          <cell r="FD546">
            <v>0</v>
          </cell>
          <cell r="FF546">
            <v>0</v>
          </cell>
        </row>
        <row r="547">
          <cell r="A547" t="str">
            <v>ImportTyDK-East</v>
          </cell>
          <cell r="B547" t="str">
            <v>DK-East</v>
          </cell>
          <cell r="G547">
            <v>600</v>
          </cell>
          <cell r="H547">
            <v>0</v>
          </cell>
          <cell r="N547">
            <v>-223</v>
          </cell>
          <cell r="AK547">
            <v>270</v>
          </cell>
          <cell r="AL547">
            <v>0</v>
          </cell>
          <cell r="AN547">
            <v>0</v>
          </cell>
          <cell r="AO547">
            <v>0</v>
          </cell>
          <cell r="AP547">
            <v>0</v>
          </cell>
          <cell r="AQ547">
            <v>0</v>
          </cell>
          <cell r="BG547" t="b">
            <v>0</v>
          </cell>
          <cell r="BO547" t="b">
            <v>0</v>
          </cell>
          <cell r="CA547" t="b">
            <v>0</v>
          </cell>
          <cell r="CB547" t="b">
            <v>0</v>
          </cell>
          <cell r="CD547" t="b">
            <v>0</v>
          </cell>
          <cell r="CE547" t="b">
            <v>0</v>
          </cell>
          <cell r="CG547" t="b">
            <v>0</v>
          </cell>
          <cell r="CH547" t="b">
            <v>0</v>
          </cell>
          <cell r="CP547">
            <v>0</v>
          </cell>
          <cell r="CT547" t="b">
            <v>0</v>
          </cell>
          <cell r="CV547" t="b">
            <v>0</v>
          </cell>
          <cell r="CX547" t="b">
            <v>0</v>
          </cell>
          <cell r="CZ547" t="b">
            <v>0</v>
          </cell>
          <cell r="DB547" t="b">
            <v>0</v>
          </cell>
          <cell r="DD547" t="b">
            <v>0</v>
          </cell>
          <cell r="DF547" t="b">
            <v>0</v>
          </cell>
          <cell r="DH547" t="b">
            <v>0</v>
          </cell>
          <cell r="DJ547" t="b">
            <v>0</v>
          </cell>
          <cell r="DL547" t="b">
            <v>0</v>
          </cell>
          <cell r="DN547" t="b">
            <v>0</v>
          </cell>
          <cell r="DP547" t="b">
            <v>0</v>
          </cell>
          <cell r="DV547">
            <v>0</v>
          </cell>
          <cell r="DX547">
            <v>0</v>
          </cell>
          <cell r="DZ547">
            <v>0</v>
          </cell>
          <cell r="EB547">
            <v>0</v>
          </cell>
          <cell r="ED547">
            <v>0</v>
          </cell>
          <cell r="EF547">
            <v>0</v>
          </cell>
          <cell r="EJ547">
            <v>0</v>
          </cell>
          <cell r="EL547">
            <v>0</v>
          </cell>
          <cell r="EN547">
            <v>0</v>
          </cell>
          <cell r="EP547">
            <v>0</v>
          </cell>
          <cell r="ER547">
            <v>0</v>
          </cell>
          <cell r="ET547">
            <v>0</v>
          </cell>
          <cell r="EX547">
            <v>0</v>
          </cell>
          <cell r="EZ547">
            <v>0</v>
          </cell>
          <cell r="FD547">
            <v>0</v>
          </cell>
          <cell r="FF547">
            <v>0</v>
          </cell>
        </row>
        <row r="548">
          <cell r="A548" t="str">
            <v>ImportTyDK-East</v>
          </cell>
          <cell r="B548" t="str">
            <v>DK-East</v>
          </cell>
          <cell r="G548">
            <v>600</v>
          </cell>
          <cell r="H548">
            <v>0</v>
          </cell>
          <cell r="N548">
            <v>-423</v>
          </cell>
          <cell r="AK548">
            <v>240</v>
          </cell>
          <cell r="AL548">
            <v>0</v>
          </cell>
          <cell r="AN548">
            <v>0</v>
          </cell>
          <cell r="AO548">
            <v>0</v>
          </cell>
          <cell r="AP548">
            <v>0</v>
          </cell>
          <cell r="AQ548">
            <v>0</v>
          </cell>
          <cell r="BG548" t="b">
            <v>0</v>
          </cell>
          <cell r="BO548" t="b">
            <v>0</v>
          </cell>
          <cell r="CA548" t="b">
            <v>0</v>
          </cell>
          <cell r="CB548" t="b">
            <v>0</v>
          </cell>
          <cell r="CD548" t="b">
            <v>0</v>
          </cell>
          <cell r="CE548" t="b">
            <v>0</v>
          </cell>
          <cell r="CG548" t="b">
            <v>0</v>
          </cell>
          <cell r="CH548" t="b">
            <v>0</v>
          </cell>
          <cell r="CP548">
            <v>0</v>
          </cell>
          <cell r="CT548" t="b">
            <v>0</v>
          </cell>
          <cell r="CV548" t="b">
            <v>0</v>
          </cell>
          <cell r="CX548" t="b">
            <v>0</v>
          </cell>
          <cell r="CZ548" t="b">
            <v>0</v>
          </cell>
          <cell r="DB548" t="b">
            <v>0</v>
          </cell>
          <cell r="DD548" t="b">
            <v>0</v>
          </cell>
          <cell r="DF548" t="b">
            <v>0</v>
          </cell>
          <cell r="DH548" t="b">
            <v>0</v>
          </cell>
          <cell r="DJ548" t="b">
            <v>0</v>
          </cell>
          <cell r="DL548" t="b">
            <v>0</v>
          </cell>
          <cell r="DN548" t="b">
            <v>0</v>
          </cell>
          <cell r="DP548" t="b">
            <v>0</v>
          </cell>
          <cell r="DV548">
            <v>0</v>
          </cell>
          <cell r="DX548">
            <v>0</v>
          </cell>
          <cell r="DZ548">
            <v>0</v>
          </cell>
          <cell r="EB548">
            <v>0</v>
          </cell>
          <cell r="ED548">
            <v>0</v>
          </cell>
          <cell r="EF548">
            <v>0</v>
          </cell>
          <cell r="EJ548">
            <v>0</v>
          </cell>
          <cell r="EL548">
            <v>0</v>
          </cell>
          <cell r="EN548">
            <v>0</v>
          </cell>
          <cell r="EP548">
            <v>0</v>
          </cell>
          <cell r="ER548">
            <v>0</v>
          </cell>
          <cell r="ET548">
            <v>0</v>
          </cell>
          <cell r="EX548">
            <v>0</v>
          </cell>
          <cell r="EZ548">
            <v>0</v>
          </cell>
          <cell r="FD548">
            <v>0</v>
          </cell>
          <cell r="FF548">
            <v>0</v>
          </cell>
        </row>
        <row r="549">
          <cell r="A549" t="str">
            <v>ImportTyDK-East</v>
          </cell>
          <cell r="B549" t="str">
            <v>DK-East</v>
          </cell>
          <cell r="G549">
            <v>600</v>
          </cell>
          <cell r="H549">
            <v>0</v>
          </cell>
          <cell r="N549">
            <v>-623</v>
          </cell>
          <cell r="AK549">
            <v>210.00000000000003</v>
          </cell>
          <cell r="AL549">
            <v>0</v>
          </cell>
          <cell r="AN549">
            <v>0</v>
          </cell>
          <cell r="AO549">
            <v>0</v>
          </cell>
          <cell r="AP549">
            <v>0</v>
          </cell>
          <cell r="AQ549">
            <v>0</v>
          </cell>
          <cell r="BG549" t="b">
            <v>0</v>
          </cell>
          <cell r="BO549" t="b">
            <v>0</v>
          </cell>
          <cell r="CA549" t="b">
            <v>0</v>
          </cell>
          <cell r="CB549" t="b">
            <v>0</v>
          </cell>
          <cell r="CD549" t="b">
            <v>0</v>
          </cell>
          <cell r="CE549" t="b">
            <v>0</v>
          </cell>
          <cell r="CG549" t="b">
            <v>0</v>
          </cell>
          <cell r="CH549" t="b">
            <v>0</v>
          </cell>
          <cell r="CP549">
            <v>0</v>
          </cell>
          <cell r="CT549" t="b">
            <v>0</v>
          </cell>
          <cell r="CV549" t="b">
            <v>0</v>
          </cell>
          <cell r="CX549" t="b">
            <v>0</v>
          </cell>
          <cell r="CZ549" t="b">
            <v>0</v>
          </cell>
          <cell r="DB549" t="b">
            <v>0</v>
          </cell>
          <cell r="DD549" t="b">
            <v>0</v>
          </cell>
          <cell r="DF549" t="b">
            <v>0</v>
          </cell>
          <cell r="DH549" t="b">
            <v>0</v>
          </cell>
          <cell r="DJ549" t="b">
            <v>0</v>
          </cell>
          <cell r="DL549" t="b">
            <v>0</v>
          </cell>
          <cell r="DN549" t="b">
            <v>0</v>
          </cell>
          <cell r="DP549" t="b">
            <v>0</v>
          </cell>
          <cell r="DV549">
            <v>0</v>
          </cell>
          <cell r="DX549">
            <v>0</v>
          </cell>
          <cell r="DZ549">
            <v>0</v>
          </cell>
          <cell r="EB549">
            <v>0</v>
          </cell>
          <cell r="ED549">
            <v>0</v>
          </cell>
          <cell r="EF549">
            <v>0</v>
          </cell>
          <cell r="EJ549">
            <v>0</v>
          </cell>
          <cell r="EL549">
            <v>0</v>
          </cell>
          <cell r="EN549">
            <v>0</v>
          </cell>
          <cell r="EP549">
            <v>0</v>
          </cell>
          <cell r="ER549">
            <v>0</v>
          </cell>
          <cell r="ET549">
            <v>0</v>
          </cell>
          <cell r="EX549">
            <v>0</v>
          </cell>
          <cell r="EZ549">
            <v>0</v>
          </cell>
          <cell r="FD549">
            <v>0</v>
          </cell>
          <cell r="FF549">
            <v>0</v>
          </cell>
        </row>
        <row r="550">
          <cell r="A550" t="str">
            <v>ImportTyDK-East</v>
          </cell>
          <cell r="B550" t="str">
            <v>DK-East</v>
          </cell>
          <cell r="G550">
            <v>600</v>
          </cell>
          <cell r="H550">
            <v>0</v>
          </cell>
          <cell r="N550">
            <v>-823</v>
          </cell>
          <cell r="AK550">
            <v>180.00000000000003</v>
          </cell>
          <cell r="AL550">
            <v>0</v>
          </cell>
          <cell r="AN550">
            <v>0</v>
          </cell>
          <cell r="AO550">
            <v>0</v>
          </cell>
          <cell r="AP550">
            <v>0</v>
          </cell>
          <cell r="AQ550">
            <v>0</v>
          </cell>
          <cell r="BG550" t="b">
            <v>0</v>
          </cell>
          <cell r="BO550" t="b">
            <v>0</v>
          </cell>
          <cell r="CA550" t="b">
            <v>0</v>
          </cell>
          <cell r="CB550" t="b">
            <v>0</v>
          </cell>
          <cell r="CD550" t="b">
            <v>0</v>
          </cell>
          <cell r="CE550" t="b">
            <v>0</v>
          </cell>
          <cell r="CG550" t="b">
            <v>0</v>
          </cell>
          <cell r="CH550" t="b">
            <v>0</v>
          </cell>
          <cell r="CP550">
            <v>0</v>
          </cell>
          <cell r="CT550" t="b">
            <v>0</v>
          </cell>
          <cell r="CV550" t="b">
            <v>0</v>
          </cell>
          <cell r="CX550" t="b">
            <v>0</v>
          </cell>
          <cell r="CZ550" t="b">
            <v>0</v>
          </cell>
          <cell r="DB550" t="b">
            <v>0</v>
          </cell>
          <cell r="DD550" t="b">
            <v>0</v>
          </cell>
          <cell r="DF550" t="b">
            <v>0</v>
          </cell>
          <cell r="DH550" t="b">
            <v>0</v>
          </cell>
          <cell r="DJ550" t="b">
            <v>0</v>
          </cell>
          <cell r="DL550" t="b">
            <v>0</v>
          </cell>
          <cell r="DN550" t="b">
            <v>0</v>
          </cell>
          <cell r="DP550" t="b">
            <v>0</v>
          </cell>
          <cell r="DV550">
            <v>0</v>
          </cell>
          <cell r="DX550">
            <v>0</v>
          </cell>
          <cell r="DZ550">
            <v>0</v>
          </cell>
          <cell r="EB550">
            <v>0</v>
          </cell>
          <cell r="ED550">
            <v>0</v>
          </cell>
          <cell r="EF550">
            <v>0</v>
          </cell>
          <cell r="EJ550">
            <v>0</v>
          </cell>
          <cell r="EL550">
            <v>0</v>
          </cell>
          <cell r="EN550">
            <v>0</v>
          </cell>
          <cell r="EP550">
            <v>0</v>
          </cell>
          <cell r="ER550">
            <v>0</v>
          </cell>
          <cell r="ET550">
            <v>0</v>
          </cell>
          <cell r="EX550">
            <v>0</v>
          </cell>
          <cell r="EZ550">
            <v>0</v>
          </cell>
          <cell r="FD550">
            <v>0</v>
          </cell>
          <cell r="FF550">
            <v>0</v>
          </cell>
        </row>
        <row r="551">
          <cell r="A551" t="str">
            <v>ImportTyDK-East</v>
          </cell>
          <cell r="B551" t="str">
            <v>DK-East</v>
          </cell>
          <cell r="G551">
            <v>600</v>
          </cell>
          <cell r="H551">
            <v>0</v>
          </cell>
          <cell r="N551">
            <v>-1023</v>
          </cell>
          <cell r="AK551">
            <v>150.00000000000003</v>
          </cell>
          <cell r="AL551">
            <v>0</v>
          </cell>
          <cell r="AN551">
            <v>0</v>
          </cell>
          <cell r="AO551">
            <v>0</v>
          </cell>
          <cell r="AP551">
            <v>0</v>
          </cell>
          <cell r="AQ551">
            <v>0</v>
          </cell>
          <cell r="BG551" t="b">
            <v>0</v>
          </cell>
          <cell r="BO551" t="b">
            <v>0</v>
          </cell>
          <cell r="CA551" t="b">
            <v>0</v>
          </cell>
          <cell r="CB551" t="b">
            <v>0</v>
          </cell>
          <cell r="CD551" t="b">
            <v>0</v>
          </cell>
          <cell r="CE551" t="b">
            <v>0</v>
          </cell>
          <cell r="CG551" t="b">
            <v>0</v>
          </cell>
          <cell r="CH551" t="b">
            <v>0</v>
          </cell>
          <cell r="CP551">
            <v>0</v>
          </cell>
          <cell r="CT551" t="b">
            <v>0</v>
          </cell>
          <cell r="CV551" t="b">
            <v>0</v>
          </cell>
          <cell r="CX551" t="b">
            <v>0</v>
          </cell>
          <cell r="CZ551" t="b">
            <v>0</v>
          </cell>
          <cell r="DB551" t="b">
            <v>0</v>
          </cell>
          <cell r="DD551" t="b">
            <v>0</v>
          </cell>
          <cell r="DF551" t="b">
            <v>0</v>
          </cell>
          <cell r="DH551" t="b">
            <v>0</v>
          </cell>
          <cell r="DJ551" t="b">
            <v>0</v>
          </cell>
          <cell r="DL551" t="b">
            <v>0</v>
          </cell>
          <cell r="DN551" t="b">
            <v>0</v>
          </cell>
          <cell r="DP551" t="b">
            <v>0</v>
          </cell>
          <cell r="DV551">
            <v>0</v>
          </cell>
          <cell r="DX551">
            <v>0</v>
          </cell>
          <cell r="DZ551">
            <v>0</v>
          </cell>
          <cell r="EB551">
            <v>0</v>
          </cell>
          <cell r="ED551">
            <v>0</v>
          </cell>
          <cell r="EF551">
            <v>0</v>
          </cell>
          <cell r="EJ551">
            <v>0</v>
          </cell>
          <cell r="EL551">
            <v>0</v>
          </cell>
          <cell r="EN551">
            <v>0</v>
          </cell>
          <cell r="EP551">
            <v>0</v>
          </cell>
          <cell r="ER551">
            <v>0</v>
          </cell>
          <cell r="ET551">
            <v>0</v>
          </cell>
          <cell r="EX551">
            <v>0</v>
          </cell>
          <cell r="EZ551">
            <v>0</v>
          </cell>
          <cell r="FD551">
            <v>0</v>
          </cell>
          <cell r="FF551">
            <v>0</v>
          </cell>
        </row>
        <row r="552">
          <cell r="A552" t="str">
            <v>ImportTyDK-East</v>
          </cell>
          <cell r="B552" t="str">
            <v>DK-East</v>
          </cell>
          <cell r="G552">
            <v>600</v>
          </cell>
          <cell r="H552">
            <v>0</v>
          </cell>
          <cell r="N552">
            <v>-1223</v>
          </cell>
          <cell r="AK552">
            <v>120.00000000000004</v>
          </cell>
          <cell r="AL552">
            <v>0</v>
          </cell>
          <cell r="AN552">
            <v>0</v>
          </cell>
          <cell r="AO552">
            <v>0</v>
          </cell>
          <cell r="AP552">
            <v>0</v>
          </cell>
          <cell r="AQ552">
            <v>0</v>
          </cell>
          <cell r="BG552" t="b">
            <v>0</v>
          </cell>
          <cell r="BO552" t="b">
            <v>0</v>
          </cell>
          <cell r="CA552" t="b">
            <v>0</v>
          </cell>
          <cell r="CB552" t="b">
            <v>0</v>
          </cell>
          <cell r="CD552" t="b">
            <v>0</v>
          </cell>
          <cell r="CE552" t="b">
            <v>0</v>
          </cell>
          <cell r="CG552" t="b">
            <v>0</v>
          </cell>
          <cell r="CH552" t="b">
            <v>0</v>
          </cell>
          <cell r="CP552">
            <v>0</v>
          </cell>
          <cell r="CT552" t="b">
            <v>0</v>
          </cell>
          <cell r="CV552" t="b">
            <v>0</v>
          </cell>
          <cell r="CX552" t="b">
            <v>0</v>
          </cell>
          <cell r="CZ552" t="b">
            <v>0</v>
          </cell>
          <cell r="DB552" t="b">
            <v>0</v>
          </cell>
          <cell r="DD552" t="b">
            <v>0</v>
          </cell>
          <cell r="DF552" t="b">
            <v>0</v>
          </cell>
          <cell r="DH552" t="b">
            <v>0</v>
          </cell>
          <cell r="DJ552" t="b">
            <v>0</v>
          </cell>
          <cell r="DL552" t="b">
            <v>0</v>
          </cell>
          <cell r="DN552" t="b">
            <v>0</v>
          </cell>
          <cell r="DP552" t="b">
            <v>0</v>
          </cell>
          <cell r="DV552">
            <v>0</v>
          </cell>
          <cell r="DX552">
            <v>0</v>
          </cell>
          <cell r="DZ552">
            <v>0</v>
          </cell>
          <cell r="EB552">
            <v>0</v>
          </cell>
          <cell r="ED552">
            <v>0</v>
          </cell>
          <cell r="EF552">
            <v>0</v>
          </cell>
          <cell r="EJ552">
            <v>0</v>
          </cell>
          <cell r="EL552">
            <v>0</v>
          </cell>
          <cell r="EN552">
            <v>0</v>
          </cell>
          <cell r="EP552">
            <v>0</v>
          </cell>
          <cell r="ER552">
            <v>0</v>
          </cell>
          <cell r="ET552">
            <v>0</v>
          </cell>
          <cell r="EX552">
            <v>0</v>
          </cell>
          <cell r="EZ552">
            <v>0</v>
          </cell>
          <cell r="FD552">
            <v>0</v>
          </cell>
          <cell r="FF552">
            <v>0</v>
          </cell>
        </row>
        <row r="553">
          <cell r="A553" t="str">
            <v>ImportTyDK-East</v>
          </cell>
          <cell r="B553" t="str">
            <v>DK-East</v>
          </cell>
          <cell r="G553">
            <v>600</v>
          </cell>
          <cell r="H553">
            <v>0</v>
          </cell>
          <cell r="N553">
            <v>-1423</v>
          </cell>
          <cell r="AK553">
            <v>90.000000000000043</v>
          </cell>
          <cell r="AL553">
            <v>0</v>
          </cell>
          <cell r="AN553">
            <v>0</v>
          </cell>
          <cell r="AO553">
            <v>0</v>
          </cell>
          <cell r="AP553">
            <v>0</v>
          </cell>
          <cell r="AQ553">
            <v>0</v>
          </cell>
          <cell r="BG553" t="b">
            <v>0</v>
          </cell>
          <cell r="BO553" t="b">
            <v>0</v>
          </cell>
          <cell r="CA553" t="b">
            <v>0</v>
          </cell>
          <cell r="CB553" t="b">
            <v>0</v>
          </cell>
          <cell r="CD553" t="b">
            <v>0</v>
          </cell>
          <cell r="CE553" t="b">
            <v>0</v>
          </cell>
          <cell r="CG553" t="b">
            <v>0</v>
          </cell>
          <cell r="CH553" t="b">
            <v>0</v>
          </cell>
          <cell r="CP553">
            <v>0</v>
          </cell>
          <cell r="CT553" t="b">
            <v>0</v>
          </cell>
          <cell r="CV553" t="b">
            <v>0</v>
          </cell>
          <cell r="CX553" t="b">
            <v>0</v>
          </cell>
          <cell r="CZ553" t="b">
            <v>0</v>
          </cell>
          <cell r="DB553" t="b">
            <v>0</v>
          </cell>
          <cell r="DD553" t="b">
            <v>0</v>
          </cell>
          <cell r="DF553" t="b">
            <v>0</v>
          </cell>
          <cell r="DH553" t="b">
            <v>0</v>
          </cell>
          <cell r="DJ553" t="b">
            <v>0</v>
          </cell>
          <cell r="DL553" t="b">
            <v>0</v>
          </cell>
          <cell r="DN553" t="b">
            <v>0</v>
          </cell>
          <cell r="DP553" t="b">
            <v>0</v>
          </cell>
          <cell r="DV553">
            <v>0</v>
          </cell>
          <cell r="DX553">
            <v>0</v>
          </cell>
          <cell r="DZ553">
            <v>0</v>
          </cell>
          <cell r="EB553">
            <v>0</v>
          </cell>
          <cell r="ED553">
            <v>0</v>
          </cell>
          <cell r="EF553">
            <v>0</v>
          </cell>
          <cell r="EJ553">
            <v>0</v>
          </cell>
          <cell r="EL553">
            <v>0</v>
          </cell>
          <cell r="EN553">
            <v>0</v>
          </cell>
          <cell r="EP553">
            <v>0</v>
          </cell>
          <cell r="ER553">
            <v>0</v>
          </cell>
          <cell r="ET553">
            <v>0</v>
          </cell>
          <cell r="EX553">
            <v>0</v>
          </cell>
          <cell r="EZ553">
            <v>0</v>
          </cell>
          <cell r="FD553">
            <v>0</v>
          </cell>
          <cell r="FF553">
            <v>0</v>
          </cell>
        </row>
        <row r="554">
          <cell r="A554" t="str">
            <v>ImportTyDK-East</v>
          </cell>
          <cell r="B554" t="str">
            <v>DK-East</v>
          </cell>
          <cell r="G554">
            <v>600</v>
          </cell>
          <cell r="H554">
            <v>0</v>
          </cell>
          <cell r="N554">
            <v>-1623</v>
          </cell>
          <cell r="AK554">
            <v>60</v>
          </cell>
          <cell r="AL554">
            <v>0</v>
          </cell>
          <cell r="AN554">
            <v>0</v>
          </cell>
          <cell r="AO554">
            <v>0</v>
          </cell>
          <cell r="AP554">
            <v>0</v>
          </cell>
          <cell r="AQ554">
            <v>0</v>
          </cell>
          <cell r="BG554" t="b">
            <v>0</v>
          </cell>
          <cell r="BO554" t="b">
            <v>0</v>
          </cell>
          <cell r="CA554" t="b">
            <v>0</v>
          </cell>
          <cell r="CB554" t="b">
            <v>0</v>
          </cell>
          <cell r="CD554" t="b">
            <v>0</v>
          </cell>
          <cell r="CE554" t="b">
            <v>0</v>
          </cell>
          <cell r="CG554" t="b">
            <v>0</v>
          </cell>
          <cell r="CH554" t="b">
            <v>0</v>
          </cell>
          <cell r="CP554">
            <v>0</v>
          </cell>
          <cell r="CT554" t="b">
            <v>0</v>
          </cell>
          <cell r="CV554" t="b">
            <v>0</v>
          </cell>
          <cell r="CX554" t="b">
            <v>0</v>
          </cell>
          <cell r="CZ554" t="b">
            <v>0</v>
          </cell>
          <cell r="DB554" t="b">
            <v>0</v>
          </cell>
          <cell r="DD554" t="b">
            <v>0</v>
          </cell>
          <cell r="DF554" t="b">
            <v>0</v>
          </cell>
          <cell r="DH554" t="b">
            <v>0</v>
          </cell>
          <cell r="DJ554" t="b">
            <v>0</v>
          </cell>
          <cell r="DL554" t="b">
            <v>0</v>
          </cell>
          <cell r="DN554" t="b">
            <v>0</v>
          </cell>
          <cell r="DP554" t="b">
            <v>0</v>
          </cell>
          <cell r="DV554">
            <v>0</v>
          </cell>
          <cell r="DX554">
            <v>0</v>
          </cell>
          <cell r="DZ554">
            <v>0</v>
          </cell>
          <cell r="EB554">
            <v>0</v>
          </cell>
          <cell r="ED554">
            <v>0</v>
          </cell>
          <cell r="EF554">
            <v>0</v>
          </cell>
          <cell r="EJ554">
            <v>0</v>
          </cell>
          <cell r="EL554">
            <v>0</v>
          </cell>
          <cell r="EN554">
            <v>0</v>
          </cell>
          <cell r="EP554">
            <v>0</v>
          </cell>
          <cell r="ER554">
            <v>0</v>
          </cell>
          <cell r="ET554">
            <v>0</v>
          </cell>
          <cell r="EX554">
            <v>0</v>
          </cell>
          <cell r="EZ554">
            <v>0</v>
          </cell>
          <cell r="FD554">
            <v>0</v>
          </cell>
          <cell r="FF554">
            <v>0</v>
          </cell>
        </row>
        <row r="555">
          <cell r="A555" t="str">
            <v>ImportTyDK-East</v>
          </cell>
          <cell r="B555" t="str">
            <v>DK-East</v>
          </cell>
          <cell r="G555">
            <v>600</v>
          </cell>
          <cell r="H555">
            <v>0</v>
          </cell>
          <cell r="N555">
            <v>-1823</v>
          </cell>
          <cell r="AK555">
            <v>60</v>
          </cell>
          <cell r="AL555">
            <v>0</v>
          </cell>
          <cell r="AN555">
            <v>0</v>
          </cell>
          <cell r="AO555">
            <v>0</v>
          </cell>
          <cell r="AP555">
            <v>0</v>
          </cell>
          <cell r="AQ555">
            <v>0</v>
          </cell>
          <cell r="BG555" t="b">
            <v>0</v>
          </cell>
          <cell r="BO555" t="b">
            <v>0</v>
          </cell>
          <cell r="CA555" t="b">
            <v>0</v>
          </cell>
          <cell r="CB555" t="b">
            <v>0</v>
          </cell>
          <cell r="CD555" t="b">
            <v>0</v>
          </cell>
          <cell r="CE555" t="b">
            <v>0</v>
          </cell>
          <cell r="CG555" t="b">
            <v>0</v>
          </cell>
          <cell r="CH555" t="b">
            <v>0</v>
          </cell>
          <cell r="CP555">
            <v>0</v>
          </cell>
          <cell r="CT555" t="b">
            <v>0</v>
          </cell>
          <cell r="CV555" t="b">
            <v>0</v>
          </cell>
          <cell r="CX555" t="b">
            <v>0</v>
          </cell>
          <cell r="CZ555" t="b">
            <v>0</v>
          </cell>
          <cell r="DB555" t="b">
            <v>0</v>
          </cell>
          <cell r="DD555" t="b">
            <v>0</v>
          </cell>
          <cell r="DF555" t="b">
            <v>0</v>
          </cell>
          <cell r="DH555" t="b">
            <v>0</v>
          </cell>
          <cell r="DJ555" t="b">
            <v>0</v>
          </cell>
          <cell r="DL555" t="b">
            <v>0</v>
          </cell>
          <cell r="DN555" t="b">
            <v>0</v>
          </cell>
          <cell r="DP555" t="b">
            <v>0</v>
          </cell>
          <cell r="DV555">
            <v>0</v>
          </cell>
          <cell r="DX555">
            <v>0</v>
          </cell>
          <cell r="DZ555">
            <v>0</v>
          </cell>
          <cell r="EB555">
            <v>0</v>
          </cell>
          <cell r="ED555">
            <v>0</v>
          </cell>
          <cell r="EF555">
            <v>0</v>
          </cell>
          <cell r="EJ555">
            <v>0</v>
          </cell>
          <cell r="EL555">
            <v>0</v>
          </cell>
          <cell r="EN555">
            <v>0</v>
          </cell>
          <cell r="EP555">
            <v>0</v>
          </cell>
          <cell r="ER555">
            <v>0</v>
          </cell>
          <cell r="ET555">
            <v>0</v>
          </cell>
          <cell r="EX555">
            <v>0</v>
          </cell>
          <cell r="EZ555">
            <v>0</v>
          </cell>
          <cell r="FD555">
            <v>0</v>
          </cell>
          <cell r="FF555">
            <v>0</v>
          </cell>
        </row>
        <row r="556">
          <cell r="A556" t="str">
            <v>ImportTyDK-East</v>
          </cell>
          <cell r="B556" t="str">
            <v>DK-East</v>
          </cell>
          <cell r="G556">
            <v>600</v>
          </cell>
          <cell r="H556">
            <v>0</v>
          </cell>
          <cell r="N556">
            <v>-2023</v>
          </cell>
          <cell r="AK556">
            <v>60</v>
          </cell>
          <cell r="AL556">
            <v>0</v>
          </cell>
          <cell r="AN556">
            <v>0</v>
          </cell>
          <cell r="AO556">
            <v>0</v>
          </cell>
          <cell r="AP556">
            <v>0</v>
          </cell>
          <cell r="AQ556">
            <v>0</v>
          </cell>
          <cell r="BG556" t="b">
            <v>0</v>
          </cell>
          <cell r="BO556" t="b">
            <v>0</v>
          </cell>
          <cell r="CA556" t="b">
            <v>0</v>
          </cell>
          <cell r="CB556" t="b">
            <v>0</v>
          </cell>
          <cell r="CD556" t="b">
            <v>0</v>
          </cell>
          <cell r="CE556" t="b">
            <v>0</v>
          </cell>
          <cell r="CG556" t="b">
            <v>0</v>
          </cell>
          <cell r="CH556" t="b">
            <v>0</v>
          </cell>
          <cell r="CP556">
            <v>0</v>
          </cell>
          <cell r="CT556" t="b">
            <v>0</v>
          </cell>
          <cell r="CV556" t="b">
            <v>0</v>
          </cell>
          <cell r="CX556" t="b">
            <v>0</v>
          </cell>
          <cell r="CZ556" t="b">
            <v>0</v>
          </cell>
          <cell r="DB556" t="b">
            <v>0</v>
          </cell>
          <cell r="DD556" t="b">
            <v>0</v>
          </cell>
          <cell r="DF556" t="b">
            <v>0</v>
          </cell>
          <cell r="DH556" t="b">
            <v>0</v>
          </cell>
          <cell r="DJ556" t="b">
            <v>0</v>
          </cell>
          <cell r="DL556" t="b">
            <v>0</v>
          </cell>
          <cell r="DN556" t="b">
            <v>0</v>
          </cell>
          <cell r="DP556" t="b">
            <v>0</v>
          </cell>
          <cell r="DV556">
            <v>0</v>
          </cell>
          <cell r="DX556">
            <v>0</v>
          </cell>
          <cell r="DZ556">
            <v>0</v>
          </cell>
          <cell r="EB556">
            <v>0</v>
          </cell>
          <cell r="ED556">
            <v>0</v>
          </cell>
          <cell r="EF556">
            <v>0</v>
          </cell>
          <cell r="EJ556">
            <v>0</v>
          </cell>
          <cell r="EL556">
            <v>0</v>
          </cell>
          <cell r="EN556">
            <v>0</v>
          </cell>
          <cell r="EP556">
            <v>0</v>
          </cell>
          <cell r="ER556">
            <v>0</v>
          </cell>
          <cell r="ET556">
            <v>0</v>
          </cell>
          <cell r="EX556">
            <v>0</v>
          </cell>
          <cell r="EZ556">
            <v>0</v>
          </cell>
          <cell r="FD556">
            <v>0</v>
          </cell>
          <cell r="FF556">
            <v>0</v>
          </cell>
        </row>
        <row r="557">
          <cell r="A557" t="str">
            <v>ImportTyDK-East</v>
          </cell>
          <cell r="B557" t="str">
            <v>DK-East</v>
          </cell>
          <cell r="G557">
            <v>600</v>
          </cell>
          <cell r="H557">
            <v>0</v>
          </cell>
          <cell r="N557">
            <v>-2223</v>
          </cell>
          <cell r="AK557">
            <v>60</v>
          </cell>
          <cell r="AL557">
            <v>0</v>
          </cell>
          <cell r="AN557">
            <v>0</v>
          </cell>
          <cell r="AO557">
            <v>0</v>
          </cell>
          <cell r="AP557">
            <v>0</v>
          </cell>
          <cell r="AQ557">
            <v>0</v>
          </cell>
          <cell r="BG557" t="b">
            <v>0</v>
          </cell>
          <cell r="BO557" t="b">
            <v>0</v>
          </cell>
          <cell r="CA557" t="b">
            <v>0</v>
          </cell>
          <cell r="CB557" t="b">
            <v>0</v>
          </cell>
          <cell r="CD557" t="b">
            <v>0</v>
          </cell>
          <cell r="CE557" t="b">
            <v>0</v>
          </cell>
          <cell r="CG557" t="b">
            <v>0</v>
          </cell>
          <cell r="CH557" t="b">
            <v>0</v>
          </cell>
          <cell r="CP557">
            <v>0</v>
          </cell>
          <cell r="CT557" t="b">
            <v>0</v>
          </cell>
          <cell r="CV557" t="b">
            <v>0</v>
          </cell>
          <cell r="CX557" t="b">
            <v>0</v>
          </cell>
          <cell r="CZ557" t="b">
            <v>0</v>
          </cell>
          <cell r="DB557" t="b">
            <v>0</v>
          </cell>
          <cell r="DD557" t="b">
            <v>0</v>
          </cell>
          <cell r="DF557" t="b">
            <v>0</v>
          </cell>
          <cell r="DH557" t="b">
            <v>0</v>
          </cell>
          <cell r="DJ557" t="b">
            <v>0</v>
          </cell>
          <cell r="DL557" t="b">
            <v>0</v>
          </cell>
          <cell r="DN557" t="b">
            <v>0</v>
          </cell>
          <cell r="DP557" t="b">
            <v>0</v>
          </cell>
          <cell r="DV557">
            <v>0</v>
          </cell>
          <cell r="DX557">
            <v>0</v>
          </cell>
          <cell r="DZ557">
            <v>0</v>
          </cell>
          <cell r="EB557">
            <v>0</v>
          </cell>
          <cell r="ED557">
            <v>0</v>
          </cell>
          <cell r="EF557">
            <v>0</v>
          </cell>
          <cell r="EJ557">
            <v>0</v>
          </cell>
          <cell r="EL557">
            <v>0</v>
          </cell>
          <cell r="EN557">
            <v>0</v>
          </cell>
          <cell r="EP557">
            <v>0</v>
          </cell>
          <cell r="ER557">
            <v>0</v>
          </cell>
          <cell r="ET557">
            <v>0</v>
          </cell>
          <cell r="EX557">
            <v>0</v>
          </cell>
          <cell r="EZ557">
            <v>0</v>
          </cell>
          <cell r="FD557">
            <v>0</v>
          </cell>
          <cell r="FF557">
            <v>0</v>
          </cell>
        </row>
        <row r="558">
          <cell r="A558" t="str">
            <v>ImportTyDK-East</v>
          </cell>
          <cell r="B558" t="str">
            <v>DK-East</v>
          </cell>
          <cell r="G558">
            <v>600</v>
          </cell>
          <cell r="H558">
            <v>0</v>
          </cell>
          <cell r="N558">
            <v>-2423</v>
          </cell>
          <cell r="AK558">
            <v>60</v>
          </cell>
          <cell r="AL558">
            <v>0</v>
          </cell>
          <cell r="AN558">
            <v>0</v>
          </cell>
          <cell r="AO558">
            <v>0</v>
          </cell>
          <cell r="AP558">
            <v>0</v>
          </cell>
          <cell r="AQ558">
            <v>0</v>
          </cell>
          <cell r="BG558" t="b">
            <v>0</v>
          </cell>
          <cell r="BO558" t="b">
            <v>0</v>
          </cell>
          <cell r="CA558" t="b">
            <v>0</v>
          </cell>
          <cell r="CB558" t="b">
            <v>0</v>
          </cell>
          <cell r="CD558" t="b">
            <v>0</v>
          </cell>
          <cell r="CE558" t="b">
            <v>0</v>
          </cell>
          <cell r="CG558" t="b">
            <v>0</v>
          </cell>
          <cell r="CH558" t="b">
            <v>0</v>
          </cell>
          <cell r="CP558">
            <v>0</v>
          </cell>
          <cell r="CT558" t="b">
            <v>0</v>
          </cell>
          <cell r="CV558" t="b">
            <v>0</v>
          </cell>
          <cell r="CX558" t="b">
            <v>0</v>
          </cell>
          <cell r="CZ558" t="b">
            <v>0</v>
          </cell>
          <cell r="DB558" t="b">
            <v>0</v>
          </cell>
          <cell r="DD558" t="b">
            <v>0</v>
          </cell>
          <cell r="DF558" t="b">
            <v>0</v>
          </cell>
          <cell r="DH558" t="b">
            <v>0</v>
          </cell>
          <cell r="DJ558" t="b">
            <v>0</v>
          </cell>
          <cell r="DL558" t="b">
            <v>0</v>
          </cell>
          <cell r="DN558" t="b">
            <v>0</v>
          </cell>
          <cell r="DP558" t="b">
            <v>0</v>
          </cell>
          <cell r="DV558">
            <v>0</v>
          </cell>
          <cell r="DX558">
            <v>0</v>
          </cell>
          <cell r="DZ558">
            <v>0</v>
          </cell>
          <cell r="EB558">
            <v>0</v>
          </cell>
          <cell r="ED558">
            <v>0</v>
          </cell>
          <cell r="EF558">
            <v>0</v>
          </cell>
          <cell r="EJ558">
            <v>0</v>
          </cell>
          <cell r="EL558">
            <v>0</v>
          </cell>
          <cell r="EN558">
            <v>0</v>
          </cell>
          <cell r="EP558">
            <v>0</v>
          </cell>
          <cell r="ER558">
            <v>0</v>
          </cell>
          <cell r="ET558">
            <v>0</v>
          </cell>
          <cell r="EX558">
            <v>0</v>
          </cell>
          <cell r="EZ558">
            <v>0</v>
          </cell>
          <cell r="FD558">
            <v>0</v>
          </cell>
          <cell r="FF558">
            <v>0</v>
          </cell>
        </row>
        <row r="559">
          <cell r="A559" t="str">
            <v>MKS1</v>
          </cell>
          <cell r="B559" t="str">
            <v>DK-West</v>
          </cell>
          <cell r="G559">
            <v>152</v>
          </cell>
          <cell r="H559">
            <v>0</v>
          </cell>
          <cell r="AK559">
            <v>63.11418685121108</v>
          </cell>
          <cell r="AL559">
            <v>0</v>
          </cell>
          <cell r="AN559">
            <v>0</v>
          </cell>
          <cell r="AO559">
            <v>23.955200000000001</v>
          </cell>
          <cell r="AP559">
            <v>3777.2000000000003</v>
          </cell>
          <cell r="AQ559">
            <v>21.28</v>
          </cell>
          <cell r="BG559" t="b">
            <v>1</v>
          </cell>
          <cell r="BO559" t="b">
            <v>0</v>
          </cell>
          <cell r="CA559" t="b">
            <v>0</v>
          </cell>
          <cell r="CB559" t="b">
            <v>0</v>
          </cell>
          <cell r="CD559" t="b">
            <v>0</v>
          </cell>
          <cell r="CE559" t="b">
            <v>0</v>
          </cell>
          <cell r="CG559" t="b">
            <v>0</v>
          </cell>
          <cell r="CH559" t="b">
            <v>0</v>
          </cell>
          <cell r="CP559" t="str">
            <v>ETCOASTM</v>
          </cell>
          <cell r="CT559" t="b">
            <v>0</v>
          </cell>
          <cell r="CV559" t="b">
            <v>0</v>
          </cell>
          <cell r="CX559" t="b">
            <v>0</v>
          </cell>
          <cell r="CZ559" t="b">
            <v>0</v>
          </cell>
          <cell r="DB559" t="b">
            <v>0</v>
          </cell>
          <cell r="DD559" t="b">
            <v>0</v>
          </cell>
          <cell r="DF559" t="b">
            <v>0</v>
          </cell>
          <cell r="DH559" t="b">
            <v>0</v>
          </cell>
          <cell r="DJ559" t="b">
            <v>0</v>
          </cell>
          <cell r="DL559" t="b">
            <v>0</v>
          </cell>
          <cell r="DN559" t="b">
            <v>0</v>
          </cell>
          <cell r="DP559" t="b">
            <v>0</v>
          </cell>
          <cell r="DV559">
            <v>0</v>
          </cell>
          <cell r="DX559">
            <v>0</v>
          </cell>
          <cell r="DZ559">
            <v>0</v>
          </cell>
          <cell r="EB559">
            <v>0</v>
          </cell>
          <cell r="ED559">
            <v>0</v>
          </cell>
          <cell r="EF559">
            <v>0</v>
          </cell>
          <cell r="EJ559">
            <v>0</v>
          </cell>
          <cell r="EL559">
            <v>0</v>
          </cell>
          <cell r="EN559">
            <v>0</v>
          </cell>
          <cell r="EP559">
            <v>0</v>
          </cell>
          <cell r="ER559">
            <v>0</v>
          </cell>
          <cell r="ET559">
            <v>0</v>
          </cell>
          <cell r="EX559">
            <v>0</v>
          </cell>
          <cell r="EZ559">
            <v>0</v>
          </cell>
          <cell r="FD559">
            <v>0</v>
          </cell>
          <cell r="FF559">
            <v>0</v>
          </cell>
        </row>
        <row r="560">
          <cell r="A560" t="str">
            <v>MKS1halm</v>
          </cell>
          <cell r="B560" t="str">
            <v>DK-West</v>
          </cell>
          <cell r="G560">
            <v>152</v>
          </cell>
          <cell r="H560">
            <v>0</v>
          </cell>
          <cell r="AK560">
            <v>51.832000000000001</v>
          </cell>
          <cell r="AL560">
            <v>0</v>
          </cell>
          <cell r="AN560">
            <v>0</v>
          </cell>
          <cell r="AO560">
            <v>26.144000000000002</v>
          </cell>
          <cell r="AP560">
            <v>4104</v>
          </cell>
          <cell r="AQ560">
            <v>21.28</v>
          </cell>
          <cell r="BG560" t="b">
            <v>1</v>
          </cell>
          <cell r="BO560" t="b">
            <v>0</v>
          </cell>
          <cell r="CA560" t="b">
            <v>0</v>
          </cell>
          <cell r="CB560" t="b">
            <v>0</v>
          </cell>
          <cell r="CD560" t="b">
            <v>0</v>
          </cell>
          <cell r="CE560" t="b">
            <v>0</v>
          </cell>
          <cell r="CG560" t="b">
            <v>0</v>
          </cell>
          <cell r="CH560" t="b">
            <v>0</v>
          </cell>
          <cell r="CP560" t="str">
            <v>ETCOASTM</v>
          </cell>
          <cell r="CT560" t="b">
            <v>0</v>
          </cell>
          <cell r="CV560" t="b">
            <v>0</v>
          </cell>
          <cell r="CX560" t="b">
            <v>0</v>
          </cell>
          <cell r="CZ560" t="b">
            <v>0</v>
          </cell>
          <cell r="DB560" t="b">
            <v>0</v>
          </cell>
          <cell r="DD560" t="b">
            <v>0</v>
          </cell>
          <cell r="DF560" t="b">
            <v>0</v>
          </cell>
          <cell r="DH560" t="b">
            <v>0</v>
          </cell>
          <cell r="DJ560" t="b">
            <v>0</v>
          </cell>
          <cell r="DL560" t="b">
            <v>0</v>
          </cell>
          <cell r="DN560" t="b">
            <v>0</v>
          </cell>
          <cell r="DP560" t="b">
            <v>0</v>
          </cell>
          <cell r="DV560">
            <v>0</v>
          </cell>
          <cell r="DX560">
            <v>0</v>
          </cell>
          <cell r="DZ560">
            <v>0</v>
          </cell>
          <cell r="EB560">
            <v>0</v>
          </cell>
          <cell r="ED560">
            <v>0</v>
          </cell>
          <cell r="EF560">
            <v>0</v>
          </cell>
          <cell r="EJ560">
            <v>0</v>
          </cell>
          <cell r="EL560">
            <v>0</v>
          </cell>
          <cell r="EN560">
            <v>0</v>
          </cell>
          <cell r="EP560">
            <v>0</v>
          </cell>
          <cell r="ER560">
            <v>0</v>
          </cell>
          <cell r="ET560">
            <v>0</v>
          </cell>
          <cell r="EX560">
            <v>0</v>
          </cell>
          <cell r="EZ560">
            <v>0</v>
          </cell>
          <cell r="FD560">
            <v>0</v>
          </cell>
          <cell r="FF560">
            <v>0</v>
          </cell>
        </row>
        <row r="561">
          <cell r="A561" t="str">
            <v>MKS2</v>
          </cell>
          <cell r="B561" t="str">
            <v>DK-West</v>
          </cell>
          <cell r="G561">
            <v>262</v>
          </cell>
          <cell r="H561">
            <v>0</v>
          </cell>
          <cell r="AK561">
            <v>102.18</v>
          </cell>
          <cell r="AL561">
            <v>0</v>
          </cell>
          <cell r="AN561">
            <v>0</v>
          </cell>
          <cell r="AO561">
            <v>20.96</v>
          </cell>
          <cell r="AP561">
            <v>5240</v>
          </cell>
          <cell r="AQ561">
            <v>36.680000000000007</v>
          </cell>
          <cell r="BG561" t="b">
            <v>1</v>
          </cell>
          <cell r="BO561" t="b">
            <v>0</v>
          </cell>
          <cell r="CA561" t="b">
            <v>0</v>
          </cell>
          <cell r="CB561" t="b">
            <v>0</v>
          </cell>
          <cell r="CD561" t="b">
            <v>0</v>
          </cell>
          <cell r="CE561" t="b">
            <v>0</v>
          </cell>
          <cell r="CG561" t="b">
            <v>0</v>
          </cell>
          <cell r="CH561" t="b">
            <v>0</v>
          </cell>
          <cell r="CP561" t="str">
            <v>ETHFOSTM</v>
          </cell>
          <cell r="CT561" t="b">
            <v>0</v>
          </cell>
          <cell r="CV561" t="b">
            <v>0</v>
          </cell>
          <cell r="CX561" t="b">
            <v>0</v>
          </cell>
          <cell r="CZ561" t="b">
            <v>0</v>
          </cell>
          <cell r="DB561" t="b">
            <v>0</v>
          </cell>
          <cell r="DD561" t="b">
            <v>0</v>
          </cell>
          <cell r="DF561" t="b">
            <v>0</v>
          </cell>
          <cell r="DH561" t="b">
            <v>0</v>
          </cell>
          <cell r="DJ561" t="b">
            <v>0</v>
          </cell>
          <cell r="DL561" t="b">
            <v>0</v>
          </cell>
          <cell r="DN561" t="b">
            <v>0</v>
          </cell>
          <cell r="DP561" t="b">
            <v>0</v>
          </cell>
          <cell r="DV561">
            <v>0</v>
          </cell>
          <cell r="DX561">
            <v>0</v>
          </cell>
          <cell r="DZ561">
            <v>0</v>
          </cell>
          <cell r="EB561">
            <v>0</v>
          </cell>
          <cell r="ED561">
            <v>0</v>
          </cell>
          <cell r="EF561">
            <v>0</v>
          </cell>
          <cell r="EJ561">
            <v>0</v>
          </cell>
          <cell r="EL561">
            <v>0</v>
          </cell>
          <cell r="EN561">
            <v>0</v>
          </cell>
          <cell r="EP561">
            <v>0</v>
          </cell>
          <cell r="ER561">
            <v>0</v>
          </cell>
          <cell r="ET561">
            <v>0</v>
          </cell>
          <cell r="EX561">
            <v>0</v>
          </cell>
          <cell r="EZ561">
            <v>0</v>
          </cell>
          <cell r="FD561">
            <v>0</v>
          </cell>
          <cell r="FF561">
            <v>0</v>
          </cell>
        </row>
        <row r="562">
          <cell r="A562" t="str">
            <v>MKS5</v>
          </cell>
          <cell r="B562" t="str">
            <v>DK-West</v>
          </cell>
          <cell r="G562">
            <v>13</v>
          </cell>
          <cell r="H562">
            <v>0</v>
          </cell>
          <cell r="AK562">
            <v>2.5350000000000001</v>
          </cell>
          <cell r="AL562">
            <v>0</v>
          </cell>
          <cell r="AN562">
            <v>0</v>
          </cell>
          <cell r="AO562">
            <v>0.52</v>
          </cell>
          <cell r="AP562">
            <v>130</v>
          </cell>
          <cell r="AQ562">
            <v>1.04</v>
          </cell>
          <cell r="BG562" t="b">
            <v>1</v>
          </cell>
          <cell r="BO562" t="b">
            <v>0</v>
          </cell>
          <cell r="CA562" t="b">
            <v>0</v>
          </cell>
          <cell r="CB562" t="b">
            <v>0</v>
          </cell>
          <cell r="CD562" t="b">
            <v>0</v>
          </cell>
          <cell r="CE562" t="b">
            <v>0</v>
          </cell>
          <cell r="CG562" t="b">
            <v>0</v>
          </cell>
          <cell r="CH562" t="b">
            <v>0</v>
          </cell>
          <cell r="CP562" t="str">
            <v>ETDSLGTR</v>
          </cell>
          <cell r="CT562" t="b">
            <v>0</v>
          </cell>
          <cell r="CV562" t="b">
            <v>0</v>
          </cell>
          <cell r="CX562" t="b">
            <v>0</v>
          </cell>
          <cell r="CZ562" t="b">
            <v>0</v>
          </cell>
          <cell r="DB562" t="b">
            <v>0</v>
          </cell>
          <cell r="DD562" t="b">
            <v>0</v>
          </cell>
          <cell r="DF562" t="b">
            <v>0</v>
          </cell>
          <cell r="DH562" t="b">
            <v>0</v>
          </cell>
          <cell r="DJ562" t="b">
            <v>0</v>
          </cell>
          <cell r="DL562" t="b">
            <v>0</v>
          </cell>
          <cell r="DN562" t="b">
            <v>0</v>
          </cell>
          <cell r="DP562" t="b">
            <v>0</v>
          </cell>
          <cell r="DV562">
            <v>0</v>
          </cell>
          <cell r="DX562">
            <v>0</v>
          </cell>
          <cell r="DZ562">
            <v>0</v>
          </cell>
          <cell r="EB562">
            <v>0</v>
          </cell>
          <cell r="ED562">
            <v>0</v>
          </cell>
          <cell r="EF562">
            <v>0</v>
          </cell>
          <cell r="EJ562">
            <v>0</v>
          </cell>
          <cell r="EL562">
            <v>0</v>
          </cell>
          <cell r="EN562">
            <v>0</v>
          </cell>
          <cell r="EP562">
            <v>0</v>
          </cell>
          <cell r="ER562">
            <v>0</v>
          </cell>
          <cell r="ET562">
            <v>0</v>
          </cell>
          <cell r="EX562">
            <v>0</v>
          </cell>
          <cell r="EZ562">
            <v>0</v>
          </cell>
          <cell r="FD562">
            <v>0</v>
          </cell>
          <cell r="FF562">
            <v>0</v>
          </cell>
        </row>
        <row r="563">
          <cell r="A563" t="str">
            <v>MKS5</v>
          </cell>
          <cell r="B563" t="str">
            <v>DK-West</v>
          </cell>
          <cell r="G563">
            <v>13</v>
          </cell>
          <cell r="H563">
            <v>0</v>
          </cell>
          <cell r="AK563">
            <v>2.5350000000000001</v>
          </cell>
          <cell r="AL563">
            <v>0</v>
          </cell>
          <cell r="AN563">
            <v>0</v>
          </cell>
          <cell r="AO563">
            <v>0.52</v>
          </cell>
          <cell r="AP563">
            <v>130</v>
          </cell>
          <cell r="AQ563">
            <v>1.04</v>
          </cell>
          <cell r="BG563" t="b">
            <v>1</v>
          </cell>
          <cell r="BO563" t="b">
            <v>1</v>
          </cell>
          <cell r="CA563" t="b">
            <v>1</v>
          </cell>
          <cell r="CB563" t="b">
            <v>0</v>
          </cell>
          <cell r="CD563" t="b">
            <v>0</v>
          </cell>
          <cell r="CE563" t="b">
            <v>0</v>
          </cell>
          <cell r="CG563" t="b">
            <v>0</v>
          </cell>
          <cell r="CH563" t="b">
            <v>0</v>
          </cell>
          <cell r="CP563" t="str">
            <v>ETDSLGTR</v>
          </cell>
          <cell r="CT563" t="b">
            <v>1</v>
          </cell>
          <cell r="CV563" t="b">
            <v>1</v>
          </cell>
          <cell r="CX563" t="b">
            <v>1</v>
          </cell>
          <cell r="CZ563" t="b">
            <v>1</v>
          </cell>
          <cell r="DB563" t="b">
            <v>0</v>
          </cell>
          <cell r="DD563" t="b">
            <v>0</v>
          </cell>
          <cell r="DF563" t="b">
            <v>0</v>
          </cell>
          <cell r="DH563" t="b">
            <v>0</v>
          </cell>
          <cell r="DJ563" t="b">
            <v>0</v>
          </cell>
          <cell r="DL563" t="b">
            <v>0</v>
          </cell>
          <cell r="DN563" t="b">
            <v>0</v>
          </cell>
          <cell r="DP563" t="b">
            <v>0</v>
          </cell>
          <cell r="DV563">
            <v>13</v>
          </cell>
          <cell r="DX563">
            <v>13</v>
          </cell>
          <cell r="DZ563">
            <v>13</v>
          </cell>
          <cell r="EB563">
            <v>13</v>
          </cell>
          <cell r="ED563">
            <v>0</v>
          </cell>
          <cell r="EF563">
            <v>0</v>
          </cell>
          <cell r="EJ563">
            <v>0</v>
          </cell>
          <cell r="EL563">
            <v>0</v>
          </cell>
          <cell r="EN563">
            <v>0</v>
          </cell>
          <cell r="EP563">
            <v>0</v>
          </cell>
          <cell r="ER563">
            <v>0</v>
          </cell>
          <cell r="ET563">
            <v>0</v>
          </cell>
          <cell r="EX563">
            <v>0</v>
          </cell>
          <cell r="EZ563">
            <v>0</v>
          </cell>
          <cell r="FD563">
            <v>0</v>
          </cell>
          <cell r="FF563">
            <v>0</v>
          </cell>
        </row>
        <row r="564">
          <cell r="A564" t="str">
            <v>ØstermoseBioenergi</v>
          </cell>
          <cell r="B564" t="str">
            <v>DK-West</v>
          </cell>
          <cell r="G564">
            <v>25.8</v>
          </cell>
          <cell r="H564">
            <v>0</v>
          </cell>
          <cell r="AK564">
            <v>8.9461500000000012</v>
          </cell>
          <cell r="AL564">
            <v>0</v>
          </cell>
          <cell r="AN564">
            <v>0</v>
          </cell>
          <cell r="AO564">
            <v>7.2240000000000011</v>
          </cell>
          <cell r="AP564">
            <v>1548</v>
          </cell>
          <cell r="AQ564">
            <v>2.58</v>
          </cell>
          <cell r="BG564" t="b">
            <v>1</v>
          </cell>
          <cell r="BO564" t="b">
            <v>1</v>
          </cell>
          <cell r="CA564" t="b">
            <v>1</v>
          </cell>
          <cell r="CB564" t="b">
            <v>0</v>
          </cell>
          <cell r="CD564" t="b">
            <v>0</v>
          </cell>
          <cell r="CE564" t="b">
            <v>0</v>
          </cell>
          <cell r="CG564" t="b">
            <v>0</v>
          </cell>
          <cell r="CH564" t="b">
            <v>0</v>
          </cell>
          <cell r="CP564" t="str">
            <v>ETDSBENG</v>
          </cell>
          <cell r="CT564" t="b">
            <v>1</v>
          </cell>
          <cell r="CV564" t="b">
            <v>1</v>
          </cell>
          <cell r="CX564" t="b">
            <v>1</v>
          </cell>
          <cell r="CZ564" t="b">
            <v>0</v>
          </cell>
          <cell r="DB564" t="b">
            <v>0</v>
          </cell>
          <cell r="DD564" t="b">
            <v>0</v>
          </cell>
          <cell r="DF564" t="b">
            <v>0</v>
          </cell>
          <cell r="DH564" t="b">
            <v>0</v>
          </cell>
          <cell r="DJ564" t="b">
            <v>0</v>
          </cell>
          <cell r="DL564" t="b">
            <v>0</v>
          </cell>
          <cell r="DN564" t="b">
            <v>0</v>
          </cell>
          <cell r="DP564" t="b">
            <v>0</v>
          </cell>
          <cell r="DV564">
            <v>25.8</v>
          </cell>
          <cell r="DX564">
            <v>25.8</v>
          </cell>
          <cell r="DZ564">
            <v>25.8</v>
          </cell>
          <cell r="EB564">
            <v>0</v>
          </cell>
          <cell r="ED564">
            <v>0</v>
          </cell>
          <cell r="EF564">
            <v>0</v>
          </cell>
          <cell r="EJ564">
            <v>0</v>
          </cell>
          <cell r="EL564">
            <v>0</v>
          </cell>
          <cell r="EN564">
            <v>0</v>
          </cell>
          <cell r="EP564">
            <v>0</v>
          </cell>
          <cell r="ER564">
            <v>0</v>
          </cell>
          <cell r="ET564">
            <v>0</v>
          </cell>
          <cell r="EX564">
            <v>0</v>
          </cell>
          <cell r="EZ564">
            <v>0</v>
          </cell>
          <cell r="FD564">
            <v>0</v>
          </cell>
          <cell r="FF564">
            <v>0</v>
          </cell>
        </row>
        <row r="565">
          <cell r="A565" t="str">
            <v>NEV1</v>
          </cell>
          <cell r="B565" t="str">
            <v>DK-West</v>
          </cell>
          <cell r="G565">
            <v>133</v>
          </cell>
          <cell r="H565">
            <v>0</v>
          </cell>
          <cell r="AK565">
            <v>43.89</v>
          </cell>
          <cell r="AL565">
            <v>0</v>
          </cell>
          <cell r="AN565">
            <v>0</v>
          </cell>
          <cell r="AO565">
            <v>20.960800000000003</v>
          </cell>
          <cell r="AP565">
            <v>3305.05</v>
          </cell>
          <cell r="AQ565">
            <v>18.62</v>
          </cell>
          <cell r="BG565" t="b">
            <v>1</v>
          </cell>
          <cell r="BO565" t="b">
            <v>0</v>
          </cell>
          <cell r="CA565" t="b">
            <v>0</v>
          </cell>
          <cell r="CB565" t="b">
            <v>0</v>
          </cell>
          <cell r="CD565" t="b">
            <v>0</v>
          </cell>
          <cell r="CE565" t="b">
            <v>0</v>
          </cell>
          <cell r="CG565" t="b">
            <v>0</v>
          </cell>
          <cell r="CH565" t="b">
            <v>0</v>
          </cell>
          <cell r="CP565" t="str">
            <v>ETCOASTM</v>
          </cell>
          <cell r="CT565" t="b">
            <v>0</v>
          </cell>
          <cell r="CV565" t="b">
            <v>0</v>
          </cell>
          <cell r="CX565" t="b">
            <v>0</v>
          </cell>
          <cell r="CZ565" t="b">
            <v>0</v>
          </cell>
          <cell r="DB565" t="b">
            <v>0</v>
          </cell>
          <cell r="DD565" t="b">
            <v>0</v>
          </cell>
          <cell r="DF565" t="b">
            <v>0</v>
          </cell>
          <cell r="DH565" t="b">
            <v>0</v>
          </cell>
          <cell r="DJ565" t="b">
            <v>0</v>
          </cell>
          <cell r="DL565" t="b">
            <v>0</v>
          </cell>
          <cell r="DN565" t="b">
            <v>0</v>
          </cell>
          <cell r="DP565" t="b">
            <v>0</v>
          </cell>
          <cell r="DV565">
            <v>0</v>
          </cell>
          <cell r="DX565">
            <v>0</v>
          </cell>
          <cell r="DZ565">
            <v>0</v>
          </cell>
          <cell r="EB565">
            <v>0</v>
          </cell>
          <cell r="ED565">
            <v>0</v>
          </cell>
          <cell r="EF565">
            <v>0</v>
          </cell>
          <cell r="EJ565">
            <v>0</v>
          </cell>
          <cell r="EL565">
            <v>0</v>
          </cell>
          <cell r="EN565">
            <v>0</v>
          </cell>
          <cell r="EP565">
            <v>0</v>
          </cell>
          <cell r="ER565">
            <v>0</v>
          </cell>
          <cell r="ET565">
            <v>0</v>
          </cell>
          <cell r="EX565">
            <v>0</v>
          </cell>
          <cell r="EZ565">
            <v>0</v>
          </cell>
          <cell r="FD565">
            <v>0</v>
          </cell>
          <cell r="FF565">
            <v>0</v>
          </cell>
        </row>
        <row r="566">
          <cell r="A566" t="str">
            <v>NEV2</v>
          </cell>
          <cell r="B566" t="str">
            <v>DK-West</v>
          </cell>
          <cell r="G566">
            <v>305</v>
          </cell>
          <cell r="H566">
            <v>0</v>
          </cell>
          <cell r="AK566">
            <v>104.00500000000001</v>
          </cell>
          <cell r="AL566">
            <v>0</v>
          </cell>
          <cell r="AN566">
            <v>0</v>
          </cell>
          <cell r="AO566">
            <v>48.068000000000005</v>
          </cell>
          <cell r="AP566">
            <v>7579.25</v>
          </cell>
          <cell r="AQ566">
            <v>42.7</v>
          </cell>
          <cell r="BG566" t="b">
            <v>1</v>
          </cell>
          <cell r="BO566" t="b">
            <v>0</v>
          </cell>
          <cell r="CA566" t="b">
            <v>0</v>
          </cell>
          <cell r="CB566" t="b">
            <v>0</v>
          </cell>
          <cell r="CD566" t="b">
            <v>0</v>
          </cell>
          <cell r="CE566" t="b">
            <v>0</v>
          </cell>
          <cell r="CG566" t="b">
            <v>0</v>
          </cell>
          <cell r="CH566" t="b">
            <v>0</v>
          </cell>
          <cell r="CP566" t="str">
            <v>ETCOASTM</v>
          </cell>
          <cell r="CT566" t="b">
            <v>0</v>
          </cell>
          <cell r="CV566" t="b">
            <v>0</v>
          </cell>
          <cell r="CX566" t="b">
            <v>0</v>
          </cell>
          <cell r="CZ566" t="b">
            <v>0</v>
          </cell>
          <cell r="DB566" t="b">
            <v>0</v>
          </cell>
          <cell r="DD566" t="b">
            <v>0</v>
          </cell>
          <cell r="DF566" t="b">
            <v>0</v>
          </cell>
          <cell r="DH566" t="b">
            <v>0</v>
          </cell>
          <cell r="DJ566" t="b">
            <v>0</v>
          </cell>
          <cell r="DL566" t="b">
            <v>0</v>
          </cell>
          <cell r="DN566" t="b">
            <v>0</v>
          </cell>
          <cell r="DP566" t="b">
            <v>0</v>
          </cell>
          <cell r="DV566">
            <v>0</v>
          </cell>
          <cell r="DX566">
            <v>0</v>
          </cell>
          <cell r="DZ566">
            <v>0</v>
          </cell>
          <cell r="EB566">
            <v>0</v>
          </cell>
          <cell r="ED566">
            <v>0</v>
          </cell>
          <cell r="EF566">
            <v>0</v>
          </cell>
          <cell r="EJ566">
            <v>0</v>
          </cell>
          <cell r="EL566">
            <v>0</v>
          </cell>
          <cell r="EN566">
            <v>0</v>
          </cell>
          <cell r="EP566">
            <v>0</v>
          </cell>
          <cell r="ER566">
            <v>0</v>
          </cell>
          <cell r="ET566">
            <v>0</v>
          </cell>
          <cell r="EX566">
            <v>0</v>
          </cell>
          <cell r="EZ566">
            <v>0</v>
          </cell>
          <cell r="FD566">
            <v>0</v>
          </cell>
          <cell r="FF566">
            <v>0</v>
          </cell>
        </row>
        <row r="567">
          <cell r="A567" t="str">
            <v>NEVGT</v>
          </cell>
          <cell r="B567" t="str">
            <v>DK-West</v>
          </cell>
          <cell r="G567">
            <v>25</v>
          </cell>
          <cell r="H567">
            <v>0</v>
          </cell>
          <cell r="AK567">
            <v>4.1500000000000004</v>
          </cell>
          <cell r="AL567">
            <v>0</v>
          </cell>
          <cell r="AN567">
            <v>0</v>
          </cell>
          <cell r="AO567">
            <v>1</v>
          </cell>
          <cell r="AP567">
            <v>250</v>
          </cell>
          <cell r="AQ567">
            <v>2</v>
          </cell>
          <cell r="BG567" t="b">
            <v>1</v>
          </cell>
          <cell r="BO567" t="b">
            <v>0</v>
          </cell>
          <cell r="CA567" t="b">
            <v>0</v>
          </cell>
          <cell r="CB567" t="b">
            <v>0</v>
          </cell>
          <cell r="CD567" t="b">
            <v>0</v>
          </cell>
          <cell r="CE567" t="b">
            <v>0</v>
          </cell>
          <cell r="CG567" t="b">
            <v>0</v>
          </cell>
          <cell r="CH567" t="b">
            <v>0</v>
          </cell>
          <cell r="CP567" t="str">
            <v>ETDSLGTR</v>
          </cell>
          <cell r="CT567" t="b">
            <v>0</v>
          </cell>
          <cell r="CV567" t="b">
            <v>0</v>
          </cell>
          <cell r="CX567" t="b">
            <v>0</v>
          </cell>
          <cell r="CZ567" t="b">
            <v>0</v>
          </cell>
          <cell r="DB567" t="b">
            <v>0</v>
          </cell>
          <cell r="DD567" t="b">
            <v>0</v>
          </cell>
          <cell r="DF567" t="b">
            <v>0</v>
          </cell>
          <cell r="DH567" t="b">
            <v>0</v>
          </cell>
          <cell r="DJ567" t="b">
            <v>0</v>
          </cell>
          <cell r="DL567" t="b">
            <v>0</v>
          </cell>
          <cell r="DN567" t="b">
            <v>0</v>
          </cell>
          <cell r="DP567" t="b">
            <v>0</v>
          </cell>
          <cell r="DV567">
            <v>0</v>
          </cell>
          <cell r="DX567">
            <v>0</v>
          </cell>
          <cell r="DZ567">
            <v>0</v>
          </cell>
          <cell r="EB567">
            <v>0</v>
          </cell>
          <cell r="ED567">
            <v>0</v>
          </cell>
          <cell r="EF567">
            <v>0</v>
          </cell>
          <cell r="EJ567">
            <v>0</v>
          </cell>
          <cell r="EL567">
            <v>0</v>
          </cell>
          <cell r="EN567">
            <v>0</v>
          </cell>
          <cell r="EP567">
            <v>0</v>
          </cell>
          <cell r="ER567">
            <v>0</v>
          </cell>
          <cell r="ET567">
            <v>0</v>
          </cell>
          <cell r="EX567">
            <v>0</v>
          </cell>
          <cell r="EZ567">
            <v>0</v>
          </cell>
          <cell r="FD567">
            <v>0</v>
          </cell>
          <cell r="FF567">
            <v>0</v>
          </cell>
        </row>
        <row r="568">
          <cell r="A568" t="str">
            <v>NEVGT</v>
          </cell>
          <cell r="B568" t="str">
            <v>DK-West</v>
          </cell>
          <cell r="G568">
            <v>25</v>
          </cell>
          <cell r="H568">
            <v>0</v>
          </cell>
          <cell r="AK568">
            <v>4.1500000000000004</v>
          </cell>
          <cell r="AL568">
            <v>0</v>
          </cell>
          <cell r="AN568">
            <v>0</v>
          </cell>
          <cell r="AO568">
            <v>1</v>
          </cell>
          <cell r="AP568">
            <v>250</v>
          </cell>
          <cell r="AQ568">
            <v>2</v>
          </cell>
          <cell r="BG568" t="b">
            <v>1</v>
          </cell>
          <cell r="BO568" t="b">
            <v>1</v>
          </cell>
          <cell r="CA568" t="b">
            <v>1</v>
          </cell>
          <cell r="CB568" t="b">
            <v>0</v>
          </cell>
          <cell r="CD568" t="b">
            <v>0</v>
          </cell>
          <cell r="CE568" t="b">
            <v>0</v>
          </cell>
          <cell r="CG568" t="b">
            <v>0</v>
          </cell>
          <cell r="CH568" t="b">
            <v>0</v>
          </cell>
          <cell r="CP568" t="str">
            <v>ETDSLGTR</v>
          </cell>
          <cell r="CT568" t="b">
            <v>1</v>
          </cell>
          <cell r="CV568" t="b">
            <v>1</v>
          </cell>
          <cell r="CX568" t="b">
            <v>1</v>
          </cell>
          <cell r="CZ568" t="b">
            <v>1</v>
          </cell>
          <cell r="DB568" t="b">
            <v>0</v>
          </cell>
          <cell r="DD568" t="b">
            <v>0</v>
          </cell>
          <cell r="DF568" t="b">
            <v>0</v>
          </cell>
          <cell r="DH568" t="b">
            <v>0</v>
          </cell>
          <cell r="DJ568" t="b">
            <v>0</v>
          </cell>
          <cell r="DL568" t="b">
            <v>0</v>
          </cell>
          <cell r="DN568" t="b">
            <v>0</v>
          </cell>
          <cell r="DP568" t="b">
            <v>0</v>
          </cell>
          <cell r="DV568">
            <v>25</v>
          </cell>
          <cell r="DX568">
            <v>25</v>
          </cell>
          <cell r="DZ568">
            <v>25</v>
          </cell>
          <cell r="EB568">
            <v>25</v>
          </cell>
          <cell r="ED568">
            <v>0</v>
          </cell>
          <cell r="EF568">
            <v>0</v>
          </cell>
          <cell r="EJ568">
            <v>0</v>
          </cell>
          <cell r="EL568">
            <v>0</v>
          </cell>
          <cell r="EN568">
            <v>0</v>
          </cell>
          <cell r="EP568">
            <v>0</v>
          </cell>
          <cell r="ER568">
            <v>0</v>
          </cell>
          <cell r="ET568">
            <v>0</v>
          </cell>
          <cell r="EX568">
            <v>0</v>
          </cell>
          <cell r="EZ568">
            <v>0</v>
          </cell>
          <cell r="FD568">
            <v>0</v>
          </cell>
          <cell r="FF568">
            <v>0</v>
          </cell>
        </row>
        <row r="569">
          <cell r="A569" t="str">
            <v>NKA7</v>
          </cell>
          <cell r="B569" t="str">
            <v>DK-West</v>
          </cell>
          <cell r="G569">
            <v>7</v>
          </cell>
          <cell r="H569">
            <v>0</v>
          </cell>
          <cell r="AK569">
            <v>2.0299999999999998</v>
          </cell>
          <cell r="AL569">
            <v>0</v>
          </cell>
          <cell r="AN569">
            <v>0</v>
          </cell>
          <cell r="AO569">
            <v>1.1032000000000002</v>
          </cell>
          <cell r="AP569">
            <v>173.95000000000002</v>
          </cell>
          <cell r="AQ569">
            <v>0.98000000000000009</v>
          </cell>
          <cell r="BG569" t="b">
            <v>1</v>
          </cell>
          <cell r="BO569" t="b">
            <v>0</v>
          </cell>
          <cell r="CA569" t="b">
            <v>0</v>
          </cell>
          <cell r="CB569" t="b">
            <v>0</v>
          </cell>
          <cell r="CD569" t="b">
            <v>0</v>
          </cell>
          <cell r="CE569" t="b">
            <v>0</v>
          </cell>
          <cell r="CG569" t="b">
            <v>0</v>
          </cell>
          <cell r="CH569" t="b">
            <v>0</v>
          </cell>
          <cell r="CP569" t="str">
            <v>ETCOASTM</v>
          </cell>
          <cell r="CT569" t="b">
            <v>0</v>
          </cell>
          <cell r="CV569" t="b">
            <v>0</v>
          </cell>
          <cell r="CX569" t="b">
            <v>0</v>
          </cell>
          <cell r="CZ569" t="b">
            <v>0</v>
          </cell>
          <cell r="DB569" t="b">
            <v>0</v>
          </cell>
          <cell r="DD569" t="b">
            <v>0</v>
          </cell>
          <cell r="DF569" t="b">
            <v>0</v>
          </cell>
          <cell r="DH569" t="b">
            <v>0</v>
          </cell>
          <cell r="DJ569" t="b">
            <v>0</v>
          </cell>
          <cell r="DL569" t="b">
            <v>0</v>
          </cell>
          <cell r="DN569" t="b">
            <v>0</v>
          </cell>
          <cell r="DP569" t="b">
            <v>0</v>
          </cell>
          <cell r="DV569">
            <v>0</v>
          </cell>
          <cell r="DX569">
            <v>0</v>
          </cell>
          <cell r="DZ569">
            <v>0</v>
          </cell>
          <cell r="EB569">
            <v>0</v>
          </cell>
          <cell r="ED569">
            <v>0</v>
          </cell>
          <cell r="EF569">
            <v>0</v>
          </cell>
          <cell r="EJ569">
            <v>0</v>
          </cell>
          <cell r="EL569">
            <v>0</v>
          </cell>
          <cell r="EN569">
            <v>0</v>
          </cell>
          <cell r="EP569">
            <v>0</v>
          </cell>
          <cell r="ER569">
            <v>0</v>
          </cell>
          <cell r="ET569">
            <v>0</v>
          </cell>
          <cell r="EX569">
            <v>0</v>
          </cell>
          <cell r="EZ569">
            <v>0</v>
          </cell>
          <cell r="FD569">
            <v>0</v>
          </cell>
          <cell r="FF569">
            <v>0</v>
          </cell>
        </row>
        <row r="570">
          <cell r="A570" t="str">
            <v>FYV_D1</v>
          </cell>
          <cell r="B570" t="str">
            <v>DK-West</v>
          </cell>
          <cell r="G570">
            <v>5</v>
          </cell>
          <cell r="H570">
            <v>0</v>
          </cell>
          <cell r="AK570">
            <v>1.35</v>
          </cell>
          <cell r="AL570">
            <v>0</v>
          </cell>
          <cell r="AN570">
            <v>0</v>
          </cell>
          <cell r="AO570">
            <v>0.4</v>
          </cell>
          <cell r="AP570">
            <v>150</v>
          </cell>
          <cell r="AQ570">
            <v>0.5</v>
          </cell>
          <cell r="BG570" t="b">
            <v>1</v>
          </cell>
          <cell r="BO570" t="b">
            <v>0</v>
          </cell>
          <cell r="CA570" t="b">
            <v>0</v>
          </cell>
          <cell r="CB570" t="b">
            <v>0</v>
          </cell>
          <cell r="CD570" t="b">
            <v>0</v>
          </cell>
          <cell r="CE570" t="b">
            <v>0</v>
          </cell>
          <cell r="CG570" t="b">
            <v>0</v>
          </cell>
          <cell r="CH570" t="b">
            <v>0</v>
          </cell>
          <cell r="CP570" t="str">
            <v>ETDSLENG</v>
          </cell>
          <cell r="CT570" t="b">
            <v>0</v>
          </cell>
          <cell r="CV570" t="b">
            <v>0</v>
          </cell>
          <cell r="CX570" t="b">
            <v>0</v>
          </cell>
          <cell r="CZ570" t="b">
            <v>0</v>
          </cell>
          <cell r="DB570" t="b">
            <v>0</v>
          </cell>
          <cell r="DD570" t="b">
            <v>0</v>
          </cell>
          <cell r="DF570" t="b">
            <v>0</v>
          </cell>
          <cell r="DH570" t="b">
            <v>0</v>
          </cell>
          <cell r="DJ570" t="b">
            <v>0</v>
          </cell>
          <cell r="DL570" t="b">
            <v>0</v>
          </cell>
          <cell r="DN570" t="b">
            <v>0</v>
          </cell>
          <cell r="DP570" t="b">
            <v>0</v>
          </cell>
          <cell r="DV570">
            <v>0</v>
          </cell>
          <cell r="DX570">
            <v>0</v>
          </cell>
          <cell r="DZ570">
            <v>0</v>
          </cell>
          <cell r="EB570">
            <v>0</v>
          </cell>
          <cell r="ED570">
            <v>0</v>
          </cell>
          <cell r="EF570">
            <v>0</v>
          </cell>
          <cell r="EJ570">
            <v>0</v>
          </cell>
          <cell r="EL570">
            <v>0</v>
          </cell>
          <cell r="EN570">
            <v>0</v>
          </cell>
          <cell r="EP570">
            <v>0</v>
          </cell>
          <cell r="ER570">
            <v>0</v>
          </cell>
          <cell r="ET570">
            <v>0</v>
          </cell>
          <cell r="EX570">
            <v>0</v>
          </cell>
          <cell r="EZ570">
            <v>0</v>
          </cell>
          <cell r="FD570">
            <v>0</v>
          </cell>
          <cell r="FF570">
            <v>0</v>
          </cell>
        </row>
        <row r="571">
          <cell r="A571" t="str">
            <v>FYV_D2</v>
          </cell>
          <cell r="B571" t="str">
            <v>DK-West</v>
          </cell>
          <cell r="G571">
            <v>5</v>
          </cell>
          <cell r="H571">
            <v>0</v>
          </cell>
          <cell r="AK571">
            <v>1.35</v>
          </cell>
          <cell r="AL571">
            <v>0</v>
          </cell>
          <cell r="AN571">
            <v>0</v>
          </cell>
          <cell r="AO571">
            <v>0.4</v>
          </cell>
          <cell r="AP571">
            <v>150</v>
          </cell>
          <cell r="AQ571">
            <v>0.5</v>
          </cell>
          <cell r="BG571" t="b">
            <v>1</v>
          </cell>
          <cell r="BO571" t="b">
            <v>0</v>
          </cell>
          <cell r="CA571" t="b">
            <v>0</v>
          </cell>
          <cell r="CB571" t="b">
            <v>0</v>
          </cell>
          <cell r="CD571" t="b">
            <v>0</v>
          </cell>
          <cell r="CE571" t="b">
            <v>0</v>
          </cell>
          <cell r="CG571" t="b">
            <v>0</v>
          </cell>
          <cell r="CH571" t="b">
            <v>0</v>
          </cell>
          <cell r="CP571" t="str">
            <v>ETDSLENG</v>
          </cell>
          <cell r="CT571" t="b">
            <v>0</v>
          </cell>
          <cell r="CV571" t="b">
            <v>0</v>
          </cell>
          <cell r="CX571" t="b">
            <v>0</v>
          </cell>
          <cell r="CZ571" t="b">
            <v>0</v>
          </cell>
          <cell r="DB571" t="b">
            <v>0</v>
          </cell>
          <cell r="DD571" t="b">
            <v>0</v>
          </cell>
          <cell r="DF571" t="b">
            <v>0</v>
          </cell>
          <cell r="DH571" t="b">
            <v>0</v>
          </cell>
          <cell r="DJ571" t="b">
            <v>0</v>
          </cell>
          <cell r="DL571" t="b">
            <v>0</v>
          </cell>
          <cell r="DN571" t="b">
            <v>0</v>
          </cell>
          <cell r="DP571" t="b">
            <v>0</v>
          </cell>
          <cell r="DV571">
            <v>0</v>
          </cell>
          <cell r="DX571">
            <v>0</v>
          </cell>
          <cell r="DZ571">
            <v>0</v>
          </cell>
          <cell r="EB571">
            <v>0</v>
          </cell>
          <cell r="ED571">
            <v>0</v>
          </cell>
          <cell r="EF571">
            <v>0</v>
          </cell>
          <cell r="EJ571">
            <v>0</v>
          </cell>
          <cell r="EL571">
            <v>0</v>
          </cell>
          <cell r="EN571">
            <v>0</v>
          </cell>
          <cell r="EP571">
            <v>0</v>
          </cell>
          <cell r="ER571">
            <v>0</v>
          </cell>
          <cell r="ET571">
            <v>0</v>
          </cell>
          <cell r="EX571">
            <v>0</v>
          </cell>
          <cell r="EZ571">
            <v>0</v>
          </cell>
          <cell r="FD571">
            <v>0</v>
          </cell>
          <cell r="FF571">
            <v>0</v>
          </cell>
        </row>
        <row r="572">
          <cell r="A572" t="str">
            <v>AnholtElværk</v>
          </cell>
          <cell r="B572" t="str">
            <v>DK-West</v>
          </cell>
          <cell r="G572">
            <v>1.198</v>
          </cell>
          <cell r="H572">
            <v>0</v>
          </cell>
          <cell r="AK572">
            <v>0.46482400000000001</v>
          </cell>
          <cell r="AL572">
            <v>0</v>
          </cell>
          <cell r="AN572">
            <v>0</v>
          </cell>
          <cell r="AO572">
            <v>9.5839999999999995E-2</v>
          </cell>
          <cell r="AP572">
            <v>35.94</v>
          </cell>
          <cell r="AQ572">
            <v>0.1198</v>
          </cell>
          <cell r="BG572" t="b">
            <v>1</v>
          </cell>
          <cell r="BO572" t="b">
            <v>1</v>
          </cell>
          <cell r="CA572" t="b">
            <v>1</v>
          </cell>
          <cell r="CB572" t="b">
            <v>0</v>
          </cell>
          <cell r="CD572" t="b">
            <v>0</v>
          </cell>
          <cell r="CE572" t="b">
            <v>0</v>
          </cell>
          <cell r="CG572" t="b">
            <v>0</v>
          </cell>
          <cell r="CH572" t="b">
            <v>0</v>
          </cell>
          <cell r="CP572" t="str">
            <v>ETDSLENG</v>
          </cell>
          <cell r="CT572" t="b">
            <v>1</v>
          </cell>
          <cell r="CV572" t="b">
            <v>1</v>
          </cell>
          <cell r="CX572" t="b">
            <v>1</v>
          </cell>
          <cell r="CZ572" t="b">
            <v>1</v>
          </cell>
          <cell r="DB572" t="b">
            <v>0</v>
          </cell>
          <cell r="DD572" t="b">
            <v>0</v>
          </cell>
          <cell r="DF572" t="b">
            <v>0</v>
          </cell>
          <cell r="DH572" t="b">
            <v>0</v>
          </cell>
          <cell r="DJ572" t="b">
            <v>0</v>
          </cell>
          <cell r="DL572" t="b">
            <v>0</v>
          </cell>
          <cell r="DN572" t="b">
            <v>0</v>
          </cell>
          <cell r="DP572" t="b">
            <v>0</v>
          </cell>
          <cell r="DV572">
            <v>1.198</v>
          </cell>
          <cell r="DX572">
            <v>1.198</v>
          </cell>
          <cell r="DZ572">
            <v>1.198</v>
          </cell>
          <cell r="EB572">
            <v>1.198</v>
          </cell>
          <cell r="ED572">
            <v>0</v>
          </cell>
          <cell r="EF572">
            <v>0</v>
          </cell>
          <cell r="EJ572">
            <v>0</v>
          </cell>
          <cell r="EL572">
            <v>0</v>
          </cell>
          <cell r="EN572">
            <v>0</v>
          </cell>
          <cell r="EP572">
            <v>0</v>
          </cell>
          <cell r="ER572">
            <v>0</v>
          </cell>
          <cell r="ET572">
            <v>0</v>
          </cell>
          <cell r="EX572">
            <v>0</v>
          </cell>
          <cell r="EZ572">
            <v>0</v>
          </cell>
          <cell r="FD572">
            <v>0</v>
          </cell>
          <cell r="FF572">
            <v>0</v>
          </cell>
        </row>
        <row r="573">
          <cell r="A573" t="str">
            <v>GTEsbjerg</v>
          </cell>
          <cell r="B573" t="str">
            <v>DK-West</v>
          </cell>
          <cell r="G573">
            <v>25</v>
          </cell>
          <cell r="H573">
            <v>0</v>
          </cell>
          <cell r="AK573">
            <v>7.421875</v>
          </cell>
          <cell r="AL573">
            <v>0</v>
          </cell>
          <cell r="AN573">
            <v>0</v>
          </cell>
          <cell r="AO573">
            <v>1</v>
          </cell>
          <cell r="AP573">
            <v>375</v>
          </cell>
          <cell r="AQ573">
            <v>2</v>
          </cell>
          <cell r="BG573" t="b">
            <v>1</v>
          </cell>
          <cell r="BO573" t="b">
            <v>1</v>
          </cell>
          <cell r="CA573" t="b">
            <v>1</v>
          </cell>
          <cell r="CB573" t="b">
            <v>0</v>
          </cell>
          <cell r="CD573" t="b">
            <v>0</v>
          </cell>
          <cell r="CE573" t="b">
            <v>0</v>
          </cell>
          <cell r="CG573" t="b">
            <v>0</v>
          </cell>
          <cell r="CH573" t="b">
            <v>0</v>
          </cell>
          <cell r="CP573" t="str">
            <v>ETHFOGTR</v>
          </cell>
          <cell r="CT573" t="b">
            <v>1</v>
          </cell>
          <cell r="CV573" t="b">
            <v>1</v>
          </cell>
          <cell r="CX573" t="b">
            <v>1</v>
          </cell>
          <cell r="CZ573" t="b">
            <v>1</v>
          </cell>
          <cell r="DB573" t="b">
            <v>0</v>
          </cell>
          <cell r="DD573" t="b">
            <v>0</v>
          </cell>
          <cell r="DF573" t="b">
            <v>0</v>
          </cell>
          <cell r="DH573" t="b">
            <v>0</v>
          </cell>
          <cell r="DJ573" t="b">
            <v>0</v>
          </cell>
          <cell r="DL573" t="b">
            <v>0</v>
          </cell>
          <cell r="DN573" t="b">
            <v>0</v>
          </cell>
          <cell r="DP573" t="b">
            <v>0</v>
          </cell>
          <cell r="DV573">
            <v>25</v>
          </cell>
          <cell r="DX573">
            <v>25</v>
          </cell>
          <cell r="DZ573">
            <v>25</v>
          </cell>
          <cell r="EB573">
            <v>25</v>
          </cell>
          <cell r="ED573">
            <v>0</v>
          </cell>
          <cell r="EF573">
            <v>0</v>
          </cell>
          <cell r="EJ573">
            <v>0</v>
          </cell>
          <cell r="EL573">
            <v>0</v>
          </cell>
          <cell r="EN573">
            <v>0</v>
          </cell>
          <cell r="EP573">
            <v>0</v>
          </cell>
          <cell r="ER573">
            <v>0</v>
          </cell>
          <cell r="ET573">
            <v>0</v>
          </cell>
          <cell r="EX573">
            <v>0</v>
          </cell>
          <cell r="EZ573">
            <v>0</v>
          </cell>
          <cell r="FD573">
            <v>0</v>
          </cell>
          <cell r="FF573">
            <v>0</v>
          </cell>
        </row>
        <row r="574">
          <cell r="A574" t="str">
            <v>KedlerEsbjerg</v>
          </cell>
          <cell r="B574" t="str">
            <v>DK-West</v>
          </cell>
          <cell r="G574">
            <v>0</v>
          </cell>
          <cell r="H574">
            <v>197.81</v>
          </cell>
          <cell r="AK574">
            <v>0</v>
          </cell>
          <cell r="AL574">
            <v>173.67717999999999</v>
          </cell>
          <cell r="AN574">
            <v>0</v>
          </cell>
          <cell r="AO574">
            <v>0</v>
          </cell>
          <cell r="AP574">
            <v>2413.2820000000002</v>
          </cell>
          <cell r="AQ574">
            <v>0</v>
          </cell>
          <cell r="BG574" t="b">
            <v>1</v>
          </cell>
          <cell r="BO574" t="b">
            <v>0</v>
          </cell>
          <cell r="CA574" t="b">
            <v>0</v>
          </cell>
          <cell r="CB574" t="b">
            <v>0</v>
          </cell>
          <cell r="CD574" t="b">
            <v>0</v>
          </cell>
          <cell r="CE574" t="b">
            <v>0</v>
          </cell>
          <cell r="CG574" t="b">
            <v>0</v>
          </cell>
          <cell r="CH574" t="b">
            <v>0</v>
          </cell>
          <cell r="CP574" t="str">
            <v>EHDSLBOC</v>
          </cell>
          <cell r="CT574" t="b">
            <v>0</v>
          </cell>
          <cell r="CV574" t="b">
            <v>0</v>
          </cell>
          <cell r="CX574" t="b">
            <v>0</v>
          </cell>
          <cell r="CZ574" t="b">
            <v>0</v>
          </cell>
          <cell r="DB574" t="b">
            <v>0</v>
          </cell>
          <cell r="DD574" t="b">
            <v>0</v>
          </cell>
          <cell r="DF574" t="b">
            <v>0</v>
          </cell>
          <cell r="DH574" t="b">
            <v>0</v>
          </cell>
          <cell r="DJ574" t="b">
            <v>0</v>
          </cell>
          <cell r="DL574" t="b">
            <v>0</v>
          </cell>
          <cell r="DN574" t="b">
            <v>0</v>
          </cell>
          <cell r="DP574" t="b">
            <v>0</v>
          </cell>
          <cell r="DV574">
            <v>0</v>
          </cell>
          <cell r="DX574">
            <v>0</v>
          </cell>
          <cell r="DZ574">
            <v>0</v>
          </cell>
          <cell r="EB574">
            <v>0</v>
          </cell>
          <cell r="ED574">
            <v>0</v>
          </cell>
          <cell r="EF574">
            <v>0</v>
          </cell>
          <cell r="EJ574">
            <v>0</v>
          </cell>
          <cell r="EL574">
            <v>0</v>
          </cell>
          <cell r="EN574">
            <v>0</v>
          </cell>
          <cell r="EP574">
            <v>0</v>
          </cell>
          <cell r="ER574">
            <v>0</v>
          </cell>
          <cell r="ET574">
            <v>0</v>
          </cell>
          <cell r="EX574">
            <v>0</v>
          </cell>
          <cell r="EZ574">
            <v>0</v>
          </cell>
          <cell r="FD574">
            <v>0</v>
          </cell>
          <cell r="FF574">
            <v>0</v>
          </cell>
        </row>
        <row r="575">
          <cell r="A575" t="str">
            <v>KedlerEsbjerg</v>
          </cell>
          <cell r="B575" t="str">
            <v>DK-West</v>
          </cell>
          <cell r="G575">
            <v>0</v>
          </cell>
          <cell r="H575">
            <v>197.81</v>
          </cell>
          <cell r="AK575">
            <v>0</v>
          </cell>
          <cell r="AL575">
            <v>173.67717999999999</v>
          </cell>
          <cell r="AN575">
            <v>0</v>
          </cell>
          <cell r="AO575">
            <v>0</v>
          </cell>
          <cell r="AP575">
            <v>2413.2820000000002</v>
          </cell>
          <cell r="AQ575">
            <v>0</v>
          </cell>
          <cell r="BG575" t="b">
            <v>1</v>
          </cell>
          <cell r="BO575" t="b">
            <v>1</v>
          </cell>
          <cell r="CA575" t="b">
            <v>0</v>
          </cell>
          <cell r="CB575" t="b">
            <v>1</v>
          </cell>
          <cell r="CD575" t="b">
            <v>0</v>
          </cell>
          <cell r="CE575" t="b">
            <v>0</v>
          </cell>
          <cell r="CG575" t="b">
            <v>0</v>
          </cell>
          <cell r="CH575" t="b">
            <v>0</v>
          </cell>
          <cell r="CP575" t="str">
            <v>EHDSLBOC</v>
          </cell>
          <cell r="CT575" t="b">
            <v>0</v>
          </cell>
          <cell r="CV575" t="b">
            <v>0</v>
          </cell>
          <cell r="CX575" t="b">
            <v>0</v>
          </cell>
          <cell r="CZ575" t="b">
            <v>0</v>
          </cell>
          <cell r="DB575" t="b">
            <v>0</v>
          </cell>
          <cell r="DD575" t="b">
            <v>0</v>
          </cell>
          <cell r="DF575" t="b">
            <v>1</v>
          </cell>
          <cell r="DH575" t="b">
            <v>1</v>
          </cell>
          <cell r="DJ575" t="b">
            <v>1</v>
          </cell>
          <cell r="DL575" t="b">
            <v>1</v>
          </cell>
          <cell r="DN575" t="b">
            <v>0</v>
          </cell>
          <cell r="DP575" t="b">
            <v>0</v>
          </cell>
          <cell r="DV575">
            <v>0</v>
          </cell>
          <cell r="DX575">
            <v>0</v>
          </cell>
          <cell r="DZ575">
            <v>0</v>
          </cell>
          <cell r="EB575">
            <v>0</v>
          </cell>
          <cell r="ED575">
            <v>0</v>
          </cell>
          <cell r="EF575">
            <v>0</v>
          </cell>
          <cell r="EJ575">
            <v>197.81</v>
          </cell>
          <cell r="EL575">
            <v>197.81</v>
          </cell>
          <cell r="EN575">
            <v>197.81</v>
          </cell>
          <cell r="EP575">
            <v>197.81</v>
          </cell>
          <cell r="ER575">
            <v>0</v>
          </cell>
          <cell r="ET575">
            <v>0</v>
          </cell>
          <cell r="EX575">
            <v>0</v>
          </cell>
          <cell r="EZ575">
            <v>0</v>
          </cell>
          <cell r="FD575">
            <v>0</v>
          </cell>
          <cell r="FF575">
            <v>0</v>
          </cell>
        </row>
        <row r="576">
          <cell r="A576" t="str">
            <v>L90_Esbjerg</v>
          </cell>
          <cell r="B576" t="str">
            <v>DK-West</v>
          </cell>
          <cell r="G576">
            <v>9.9550000000000001</v>
          </cell>
          <cell r="H576">
            <v>55</v>
          </cell>
          <cell r="AK576">
            <v>1.3937000000000002</v>
          </cell>
          <cell r="AL576">
            <v>42.541436464088406</v>
          </cell>
          <cell r="AN576">
            <v>0</v>
          </cell>
          <cell r="AO576">
            <v>19.4904963</v>
          </cell>
          <cell r="AP576">
            <v>0</v>
          </cell>
          <cell r="AQ576">
            <v>0.89595000000000002</v>
          </cell>
          <cell r="BG576" t="b">
            <v>1</v>
          </cell>
          <cell r="BO576" t="b">
            <v>0</v>
          </cell>
          <cell r="CA576" t="b">
            <v>0</v>
          </cell>
          <cell r="CB576" t="b">
            <v>0</v>
          </cell>
          <cell r="CD576" t="b">
            <v>0</v>
          </cell>
          <cell r="CE576" t="b">
            <v>0</v>
          </cell>
          <cell r="CG576" t="b">
            <v>0</v>
          </cell>
          <cell r="CH576" t="b">
            <v>0</v>
          </cell>
          <cell r="CP576" t="str">
            <v>ECWSTBPC</v>
          </cell>
          <cell r="CT576" t="b">
            <v>0</v>
          </cell>
          <cell r="CV576" t="b">
            <v>0</v>
          </cell>
          <cell r="CX576" t="b">
            <v>0</v>
          </cell>
          <cell r="CZ576" t="b">
            <v>0</v>
          </cell>
          <cell r="DB576" t="b">
            <v>0</v>
          </cell>
          <cell r="DD576" t="b">
            <v>0</v>
          </cell>
          <cell r="DF576" t="b">
            <v>0</v>
          </cell>
          <cell r="DH576" t="b">
            <v>0</v>
          </cell>
          <cell r="DJ576" t="b">
            <v>0</v>
          </cell>
          <cell r="DL576" t="b">
            <v>0</v>
          </cell>
          <cell r="DN576" t="b">
            <v>0</v>
          </cell>
          <cell r="DP576" t="b">
            <v>0</v>
          </cell>
          <cell r="DV576">
            <v>0</v>
          </cell>
          <cell r="DX576">
            <v>0</v>
          </cell>
          <cell r="DZ576">
            <v>0</v>
          </cell>
          <cell r="EB576">
            <v>0</v>
          </cell>
          <cell r="ED576">
            <v>0</v>
          </cell>
          <cell r="EF576">
            <v>0</v>
          </cell>
          <cell r="EJ576">
            <v>0</v>
          </cell>
          <cell r="EL576">
            <v>0</v>
          </cell>
          <cell r="EN576">
            <v>0</v>
          </cell>
          <cell r="EP576">
            <v>0</v>
          </cell>
          <cell r="ER576">
            <v>0</v>
          </cell>
          <cell r="ET576">
            <v>0</v>
          </cell>
          <cell r="EX576">
            <v>0</v>
          </cell>
          <cell r="EZ576">
            <v>0</v>
          </cell>
          <cell r="FD576">
            <v>0</v>
          </cell>
          <cell r="FF576">
            <v>0</v>
          </cell>
        </row>
        <row r="577">
          <cell r="A577" t="str">
            <v>L90_Esbjerg</v>
          </cell>
          <cell r="B577" t="str">
            <v>DK-West</v>
          </cell>
          <cell r="G577">
            <v>16.335000000000001</v>
          </cell>
          <cell r="H577">
            <v>55</v>
          </cell>
          <cell r="AK577">
            <v>3.512025</v>
          </cell>
          <cell r="AL577">
            <v>39.814814814814817</v>
          </cell>
          <cell r="AN577">
            <v>0</v>
          </cell>
          <cell r="AO577">
            <v>31.640895000000004</v>
          </cell>
          <cell r="AP577">
            <v>0</v>
          </cell>
          <cell r="AQ577">
            <v>1.4701500000000001</v>
          </cell>
          <cell r="BG577" t="b">
            <v>1</v>
          </cell>
          <cell r="BO577" t="b">
            <v>0</v>
          </cell>
          <cell r="CA577" t="b">
            <v>0</v>
          </cell>
          <cell r="CB577" t="b">
            <v>0</v>
          </cell>
          <cell r="CD577" t="b">
            <v>0</v>
          </cell>
          <cell r="CE577" t="b">
            <v>0</v>
          </cell>
          <cell r="CG577" t="b">
            <v>0</v>
          </cell>
          <cell r="CH577" t="b">
            <v>0</v>
          </cell>
          <cell r="CP577" t="str">
            <v>ECWSTBPC</v>
          </cell>
          <cell r="CT577" t="b">
            <v>0</v>
          </cell>
          <cell r="CV577" t="b">
            <v>0</v>
          </cell>
          <cell r="CX577" t="b">
            <v>0</v>
          </cell>
          <cell r="CZ577" t="b">
            <v>0</v>
          </cell>
          <cell r="DB577" t="b">
            <v>0</v>
          </cell>
          <cell r="DD577" t="b">
            <v>0</v>
          </cell>
          <cell r="DF577" t="b">
            <v>0</v>
          </cell>
          <cell r="DH577" t="b">
            <v>0</v>
          </cell>
          <cell r="DJ577" t="b">
            <v>0</v>
          </cell>
          <cell r="DL577" t="b">
            <v>0</v>
          </cell>
          <cell r="DN577" t="b">
            <v>0</v>
          </cell>
          <cell r="DP577" t="b">
            <v>0</v>
          </cell>
          <cell r="DV577">
            <v>0</v>
          </cell>
          <cell r="DX577">
            <v>0</v>
          </cell>
          <cell r="DZ577">
            <v>0</v>
          </cell>
          <cell r="EB577">
            <v>0</v>
          </cell>
          <cell r="ED577">
            <v>0</v>
          </cell>
          <cell r="EF577">
            <v>0</v>
          </cell>
          <cell r="EJ577">
            <v>0</v>
          </cell>
          <cell r="EL577">
            <v>0</v>
          </cell>
          <cell r="EN577">
            <v>0</v>
          </cell>
          <cell r="EP577">
            <v>0</v>
          </cell>
          <cell r="ER577">
            <v>0</v>
          </cell>
          <cell r="ET577">
            <v>0</v>
          </cell>
          <cell r="EX577">
            <v>0</v>
          </cell>
          <cell r="EZ577">
            <v>0</v>
          </cell>
          <cell r="FD577">
            <v>0</v>
          </cell>
          <cell r="FF577">
            <v>0</v>
          </cell>
        </row>
        <row r="578">
          <cell r="A578" t="str">
            <v>L90_Esbjerg</v>
          </cell>
          <cell r="B578" t="str">
            <v>DK-West</v>
          </cell>
          <cell r="G578">
            <v>16.335000000000001</v>
          </cell>
          <cell r="H578">
            <v>55</v>
          </cell>
          <cell r="AK578">
            <v>3.512025</v>
          </cell>
          <cell r="AL578">
            <v>39.814814814814817</v>
          </cell>
          <cell r="AN578">
            <v>0</v>
          </cell>
          <cell r="AO578">
            <v>30.789024750000003</v>
          </cell>
          <cell r="AP578">
            <v>0</v>
          </cell>
          <cell r="AQ578">
            <v>1.4701500000000001</v>
          </cell>
          <cell r="BG578" t="b">
            <v>1</v>
          </cell>
          <cell r="BO578" t="b">
            <v>1</v>
          </cell>
          <cell r="CA578" t="b">
            <v>1</v>
          </cell>
          <cell r="CB578" t="b">
            <v>1</v>
          </cell>
          <cell r="CD578" t="b">
            <v>0</v>
          </cell>
          <cell r="CE578" t="b">
            <v>0</v>
          </cell>
          <cell r="CG578" t="b">
            <v>0</v>
          </cell>
          <cell r="CH578" t="b">
            <v>0</v>
          </cell>
          <cell r="CP578" t="str">
            <v>ECWSTBPC</v>
          </cell>
          <cell r="CT578" t="b">
            <v>1</v>
          </cell>
          <cell r="CV578" t="b">
            <v>1</v>
          </cell>
          <cell r="CX578" t="b">
            <v>1</v>
          </cell>
          <cell r="CZ578" t="b">
            <v>0</v>
          </cell>
          <cell r="DB578" t="b">
            <v>0</v>
          </cell>
          <cell r="DD578" t="b">
            <v>0</v>
          </cell>
          <cell r="DF578" t="b">
            <v>1</v>
          </cell>
          <cell r="DH578" t="b">
            <v>1</v>
          </cell>
          <cell r="DJ578" t="b">
            <v>1</v>
          </cell>
          <cell r="DL578" t="b">
            <v>0</v>
          </cell>
          <cell r="DN578" t="b">
            <v>0</v>
          </cell>
          <cell r="DP578" t="b">
            <v>0</v>
          </cell>
          <cell r="DV578">
            <v>16.335000000000001</v>
          </cell>
          <cell r="DX578">
            <v>16.335000000000001</v>
          </cell>
          <cell r="DZ578">
            <v>16.335000000000001</v>
          </cell>
          <cell r="EB578">
            <v>0</v>
          </cell>
          <cell r="ED578">
            <v>0</v>
          </cell>
          <cell r="EF578">
            <v>0</v>
          </cell>
          <cell r="EJ578">
            <v>55</v>
          </cell>
          <cell r="EL578">
            <v>55</v>
          </cell>
          <cell r="EN578">
            <v>55</v>
          </cell>
          <cell r="EP578">
            <v>0</v>
          </cell>
          <cell r="ER578">
            <v>0</v>
          </cell>
          <cell r="ET578">
            <v>0</v>
          </cell>
          <cell r="EX578">
            <v>0</v>
          </cell>
          <cell r="EZ578">
            <v>0</v>
          </cell>
          <cell r="FD578">
            <v>0</v>
          </cell>
          <cell r="FF578">
            <v>0</v>
          </cell>
        </row>
        <row r="579">
          <cell r="A579" t="str">
            <v>L90_Esbjerg</v>
          </cell>
          <cell r="B579" t="str">
            <v>DK-West</v>
          </cell>
          <cell r="G579">
            <v>16.335000000000001</v>
          </cell>
          <cell r="H579">
            <v>55</v>
          </cell>
          <cell r="AK579">
            <v>3.512025</v>
          </cell>
          <cell r="AL579">
            <v>39.814814814814817</v>
          </cell>
          <cell r="AN579">
            <v>0</v>
          </cell>
          <cell r="AO579">
            <v>30.277902600000004</v>
          </cell>
          <cell r="AP579">
            <v>0</v>
          </cell>
          <cell r="AQ579">
            <v>1.4701500000000001</v>
          </cell>
          <cell r="BG579" t="b">
            <v>1</v>
          </cell>
          <cell r="BO579" t="b">
            <v>0</v>
          </cell>
          <cell r="CA579" t="b">
            <v>0</v>
          </cell>
          <cell r="CB579" t="b">
            <v>0</v>
          </cell>
          <cell r="CD579" t="b">
            <v>1</v>
          </cell>
          <cell r="CE579" t="b">
            <v>1</v>
          </cell>
          <cell r="CG579" t="b">
            <v>0</v>
          </cell>
          <cell r="CH579" t="b">
            <v>0</v>
          </cell>
          <cell r="CT579" t="b">
            <v>0</v>
          </cell>
          <cell r="CV579" t="b">
            <v>0</v>
          </cell>
          <cell r="CX579" t="b">
            <v>0</v>
          </cell>
          <cell r="CZ579" t="b">
            <v>0</v>
          </cell>
          <cell r="DB579" t="b">
            <v>0</v>
          </cell>
          <cell r="DD579" t="b">
            <v>0</v>
          </cell>
          <cell r="DF579" t="b">
            <v>0</v>
          </cell>
          <cell r="DH579" t="b">
            <v>0</v>
          </cell>
          <cell r="DJ579" t="b">
            <v>0</v>
          </cell>
          <cell r="DL579" t="b">
            <v>0</v>
          </cell>
          <cell r="DN579" t="b">
            <v>0</v>
          </cell>
          <cell r="DP579" t="b">
            <v>0</v>
          </cell>
          <cell r="DV579">
            <v>0</v>
          </cell>
          <cell r="DX579">
            <v>0</v>
          </cell>
          <cell r="DZ579">
            <v>0</v>
          </cell>
          <cell r="EB579">
            <v>0</v>
          </cell>
          <cell r="ED579">
            <v>0</v>
          </cell>
          <cell r="EF579">
            <v>0</v>
          </cell>
          <cell r="EJ579">
            <v>0</v>
          </cell>
          <cell r="EL579">
            <v>0</v>
          </cell>
          <cell r="EN579">
            <v>0</v>
          </cell>
          <cell r="EP579">
            <v>0</v>
          </cell>
          <cell r="ER579">
            <v>0</v>
          </cell>
          <cell r="ET579">
            <v>0</v>
          </cell>
          <cell r="EX579">
            <v>16.335000000000001</v>
          </cell>
          <cell r="EZ579">
            <v>55</v>
          </cell>
          <cell r="FD579">
            <v>0</v>
          </cell>
          <cell r="FF579">
            <v>0</v>
          </cell>
        </row>
        <row r="580">
          <cell r="A580" t="str">
            <v>L90_Esbjerg2</v>
          </cell>
          <cell r="B580" t="str">
            <v>DK-East</v>
          </cell>
          <cell r="G580">
            <v>27.464788732394368</v>
          </cell>
          <cell r="H580">
            <v>75</v>
          </cell>
          <cell r="AK580">
            <v>6.7838028169014084</v>
          </cell>
          <cell r="AL580">
            <v>50.587499999999999</v>
          </cell>
          <cell r="AN580">
            <v>0</v>
          </cell>
          <cell r="AO580">
            <v>31.859154929577464</v>
          </cell>
          <cell r="AP580">
            <v>0</v>
          </cell>
          <cell r="AQ580">
            <v>1.9225352112676055</v>
          </cell>
          <cell r="BG580" t="b">
            <v>0</v>
          </cell>
          <cell r="BO580" t="b">
            <v>0</v>
          </cell>
          <cell r="CA580" t="b">
            <v>0</v>
          </cell>
          <cell r="CB580" t="b">
            <v>0</v>
          </cell>
          <cell r="CD580" t="b">
            <v>0</v>
          </cell>
          <cell r="CE580" t="b">
            <v>0</v>
          </cell>
          <cell r="CG580" t="b">
            <v>0</v>
          </cell>
          <cell r="CH580" t="b">
            <v>0</v>
          </cell>
          <cell r="CP580" t="str">
            <v>ECWSTBPC</v>
          </cell>
          <cell r="CT580" t="b">
            <v>0</v>
          </cell>
          <cell r="CV580" t="b">
            <v>0</v>
          </cell>
          <cell r="CX580" t="b">
            <v>0</v>
          </cell>
          <cell r="CZ580" t="b">
            <v>0</v>
          </cell>
          <cell r="DB580" t="b">
            <v>0</v>
          </cell>
          <cell r="DD580" t="b">
            <v>0</v>
          </cell>
          <cell r="DF580" t="b">
            <v>0</v>
          </cell>
          <cell r="DH580" t="b">
            <v>0</v>
          </cell>
          <cell r="DJ580" t="b">
            <v>0</v>
          </cell>
          <cell r="DL580" t="b">
            <v>0</v>
          </cell>
          <cell r="DN580" t="b">
            <v>0</v>
          </cell>
          <cell r="DP580" t="b">
            <v>0</v>
          </cell>
          <cell r="DV580">
            <v>0</v>
          </cell>
          <cell r="DX580">
            <v>0</v>
          </cell>
          <cell r="DZ580">
            <v>0</v>
          </cell>
          <cell r="EB580">
            <v>0</v>
          </cell>
          <cell r="ED580">
            <v>0</v>
          </cell>
          <cell r="EF580">
            <v>0</v>
          </cell>
          <cell r="EJ580">
            <v>0</v>
          </cell>
          <cell r="EL580">
            <v>0</v>
          </cell>
          <cell r="EN580">
            <v>0</v>
          </cell>
          <cell r="EP580">
            <v>0</v>
          </cell>
          <cell r="ER580">
            <v>0</v>
          </cell>
          <cell r="ET580">
            <v>0</v>
          </cell>
          <cell r="EX580">
            <v>0</v>
          </cell>
          <cell r="EZ580">
            <v>0</v>
          </cell>
          <cell r="FD580">
            <v>0</v>
          </cell>
          <cell r="FF580">
            <v>0</v>
          </cell>
        </row>
        <row r="581">
          <cell r="A581" t="str">
            <v>EsbjergØRenseanlæg</v>
          </cell>
          <cell r="B581" t="str">
            <v>DK-West</v>
          </cell>
          <cell r="G581">
            <v>0.74</v>
          </cell>
          <cell r="H581">
            <v>0.77388389798993984</v>
          </cell>
          <cell r="AK581">
            <v>0.23351138025220142</v>
          </cell>
          <cell r="AL581">
            <v>0.25538549806053179</v>
          </cell>
          <cell r="AN581">
            <v>0</v>
          </cell>
          <cell r="AO581">
            <v>7.3999999999999996E-2</v>
          </cell>
          <cell r="AP581">
            <v>22.2</v>
          </cell>
          <cell r="AQ581">
            <v>7.3999999999999996E-2</v>
          </cell>
          <cell r="BG581" t="b">
            <v>1</v>
          </cell>
          <cell r="BO581" t="b">
            <v>1</v>
          </cell>
          <cell r="CA581" t="b">
            <v>1</v>
          </cell>
          <cell r="CB581" t="b">
            <v>1</v>
          </cell>
          <cell r="CD581" t="b">
            <v>0</v>
          </cell>
          <cell r="CE581" t="b">
            <v>0</v>
          </cell>
          <cell r="CG581" t="b">
            <v>0</v>
          </cell>
          <cell r="CH581" t="b">
            <v>0</v>
          </cell>
          <cell r="CP581" t="str">
            <v>ECBGAENC</v>
          </cell>
          <cell r="CT581" t="b">
            <v>1</v>
          </cell>
          <cell r="CV581" t="b">
            <v>1</v>
          </cell>
          <cell r="CX581" t="b">
            <v>1</v>
          </cell>
          <cell r="CZ581" t="b">
            <v>0</v>
          </cell>
          <cell r="DB581" t="b">
            <v>0</v>
          </cell>
          <cell r="DD581" t="b">
            <v>0</v>
          </cell>
          <cell r="DF581" t="b">
            <v>1</v>
          </cell>
          <cell r="DH581" t="b">
            <v>1</v>
          </cell>
          <cell r="DJ581" t="b">
            <v>1</v>
          </cell>
          <cell r="DL581" t="b">
            <v>0</v>
          </cell>
          <cell r="DN581" t="b">
            <v>0</v>
          </cell>
          <cell r="DP581" t="b">
            <v>0</v>
          </cell>
          <cell r="DV581">
            <v>0.74</v>
          </cell>
          <cell r="DX581">
            <v>0.74</v>
          </cell>
          <cell r="DZ581">
            <v>0.74</v>
          </cell>
          <cell r="EB581">
            <v>0</v>
          </cell>
          <cell r="ED581">
            <v>0</v>
          </cell>
          <cell r="EF581">
            <v>0</v>
          </cell>
          <cell r="EJ581">
            <v>0.77388389798993984</v>
          </cell>
          <cell r="EL581">
            <v>0.77388389798993984</v>
          </cell>
          <cell r="EN581">
            <v>0.77388389798993984</v>
          </cell>
          <cell r="EP581">
            <v>0</v>
          </cell>
          <cell r="ER581">
            <v>0</v>
          </cell>
          <cell r="ET581">
            <v>0</v>
          </cell>
          <cell r="EX581">
            <v>0</v>
          </cell>
          <cell r="EZ581">
            <v>0</v>
          </cell>
          <cell r="FD581">
            <v>0</v>
          </cell>
          <cell r="FF581">
            <v>0</v>
          </cell>
        </row>
        <row r="582">
          <cell r="A582" t="str">
            <v>IndustryHeatEsbjerg</v>
          </cell>
          <cell r="B582" t="str">
            <v>DK-West</v>
          </cell>
          <cell r="G582">
            <v>0</v>
          </cell>
          <cell r="H582">
            <v>1.2300956997533741</v>
          </cell>
          <cell r="N582">
            <v>7.7397621428482299</v>
          </cell>
          <cell r="AK582">
            <v>0</v>
          </cell>
          <cell r="AL582">
            <v>0</v>
          </cell>
          <cell r="AN582">
            <v>0</v>
          </cell>
          <cell r="AO582">
            <v>0</v>
          </cell>
          <cell r="AP582">
            <v>0</v>
          </cell>
          <cell r="AQ582">
            <v>0</v>
          </cell>
          <cell r="BG582" t="b">
            <v>0</v>
          </cell>
          <cell r="BO582" t="b">
            <v>0</v>
          </cell>
          <cell r="CA582" t="b">
            <v>0</v>
          </cell>
          <cell r="CB582" t="b">
            <v>0</v>
          </cell>
          <cell r="CD582" t="b">
            <v>0</v>
          </cell>
          <cell r="CE582" t="b">
            <v>0</v>
          </cell>
          <cell r="CG582" t="b">
            <v>0</v>
          </cell>
          <cell r="CH582" t="b">
            <v>0</v>
          </cell>
          <cell r="CP582">
            <v>0</v>
          </cell>
          <cell r="CT582" t="b">
            <v>0</v>
          </cell>
          <cell r="CV582" t="b">
            <v>0</v>
          </cell>
          <cell r="CX582" t="b">
            <v>0</v>
          </cell>
          <cell r="CZ582" t="b">
            <v>0</v>
          </cell>
          <cell r="DB582" t="b">
            <v>0</v>
          </cell>
          <cell r="DD582" t="b">
            <v>0</v>
          </cell>
          <cell r="DF582" t="b">
            <v>0</v>
          </cell>
          <cell r="DH582" t="b">
            <v>0</v>
          </cell>
          <cell r="DJ582" t="b">
            <v>0</v>
          </cell>
          <cell r="DL582" t="b">
            <v>0</v>
          </cell>
          <cell r="DN582" t="b">
            <v>0</v>
          </cell>
          <cell r="DP582" t="b">
            <v>0</v>
          </cell>
          <cell r="DV582">
            <v>0</v>
          </cell>
          <cell r="DX582">
            <v>0</v>
          </cell>
          <cell r="DZ582">
            <v>0</v>
          </cell>
          <cell r="EB582">
            <v>0</v>
          </cell>
          <cell r="ED582">
            <v>0</v>
          </cell>
          <cell r="EF582">
            <v>0</v>
          </cell>
          <cell r="EJ582">
            <v>0</v>
          </cell>
          <cell r="EL582">
            <v>0</v>
          </cell>
          <cell r="EN582">
            <v>0</v>
          </cell>
          <cell r="EP582">
            <v>0</v>
          </cell>
          <cell r="ER582">
            <v>0</v>
          </cell>
          <cell r="ET582">
            <v>0</v>
          </cell>
          <cell r="EX582">
            <v>0</v>
          </cell>
          <cell r="EZ582">
            <v>0</v>
          </cell>
          <cell r="FD582">
            <v>0</v>
          </cell>
          <cell r="FF582">
            <v>0</v>
          </cell>
        </row>
        <row r="583">
          <cell r="A583" t="str">
            <v>IndustryHeatEsbjerg</v>
          </cell>
          <cell r="B583" t="str">
            <v>DK-West</v>
          </cell>
          <cell r="G583">
            <v>0</v>
          </cell>
          <cell r="H583">
            <v>1.2348172955735883</v>
          </cell>
          <cell r="N583">
            <v>7.7694704237490182</v>
          </cell>
          <cell r="AK583">
            <v>0</v>
          </cell>
          <cell r="AL583">
            <v>0</v>
          </cell>
          <cell r="AN583">
            <v>0</v>
          </cell>
          <cell r="AO583">
            <v>0</v>
          </cell>
          <cell r="AP583">
            <v>0</v>
          </cell>
          <cell r="AQ583">
            <v>0</v>
          </cell>
          <cell r="BG583" t="b">
            <v>0</v>
          </cell>
          <cell r="BO583" t="b">
            <v>0</v>
          </cell>
          <cell r="CA583" t="b">
            <v>0</v>
          </cell>
          <cell r="CB583" t="b">
            <v>0</v>
          </cell>
          <cell r="CD583" t="b">
            <v>0</v>
          </cell>
          <cell r="CE583" t="b">
            <v>0</v>
          </cell>
          <cell r="CG583" t="b">
            <v>0</v>
          </cell>
          <cell r="CH583" t="b">
            <v>0</v>
          </cell>
          <cell r="CP583">
            <v>0</v>
          </cell>
          <cell r="CT583" t="b">
            <v>0</v>
          </cell>
          <cell r="CV583" t="b">
            <v>0</v>
          </cell>
          <cell r="CX583" t="b">
            <v>0</v>
          </cell>
          <cell r="CZ583" t="b">
            <v>0</v>
          </cell>
          <cell r="DB583" t="b">
            <v>0</v>
          </cell>
          <cell r="DD583" t="b">
            <v>0</v>
          </cell>
          <cell r="DF583" t="b">
            <v>0</v>
          </cell>
          <cell r="DH583" t="b">
            <v>0</v>
          </cell>
          <cell r="DJ583" t="b">
            <v>0</v>
          </cell>
          <cell r="DL583" t="b">
            <v>0</v>
          </cell>
          <cell r="DN583" t="b">
            <v>0</v>
          </cell>
          <cell r="DP583" t="b">
            <v>0</v>
          </cell>
          <cell r="DV583">
            <v>0</v>
          </cell>
          <cell r="DX583">
            <v>0</v>
          </cell>
          <cell r="DZ583">
            <v>0</v>
          </cell>
          <cell r="EB583">
            <v>0</v>
          </cell>
          <cell r="ED583">
            <v>0</v>
          </cell>
          <cell r="EF583">
            <v>0</v>
          </cell>
          <cell r="EJ583">
            <v>0</v>
          </cell>
          <cell r="EL583">
            <v>0</v>
          </cell>
          <cell r="EN583">
            <v>0</v>
          </cell>
          <cell r="EP583">
            <v>0</v>
          </cell>
          <cell r="ER583">
            <v>0</v>
          </cell>
          <cell r="ET583">
            <v>0</v>
          </cell>
          <cell r="EX583">
            <v>0</v>
          </cell>
          <cell r="EZ583">
            <v>0</v>
          </cell>
          <cell r="FD583">
            <v>0</v>
          </cell>
          <cell r="FF583">
            <v>0</v>
          </cell>
        </row>
        <row r="584">
          <cell r="A584" t="str">
            <v>VKE_B3</v>
          </cell>
          <cell r="B584" t="str">
            <v>DK-West</v>
          </cell>
          <cell r="G584">
            <v>412</v>
          </cell>
          <cell r="H584">
            <v>493.41317365269458</v>
          </cell>
          <cell r="AK584">
            <v>180.04400000000001</v>
          </cell>
          <cell r="AL584">
            <v>1306.797314461985</v>
          </cell>
          <cell r="AN584">
            <v>81.41317365269461</v>
          </cell>
          <cell r="AO584">
            <v>64.931200000000004</v>
          </cell>
          <cell r="AP584">
            <v>10238.200000000001</v>
          </cell>
          <cell r="AQ584">
            <v>57.680000000000007</v>
          </cell>
          <cell r="BG584" t="b">
            <v>1</v>
          </cell>
          <cell r="BO584" t="b">
            <v>0</v>
          </cell>
          <cell r="CA584" t="b">
            <v>0</v>
          </cell>
          <cell r="CB584" t="b">
            <v>0</v>
          </cell>
          <cell r="CD584" t="b">
            <v>0</v>
          </cell>
          <cell r="CE584" t="b">
            <v>0</v>
          </cell>
          <cell r="CG584" t="b">
            <v>0</v>
          </cell>
          <cell r="CH584" t="b">
            <v>0</v>
          </cell>
          <cell r="CP584" t="str">
            <v>ECCOAEXC</v>
          </cell>
          <cell r="CT584" t="b">
            <v>0</v>
          </cell>
          <cell r="CV584" t="b">
            <v>0</v>
          </cell>
          <cell r="CX584" t="b">
            <v>0</v>
          </cell>
          <cell r="CZ584" t="b">
            <v>0</v>
          </cell>
          <cell r="DB584" t="b">
            <v>0</v>
          </cell>
          <cell r="DD584" t="b">
            <v>0</v>
          </cell>
          <cell r="DF584" t="b">
            <v>0</v>
          </cell>
          <cell r="DH584" t="b">
            <v>0</v>
          </cell>
          <cell r="DJ584" t="b">
            <v>0</v>
          </cell>
          <cell r="DL584" t="b">
            <v>0</v>
          </cell>
          <cell r="DN584" t="b">
            <v>0</v>
          </cell>
          <cell r="DP584" t="b">
            <v>0</v>
          </cell>
          <cell r="DV584">
            <v>0</v>
          </cell>
          <cell r="DX584">
            <v>0</v>
          </cell>
          <cell r="DZ584">
            <v>0</v>
          </cell>
          <cell r="EB584">
            <v>0</v>
          </cell>
          <cell r="ED584">
            <v>0</v>
          </cell>
          <cell r="EF584">
            <v>0</v>
          </cell>
          <cell r="EJ584">
            <v>0</v>
          </cell>
          <cell r="EL584">
            <v>0</v>
          </cell>
          <cell r="EN584">
            <v>0</v>
          </cell>
          <cell r="EP584">
            <v>0</v>
          </cell>
          <cell r="ER584">
            <v>0</v>
          </cell>
          <cell r="ET584">
            <v>0</v>
          </cell>
          <cell r="EX584">
            <v>0</v>
          </cell>
          <cell r="EZ584">
            <v>0</v>
          </cell>
          <cell r="FD584">
            <v>0</v>
          </cell>
          <cell r="FF584">
            <v>0</v>
          </cell>
        </row>
        <row r="585">
          <cell r="A585" t="str">
            <v>VKE_B3</v>
          </cell>
          <cell r="B585" t="str">
            <v>DK-West</v>
          </cell>
          <cell r="G585">
            <v>412</v>
          </cell>
          <cell r="H585">
            <v>493.41317365269458</v>
          </cell>
          <cell r="AK585">
            <v>180.04400000000001</v>
          </cell>
          <cell r="AL585">
            <v>1306.797314461985</v>
          </cell>
          <cell r="AN585">
            <v>81.41317365269461</v>
          </cell>
          <cell r="AO585">
            <v>64.931200000000004</v>
          </cell>
          <cell r="AP585">
            <v>10238.200000000001</v>
          </cell>
          <cell r="AQ585">
            <v>57.680000000000007</v>
          </cell>
          <cell r="BG585" t="b">
            <v>1</v>
          </cell>
          <cell r="BO585" t="b">
            <v>0</v>
          </cell>
          <cell r="CA585" t="b">
            <v>0</v>
          </cell>
          <cell r="CB585" t="b">
            <v>0</v>
          </cell>
          <cell r="CD585" t="b">
            <v>0</v>
          </cell>
          <cell r="CE585" t="b">
            <v>0</v>
          </cell>
          <cell r="CG585" t="b">
            <v>0</v>
          </cell>
          <cell r="CH585" t="b">
            <v>0</v>
          </cell>
          <cell r="CP585" t="str">
            <v>ECCOAEXC</v>
          </cell>
          <cell r="CT585" t="b">
            <v>0</v>
          </cell>
          <cell r="CV585" t="b">
            <v>0</v>
          </cell>
          <cell r="CX585" t="b">
            <v>0</v>
          </cell>
          <cell r="CZ585" t="b">
            <v>0</v>
          </cell>
          <cell r="DB585" t="b">
            <v>0</v>
          </cell>
          <cell r="DD585" t="b">
            <v>0</v>
          </cell>
          <cell r="DF585" t="b">
            <v>0</v>
          </cell>
          <cell r="DH585" t="b">
            <v>0</v>
          </cell>
          <cell r="DJ585" t="b">
            <v>0</v>
          </cell>
          <cell r="DL585" t="b">
            <v>0</v>
          </cell>
          <cell r="DN585" t="b">
            <v>0</v>
          </cell>
          <cell r="DP585" t="b">
            <v>0</v>
          </cell>
          <cell r="DV585">
            <v>0</v>
          </cell>
          <cell r="DX585">
            <v>0</v>
          </cell>
          <cell r="DZ585">
            <v>0</v>
          </cell>
          <cell r="EB585">
            <v>0</v>
          </cell>
          <cell r="ED585">
            <v>0</v>
          </cell>
          <cell r="EF585">
            <v>0</v>
          </cell>
          <cell r="EJ585">
            <v>0</v>
          </cell>
          <cell r="EL585">
            <v>0</v>
          </cell>
          <cell r="EN585">
            <v>0</v>
          </cell>
          <cell r="EP585">
            <v>0</v>
          </cell>
          <cell r="ER585">
            <v>0</v>
          </cell>
          <cell r="ET585">
            <v>0</v>
          </cell>
          <cell r="EX585">
            <v>0</v>
          </cell>
          <cell r="EZ585">
            <v>0</v>
          </cell>
          <cell r="FD585">
            <v>0</v>
          </cell>
          <cell r="FF585">
            <v>0</v>
          </cell>
        </row>
        <row r="586">
          <cell r="A586" t="str">
            <v>VKE_B3</v>
          </cell>
          <cell r="B586" t="str">
            <v>DK-West</v>
          </cell>
          <cell r="G586">
            <v>412</v>
          </cell>
          <cell r="H586">
            <v>493.41317365269458</v>
          </cell>
          <cell r="AK586">
            <v>180.04400000000001</v>
          </cell>
          <cell r="AL586">
            <v>1306.797314461985</v>
          </cell>
          <cell r="AN586">
            <v>81.41317365269461</v>
          </cell>
          <cell r="AO586">
            <v>64.931200000000004</v>
          </cell>
          <cell r="AP586">
            <v>10238.200000000001</v>
          </cell>
          <cell r="AQ586">
            <v>57.680000000000007</v>
          </cell>
          <cell r="BG586" t="b">
            <v>1</v>
          </cell>
          <cell r="BO586" t="b">
            <v>0</v>
          </cell>
          <cell r="CA586" t="b">
            <v>0</v>
          </cell>
          <cell r="CB586" t="b">
            <v>0</v>
          </cell>
          <cell r="CD586" t="b">
            <v>0</v>
          </cell>
          <cell r="CE586" t="b">
            <v>0</v>
          </cell>
          <cell r="CG586" t="b">
            <v>0</v>
          </cell>
          <cell r="CH586" t="b">
            <v>0</v>
          </cell>
          <cell r="CP586" t="str">
            <v>ECCOAEXC</v>
          </cell>
          <cell r="CT586" t="b">
            <v>0</v>
          </cell>
          <cell r="CV586" t="b">
            <v>0</v>
          </cell>
          <cell r="CX586" t="b">
            <v>0</v>
          </cell>
          <cell r="CZ586" t="b">
            <v>0</v>
          </cell>
          <cell r="DB586" t="b">
            <v>0</v>
          </cell>
          <cell r="DD586" t="b">
            <v>0</v>
          </cell>
          <cell r="DF586" t="b">
            <v>0</v>
          </cell>
          <cell r="DH586" t="b">
            <v>0</v>
          </cell>
          <cell r="DJ586" t="b">
            <v>0</v>
          </cell>
          <cell r="DL586" t="b">
            <v>0</v>
          </cell>
          <cell r="DN586" t="b">
            <v>0</v>
          </cell>
          <cell r="DP586" t="b">
            <v>0</v>
          </cell>
          <cell r="DV586">
            <v>0</v>
          </cell>
          <cell r="DX586">
            <v>0</v>
          </cell>
          <cell r="DZ586">
            <v>0</v>
          </cell>
          <cell r="EB586">
            <v>0</v>
          </cell>
          <cell r="ED586">
            <v>0</v>
          </cell>
          <cell r="EF586">
            <v>0</v>
          </cell>
          <cell r="EJ586">
            <v>0</v>
          </cell>
          <cell r="EL586">
            <v>0</v>
          </cell>
          <cell r="EN586">
            <v>0</v>
          </cell>
          <cell r="EP586">
            <v>0</v>
          </cell>
          <cell r="ER586">
            <v>0</v>
          </cell>
          <cell r="ET586">
            <v>0</v>
          </cell>
          <cell r="EX586">
            <v>0</v>
          </cell>
          <cell r="EZ586">
            <v>0</v>
          </cell>
          <cell r="FD586">
            <v>0</v>
          </cell>
          <cell r="FF586">
            <v>0</v>
          </cell>
        </row>
        <row r="587">
          <cell r="A587" t="str">
            <v>VKE_B3</v>
          </cell>
          <cell r="B587" t="str">
            <v>DK-West</v>
          </cell>
          <cell r="G587">
            <v>412</v>
          </cell>
          <cell r="H587">
            <v>493.41317365269458</v>
          </cell>
          <cell r="AK587">
            <v>180.04400000000001</v>
          </cell>
          <cell r="AL587">
            <v>1306.797314461985</v>
          </cell>
          <cell r="AN587">
            <v>81.41317365269461</v>
          </cell>
          <cell r="AO587">
            <v>64.931200000000004</v>
          </cell>
          <cell r="AP587">
            <v>10238.200000000001</v>
          </cell>
          <cell r="AQ587">
            <v>57.680000000000007</v>
          </cell>
          <cell r="BG587" t="b">
            <v>1</v>
          </cell>
          <cell r="BO587" t="b">
            <v>1</v>
          </cell>
          <cell r="CA587" t="b">
            <v>1</v>
          </cell>
          <cell r="CB587" t="b">
            <v>1</v>
          </cell>
          <cell r="CD587" t="b">
            <v>0</v>
          </cell>
          <cell r="CE587" t="b">
            <v>0</v>
          </cell>
          <cell r="CG587" t="b">
            <v>0</v>
          </cell>
          <cell r="CH587" t="b">
            <v>0</v>
          </cell>
          <cell r="CP587" t="str">
            <v>ECCOAEXC</v>
          </cell>
          <cell r="CT587" t="b">
            <v>1</v>
          </cell>
          <cell r="CV587" t="b">
            <v>1</v>
          </cell>
          <cell r="CX587" t="b">
            <v>0</v>
          </cell>
          <cell r="CZ587" t="b">
            <v>0</v>
          </cell>
          <cell r="DB587" t="b">
            <v>0</v>
          </cell>
          <cell r="DD587" t="b">
            <v>0</v>
          </cell>
          <cell r="DF587" t="b">
            <v>1</v>
          </cell>
          <cell r="DH587" t="b">
            <v>1</v>
          </cell>
          <cell r="DJ587" t="b">
            <v>0</v>
          </cell>
          <cell r="DL587" t="b">
            <v>0</v>
          </cell>
          <cell r="DN587" t="b">
            <v>0</v>
          </cell>
          <cell r="DP587" t="b">
            <v>0</v>
          </cell>
          <cell r="DV587">
            <v>412</v>
          </cell>
          <cell r="DX587">
            <v>412</v>
          </cell>
          <cell r="DZ587">
            <v>0</v>
          </cell>
          <cell r="EB587">
            <v>0</v>
          </cell>
          <cell r="ED587">
            <v>0</v>
          </cell>
          <cell r="EF587">
            <v>0</v>
          </cell>
          <cell r="EJ587">
            <v>493.41317365269458</v>
          </cell>
          <cell r="EL587">
            <v>493.41317365269458</v>
          </cell>
          <cell r="EN587">
            <v>0</v>
          </cell>
          <cell r="EP587">
            <v>0</v>
          </cell>
          <cell r="ER587">
            <v>0</v>
          </cell>
          <cell r="ET587">
            <v>0</v>
          </cell>
          <cell r="EX587">
            <v>0</v>
          </cell>
          <cell r="EZ587">
            <v>0</v>
          </cell>
          <cell r="FD587">
            <v>0</v>
          </cell>
          <cell r="FF587">
            <v>0</v>
          </cell>
        </row>
        <row r="588">
          <cell r="A588" t="str">
            <v>VKE_B3</v>
          </cell>
          <cell r="B588" t="str">
            <v>DK-West</v>
          </cell>
          <cell r="G588">
            <v>412</v>
          </cell>
          <cell r="H588">
            <v>493.41317365269458</v>
          </cell>
          <cell r="AK588">
            <v>180.04400000000001</v>
          </cell>
          <cell r="AL588">
            <v>1306.797314461985</v>
          </cell>
          <cell r="AN588">
            <v>81.41317365269461</v>
          </cell>
          <cell r="AO588">
            <v>64.931200000000004</v>
          </cell>
          <cell r="AP588">
            <v>10238.200000000001</v>
          </cell>
          <cell r="AQ588">
            <v>57.680000000000007</v>
          </cell>
          <cell r="BG588" t="b">
            <v>1</v>
          </cell>
          <cell r="BO588" t="b">
            <v>0</v>
          </cell>
          <cell r="CA588" t="b">
            <v>0</v>
          </cell>
          <cell r="CB588" t="b">
            <v>0</v>
          </cell>
          <cell r="CD588" t="b">
            <v>1</v>
          </cell>
          <cell r="CE588" t="b">
            <v>1</v>
          </cell>
          <cell r="CG588" t="b">
            <v>0</v>
          </cell>
          <cell r="CH588" t="b">
            <v>0</v>
          </cell>
          <cell r="CT588" t="b">
            <v>0</v>
          </cell>
          <cell r="CV588" t="b">
            <v>0</v>
          </cell>
          <cell r="CX588" t="b">
            <v>0</v>
          </cell>
          <cell r="CZ588" t="b">
            <v>0</v>
          </cell>
          <cell r="DB588" t="b">
            <v>0</v>
          </cell>
          <cell r="DD588" t="b">
            <v>0</v>
          </cell>
          <cell r="DF588" t="b">
            <v>0</v>
          </cell>
          <cell r="DH588" t="b">
            <v>0</v>
          </cell>
          <cell r="DJ588" t="b">
            <v>0</v>
          </cell>
          <cell r="DL588" t="b">
            <v>0</v>
          </cell>
          <cell r="DN588" t="b">
            <v>0</v>
          </cell>
          <cell r="DP588" t="b">
            <v>0</v>
          </cell>
          <cell r="DV588">
            <v>0</v>
          </cell>
          <cell r="DX588">
            <v>0</v>
          </cell>
          <cell r="DZ588">
            <v>0</v>
          </cell>
          <cell r="EB588">
            <v>0</v>
          </cell>
          <cell r="ED588">
            <v>0</v>
          </cell>
          <cell r="EF588">
            <v>0</v>
          </cell>
          <cell r="EJ588">
            <v>0</v>
          </cell>
          <cell r="EL588">
            <v>0</v>
          </cell>
          <cell r="EN588">
            <v>0</v>
          </cell>
          <cell r="EP588">
            <v>0</v>
          </cell>
          <cell r="ER588">
            <v>0</v>
          </cell>
          <cell r="ET588">
            <v>0</v>
          </cell>
          <cell r="EX588">
            <v>412</v>
          </cell>
          <cell r="EZ588">
            <v>493.41317365269458</v>
          </cell>
          <cell r="FD588">
            <v>0</v>
          </cell>
          <cell r="FF588">
            <v>0</v>
          </cell>
        </row>
        <row r="589">
          <cell r="A589" t="str">
            <v>VKE_B3_Renoveret</v>
          </cell>
          <cell r="B589" t="str">
            <v>DK-West</v>
          </cell>
          <cell r="G589">
            <v>412</v>
          </cell>
          <cell r="H589">
            <v>493.41317365269458</v>
          </cell>
          <cell r="AK589">
            <v>188.28400000000002</v>
          </cell>
          <cell r="AL589">
            <v>1366.6049718744327</v>
          </cell>
          <cell r="AN589">
            <v>81.41317365269461</v>
          </cell>
          <cell r="AO589">
            <v>64.931200000000004</v>
          </cell>
          <cell r="AP589">
            <v>10238.200000000001</v>
          </cell>
          <cell r="AQ589">
            <v>57.680000000000007</v>
          </cell>
          <cell r="BG589" t="b">
            <v>1</v>
          </cell>
          <cell r="BO589" t="b">
            <v>0</v>
          </cell>
          <cell r="CA589" t="b">
            <v>0</v>
          </cell>
          <cell r="CB589" t="b">
            <v>0</v>
          </cell>
          <cell r="CD589" t="b">
            <v>0</v>
          </cell>
          <cell r="CE589" t="b">
            <v>0</v>
          </cell>
          <cell r="CG589" t="b">
            <v>0</v>
          </cell>
          <cell r="CH589" t="b">
            <v>0</v>
          </cell>
          <cell r="CP589" t="str">
            <v>ECXXXEXC</v>
          </cell>
          <cell r="CT589" t="b">
            <v>0</v>
          </cell>
          <cell r="CV589" t="b">
            <v>0</v>
          </cell>
          <cell r="CX589" t="b">
            <v>1</v>
          </cell>
          <cell r="CZ589" t="b">
            <v>1</v>
          </cell>
          <cell r="DB589" t="b">
            <v>1</v>
          </cell>
          <cell r="DD589" t="b">
            <v>0</v>
          </cell>
          <cell r="DF589" t="b">
            <v>0</v>
          </cell>
          <cell r="DH589" t="b">
            <v>0</v>
          </cell>
          <cell r="DJ589" t="b">
            <v>1</v>
          </cell>
          <cell r="DL589" t="b">
            <v>1</v>
          </cell>
          <cell r="DN589" t="b">
            <v>1</v>
          </cell>
          <cell r="DP589" t="b">
            <v>0</v>
          </cell>
          <cell r="DV589">
            <v>0</v>
          </cell>
          <cell r="DX589">
            <v>0</v>
          </cell>
          <cell r="DZ589">
            <v>0</v>
          </cell>
          <cell r="EB589">
            <v>0</v>
          </cell>
          <cell r="ED589">
            <v>0</v>
          </cell>
          <cell r="EF589">
            <v>0</v>
          </cell>
          <cell r="EJ589">
            <v>0</v>
          </cell>
          <cell r="EL589">
            <v>0</v>
          </cell>
          <cell r="EN589">
            <v>0</v>
          </cell>
          <cell r="EP589">
            <v>0</v>
          </cell>
          <cell r="ER589">
            <v>0</v>
          </cell>
          <cell r="ET589">
            <v>0</v>
          </cell>
          <cell r="EX589">
            <v>0</v>
          </cell>
          <cell r="EZ589">
            <v>0</v>
          </cell>
          <cell r="FD589">
            <v>0</v>
          </cell>
          <cell r="FF589">
            <v>0</v>
          </cell>
        </row>
        <row r="590">
          <cell r="A590" t="str">
            <v>VarmelagerEsbjerg</v>
          </cell>
          <cell r="B590" t="str">
            <v>DK-West</v>
          </cell>
          <cell r="G590">
            <v>0</v>
          </cell>
          <cell r="H590">
            <v>256.94444444444446</v>
          </cell>
          <cell r="AK590">
            <v>0</v>
          </cell>
          <cell r="AL590">
            <v>0</v>
          </cell>
          <cell r="AN590">
            <v>0</v>
          </cell>
          <cell r="AO590">
            <v>0</v>
          </cell>
          <cell r="AP590">
            <v>0</v>
          </cell>
          <cell r="AQ590">
            <v>0</v>
          </cell>
          <cell r="BG590" t="b">
            <v>0</v>
          </cell>
          <cell r="BO590" t="b">
            <v>0</v>
          </cell>
          <cell r="CA590" t="b">
            <v>0</v>
          </cell>
          <cell r="CB590" t="b">
            <v>0</v>
          </cell>
          <cell r="CD590" t="b">
            <v>0</v>
          </cell>
          <cell r="CE590" t="b">
            <v>0</v>
          </cell>
          <cell r="CG590" t="b">
            <v>0</v>
          </cell>
          <cell r="CH590" t="b">
            <v>0</v>
          </cell>
          <cell r="CP590">
            <v>0</v>
          </cell>
          <cell r="CT590" t="b">
            <v>0</v>
          </cell>
          <cell r="CV590" t="b">
            <v>0</v>
          </cell>
          <cell r="CX590" t="b">
            <v>0</v>
          </cell>
          <cell r="CZ590" t="b">
            <v>0</v>
          </cell>
          <cell r="DB590" t="b">
            <v>0</v>
          </cell>
          <cell r="DD590" t="b">
            <v>0</v>
          </cell>
          <cell r="DF590" t="b">
            <v>0</v>
          </cell>
          <cell r="DH590" t="b">
            <v>0</v>
          </cell>
          <cell r="DJ590" t="b">
            <v>0</v>
          </cell>
          <cell r="DL590" t="b">
            <v>0</v>
          </cell>
          <cell r="DN590" t="b">
            <v>0</v>
          </cell>
          <cell r="DP590" t="b">
            <v>0</v>
          </cell>
          <cell r="DV590">
            <v>0</v>
          </cell>
          <cell r="DX590">
            <v>0</v>
          </cell>
          <cell r="DZ590">
            <v>0</v>
          </cell>
          <cell r="EB590">
            <v>0</v>
          </cell>
          <cell r="ED590">
            <v>0</v>
          </cell>
          <cell r="EF590">
            <v>0</v>
          </cell>
          <cell r="EJ590">
            <v>0</v>
          </cell>
          <cell r="EL590">
            <v>0</v>
          </cell>
          <cell r="EN590">
            <v>0</v>
          </cell>
          <cell r="EP590">
            <v>0</v>
          </cell>
          <cell r="ER590">
            <v>0</v>
          </cell>
          <cell r="ET590">
            <v>0</v>
          </cell>
          <cell r="EX590">
            <v>0</v>
          </cell>
          <cell r="EZ590">
            <v>0</v>
          </cell>
          <cell r="FD590">
            <v>0</v>
          </cell>
          <cell r="FF590">
            <v>0</v>
          </cell>
        </row>
        <row r="591">
          <cell r="A591" t="str">
            <v>ElkedelEsbjerg</v>
          </cell>
          <cell r="B591" t="str">
            <v>DK-West</v>
          </cell>
          <cell r="G591" t="e">
            <v>#VALUE!</v>
          </cell>
          <cell r="H591">
            <v>123.35329341317365</v>
          </cell>
          <cell r="AK591">
            <v>0</v>
          </cell>
          <cell r="AL591">
            <v>0</v>
          </cell>
          <cell r="AN591">
            <v>0</v>
          </cell>
          <cell r="AO591">
            <v>0</v>
          </cell>
          <cell r="AP591">
            <v>0</v>
          </cell>
          <cell r="AQ591">
            <v>0</v>
          </cell>
          <cell r="BG591" t="b">
            <v>0</v>
          </cell>
          <cell r="BO591" t="b">
            <v>0</v>
          </cell>
          <cell r="CA591" t="b">
            <v>0</v>
          </cell>
          <cell r="CB591" t="b">
            <v>0</v>
          </cell>
          <cell r="CD591" t="b">
            <v>0</v>
          </cell>
          <cell r="CE591" t="b">
            <v>0</v>
          </cell>
          <cell r="CG591" t="b">
            <v>0</v>
          </cell>
          <cell r="CH591" t="b">
            <v>0</v>
          </cell>
          <cell r="CP591">
            <v>0</v>
          </cell>
          <cell r="CT591" t="b">
            <v>0</v>
          </cell>
          <cell r="CV591" t="b">
            <v>0</v>
          </cell>
          <cell r="CX591" t="b">
            <v>0</v>
          </cell>
          <cell r="CZ591" t="b">
            <v>0</v>
          </cell>
          <cell r="DB591" t="b">
            <v>0</v>
          </cell>
          <cell r="DD591" t="b">
            <v>0</v>
          </cell>
          <cell r="DF591" t="b">
            <v>0</v>
          </cell>
          <cell r="DH591" t="b">
            <v>0</v>
          </cell>
          <cell r="DJ591" t="b">
            <v>0</v>
          </cell>
          <cell r="DL591" t="b">
            <v>0</v>
          </cell>
          <cell r="DN591" t="b">
            <v>0</v>
          </cell>
          <cell r="DP591" t="b">
            <v>0</v>
          </cell>
          <cell r="DV591">
            <v>0</v>
          </cell>
          <cell r="DX591">
            <v>0</v>
          </cell>
          <cell r="DZ591">
            <v>0</v>
          </cell>
          <cell r="EB591">
            <v>0</v>
          </cell>
          <cell r="ED591">
            <v>0</v>
          </cell>
          <cell r="EF591">
            <v>0</v>
          </cell>
          <cell r="EJ591">
            <v>0</v>
          </cell>
          <cell r="EL591">
            <v>0</v>
          </cell>
          <cell r="EN591">
            <v>0</v>
          </cell>
          <cell r="EP591">
            <v>0</v>
          </cell>
          <cell r="ER591">
            <v>0</v>
          </cell>
          <cell r="ET591">
            <v>0</v>
          </cell>
          <cell r="EX591">
            <v>0</v>
          </cell>
          <cell r="EZ591">
            <v>0</v>
          </cell>
          <cell r="FD591">
            <v>0</v>
          </cell>
          <cell r="FF591">
            <v>0</v>
          </cell>
        </row>
        <row r="592">
          <cell r="A592" t="str">
            <v>Frederikshavn1</v>
          </cell>
          <cell r="B592" t="str">
            <v>DK-West</v>
          </cell>
          <cell r="G592">
            <v>15.531000000000001</v>
          </cell>
          <cell r="H592">
            <v>31</v>
          </cell>
          <cell r="AK592">
            <v>4.5195210000000001</v>
          </cell>
          <cell r="AL592">
            <v>18.005988023952092</v>
          </cell>
          <cell r="AN592">
            <v>0</v>
          </cell>
          <cell r="AO592">
            <v>0.62124000000000001</v>
          </cell>
          <cell r="AP592">
            <v>155.31</v>
          </cell>
          <cell r="AQ592">
            <v>1.24248</v>
          </cell>
          <cell r="BG592" t="b">
            <v>1</v>
          </cell>
          <cell r="BO592" t="b">
            <v>0</v>
          </cell>
          <cell r="CA592" t="b">
            <v>0</v>
          </cell>
          <cell r="CB592" t="b">
            <v>0</v>
          </cell>
          <cell r="CD592" t="b">
            <v>0</v>
          </cell>
          <cell r="CE592" t="b">
            <v>0</v>
          </cell>
          <cell r="CG592" t="b">
            <v>0</v>
          </cell>
          <cell r="CH592" t="b">
            <v>0</v>
          </cell>
          <cell r="CP592" t="str">
            <v>ECGASGTD</v>
          </cell>
          <cell r="CT592" t="b">
            <v>0</v>
          </cell>
          <cell r="CV592" t="b">
            <v>0</v>
          </cell>
          <cell r="CX592" t="b">
            <v>0</v>
          </cell>
          <cell r="CZ592" t="b">
            <v>0</v>
          </cell>
          <cell r="DB592" t="b">
            <v>0</v>
          </cell>
          <cell r="DD592" t="b">
            <v>0</v>
          </cell>
          <cell r="DF592" t="b">
            <v>0</v>
          </cell>
          <cell r="DH592" t="b">
            <v>0</v>
          </cell>
          <cell r="DJ592" t="b">
            <v>0</v>
          </cell>
          <cell r="DL592" t="b">
            <v>0</v>
          </cell>
          <cell r="DN592" t="b">
            <v>0</v>
          </cell>
          <cell r="DP592" t="b">
            <v>0</v>
          </cell>
          <cell r="DV592">
            <v>0</v>
          </cell>
          <cell r="DX592">
            <v>0</v>
          </cell>
          <cell r="DZ592">
            <v>0</v>
          </cell>
          <cell r="EB592">
            <v>0</v>
          </cell>
          <cell r="ED592">
            <v>0</v>
          </cell>
          <cell r="EF592">
            <v>0</v>
          </cell>
          <cell r="EJ592">
            <v>0</v>
          </cell>
          <cell r="EL592">
            <v>0</v>
          </cell>
          <cell r="EN592">
            <v>0</v>
          </cell>
          <cell r="EP592">
            <v>0</v>
          </cell>
          <cell r="ER592">
            <v>0</v>
          </cell>
          <cell r="ET592">
            <v>0</v>
          </cell>
          <cell r="EX592">
            <v>0</v>
          </cell>
          <cell r="EZ592">
            <v>0</v>
          </cell>
          <cell r="FD592">
            <v>0</v>
          </cell>
          <cell r="FF592">
            <v>0</v>
          </cell>
        </row>
        <row r="593">
          <cell r="A593" t="str">
            <v>Frederikshavn1</v>
          </cell>
          <cell r="B593" t="str">
            <v>DK-West</v>
          </cell>
          <cell r="G593">
            <v>15.531000000000001</v>
          </cell>
          <cell r="H593">
            <v>31</v>
          </cell>
          <cell r="AK593">
            <v>4.5195210000000001</v>
          </cell>
          <cell r="AL593">
            <v>18.005988023952092</v>
          </cell>
          <cell r="AN593">
            <v>0</v>
          </cell>
          <cell r="AO593">
            <v>0.62124000000000001</v>
          </cell>
          <cell r="AP593">
            <v>155.31</v>
          </cell>
          <cell r="AQ593">
            <v>1.24248</v>
          </cell>
          <cell r="BG593" t="b">
            <v>1</v>
          </cell>
          <cell r="BO593" t="b">
            <v>0</v>
          </cell>
          <cell r="CA593" t="b">
            <v>0</v>
          </cell>
          <cell r="CB593" t="b">
            <v>0</v>
          </cell>
          <cell r="CD593" t="b">
            <v>0</v>
          </cell>
          <cell r="CE593" t="b">
            <v>0</v>
          </cell>
          <cell r="CG593" t="b">
            <v>0</v>
          </cell>
          <cell r="CH593" t="b">
            <v>0</v>
          </cell>
          <cell r="CP593" t="str">
            <v>ECGASGTD</v>
          </cell>
          <cell r="CT593" t="b">
            <v>0</v>
          </cell>
          <cell r="CV593" t="b">
            <v>0</v>
          </cell>
          <cell r="CX593" t="b">
            <v>0</v>
          </cell>
          <cell r="CZ593" t="b">
            <v>0</v>
          </cell>
          <cell r="DB593" t="b">
            <v>0</v>
          </cell>
          <cell r="DD593" t="b">
            <v>0</v>
          </cell>
          <cell r="DF593" t="b">
            <v>0</v>
          </cell>
          <cell r="DH593" t="b">
            <v>0</v>
          </cell>
          <cell r="DJ593" t="b">
            <v>0</v>
          </cell>
          <cell r="DL593" t="b">
            <v>0</v>
          </cell>
          <cell r="DN593" t="b">
            <v>0</v>
          </cell>
          <cell r="DP593" t="b">
            <v>0</v>
          </cell>
          <cell r="DV593">
            <v>0</v>
          </cell>
          <cell r="DX593">
            <v>0</v>
          </cell>
          <cell r="DZ593">
            <v>0</v>
          </cell>
          <cell r="EB593">
            <v>0</v>
          </cell>
          <cell r="ED593">
            <v>0</v>
          </cell>
          <cell r="EF593">
            <v>0</v>
          </cell>
          <cell r="EJ593">
            <v>0</v>
          </cell>
          <cell r="EL593">
            <v>0</v>
          </cell>
          <cell r="EN593">
            <v>0</v>
          </cell>
          <cell r="EP593">
            <v>0</v>
          </cell>
          <cell r="ER593">
            <v>0</v>
          </cell>
          <cell r="ET593">
            <v>0</v>
          </cell>
          <cell r="EX593">
            <v>0</v>
          </cell>
          <cell r="EZ593">
            <v>0</v>
          </cell>
          <cell r="FD593">
            <v>0</v>
          </cell>
          <cell r="FF593">
            <v>0</v>
          </cell>
        </row>
        <row r="594">
          <cell r="A594" t="str">
            <v>Frederikshavn1</v>
          </cell>
          <cell r="B594" t="str">
            <v>DK-West</v>
          </cell>
          <cell r="G594">
            <v>15.531000000000001</v>
          </cell>
          <cell r="H594">
            <v>31</v>
          </cell>
          <cell r="AK594">
            <v>4.5195210000000001</v>
          </cell>
          <cell r="AL594">
            <v>18.005988023952092</v>
          </cell>
          <cell r="AN594">
            <v>0</v>
          </cell>
          <cell r="AO594">
            <v>0.62124000000000001</v>
          </cell>
          <cell r="AP594">
            <v>155.31</v>
          </cell>
          <cell r="AQ594">
            <v>1.24248</v>
          </cell>
          <cell r="BG594" t="b">
            <v>1</v>
          </cell>
          <cell r="BO594" t="b">
            <v>1</v>
          </cell>
          <cell r="CA594" t="b">
            <v>1</v>
          </cell>
          <cell r="CB594" t="b">
            <v>1</v>
          </cell>
          <cell r="CD594" t="b">
            <v>0</v>
          </cell>
          <cell r="CE594" t="b">
            <v>0</v>
          </cell>
          <cell r="CG594" t="b">
            <v>0</v>
          </cell>
          <cell r="CH594" t="b">
            <v>0</v>
          </cell>
          <cell r="CP594" t="str">
            <v>ECGASGTD</v>
          </cell>
          <cell r="CT594" t="b">
            <v>0</v>
          </cell>
          <cell r="CV594" t="b">
            <v>0</v>
          </cell>
          <cell r="CX594" t="b">
            <v>0</v>
          </cell>
          <cell r="CZ594" t="b">
            <v>0</v>
          </cell>
          <cell r="DB594" t="b">
            <v>0</v>
          </cell>
          <cell r="DD594" t="b">
            <v>0</v>
          </cell>
          <cell r="DF594" t="b">
            <v>0</v>
          </cell>
          <cell r="DH594" t="b">
            <v>0</v>
          </cell>
          <cell r="DJ594" t="b">
            <v>0</v>
          </cell>
          <cell r="DL594" t="b">
            <v>0</v>
          </cell>
          <cell r="DN594" t="b">
            <v>0</v>
          </cell>
          <cell r="DP594" t="b">
            <v>0</v>
          </cell>
          <cell r="DV594">
            <v>0</v>
          </cell>
          <cell r="DX594">
            <v>0</v>
          </cell>
          <cell r="DZ594">
            <v>0</v>
          </cell>
          <cell r="EB594">
            <v>0</v>
          </cell>
          <cell r="ED594">
            <v>0</v>
          </cell>
          <cell r="EF594">
            <v>0</v>
          </cell>
          <cell r="EJ594">
            <v>0</v>
          </cell>
          <cell r="EL594">
            <v>0</v>
          </cell>
          <cell r="EN594">
            <v>0</v>
          </cell>
          <cell r="EP594">
            <v>0</v>
          </cell>
          <cell r="ER594">
            <v>0</v>
          </cell>
          <cell r="ET594">
            <v>0</v>
          </cell>
          <cell r="EX594">
            <v>0</v>
          </cell>
          <cell r="EZ594">
            <v>0</v>
          </cell>
          <cell r="FD594">
            <v>0</v>
          </cell>
          <cell r="FF594">
            <v>0</v>
          </cell>
        </row>
        <row r="595">
          <cell r="A595" t="str">
            <v>Frederikshavn1</v>
          </cell>
          <cell r="B595" t="str">
            <v>DK-West</v>
          </cell>
          <cell r="G595">
            <v>15.531000000000001</v>
          </cell>
          <cell r="H595">
            <v>31</v>
          </cell>
          <cell r="AK595">
            <v>4.5195210000000001</v>
          </cell>
          <cell r="AL595">
            <v>18.005988023952092</v>
          </cell>
          <cell r="AN595">
            <v>0</v>
          </cell>
          <cell r="AO595">
            <v>0.62124000000000001</v>
          </cell>
          <cell r="AP595">
            <v>155.31</v>
          </cell>
          <cell r="AQ595">
            <v>1.24248</v>
          </cell>
          <cell r="BG595" t="b">
            <v>1</v>
          </cell>
          <cell r="BO595" t="b">
            <v>0</v>
          </cell>
          <cell r="CA595" t="b">
            <v>0</v>
          </cell>
          <cell r="CB595" t="b">
            <v>0</v>
          </cell>
          <cell r="CD595" t="b">
            <v>1</v>
          </cell>
          <cell r="CE595" t="b">
            <v>1</v>
          </cell>
          <cell r="CG595" t="b">
            <v>0</v>
          </cell>
          <cell r="CH595" t="b">
            <v>0</v>
          </cell>
          <cell r="CP595" t="str">
            <v>ECGASGTD</v>
          </cell>
          <cell r="CT595" t="b">
            <v>0</v>
          </cell>
          <cell r="CV595" t="b">
            <v>0</v>
          </cell>
          <cell r="CX595" t="b">
            <v>0</v>
          </cell>
          <cell r="CZ595" t="b">
            <v>0</v>
          </cell>
          <cell r="DB595" t="b">
            <v>0</v>
          </cell>
          <cell r="DD595" t="b">
            <v>0</v>
          </cell>
          <cell r="DF595" t="b">
            <v>0</v>
          </cell>
          <cell r="DH595" t="b">
            <v>0</v>
          </cell>
          <cell r="DJ595" t="b">
            <v>0</v>
          </cell>
          <cell r="DL595" t="b">
            <v>0</v>
          </cell>
          <cell r="DN595" t="b">
            <v>0</v>
          </cell>
          <cell r="DP595" t="b">
            <v>0</v>
          </cell>
          <cell r="DV595">
            <v>0</v>
          </cell>
          <cell r="DX595">
            <v>0</v>
          </cell>
          <cell r="DZ595">
            <v>0</v>
          </cell>
          <cell r="EB595">
            <v>0</v>
          </cell>
          <cell r="ED595">
            <v>0</v>
          </cell>
          <cell r="EF595">
            <v>0</v>
          </cell>
          <cell r="EJ595">
            <v>0</v>
          </cell>
          <cell r="EL595">
            <v>0</v>
          </cell>
          <cell r="EN595">
            <v>0</v>
          </cell>
          <cell r="EP595">
            <v>0</v>
          </cell>
          <cell r="ER595">
            <v>0</v>
          </cell>
          <cell r="ET595">
            <v>0</v>
          </cell>
          <cell r="EX595">
            <v>15.531000000000001</v>
          </cell>
          <cell r="EZ595">
            <v>31</v>
          </cell>
          <cell r="FD595">
            <v>0</v>
          </cell>
          <cell r="FF595">
            <v>0</v>
          </cell>
        </row>
        <row r="596">
          <cell r="A596" t="str">
            <v>Frederikshavn3</v>
          </cell>
          <cell r="B596" t="str">
            <v>DK-West</v>
          </cell>
          <cell r="G596">
            <v>39.68</v>
          </cell>
          <cell r="H596">
            <v>31</v>
          </cell>
          <cell r="AK596">
            <v>18.094079999999998</v>
          </cell>
          <cell r="AL596">
            <v>11.043749999999999</v>
          </cell>
          <cell r="AN596">
            <v>0</v>
          </cell>
          <cell r="AO596">
            <v>0</v>
          </cell>
          <cell r="AP596">
            <v>739.04</v>
          </cell>
          <cell r="AQ596">
            <v>3.968</v>
          </cell>
          <cell r="BG596" t="b">
            <v>1</v>
          </cell>
          <cell r="BO596" t="b">
            <v>0</v>
          </cell>
          <cell r="CA596" t="b">
            <v>0</v>
          </cell>
          <cell r="CB596" t="b">
            <v>0</v>
          </cell>
          <cell r="CD596" t="b">
            <v>1</v>
          </cell>
          <cell r="CE596" t="b">
            <v>1</v>
          </cell>
          <cell r="CG596" t="b">
            <v>0</v>
          </cell>
          <cell r="CH596" t="b">
            <v>0</v>
          </cell>
          <cell r="CP596" t="str">
            <v>ECGASGTD</v>
          </cell>
          <cell r="CT596" t="b">
            <v>1</v>
          </cell>
          <cell r="CV596" t="b">
            <v>1</v>
          </cell>
          <cell r="CX596" t="b">
            <v>1</v>
          </cell>
          <cell r="CZ596" t="b">
            <v>1</v>
          </cell>
          <cell r="DB596" t="b">
            <v>0</v>
          </cell>
          <cell r="DD596" t="b">
            <v>0</v>
          </cell>
          <cell r="DF596" t="b">
            <v>1</v>
          </cell>
          <cell r="DH596" t="b">
            <v>1</v>
          </cell>
          <cell r="DJ596" t="b">
            <v>1</v>
          </cell>
          <cell r="DL596" t="b">
            <v>1</v>
          </cell>
          <cell r="DN596" t="b">
            <v>0</v>
          </cell>
          <cell r="DP596" t="b">
            <v>0</v>
          </cell>
          <cell r="DV596">
            <v>0</v>
          </cell>
          <cell r="DX596">
            <v>0</v>
          </cell>
          <cell r="DZ596">
            <v>0</v>
          </cell>
          <cell r="EB596">
            <v>0</v>
          </cell>
          <cell r="ED596">
            <v>0</v>
          </cell>
          <cell r="EF596">
            <v>0</v>
          </cell>
          <cell r="EJ596">
            <v>0</v>
          </cell>
          <cell r="EL596">
            <v>0</v>
          </cell>
          <cell r="EN596">
            <v>0</v>
          </cell>
          <cell r="EP596">
            <v>0</v>
          </cell>
          <cell r="ER596">
            <v>0</v>
          </cell>
          <cell r="ET596">
            <v>0</v>
          </cell>
          <cell r="EX596">
            <v>39.68</v>
          </cell>
          <cell r="EZ596">
            <v>31</v>
          </cell>
          <cell r="FD596">
            <v>0</v>
          </cell>
          <cell r="FF596">
            <v>0</v>
          </cell>
        </row>
        <row r="597">
          <cell r="A597" t="str">
            <v>AVØ_KV</v>
          </cell>
          <cell r="B597" t="str">
            <v>DK-West</v>
          </cell>
          <cell r="G597">
            <v>2.0615000000000001</v>
          </cell>
          <cell r="H597">
            <v>9.5</v>
          </cell>
          <cell r="AK597">
            <v>0.33396300000000001</v>
          </cell>
          <cell r="AL597">
            <v>7.0921658986175133</v>
          </cell>
          <cell r="AN597">
            <v>0</v>
          </cell>
          <cell r="AO597">
            <v>4.2296413950000007</v>
          </cell>
          <cell r="AP597">
            <v>0</v>
          </cell>
          <cell r="AQ597">
            <v>0.18553500000000001</v>
          </cell>
          <cell r="BG597" t="b">
            <v>1</v>
          </cell>
          <cell r="BO597" t="b">
            <v>0</v>
          </cell>
          <cell r="CA597" t="b">
            <v>0</v>
          </cell>
          <cell r="CB597" t="b">
            <v>0</v>
          </cell>
          <cell r="CD597" t="b">
            <v>0</v>
          </cell>
          <cell r="CE597" t="b">
            <v>0</v>
          </cell>
          <cell r="CG597" t="b">
            <v>0</v>
          </cell>
          <cell r="CH597" t="b">
            <v>0</v>
          </cell>
          <cell r="CP597" t="str">
            <v>ECWSTBPD</v>
          </cell>
          <cell r="CT597" t="b">
            <v>0</v>
          </cell>
          <cell r="CV597" t="b">
            <v>0</v>
          </cell>
          <cell r="CX597" t="b">
            <v>0</v>
          </cell>
          <cell r="CZ597" t="b">
            <v>0</v>
          </cell>
          <cell r="DB597" t="b">
            <v>0</v>
          </cell>
          <cell r="DD597" t="b">
            <v>0</v>
          </cell>
          <cell r="DF597" t="b">
            <v>0</v>
          </cell>
          <cell r="DH597" t="b">
            <v>0</v>
          </cell>
          <cell r="DJ597" t="b">
            <v>0</v>
          </cell>
          <cell r="DL597" t="b">
            <v>0</v>
          </cell>
          <cell r="DN597" t="b">
            <v>0</v>
          </cell>
          <cell r="DP597" t="b">
            <v>0</v>
          </cell>
          <cell r="DV597">
            <v>0</v>
          </cell>
          <cell r="DX597">
            <v>0</v>
          </cell>
          <cell r="DZ597">
            <v>0</v>
          </cell>
          <cell r="EB597">
            <v>0</v>
          </cell>
          <cell r="ED597">
            <v>0</v>
          </cell>
          <cell r="EF597">
            <v>0</v>
          </cell>
          <cell r="EJ597">
            <v>0</v>
          </cell>
          <cell r="EL597">
            <v>0</v>
          </cell>
          <cell r="EN597">
            <v>0</v>
          </cell>
          <cell r="EP597">
            <v>0</v>
          </cell>
          <cell r="ER597">
            <v>0</v>
          </cell>
          <cell r="ET597">
            <v>0</v>
          </cell>
          <cell r="EX597">
            <v>0</v>
          </cell>
          <cell r="EZ597">
            <v>0</v>
          </cell>
          <cell r="FD597">
            <v>0</v>
          </cell>
          <cell r="FF597">
            <v>0</v>
          </cell>
        </row>
        <row r="598">
          <cell r="A598" t="str">
            <v>AVØ_KV</v>
          </cell>
          <cell r="B598" t="str">
            <v>DK-West</v>
          </cell>
          <cell r="G598">
            <v>2.0615000000000001</v>
          </cell>
          <cell r="H598">
            <v>9.5</v>
          </cell>
          <cell r="AK598">
            <v>0.33396300000000001</v>
          </cell>
          <cell r="AL598">
            <v>7.0921658986175133</v>
          </cell>
          <cell r="AN598">
            <v>0</v>
          </cell>
          <cell r="AO598">
            <v>3.8856182750000006</v>
          </cell>
          <cell r="AP598">
            <v>0</v>
          </cell>
          <cell r="AQ598">
            <v>0.18553500000000001</v>
          </cell>
          <cell r="BG598" t="b">
            <v>1</v>
          </cell>
          <cell r="BO598" t="b">
            <v>1</v>
          </cell>
          <cell r="CA598" t="b">
            <v>1</v>
          </cell>
          <cell r="CB598" t="b">
            <v>1</v>
          </cell>
          <cell r="CD598" t="b">
            <v>0</v>
          </cell>
          <cell r="CE598" t="b">
            <v>0</v>
          </cell>
          <cell r="CG598" t="b">
            <v>0</v>
          </cell>
          <cell r="CH598" t="b">
            <v>0</v>
          </cell>
          <cell r="CP598" t="str">
            <v>ECWSTBPD</v>
          </cell>
          <cell r="CT598" t="b">
            <v>1</v>
          </cell>
          <cell r="CV598" t="b">
            <v>0</v>
          </cell>
          <cell r="CX598" t="b">
            <v>0</v>
          </cell>
          <cell r="CZ598" t="b">
            <v>0</v>
          </cell>
          <cell r="DB598" t="b">
            <v>0</v>
          </cell>
          <cell r="DD598" t="b">
            <v>0</v>
          </cell>
          <cell r="DF598" t="b">
            <v>1</v>
          </cell>
          <cell r="DH598" t="b">
            <v>0</v>
          </cell>
          <cell r="DJ598" t="b">
            <v>0</v>
          </cell>
          <cell r="DL598" t="b">
            <v>0</v>
          </cell>
          <cell r="DN598" t="b">
            <v>0</v>
          </cell>
          <cell r="DP598" t="b">
            <v>0</v>
          </cell>
          <cell r="DV598">
            <v>2.0615000000000001</v>
          </cell>
          <cell r="DX598">
            <v>0</v>
          </cell>
          <cell r="DZ598">
            <v>0</v>
          </cell>
          <cell r="EB598">
            <v>0</v>
          </cell>
          <cell r="ED598">
            <v>0</v>
          </cell>
          <cell r="EF598">
            <v>0</v>
          </cell>
          <cell r="EJ598">
            <v>9.5</v>
          </cell>
          <cell r="EL598">
            <v>0</v>
          </cell>
          <cell r="EN598">
            <v>0</v>
          </cell>
          <cell r="EP598">
            <v>0</v>
          </cell>
          <cell r="ER598">
            <v>0</v>
          </cell>
          <cell r="ET598">
            <v>0</v>
          </cell>
          <cell r="EX598">
            <v>0</v>
          </cell>
          <cell r="EZ598">
            <v>0</v>
          </cell>
          <cell r="FD598">
            <v>0</v>
          </cell>
          <cell r="FF598">
            <v>0</v>
          </cell>
        </row>
        <row r="599">
          <cell r="A599" t="str">
            <v>AVØ_KV2</v>
          </cell>
          <cell r="B599" t="str">
            <v>DK-West</v>
          </cell>
          <cell r="G599">
            <v>3.5782261134373816</v>
          </cell>
          <cell r="H599">
            <v>10</v>
          </cell>
          <cell r="AK599">
            <v>0.8702245907879711</v>
          </cell>
          <cell r="AL599">
            <v>6.7966638297872315</v>
          </cell>
          <cell r="AN599">
            <v>0</v>
          </cell>
          <cell r="AO599">
            <v>4.1507422915873624</v>
          </cell>
          <cell r="AP599">
            <v>0</v>
          </cell>
          <cell r="AQ599">
            <v>0.25047582794061668</v>
          </cell>
          <cell r="BG599" t="b">
            <v>1</v>
          </cell>
          <cell r="BO599" t="b">
            <v>0</v>
          </cell>
          <cell r="CA599" t="b">
            <v>0</v>
          </cell>
          <cell r="CB599" t="b">
            <v>0</v>
          </cell>
          <cell r="CD599" t="b">
            <v>0</v>
          </cell>
          <cell r="CE599" t="b">
            <v>0</v>
          </cell>
          <cell r="CG599" t="b">
            <v>0</v>
          </cell>
          <cell r="CH599" t="b">
            <v>0</v>
          </cell>
          <cell r="CP599" t="str">
            <v>ECWSTBPD</v>
          </cell>
          <cell r="CT599" t="b">
            <v>0</v>
          </cell>
          <cell r="CV599" t="b">
            <v>1</v>
          </cell>
          <cell r="CX599" t="b">
            <v>1</v>
          </cell>
          <cell r="CZ599" t="b">
            <v>1</v>
          </cell>
          <cell r="DB599" t="b">
            <v>1</v>
          </cell>
          <cell r="DD599" t="b">
            <v>0</v>
          </cell>
          <cell r="DF599" t="b">
            <v>0</v>
          </cell>
          <cell r="DH599" t="b">
            <v>1</v>
          </cell>
          <cell r="DJ599" t="b">
            <v>1</v>
          </cell>
          <cell r="DL599" t="b">
            <v>1</v>
          </cell>
          <cell r="DN599" t="b">
            <v>1</v>
          </cell>
          <cell r="DP599" t="b">
            <v>0</v>
          </cell>
          <cell r="DV599">
            <v>0</v>
          </cell>
          <cell r="DX599">
            <v>0</v>
          </cell>
          <cell r="DZ599">
            <v>0</v>
          </cell>
          <cell r="EB599">
            <v>0</v>
          </cell>
          <cell r="ED599">
            <v>0</v>
          </cell>
          <cell r="EF599">
            <v>0</v>
          </cell>
          <cell r="EJ599">
            <v>0</v>
          </cell>
          <cell r="EL599">
            <v>0</v>
          </cell>
          <cell r="EN599">
            <v>0</v>
          </cell>
          <cell r="EP599">
            <v>0</v>
          </cell>
          <cell r="ER599">
            <v>0</v>
          </cell>
          <cell r="ET599">
            <v>0</v>
          </cell>
          <cell r="EX599">
            <v>0</v>
          </cell>
          <cell r="EZ599">
            <v>0</v>
          </cell>
          <cell r="FD599">
            <v>0</v>
          </cell>
          <cell r="FF599">
            <v>0</v>
          </cell>
        </row>
        <row r="600">
          <cell r="A600" t="str">
            <v>AVØ_kedel</v>
          </cell>
          <cell r="B600" t="str">
            <v>DK-West</v>
          </cell>
          <cell r="G600">
            <v>0</v>
          </cell>
          <cell r="H600">
            <v>7.4700000000000006</v>
          </cell>
          <cell r="AK600">
            <v>0</v>
          </cell>
          <cell r="AL600">
            <v>5.9760000000000009</v>
          </cell>
          <cell r="AN600">
            <v>0</v>
          </cell>
          <cell r="AO600">
            <v>1.4790600000000003</v>
          </cell>
          <cell r="AP600">
            <v>0</v>
          </cell>
          <cell r="AQ600">
            <v>0.52290000000000014</v>
          </cell>
          <cell r="BG600" t="b">
            <v>1</v>
          </cell>
          <cell r="BO600" t="b">
            <v>0</v>
          </cell>
          <cell r="CA600" t="b">
            <v>0</v>
          </cell>
          <cell r="CB600" t="b">
            <v>0</v>
          </cell>
          <cell r="CD600" t="b">
            <v>0</v>
          </cell>
          <cell r="CE600" t="b">
            <v>0</v>
          </cell>
          <cell r="CG600" t="b">
            <v>0</v>
          </cell>
          <cell r="CH600" t="b">
            <v>0</v>
          </cell>
          <cell r="CP600" t="str">
            <v>EHWSTBOD</v>
          </cell>
          <cell r="CT600" t="b">
            <v>0</v>
          </cell>
          <cell r="CV600" t="b">
            <v>0</v>
          </cell>
          <cell r="CX600" t="b">
            <v>0</v>
          </cell>
          <cell r="CZ600" t="b">
            <v>0</v>
          </cell>
          <cell r="DB600" t="b">
            <v>0</v>
          </cell>
          <cell r="DD600" t="b">
            <v>0</v>
          </cell>
          <cell r="DF600" t="b">
            <v>0</v>
          </cell>
          <cell r="DH600" t="b">
            <v>0</v>
          </cell>
          <cell r="DJ600" t="b">
            <v>0</v>
          </cell>
          <cell r="DL600" t="b">
            <v>0</v>
          </cell>
          <cell r="DN600" t="b">
            <v>0</v>
          </cell>
          <cell r="DP600" t="b">
            <v>0</v>
          </cell>
          <cell r="DV600">
            <v>0</v>
          </cell>
          <cell r="DX600">
            <v>0</v>
          </cell>
          <cell r="DZ600">
            <v>0</v>
          </cell>
          <cell r="EB600">
            <v>0</v>
          </cell>
          <cell r="ED600">
            <v>0</v>
          </cell>
          <cell r="EF600">
            <v>0</v>
          </cell>
          <cell r="EJ600">
            <v>0</v>
          </cell>
          <cell r="EL600">
            <v>0</v>
          </cell>
          <cell r="EN600">
            <v>0</v>
          </cell>
          <cell r="EP600">
            <v>0</v>
          </cell>
          <cell r="ER600">
            <v>0</v>
          </cell>
          <cell r="ET600">
            <v>0</v>
          </cell>
          <cell r="EX600">
            <v>0</v>
          </cell>
          <cell r="EZ600">
            <v>0</v>
          </cell>
          <cell r="FD600">
            <v>0</v>
          </cell>
          <cell r="FF600">
            <v>0</v>
          </cell>
        </row>
        <row r="601">
          <cell r="A601" t="str">
            <v>Biogas_FRH</v>
          </cell>
          <cell r="B601" t="str">
            <v>DK-West</v>
          </cell>
          <cell r="G601">
            <v>0.34</v>
          </cell>
          <cell r="H601">
            <v>0.52</v>
          </cell>
          <cell r="AK601">
            <v>8.7720000000000006E-2</v>
          </cell>
          <cell r="AL601">
            <v>0.20518588235294116</v>
          </cell>
          <cell r="AN601">
            <v>0</v>
          </cell>
          <cell r="AO601">
            <v>3.4000000000000002E-2</v>
          </cell>
          <cell r="AP601">
            <v>10.200000000000001</v>
          </cell>
          <cell r="AQ601">
            <v>3.4000000000000002E-2</v>
          </cell>
          <cell r="BG601" t="b">
            <v>1</v>
          </cell>
          <cell r="BO601" t="b">
            <v>1</v>
          </cell>
          <cell r="CA601" t="b">
            <v>1</v>
          </cell>
          <cell r="CB601" t="b">
            <v>1</v>
          </cell>
          <cell r="CD601" t="b">
            <v>0</v>
          </cell>
          <cell r="CE601" t="b">
            <v>0</v>
          </cell>
          <cell r="CG601" t="b">
            <v>0</v>
          </cell>
          <cell r="CH601" t="b">
            <v>0</v>
          </cell>
          <cell r="CP601" t="str">
            <v>ECBGAEND</v>
          </cell>
          <cell r="CT601" t="b">
            <v>1</v>
          </cell>
          <cell r="CV601" t="b">
            <v>1</v>
          </cell>
          <cell r="CX601" t="b">
            <v>1</v>
          </cell>
          <cell r="CZ601" t="b">
            <v>1</v>
          </cell>
          <cell r="DB601" t="b">
            <v>0</v>
          </cell>
          <cell r="DD601" t="b">
            <v>0</v>
          </cell>
          <cell r="DF601" t="b">
            <v>1</v>
          </cell>
          <cell r="DH601" t="b">
            <v>1</v>
          </cell>
          <cell r="DJ601" t="b">
            <v>1</v>
          </cell>
          <cell r="DL601" t="b">
            <v>1</v>
          </cell>
          <cell r="DN601" t="b">
            <v>0</v>
          </cell>
          <cell r="DP601" t="b">
            <v>0</v>
          </cell>
          <cell r="DV601">
            <v>0.34</v>
          </cell>
          <cell r="DX601">
            <v>0.34</v>
          </cell>
          <cell r="DZ601">
            <v>0.34</v>
          </cell>
          <cell r="EB601">
            <v>0.34</v>
          </cell>
          <cell r="ED601">
            <v>0</v>
          </cell>
          <cell r="EF601">
            <v>0</v>
          </cell>
          <cell r="EJ601">
            <v>0.52</v>
          </cell>
          <cell r="EL601">
            <v>0.52</v>
          </cell>
          <cell r="EN601">
            <v>0.52</v>
          </cell>
          <cell r="EP601">
            <v>0.52</v>
          </cell>
          <cell r="ER601">
            <v>0</v>
          </cell>
          <cell r="ET601">
            <v>0</v>
          </cell>
          <cell r="EX601">
            <v>0</v>
          </cell>
          <cell r="EZ601">
            <v>0</v>
          </cell>
          <cell r="FD601">
            <v>0</v>
          </cell>
          <cell r="FF601">
            <v>0</v>
          </cell>
        </row>
        <row r="602">
          <cell r="A602" t="str">
            <v>KedlerFrederikshavn</v>
          </cell>
          <cell r="B602" t="str">
            <v>DK-West</v>
          </cell>
          <cell r="G602">
            <v>0</v>
          </cell>
          <cell r="H602">
            <v>70</v>
          </cell>
          <cell r="AK602">
            <v>0</v>
          </cell>
          <cell r="AL602">
            <v>65.66</v>
          </cell>
          <cell r="AN602">
            <v>0</v>
          </cell>
          <cell r="AO602">
            <v>0</v>
          </cell>
          <cell r="AP602">
            <v>756</v>
          </cell>
          <cell r="AQ602">
            <v>0</v>
          </cell>
          <cell r="BG602" t="b">
            <v>1</v>
          </cell>
          <cell r="BO602" t="b">
            <v>0</v>
          </cell>
          <cell r="CA602" t="b">
            <v>0</v>
          </cell>
          <cell r="CB602" t="b">
            <v>0</v>
          </cell>
          <cell r="CD602" t="b">
            <v>0</v>
          </cell>
          <cell r="CE602" t="b">
            <v>0</v>
          </cell>
          <cell r="CG602" t="b">
            <v>0</v>
          </cell>
          <cell r="CH602" t="b">
            <v>0</v>
          </cell>
          <cell r="CP602" t="str">
            <v>EHGASBOD</v>
          </cell>
          <cell r="CT602" t="b">
            <v>0</v>
          </cell>
          <cell r="CV602" t="b">
            <v>0</v>
          </cell>
          <cell r="CX602" t="b">
            <v>0</v>
          </cell>
          <cell r="CZ602" t="b">
            <v>0</v>
          </cell>
          <cell r="DB602" t="b">
            <v>0</v>
          </cell>
          <cell r="DD602" t="b">
            <v>0</v>
          </cell>
          <cell r="DF602" t="b">
            <v>0</v>
          </cell>
          <cell r="DH602" t="b">
            <v>0</v>
          </cell>
          <cell r="DJ602" t="b">
            <v>0</v>
          </cell>
          <cell r="DL602" t="b">
            <v>0</v>
          </cell>
          <cell r="DN602" t="b">
            <v>0</v>
          </cell>
          <cell r="DP602" t="b">
            <v>0</v>
          </cell>
          <cell r="DV602">
            <v>0</v>
          </cell>
          <cell r="DX602">
            <v>0</v>
          </cell>
          <cell r="DZ602">
            <v>0</v>
          </cell>
          <cell r="EB602">
            <v>0</v>
          </cell>
          <cell r="ED602">
            <v>0</v>
          </cell>
          <cell r="EF602">
            <v>0</v>
          </cell>
          <cell r="EJ602">
            <v>0</v>
          </cell>
          <cell r="EL602">
            <v>0</v>
          </cell>
          <cell r="EN602">
            <v>0</v>
          </cell>
          <cell r="EP602">
            <v>0</v>
          </cell>
          <cell r="ER602">
            <v>0</v>
          </cell>
          <cell r="ET602">
            <v>0</v>
          </cell>
          <cell r="EX602">
            <v>0</v>
          </cell>
          <cell r="EZ602">
            <v>0</v>
          </cell>
          <cell r="FD602">
            <v>0</v>
          </cell>
          <cell r="FF602">
            <v>0</v>
          </cell>
        </row>
        <row r="603">
          <cell r="A603" t="str">
            <v>KedlerFrederikshavn</v>
          </cell>
          <cell r="B603" t="str">
            <v>DK-West</v>
          </cell>
          <cell r="G603">
            <v>0</v>
          </cell>
          <cell r="H603">
            <v>70</v>
          </cell>
          <cell r="AK603">
            <v>0</v>
          </cell>
          <cell r="AL603">
            <v>65.66</v>
          </cell>
          <cell r="AN603">
            <v>0</v>
          </cell>
          <cell r="AO603">
            <v>0</v>
          </cell>
          <cell r="AP603">
            <v>756</v>
          </cell>
          <cell r="AQ603">
            <v>0</v>
          </cell>
          <cell r="BG603" t="b">
            <v>1</v>
          </cell>
          <cell r="BO603" t="b">
            <v>1</v>
          </cell>
          <cell r="CA603" t="b">
            <v>0</v>
          </cell>
          <cell r="CB603" t="b">
            <v>1</v>
          </cell>
          <cell r="CD603" t="b">
            <v>0</v>
          </cell>
          <cell r="CE603" t="b">
            <v>0</v>
          </cell>
          <cell r="CG603" t="b">
            <v>0</v>
          </cell>
          <cell r="CH603" t="b">
            <v>0</v>
          </cell>
          <cell r="CP603" t="str">
            <v>EHGASBOD</v>
          </cell>
          <cell r="CT603" t="b">
            <v>0</v>
          </cell>
          <cell r="CV603" t="b">
            <v>0</v>
          </cell>
          <cell r="CX603" t="b">
            <v>0</v>
          </cell>
          <cell r="CZ603" t="b">
            <v>0</v>
          </cell>
          <cell r="DB603" t="b">
            <v>0</v>
          </cell>
          <cell r="DD603" t="b">
            <v>0</v>
          </cell>
          <cell r="DF603" t="b">
            <v>1</v>
          </cell>
          <cell r="DH603" t="b">
            <v>1</v>
          </cell>
          <cell r="DJ603" t="b">
            <v>1</v>
          </cell>
          <cell r="DL603" t="b">
            <v>1</v>
          </cell>
          <cell r="DN603" t="b">
            <v>0</v>
          </cell>
          <cell r="DP603" t="b">
            <v>0</v>
          </cell>
          <cell r="DV603">
            <v>0</v>
          </cell>
          <cell r="DX603">
            <v>0</v>
          </cell>
          <cell r="DZ603">
            <v>0</v>
          </cell>
          <cell r="EB603">
            <v>0</v>
          </cell>
          <cell r="ED603">
            <v>0</v>
          </cell>
          <cell r="EF603">
            <v>0</v>
          </cell>
          <cell r="EJ603">
            <v>70</v>
          </cell>
          <cell r="EL603">
            <v>70</v>
          </cell>
          <cell r="EN603">
            <v>70</v>
          </cell>
          <cell r="EP603">
            <v>70</v>
          </cell>
          <cell r="ER603">
            <v>0</v>
          </cell>
          <cell r="ET603">
            <v>0</v>
          </cell>
          <cell r="EX603">
            <v>0</v>
          </cell>
          <cell r="EZ603">
            <v>0</v>
          </cell>
          <cell r="FD603">
            <v>0</v>
          </cell>
          <cell r="FF603">
            <v>0</v>
          </cell>
        </row>
        <row r="604">
          <cell r="A604" t="str">
            <v>VarmelagerFrederikshavn</v>
          </cell>
          <cell r="B604" t="str">
            <v>DK-West</v>
          </cell>
          <cell r="G604">
            <v>0</v>
          </cell>
          <cell r="H604">
            <v>36</v>
          </cell>
          <cell r="AK604">
            <v>0</v>
          </cell>
          <cell r="AL604">
            <v>0</v>
          </cell>
          <cell r="AN604">
            <v>0</v>
          </cell>
          <cell r="AO604">
            <v>0</v>
          </cell>
          <cell r="AP604">
            <v>0</v>
          </cell>
          <cell r="AQ604">
            <v>0</v>
          </cell>
          <cell r="BG604" t="b">
            <v>0</v>
          </cell>
          <cell r="BO604" t="b">
            <v>0</v>
          </cell>
          <cell r="CA604" t="b">
            <v>0</v>
          </cell>
          <cell r="CB604" t="b">
            <v>0</v>
          </cell>
          <cell r="CD604" t="b">
            <v>0</v>
          </cell>
          <cell r="CE604" t="b">
            <v>0</v>
          </cell>
          <cell r="CG604" t="b">
            <v>0</v>
          </cell>
          <cell r="CH604" t="b">
            <v>0</v>
          </cell>
          <cell r="CP604">
            <v>0</v>
          </cell>
          <cell r="CT604" t="b">
            <v>0</v>
          </cell>
          <cell r="CV604" t="b">
            <v>0</v>
          </cell>
          <cell r="CX604" t="b">
            <v>0</v>
          </cell>
          <cell r="CZ604" t="b">
            <v>0</v>
          </cell>
          <cell r="DB604" t="b">
            <v>0</v>
          </cell>
          <cell r="DD604" t="b">
            <v>0</v>
          </cell>
          <cell r="DF604" t="b">
            <v>0</v>
          </cell>
          <cell r="DH604" t="b">
            <v>0</v>
          </cell>
          <cell r="DJ604" t="b">
            <v>0</v>
          </cell>
          <cell r="DL604" t="b">
            <v>0</v>
          </cell>
          <cell r="DN604" t="b">
            <v>0</v>
          </cell>
          <cell r="DP604" t="b">
            <v>0</v>
          </cell>
          <cell r="DV604">
            <v>0</v>
          </cell>
          <cell r="DX604">
            <v>0</v>
          </cell>
          <cell r="DZ604">
            <v>0</v>
          </cell>
          <cell r="EB604">
            <v>0</v>
          </cell>
          <cell r="ED604">
            <v>0</v>
          </cell>
          <cell r="EF604">
            <v>0</v>
          </cell>
          <cell r="EJ604">
            <v>0</v>
          </cell>
          <cell r="EL604">
            <v>0</v>
          </cell>
          <cell r="EN604">
            <v>0</v>
          </cell>
          <cell r="EP604">
            <v>0</v>
          </cell>
          <cell r="ER604">
            <v>0</v>
          </cell>
          <cell r="ET604">
            <v>0</v>
          </cell>
          <cell r="EX604">
            <v>0</v>
          </cell>
          <cell r="EZ604">
            <v>0</v>
          </cell>
          <cell r="FD604">
            <v>0</v>
          </cell>
          <cell r="FF604">
            <v>0</v>
          </cell>
        </row>
        <row r="605">
          <cell r="A605" t="str">
            <v>VPFrederikshavn</v>
          </cell>
          <cell r="B605" t="str">
            <v>DK-West</v>
          </cell>
          <cell r="G605">
            <v>-0.24</v>
          </cell>
          <cell r="H605">
            <v>0.67199999999999993</v>
          </cell>
          <cell r="AK605">
            <v>-0.67199999999999993</v>
          </cell>
          <cell r="AL605">
            <v>0</v>
          </cell>
          <cell r="AN605">
            <v>0</v>
          </cell>
          <cell r="AO605">
            <v>0</v>
          </cell>
          <cell r="AP605">
            <v>0</v>
          </cell>
          <cell r="AQ605">
            <v>0</v>
          </cell>
          <cell r="BG605" t="b">
            <v>0</v>
          </cell>
          <cell r="BO605" t="b">
            <v>0</v>
          </cell>
          <cell r="CA605" t="b">
            <v>0</v>
          </cell>
          <cell r="CB605" t="b">
            <v>0</v>
          </cell>
          <cell r="CD605" t="b">
            <v>0</v>
          </cell>
          <cell r="CE605" t="b">
            <v>0</v>
          </cell>
          <cell r="CG605" t="b">
            <v>0</v>
          </cell>
          <cell r="CH605" t="b">
            <v>0</v>
          </cell>
          <cell r="CP605">
            <v>0</v>
          </cell>
          <cell r="CT605" t="b">
            <v>0</v>
          </cell>
          <cell r="CV605" t="b">
            <v>0</v>
          </cell>
          <cell r="CX605" t="b">
            <v>0</v>
          </cell>
          <cell r="CZ605" t="b">
            <v>0</v>
          </cell>
          <cell r="DB605" t="b">
            <v>0</v>
          </cell>
          <cell r="DD605" t="b">
            <v>0</v>
          </cell>
          <cell r="DF605" t="b">
            <v>0</v>
          </cell>
          <cell r="DH605" t="b">
            <v>0</v>
          </cell>
          <cell r="DJ605" t="b">
            <v>0</v>
          </cell>
          <cell r="DL605" t="b">
            <v>0</v>
          </cell>
          <cell r="DN605" t="b">
            <v>0</v>
          </cell>
          <cell r="DP605" t="b">
            <v>0</v>
          </cell>
          <cell r="DV605">
            <v>0</v>
          </cell>
          <cell r="DX605">
            <v>0</v>
          </cell>
          <cell r="DZ605">
            <v>0</v>
          </cell>
          <cell r="EB605">
            <v>0</v>
          </cell>
          <cell r="ED605">
            <v>0</v>
          </cell>
          <cell r="EF605">
            <v>0</v>
          </cell>
          <cell r="EJ605">
            <v>0</v>
          </cell>
          <cell r="EL605">
            <v>0</v>
          </cell>
          <cell r="EN605">
            <v>0</v>
          </cell>
          <cell r="EP605">
            <v>0</v>
          </cell>
          <cell r="ER605">
            <v>0</v>
          </cell>
          <cell r="ET605">
            <v>0</v>
          </cell>
          <cell r="EX605">
            <v>0</v>
          </cell>
          <cell r="EZ605">
            <v>0</v>
          </cell>
          <cell r="FD605">
            <v>0</v>
          </cell>
          <cell r="FF605">
            <v>0</v>
          </cell>
        </row>
        <row r="606">
          <cell r="A606" t="str">
            <v>Brønderslev1</v>
          </cell>
          <cell r="B606" t="str">
            <v>DK-West</v>
          </cell>
          <cell r="G606">
            <v>21.14</v>
          </cell>
          <cell r="H606">
            <v>27.102564102564102</v>
          </cell>
          <cell r="AK606">
            <v>8.3503000000000007</v>
          </cell>
          <cell r="AL606">
            <v>13.725016436554897</v>
          </cell>
          <cell r="AN606">
            <v>0</v>
          </cell>
          <cell r="AO606">
            <v>2.1140000000000003</v>
          </cell>
          <cell r="AP606">
            <v>634.20000000000005</v>
          </cell>
          <cell r="AQ606">
            <v>2.1140000000000003</v>
          </cell>
          <cell r="BG606" t="b">
            <v>1</v>
          </cell>
          <cell r="BO606" t="b">
            <v>0</v>
          </cell>
          <cell r="CA606" t="b">
            <v>0</v>
          </cell>
          <cell r="CB606" t="b">
            <v>0</v>
          </cell>
          <cell r="CD606" t="b">
            <v>0</v>
          </cell>
          <cell r="CE606" t="b">
            <v>0</v>
          </cell>
          <cell r="CG606" t="b">
            <v>0</v>
          </cell>
          <cell r="CH606" t="b">
            <v>0</v>
          </cell>
          <cell r="CP606" t="str">
            <v>ECGASEND</v>
          </cell>
          <cell r="CT606" t="b">
            <v>0</v>
          </cell>
          <cell r="CV606" t="b">
            <v>0</v>
          </cell>
          <cell r="CX606" t="b">
            <v>0</v>
          </cell>
          <cell r="CZ606" t="b">
            <v>0</v>
          </cell>
          <cell r="DB606" t="b">
            <v>0</v>
          </cell>
          <cell r="DD606" t="b">
            <v>0</v>
          </cell>
          <cell r="DF606" t="b">
            <v>0</v>
          </cell>
          <cell r="DH606" t="b">
            <v>0</v>
          </cell>
          <cell r="DJ606" t="b">
            <v>0</v>
          </cell>
          <cell r="DL606" t="b">
            <v>0</v>
          </cell>
          <cell r="DN606" t="b">
            <v>0</v>
          </cell>
          <cell r="DP606" t="b">
            <v>0</v>
          </cell>
          <cell r="DV606">
            <v>0</v>
          </cell>
          <cell r="DX606">
            <v>0</v>
          </cell>
          <cell r="DZ606">
            <v>0</v>
          </cell>
          <cell r="EB606">
            <v>0</v>
          </cell>
          <cell r="ED606">
            <v>0</v>
          </cell>
          <cell r="EF606">
            <v>0</v>
          </cell>
          <cell r="EJ606">
            <v>0</v>
          </cell>
          <cell r="EL606">
            <v>0</v>
          </cell>
          <cell r="EN606">
            <v>0</v>
          </cell>
          <cell r="EP606">
            <v>0</v>
          </cell>
          <cell r="ER606">
            <v>0</v>
          </cell>
          <cell r="ET606">
            <v>0</v>
          </cell>
          <cell r="EX606">
            <v>0</v>
          </cell>
          <cell r="EZ606">
            <v>0</v>
          </cell>
          <cell r="FD606">
            <v>0</v>
          </cell>
          <cell r="FF606">
            <v>0</v>
          </cell>
        </row>
        <row r="607">
          <cell r="A607" t="str">
            <v>Brønderslev1</v>
          </cell>
          <cell r="B607" t="str">
            <v>DK-West</v>
          </cell>
          <cell r="G607">
            <v>21.14</v>
          </cell>
          <cell r="H607">
            <v>27.102564102564102</v>
          </cell>
          <cell r="AK607">
            <v>8.3503000000000007</v>
          </cell>
          <cell r="AL607">
            <v>13.725016436554897</v>
          </cell>
          <cell r="AN607">
            <v>0</v>
          </cell>
          <cell r="AO607">
            <v>2.1140000000000003</v>
          </cell>
          <cell r="AP607">
            <v>634.20000000000005</v>
          </cell>
          <cell r="AQ607">
            <v>2.1140000000000003</v>
          </cell>
          <cell r="BG607" t="b">
            <v>1</v>
          </cell>
          <cell r="BO607" t="b">
            <v>0</v>
          </cell>
          <cell r="CA607" t="b">
            <v>0</v>
          </cell>
          <cell r="CB607" t="b">
            <v>0</v>
          </cell>
          <cell r="CD607" t="b">
            <v>0</v>
          </cell>
          <cell r="CE607" t="b">
            <v>0</v>
          </cell>
          <cell r="CG607" t="b">
            <v>0</v>
          </cell>
          <cell r="CH607" t="b">
            <v>0</v>
          </cell>
          <cell r="CP607" t="str">
            <v>ECGASEND</v>
          </cell>
          <cell r="CT607" t="b">
            <v>0</v>
          </cell>
          <cell r="CV607" t="b">
            <v>0</v>
          </cell>
          <cell r="CX607" t="b">
            <v>0</v>
          </cell>
          <cell r="CZ607" t="b">
            <v>0</v>
          </cell>
          <cell r="DB607" t="b">
            <v>0</v>
          </cell>
          <cell r="DD607" t="b">
            <v>0</v>
          </cell>
          <cell r="DF607" t="b">
            <v>0</v>
          </cell>
          <cell r="DH607" t="b">
            <v>0</v>
          </cell>
          <cell r="DJ607" t="b">
            <v>0</v>
          </cell>
          <cell r="DL607" t="b">
            <v>0</v>
          </cell>
          <cell r="DN607" t="b">
            <v>0</v>
          </cell>
          <cell r="DP607" t="b">
            <v>0</v>
          </cell>
          <cell r="DV607">
            <v>0</v>
          </cell>
          <cell r="DX607">
            <v>0</v>
          </cell>
          <cell r="DZ607">
            <v>0</v>
          </cell>
          <cell r="EB607">
            <v>0</v>
          </cell>
          <cell r="ED607">
            <v>0</v>
          </cell>
          <cell r="EF607">
            <v>0</v>
          </cell>
          <cell r="EJ607">
            <v>0</v>
          </cell>
          <cell r="EL607">
            <v>0</v>
          </cell>
          <cell r="EN607">
            <v>0</v>
          </cell>
          <cell r="EP607">
            <v>0</v>
          </cell>
          <cell r="ER607">
            <v>0</v>
          </cell>
          <cell r="ET607">
            <v>0</v>
          </cell>
          <cell r="EX607">
            <v>0</v>
          </cell>
          <cell r="EZ607">
            <v>0</v>
          </cell>
          <cell r="FD607">
            <v>0</v>
          </cell>
          <cell r="FF607">
            <v>0</v>
          </cell>
        </row>
        <row r="608">
          <cell r="A608" t="str">
            <v>Brønderslev1</v>
          </cell>
          <cell r="B608" t="str">
            <v>DK-West</v>
          </cell>
          <cell r="G608">
            <v>21.14</v>
          </cell>
          <cell r="H608">
            <v>27.102564102564102</v>
          </cell>
          <cell r="AK608">
            <v>8.3503000000000007</v>
          </cell>
          <cell r="AL608">
            <v>13.725016436554897</v>
          </cell>
          <cell r="AN608">
            <v>0</v>
          </cell>
          <cell r="AO608">
            <v>2.1140000000000003</v>
          </cell>
          <cell r="AP608">
            <v>634.20000000000005</v>
          </cell>
          <cell r="AQ608">
            <v>2.1140000000000003</v>
          </cell>
          <cell r="BG608" t="b">
            <v>1</v>
          </cell>
          <cell r="BO608" t="b">
            <v>1</v>
          </cell>
          <cell r="CA608" t="b">
            <v>1</v>
          </cell>
          <cell r="CB608" t="b">
            <v>1</v>
          </cell>
          <cell r="CD608" t="b">
            <v>0</v>
          </cell>
          <cell r="CE608" t="b">
            <v>0</v>
          </cell>
          <cell r="CG608" t="b">
            <v>0</v>
          </cell>
          <cell r="CH608" t="b">
            <v>0</v>
          </cell>
          <cell r="CP608" t="str">
            <v>ECGASEND</v>
          </cell>
          <cell r="CT608" t="b">
            <v>0</v>
          </cell>
          <cell r="CV608" t="b">
            <v>0</v>
          </cell>
          <cell r="CX608" t="b">
            <v>0</v>
          </cell>
          <cell r="CZ608" t="b">
            <v>0</v>
          </cell>
          <cell r="DB608" t="b">
            <v>0</v>
          </cell>
          <cell r="DD608" t="b">
            <v>0</v>
          </cell>
          <cell r="DF608" t="b">
            <v>0</v>
          </cell>
          <cell r="DH608" t="b">
            <v>0</v>
          </cell>
          <cell r="DJ608" t="b">
            <v>0</v>
          </cell>
          <cell r="DL608" t="b">
            <v>0</v>
          </cell>
          <cell r="DN608" t="b">
            <v>0</v>
          </cell>
          <cell r="DP608" t="b">
            <v>0</v>
          </cell>
          <cell r="DV608">
            <v>21.14</v>
          </cell>
          <cell r="DX608">
            <v>21.14</v>
          </cell>
          <cell r="DZ608">
            <v>0</v>
          </cell>
          <cell r="EB608">
            <v>0</v>
          </cell>
          <cell r="ED608">
            <v>0</v>
          </cell>
          <cell r="EF608">
            <v>0</v>
          </cell>
          <cell r="EJ608">
            <v>27.102564102564102</v>
          </cell>
          <cell r="EL608">
            <v>27.102564102564102</v>
          </cell>
          <cell r="EN608">
            <v>0</v>
          </cell>
          <cell r="EP608">
            <v>0</v>
          </cell>
          <cell r="ER608">
            <v>0</v>
          </cell>
          <cell r="ET608">
            <v>0</v>
          </cell>
          <cell r="EX608">
            <v>0</v>
          </cell>
          <cell r="EZ608">
            <v>0</v>
          </cell>
          <cell r="FD608">
            <v>0</v>
          </cell>
          <cell r="FF608">
            <v>0</v>
          </cell>
        </row>
        <row r="609">
          <cell r="A609" t="str">
            <v>Brønderslev1</v>
          </cell>
          <cell r="B609" t="str">
            <v>DK-West</v>
          </cell>
          <cell r="G609">
            <v>21.14</v>
          </cell>
          <cell r="H609">
            <v>27.102564102564102</v>
          </cell>
          <cell r="AK609">
            <v>8.3503000000000007</v>
          </cell>
          <cell r="AL609">
            <v>13.725016436554897</v>
          </cell>
          <cell r="AN609">
            <v>0</v>
          </cell>
          <cell r="AO609">
            <v>2.1140000000000003</v>
          </cell>
          <cell r="AP609">
            <v>634.20000000000005</v>
          </cell>
          <cell r="AQ609">
            <v>2.1140000000000003</v>
          </cell>
          <cell r="BG609" t="b">
            <v>1</v>
          </cell>
          <cell r="BO609" t="b">
            <v>0</v>
          </cell>
          <cell r="CA609" t="b">
            <v>0</v>
          </cell>
          <cell r="CB609" t="b">
            <v>0</v>
          </cell>
          <cell r="CD609" t="b">
            <v>1</v>
          </cell>
          <cell r="CE609" t="b">
            <v>1</v>
          </cell>
          <cell r="CG609" t="b">
            <v>0</v>
          </cell>
          <cell r="CH609" t="b">
            <v>0</v>
          </cell>
          <cell r="CP609" t="str">
            <v>ECGASEND</v>
          </cell>
          <cell r="CT609" t="b">
            <v>1</v>
          </cell>
          <cell r="CV609" t="b">
            <v>1</v>
          </cell>
          <cell r="CX609" t="b">
            <v>0</v>
          </cell>
          <cell r="CZ609" t="b">
            <v>0</v>
          </cell>
          <cell r="DB609" t="b">
            <v>0</v>
          </cell>
          <cell r="DD609" t="b">
            <v>0</v>
          </cell>
          <cell r="DF609" t="b">
            <v>1</v>
          </cell>
          <cell r="DH609" t="b">
            <v>1</v>
          </cell>
          <cell r="DJ609" t="b">
            <v>0</v>
          </cell>
          <cell r="DL609" t="b">
            <v>0</v>
          </cell>
          <cell r="DN609" t="b">
            <v>0</v>
          </cell>
          <cell r="DP609" t="b">
            <v>0</v>
          </cell>
          <cell r="DV609">
            <v>0</v>
          </cell>
          <cell r="DX609">
            <v>0</v>
          </cell>
          <cell r="DZ609">
            <v>0</v>
          </cell>
          <cell r="EB609">
            <v>0</v>
          </cell>
          <cell r="ED609">
            <v>0</v>
          </cell>
          <cell r="EF609">
            <v>0</v>
          </cell>
          <cell r="EJ609">
            <v>0</v>
          </cell>
          <cell r="EL609">
            <v>0</v>
          </cell>
          <cell r="EN609">
            <v>0</v>
          </cell>
          <cell r="EP609">
            <v>0</v>
          </cell>
          <cell r="ER609">
            <v>0</v>
          </cell>
          <cell r="ET609">
            <v>0</v>
          </cell>
          <cell r="EX609">
            <v>21.14</v>
          </cell>
          <cell r="EZ609">
            <v>27.102564102564102</v>
          </cell>
          <cell r="FD609">
            <v>0</v>
          </cell>
          <cell r="FF609">
            <v>0</v>
          </cell>
        </row>
        <row r="610">
          <cell r="A610" t="str">
            <v>Brønderslev2</v>
          </cell>
          <cell r="B610" t="str">
            <v>DK-West</v>
          </cell>
          <cell r="G610">
            <v>36</v>
          </cell>
          <cell r="H610">
            <v>27</v>
          </cell>
          <cell r="AK610">
            <v>17.783999999999999</v>
          </cell>
          <cell r="AL610">
            <v>10.003499999999999</v>
          </cell>
          <cell r="AN610">
            <v>0</v>
          </cell>
          <cell r="AO610">
            <v>0</v>
          </cell>
          <cell r="AP610">
            <v>670.5</v>
          </cell>
          <cell r="AQ610">
            <v>3.6</v>
          </cell>
          <cell r="BG610" t="b">
            <v>1</v>
          </cell>
          <cell r="BO610" t="b">
            <v>0</v>
          </cell>
          <cell r="CA610" t="b">
            <v>0</v>
          </cell>
          <cell r="CB610" t="b">
            <v>0</v>
          </cell>
          <cell r="CD610" t="b">
            <v>0</v>
          </cell>
          <cell r="CE610" t="b">
            <v>0</v>
          </cell>
          <cell r="CG610" t="b">
            <v>0</v>
          </cell>
          <cell r="CH610" t="b">
            <v>0</v>
          </cell>
          <cell r="CP610" t="str">
            <v>ECGASGTD</v>
          </cell>
          <cell r="CT610" t="b">
            <v>0</v>
          </cell>
          <cell r="CV610" t="b">
            <v>0</v>
          </cell>
          <cell r="CX610" t="b">
            <v>1</v>
          </cell>
          <cell r="CZ610" t="b">
            <v>1</v>
          </cell>
          <cell r="DB610" t="b">
            <v>1</v>
          </cell>
          <cell r="DD610" t="b">
            <v>0</v>
          </cell>
          <cell r="DF610" t="b">
            <v>0</v>
          </cell>
          <cell r="DH610" t="b">
            <v>0</v>
          </cell>
          <cell r="DJ610" t="b">
            <v>1</v>
          </cell>
          <cell r="DL610" t="b">
            <v>1</v>
          </cell>
          <cell r="DN610" t="b">
            <v>1</v>
          </cell>
          <cell r="DP610" t="b">
            <v>0</v>
          </cell>
          <cell r="DV610">
            <v>0</v>
          </cell>
          <cell r="DX610">
            <v>0</v>
          </cell>
          <cell r="DZ610">
            <v>0</v>
          </cell>
          <cell r="EB610">
            <v>0</v>
          </cell>
          <cell r="ED610">
            <v>0</v>
          </cell>
          <cell r="EF610">
            <v>0</v>
          </cell>
          <cell r="EJ610">
            <v>0</v>
          </cell>
          <cell r="EL610">
            <v>0</v>
          </cell>
          <cell r="EN610">
            <v>0</v>
          </cell>
          <cell r="EP610">
            <v>0</v>
          </cell>
          <cell r="ER610">
            <v>0</v>
          </cell>
          <cell r="ET610">
            <v>0</v>
          </cell>
          <cell r="EX610">
            <v>0</v>
          </cell>
          <cell r="EZ610">
            <v>0</v>
          </cell>
          <cell r="FD610">
            <v>0</v>
          </cell>
          <cell r="FF610">
            <v>0</v>
          </cell>
        </row>
        <row r="611">
          <cell r="A611" t="str">
            <v>Sundolit</v>
          </cell>
          <cell r="B611" t="str">
            <v>DK-West</v>
          </cell>
          <cell r="G611">
            <v>0</v>
          </cell>
          <cell r="H611">
            <v>0.33715148002009243</v>
          </cell>
          <cell r="N611">
            <v>2.1213571122864217</v>
          </cell>
          <cell r="AK611">
            <v>0</v>
          </cell>
          <cell r="AL611">
            <v>0</v>
          </cell>
          <cell r="AN611">
            <v>0</v>
          </cell>
          <cell r="AO611">
            <v>0</v>
          </cell>
          <cell r="AP611">
            <v>0</v>
          </cell>
          <cell r="AQ611">
            <v>0</v>
          </cell>
          <cell r="BG611" t="b">
            <v>0</v>
          </cell>
          <cell r="BO611" t="b">
            <v>0</v>
          </cell>
          <cell r="CA611" t="b">
            <v>0</v>
          </cell>
          <cell r="CB611" t="b">
            <v>0</v>
          </cell>
          <cell r="CD611" t="b">
            <v>0</v>
          </cell>
          <cell r="CE611" t="b">
            <v>0</v>
          </cell>
          <cell r="CG611" t="b">
            <v>0</v>
          </cell>
          <cell r="CH611" t="b">
            <v>0</v>
          </cell>
          <cell r="CP611">
            <v>0</v>
          </cell>
          <cell r="CT611" t="b">
            <v>0</v>
          </cell>
          <cell r="CV611" t="b">
            <v>0</v>
          </cell>
          <cell r="CX611" t="b">
            <v>0</v>
          </cell>
          <cell r="CZ611" t="b">
            <v>0</v>
          </cell>
          <cell r="DB611" t="b">
            <v>0</v>
          </cell>
          <cell r="DD611" t="b">
            <v>0</v>
          </cell>
          <cell r="DF611" t="b">
            <v>0</v>
          </cell>
          <cell r="DH611" t="b">
            <v>0</v>
          </cell>
          <cell r="DJ611" t="b">
            <v>0</v>
          </cell>
          <cell r="DL611" t="b">
            <v>0</v>
          </cell>
          <cell r="DN611" t="b">
            <v>0</v>
          </cell>
          <cell r="DP611" t="b">
            <v>0</v>
          </cell>
          <cell r="DV611">
            <v>0</v>
          </cell>
          <cell r="DX611">
            <v>0</v>
          </cell>
          <cell r="DZ611">
            <v>0</v>
          </cell>
          <cell r="EB611">
            <v>0</v>
          </cell>
          <cell r="ED611">
            <v>0</v>
          </cell>
          <cell r="EF611">
            <v>0</v>
          </cell>
          <cell r="EJ611">
            <v>0</v>
          </cell>
          <cell r="EL611">
            <v>0</v>
          </cell>
          <cell r="EN611">
            <v>0</v>
          </cell>
          <cell r="EP611">
            <v>0</v>
          </cell>
          <cell r="ER611">
            <v>0</v>
          </cell>
          <cell r="ET611">
            <v>0</v>
          </cell>
          <cell r="EX611">
            <v>0</v>
          </cell>
          <cell r="EZ611">
            <v>0</v>
          </cell>
          <cell r="FD611">
            <v>0</v>
          </cell>
          <cell r="FF611">
            <v>0</v>
          </cell>
        </row>
        <row r="612">
          <cell r="A612" t="str">
            <v>KedlerBrønderslev</v>
          </cell>
          <cell r="B612" t="str">
            <v>DK-West</v>
          </cell>
          <cell r="G612">
            <v>0</v>
          </cell>
          <cell r="H612">
            <v>46.1</v>
          </cell>
          <cell r="AK612">
            <v>0</v>
          </cell>
          <cell r="AL612">
            <v>39.8765</v>
          </cell>
          <cell r="AN612">
            <v>0</v>
          </cell>
          <cell r="AO612">
            <v>0</v>
          </cell>
          <cell r="AP612">
            <v>497.88000000000005</v>
          </cell>
          <cell r="AQ612">
            <v>0</v>
          </cell>
          <cell r="BG612" t="b">
            <v>1</v>
          </cell>
          <cell r="BO612" t="b">
            <v>0</v>
          </cell>
          <cell r="CA612" t="b">
            <v>0</v>
          </cell>
          <cell r="CB612" t="b">
            <v>0</v>
          </cell>
          <cell r="CD612" t="b">
            <v>0</v>
          </cell>
          <cell r="CE612" t="b">
            <v>0</v>
          </cell>
          <cell r="CG612" t="b">
            <v>0</v>
          </cell>
          <cell r="CH612" t="b">
            <v>0</v>
          </cell>
          <cell r="CP612" t="str">
            <v>EHGASBOD</v>
          </cell>
          <cell r="CT612" t="b">
            <v>0</v>
          </cell>
          <cell r="CV612" t="b">
            <v>0</v>
          </cell>
          <cell r="CX612" t="b">
            <v>0</v>
          </cell>
          <cell r="CZ612" t="b">
            <v>0</v>
          </cell>
          <cell r="DB612" t="b">
            <v>0</v>
          </cell>
          <cell r="DD612" t="b">
            <v>0</v>
          </cell>
          <cell r="DF612" t="b">
            <v>0</v>
          </cell>
          <cell r="DH612" t="b">
            <v>0</v>
          </cell>
          <cell r="DJ612" t="b">
            <v>0</v>
          </cell>
          <cell r="DL612" t="b">
            <v>0</v>
          </cell>
          <cell r="DN612" t="b">
            <v>0</v>
          </cell>
          <cell r="DP612" t="b">
            <v>0</v>
          </cell>
          <cell r="DV612">
            <v>0</v>
          </cell>
          <cell r="DX612">
            <v>0</v>
          </cell>
          <cell r="DZ612">
            <v>0</v>
          </cell>
          <cell r="EB612">
            <v>0</v>
          </cell>
          <cell r="ED612">
            <v>0</v>
          </cell>
          <cell r="EF612">
            <v>0</v>
          </cell>
          <cell r="EJ612">
            <v>0</v>
          </cell>
          <cell r="EL612">
            <v>0</v>
          </cell>
          <cell r="EN612">
            <v>0</v>
          </cell>
          <cell r="EP612">
            <v>0</v>
          </cell>
          <cell r="ER612">
            <v>0</v>
          </cell>
          <cell r="ET612">
            <v>0</v>
          </cell>
          <cell r="EX612">
            <v>0</v>
          </cell>
          <cell r="EZ612">
            <v>0</v>
          </cell>
          <cell r="FD612">
            <v>0</v>
          </cell>
          <cell r="FF612">
            <v>0</v>
          </cell>
        </row>
        <row r="613">
          <cell r="A613" t="str">
            <v>KedlerBrønderslev</v>
          </cell>
          <cell r="B613" t="str">
            <v>DK-West</v>
          </cell>
          <cell r="G613">
            <v>0</v>
          </cell>
          <cell r="H613">
            <v>46.1</v>
          </cell>
          <cell r="AK613">
            <v>0</v>
          </cell>
          <cell r="AL613">
            <v>39.8765</v>
          </cell>
          <cell r="AN613">
            <v>0</v>
          </cell>
          <cell r="AO613">
            <v>0</v>
          </cell>
          <cell r="AP613">
            <v>497.88000000000005</v>
          </cell>
          <cell r="AQ613">
            <v>0</v>
          </cell>
          <cell r="BG613" t="b">
            <v>1</v>
          </cell>
          <cell r="BO613" t="b">
            <v>1</v>
          </cell>
          <cell r="CA613" t="b">
            <v>0</v>
          </cell>
          <cell r="CB613" t="b">
            <v>1</v>
          </cell>
          <cell r="CD613" t="b">
            <v>0</v>
          </cell>
          <cell r="CE613" t="b">
            <v>0</v>
          </cell>
          <cell r="CG613" t="b">
            <v>0</v>
          </cell>
          <cell r="CH613" t="b">
            <v>0</v>
          </cell>
          <cell r="CP613" t="str">
            <v>EHGASBOD</v>
          </cell>
          <cell r="CT613" t="b">
            <v>0</v>
          </cell>
          <cell r="CV613" t="b">
            <v>0</v>
          </cell>
          <cell r="CX613" t="b">
            <v>0</v>
          </cell>
          <cell r="CZ613" t="b">
            <v>0</v>
          </cell>
          <cell r="DB613" t="b">
            <v>0</v>
          </cell>
          <cell r="DD613" t="b">
            <v>0</v>
          </cell>
          <cell r="DF613" t="b">
            <v>1</v>
          </cell>
          <cell r="DH613" t="b">
            <v>1</v>
          </cell>
          <cell r="DJ613" t="b">
            <v>1</v>
          </cell>
          <cell r="DL613" t="b">
            <v>1</v>
          </cell>
          <cell r="DN613" t="b">
            <v>0</v>
          </cell>
          <cell r="DP613" t="b">
            <v>0</v>
          </cell>
          <cell r="DV613">
            <v>0</v>
          </cell>
          <cell r="DX613">
            <v>0</v>
          </cell>
          <cell r="DZ613">
            <v>0</v>
          </cell>
          <cell r="EB613">
            <v>0</v>
          </cell>
          <cell r="ED613">
            <v>0</v>
          </cell>
          <cell r="EF613">
            <v>0</v>
          </cell>
          <cell r="EJ613">
            <v>46.1</v>
          </cell>
          <cell r="EL613">
            <v>46.1</v>
          </cell>
          <cell r="EN613">
            <v>46.1</v>
          </cell>
          <cell r="EP613">
            <v>46.1</v>
          </cell>
          <cell r="ER613">
            <v>0</v>
          </cell>
          <cell r="ET613">
            <v>0</v>
          </cell>
          <cell r="EX613">
            <v>0</v>
          </cell>
          <cell r="EZ613">
            <v>0</v>
          </cell>
          <cell r="FD613">
            <v>0</v>
          </cell>
          <cell r="FF613">
            <v>0</v>
          </cell>
        </row>
        <row r="614">
          <cell r="A614" t="str">
            <v>VarmelagerBrønderslev</v>
          </cell>
          <cell r="B614" t="str">
            <v>DK-West</v>
          </cell>
          <cell r="G614">
            <v>0</v>
          </cell>
          <cell r="H614">
            <v>31.5</v>
          </cell>
          <cell r="AK614">
            <v>0</v>
          </cell>
          <cell r="AL614">
            <v>0</v>
          </cell>
          <cell r="AN614">
            <v>0</v>
          </cell>
          <cell r="AO614">
            <v>0</v>
          </cell>
          <cell r="AP614">
            <v>0</v>
          </cell>
          <cell r="AQ614">
            <v>0</v>
          </cell>
          <cell r="BG614" t="b">
            <v>0</v>
          </cell>
          <cell r="BO614" t="b">
            <v>0</v>
          </cell>
          <cell r="CA614" t="b">
            <v>0</v>
          </cell>
          <cell r="CB614" t="b">
            <v>0</v>
          </cell>
          <cell r="CD614" t="b">
            <v>0</v>
          </cell>
          <cell r="CE614" t="b">
            <v>0</v>
          </cell>
          <cell r="CG614" t="b">
            <v>0</v>
          </cell>
          <cell r="CH614" t="b">
            <v>0</v>
          </cell>
          <cell r="CP614">
            <v>0</v>
          </cell>
          <cell r="CT614" t="b">
            <v>0</v>
          </cell>
          <cell r="CV614" t="b">
            <v>0</v>
          </cell>
          <cell r="CX614" t="b">
            <v>0</v>
          </cell>
          <cell r="CZ614" t="b">
            <v>0</v>
          </cell>
          <cell r="DB614" t="b">
            <v>0</v>
          </cell>
          <cell r="DD614" t="b">
            <v>0</v>
          </cell>
          <cell r="DF614" t="b">
            <v>0</v>
          </cell>
          <cell r="DH614" t="b">
            <v>0</v>
          </cell>
          <cell r="DJ614" t="b">
            <v>0</v>
          </cell>
          <cell r="DL614" t="b">
            <v>0</v>
          </cell>
          <cell r="DN614" t="b">
            <v>0</v>
          </cell>
          <cell r="DP614" t="b">
            <v>0</v>
          </cell>
          <cell r="DV614">
            <v>0</v>
          </cell>
          <cell r="DX614">
            <v>0</v>
          </cell>
          <cell r="DZ614">
            <v>0</v>
          </cell>
          <cell r="EB614">
            <v>0</v>
          </cell>
          <cell r="ED614">
            <v>0</v>
          </cell>
          <cell r="EF614">
            <v>0</v>
          </cell>
          <cell r="EJ614">
            <v>0</v>
          </cell>
          <cell r="EL614">
            <v>0</v>
          </cell>
          <cell r="EN614">
            <v>0</v>
          </cell>
          <cell r="EP614">
            <v>0</v>
          </cell>
          <cell r="ER614">
            <v>0</v>
          </cell>
          <cell r="ET614">
            <v>0</v>
          </cell>
          <cell r="EX614">
            <v>0</v>
          </cell>
          <cell r="EZ614">
            <v>0</v>
          </cell>
          <cell r="FD614">
            <v>0</v>
          </cell>
          <cell r="FF614">
            <v>0</v>
          </cell>
        </row>
        <row r="615">
          <cell r="A615" t="str">
            <v>ElkedelBrønderslev</v>
          </cell>
          <cell r="B615" t="str">
            <v>DK-West</v>
          </cell>
          <cell r="G615">
            <v>-20</v>
          </cell>
          <cell r="H615">
            <v>20</v>
          </cell>
          <cell r="AK615">
            <v>-20</v>
          </cell>
          <cell r="AL615">
            <v>0</v>
          </cell>
          <cell r="AN615">
            <v>0</v>
          </cell>
          <cell r="AO615">
            <v>0</v>
          </cell>
          <cell r="AP615">
            <v>0</v>
          </cell>
          <cell r="AQ615">
            <v>0</v>
          </cell>
          <cell r="BG615" t="b">
            <v>0</v>
          </cell>
          <cell r="BO615" t="b">
            <v>0</v>
          </cell>
          <cell r="CA615" t="b">
            <v>0</v>
          </cell>
          <cell r="CB615" t="b">
            <v>0</v>
          </cell>
          <cell r="CD615" t="b">
            <v>0</v>
          </cell>
          <cell r="CE615" t="b">
            <v>0</v>
          </cell>
          <cell r="CG615" t="b">
            <v>0</v>
          </cell>
          <cell r="CH615" t="b">
            <v>0</v>
          </cell>
          <cell r="CP615">
            <v>0</v>
          </cell>
          <cell r="CT615" t="b">
            <v>0</v>
          </cell>
          <cell r="CV615" t="b">
            <v>0</v>
          </cell>
          <cell r="CX615" t="b">
            <v>0</v>
          </cell>
          <cell r="CZ615" t="b">
            <v>0</v>
          </cell>
          <cell r="DB615" t="b">
            <v>0</v>
          </cell>
          <cell r="DD615" t="b">
            <v>0</v>
          </cell>
          <cell r="DF615" t="b">
            <v>0</v>
          </cell>
          <cell r="DH615" t="b">
            <v>0</v>
          </cell>
          <cell r="DJ615" t="b">
            <v>0</v>
          </cell>
          <cell r="DL615" t="b">
            <v>0</v>
          </cell>
          <cell r="DN615" t="b">
            <v>0</v>
          </cell>
          <cell r="DP615" t="b">
            <v>0</v>
          </cell>
          <cell r="DV615">
            <v>0</v>
          </cell>
          <cell r="DX615">
            <v>0</v>
          </cell>
          <cell r="DZ615">
            <v>0</v>
          </cell>
          <cell r="EB615">
            <v>0</v>
          </cell>
          <cell r="ED615">
            <v>0</v>
          </cell>
          <cell r="EF615">
            <v>0</v>
          </cell>
          <cell r="EJ615">
            <v>0</v>
          </cell>
          <cell r="EL615">
            <v>0</v>
          </cell>
          <cell r="EN615">
            <v>0</v>
          </cell>
          <cell r="EP615">
            <v>0</v>
          </cell>
          <cell r="ER615">
            <v>0</v>
          </cell>
          <cell r="ET615">
            <v>0</v>
          </cell>
          <cell r="EX615">
            <v>0</v>
          </cell>
          <cell r="EZ615">
            <v>0</v>
          </cell>
          <cell r="FD615">
            <v>0</v>
          </cell>
          <cell r="FF615">
            <v>0</v>
          </cell>
        </row>
        <row r="616">
          <cell r="A616" t="str">
            <v>Grenå1</v>
          </cell>
          <cell r="B616" t="str">
            <v>DK-West</v>
          </cell>
          <cell r="G616">
            <v>11.4</v>
          </cell>
          <cell r="H616">
            <v>60</v>
          </cell>
          <cell r="AK616">
            <v>1.5390000000000001</v>
          </cell>
          <cell r="AL616">
            <v>42.631578947368432</v>
          </cell>
          <cell r="AN616">
            <v>0</v>
          </cell>
          <cell r="AO616">
            <v>2.2549200000000003</v>
          </cell>
          <cell r="AP616">
            <v>371.07</v>
          </cell>
          <cell r="AQ616">
            <v>1.5960000000000003</v>
          </cell>
          <cell r="BG616" t="b">
            <v>1</v>
          </cell>
          <cell r="BO616" t="b">
            <v>0</v>
          </cell>
          <cell r="CA616" t="b">
            <v>0</v>
          </cell>
          <cell r="CB616" t="b">
            <v>0</v>
          </cell>
          <cell r="CD616" t="b">
            <v>0</v>
          </cell>
          <cell r="CE616" t="b">
            <v>0</v>
          </cell>
          <cell r="CG616" t="b">
            <v>0</v>
          </cell>
          <cell r="CH616" t="b">
            <v>0</v>
          </cell>
          <cell r="CP616" t="str">
            <v>ECCOSBPD</v>
          </cell>
          <cell r="CT616" t="b">
            <v>0</v>
          </cell>
          <cell r="CV616" t="b">
            <v>0</v>
          </cell>
          <cell r="CX616" t="b">
            <v>0</v>
          </cell>
          <cell r="CZ616" t="b">
            <v>0</v>
          </cell>
          <cell r="DB616" t="b">
            <v>0</v>
          </cell>
          <cell r="DD616" t="b">
            <v>0</v>
          </cell>
          <cell r="DF616" t="b">
            <v>0</v>
          </cell>
          <cell r="DH616" t="b">
            <v>0</v>
          </cell>
          <cell r="DJ616" t="b">
            <v>0</v>
          </cell>
          <cell r="DL616" t="b">
            <v>0</v>
          </cell>
          <cell r="DN616" t="b">
            <v>0</v>
          </cell>
          <cell r="DP616" t="b">
            <v>0</v>
          </cell>
          <cell r="DV616">
            <v>0</v>
          </cell>
          <cell r="DX616">
            <v>0</v>
          </cell>
          <cell r="DZ616">
            <v>0</v>
          </cell>
          <cell r="EB616">
            <v>0</v>
          </cell>
          <cell r="ED616">
            <v>0</v>
          </cell>
          <cell r="EF616">
            <v>0</v>
          </cell>
          <cell r="EJ616">
            <v>0</v>
          </cell>
          <cell r="EL616">
            <v>0</v>
          </cell>
          <cell r="EN616">
            <v>0</v>
          </cell>
          <cell r="EP616">
            <v>0</v>
          </cell>
          <cell r="ER616">
            <v>0</v>
          </cell>
          <cell r="ET616">
            <v>0</v>
          </cell>
          <cell r="EX616">
            <v>0</v>
          </cell>
          <cell r="EZ616">
            <v>0</v>
          </cell>
          <cell r="FD616">
            <v>0</v>
          </cell>
          <cell r="FF616">
            <v>0</v>
          </cell>
        </row>
        <row r="617">
          <cell r="A617" t="str">
            <v>Grenå1</v>
          </cell>
          <cell r="B617" t="str">
            <v>DK-West</v>
          </cell>
          <cell r="G617">
            <v>11.4</v>
          </cell>
          <cell r="H617">
            <v>60</v>
          </cell>
          <cell r="AK617">
            <v>1.5390000000000001</v>
          </cell>
          <cell r="AL617">
            <v>42.631578947368432</v>
          </cell>
          <cell r="AN617">
            <v>0</v>
          </cell>
          <cell r="AO617">
            <v>2.2549200000000003</v>
          </cell>
          <cell r="AP617">
            <v>371.07</v>
          </cell>
          <cell r="AQ617">
            <v>1.5960000000000003</v>
          </cell>
          <cell r="BG617" t="b">
            <v>1</v>
          </cell>
          <cell r="BO617" t="b">
            <v>1</v>
          </cell>
          <cell r="CA617" t="b">
            <v>1</v>
          </cell>
          <cell r="CB617" t="b">
            <v>1</v>
          </cell>
          <cell r="CD617" t="b">
            <v>0</v>
          </cell>
          <cell r="CE617" t="b">
            <v>0</v>
          </cell>
          <cell r="CG617" t="b">
            <v>0</v>
          </cell>
          <cell r="CH617" t="b">
            <v>0</v>
          </cell>
          <cell r="CP617" t="str">
            <v>ECCOSBPD</v>
          </cell>
          <cell r="CT617" t="b">
            <v>0</v>
          </cell>
          <cell r="CV617" t="b">
            <v>0</v>
          </cell>
          <cell r="CX617" t="b">
            <v>0</v>
          </cell>
          <cell r="CZ617" t="b">
            <v>0</v>
          </cell>
          <cell r="DB617" t="b">
            <v>0</v>
          </cell>
          <cell r="DD617" t="b">
            <v>0</v>
          </cell>
          <cell r="DF617" t="b">
            <v>0</v>
          </cell>
          <cell r="DH617" t="b">
            <v>0</v>
          </cell>
          <cell r="DJ617" t="b">
            <v>0</v>
          </cell>
          <cell r="DL617" t="b">
            <v>0</v>
          </cell>
          <cell r="DN617" t="b">
            <v>0</v>
          </cell>
          <cell r="DP617" t="b">
            <v>0</v>
          </cell>
          <cell r="DV617">
            <v>11.4</v>
          </cell>
          <cell r="DX617">
            <v>0</v>
          </cell>
          <cell r="DZ617">
            <v>0</v>
          </cell>
          <cell r="EB617">
            <v>0</v>
          </cell>
          <cell r="ED617">
            <v>0</v>
          </cell>
          <cell r="EF617">
            <v>0</v>
          </cell>
          <cell r="EJ617">
            <v>60</v>
          </cell>
          <cell r="EL617">
            <v>0</v>
          </cell>
          <cell r="EN617">
            <v>0</v>
          </cell>
          <cell r="EP617">
            <v>0</v>
          </cell>
          <cell r="ER617">
            <v>0</v>
          </cell>
          <cell r="ET617">
            <v>0</v>
          </cell>
          <cell r="EX617">
            <v>0</v>
          </cell>
          <cell r="EZ617">
            <v>0</v>
          </cell>
          <cell r="FD617">
            <v>0</v>
          </cell>
          <cell r="FF617">
            <v>0</v>
          </cell>
        </row>
        <row r="618">
          <cell r="A618" t="str">
            <v>Grenå1</v>
          </cell>
          <cell r="B618" t="str">
            <v>DK-West</v>
          </cell>
          <cell r="G618">
            <v>11.4</v>
          </cell>
          <cell r="H618">
            <v>60</v>
          </cell>
          <cell r="AK618">
            <v>1.5390000000000001</v>
          </cell>
          <cell r="AL618">
            <v>42.631578947368432</v>
          </cell>
          <cell r="AN618">
            <v>0</v>
          </cell>
          <cell r="AO618">
            <v>2.2549200000000003</v>
          </cell>
          <cell r="AP618">
            <v>371.07</v>
          </cell>
          <cell r="AQ618">
            <v>1.5960000000000003</v>
          </cell>
          <cell r="BG618" t="b">
            <v>1</v>
          </cell>
          <cell r="BO618" t="b">
            <v>0</v>
          </cell>
          <cell r="CA618" t="b">
            <v>0</v>
          </cell>
          <cell r="CB618" t="b">
            <v>0</v>
          </cell>
          <cell r="CD618" t="b">
            <v>1</v>
          </cell>
          <cell r="CE618" t="b">
            <v>1</v>
          </cell>
          <cell r="CG618" t="b">
            <v>0</v>
          </cell>
          <cell r="CH618" t="b">
            <v>0</v>
          </cell>
          <cell r="CP618" t="str">
            <v>ECCOSBPD</v>
          </cell>
          <cell r="CT618" t="b">
            <v>1</v>
          </cell>
          <cell r="CV618" t="b">
            <v>0</v>
          </cell>
          <cell r="CX618" t="b">
            <v>0</v>
          </cell>
          <cell r="CZ618" t="b">
            <v>0</v>
          </cell>
          <cell r="DB618" t="b">
            <v>0</v>
          </cell>
          <cell r="DD618" t="b">
            <v>0</v>
          </cell>
          <cell r="DF618" t="b">
            <v>1</v>
          </cell>
          <cell r="DH618" t="b">
            <v>0</v>
          </cell>
          <cell r="DJ618" t="b">
            <v>0</v>
          </cell>
          <cell r="DL618" t="b">
            <v>0</v>
          </cell>
          <cell r="DN618" t="b">
            <v>0</v>
          </cell>
          <cell r="DP618" t="b">
            <v>0</v>
          </cell>
          <cell r="DV618">
            <v>0</v>
          </cell>
          <cell r="DX618">
            <v>0</v>
          </cell>
          <cell r="DZ618">
            <v>0</v>
          </cell>
          <cell r="EB618">
            <v>0</v>
          </cell>
          <cell r="ED618">
            <v>0</v>
          </cell>
          <cell r="EF618">
            <v>0</v>
          </cell>
          <cell r="EJ618">
            <v>0</v>
          </cell>
          <cell r="EL618">
            <v>0</v>
          </cell>
          <cell r="EN618">
            <v>0</v>
          </cell>
          <cell r="EP618">
            <v>0</v>
          </cell>
          <cell r="ER618">
            <v>0</v>
          </cell>
          <cell r="ET618">
            <v>0</v>
          </cell>
          <cell r="EX618">
            <v>11.4</v>
          </cell>
          <cell r="EZ618">
            <v>60</v>
          </cell>
          <cell r="FD618">
            <v>0</v>
          </cell>
          <cell r="FF618">
            <v>0</v>
          </cell>
        </row>
        <row r="619">
          <cell r="A619" t="str">
            <v>Grenå2</v>
          </cell>
          <cell r="B619" t="str">
            <v>DK-West</v>
          </cell>
          <cell r="G619">
            <v>11.4</v>
          </cell>
          <cell r="H619">
            <v>60</v>
          </cell>
          <cell r="AK619">
            <v>1.6530000000000002</v>
          </cell>
          <cell r="AL619">
            <v>45.789473684210535</v>
          </cell>
          <cell r="AN619">
            <v>0</v>
          </cell>
          <cell r="AO619">
            <v>2.2549200000000003</v>
          </cell>
          <cell r="AP619">
            <v>371.07</v>
          </cell>
          <cell r="AQ619">
            <v>1.5960000000000003</v>
          </cell>
          <cell r="BG619" t="b">
            <v>1</v>
          </cell>
          <cell r="BO619" t="b">
            <v>0</v>
          </cell>
          <cell r="CA619" t="b">
            <v>0</v>
          </cell>
          <cell r="CB619" t="b">
            <v>0</v>
          </cell>
          <cell r="CD619" t="b">
            <v>0</v>
          </cell>
          <cell r="CE619" t="b">
            <v>0</v>
          </cell>
          <cell r="CG619" t="b">
            <v>0</v>
          </cell>
          <cell r="CH619" t="b">
            <v>0</v>
          </cell>
          <cell r="CP619" t="str">
            <v>ECCOSBPD</v>
          </cell>
          <cell r="CT619" t="b">
            <v>0</v>
          </cell>
          <cell r="CV619" t="b">
            <v>1</v>
          </cell>
          <cell r="CX619" t="b">
            <v>1</v>
          </cell>
          <cell r="CZ619" t="b">
            <v>1</v>
          </cell>
          <cell r="DB619" t="b">
            <v>0</v>
          </cell>
          <cell r="DD619" t="b">
            <v>0</v>
          </cell>
          <cell r="DF619" t="b">
            <v>0</v>
          </cell>
          <cell r="DH619" t="b">
            <v>1</v>
          </cell>
          <cell r="DJ619" t="b">
            <v>1</v>
          </cell>
          <cell r="DL619" t="b">
            <v>1</v>
          </cell>
          <cell r="DN619" t="b">
            <v>0</v>
          </cell>
          <cell r="DP619" t="b">
            <v>0</v>
          </cell>
          <cell r="DV619">
            <v>0</v>
          </cell>
          <cell r="DX619">
            <v>0</v>
          </cell>
          <cell r="DZ619">
            <v>0</v>
          </cell>
          <cell r="EB619">
            <v>0</v>
          </cell>
          <cell r="ED619">
            <v>0</v>
          </cell>
          <cell r="EF619">
            <v>0</v>
          </cell>
          <cell r="EJ619">
            <v>0</v>
          </cell>
          <cell r="EL619">
            <v>0</v>
          </cell>
          <cell r="EN619">
            <v>0</v>
          </cell>
          <cell r="EP619">
            <v>0</v>
          </cell>
          <cell r="ER619">
            <v>0</v>
          </cell>
          <cell r="ET619">
            <v>0</v>
          </cell>
          <cell r="EX619">
            <v>0</v>
          </cell>
          <cell r="EZ619">
            <v>0</v>
          </cell>
          <cell r="FD619">
            <v>0</v>
          </cell>
          <cell r="FF619">
            <v>0</v>
          </cell>
        </row>
        <row r="620">
          <cell r="A620" t="str">
            <v>Grenå_Forbrænding</v>
          </cell>
          <cell r="B620" t="str">
            <v>DK-West</v>
          </cell>
          <cell r="G620">
            <v>0</v>
          </cell>
          <cell r="H620">
            <v>5.5</v>
          </cell>
          <cell r="AK620">
            <v>0</v>
          </cell>
          <cell r="AL620">
            <v>4.1690000000000005</v>
          </cell>
          <cell r="AN620">
            <v>0</v>
          </cell>
          <cell r="AO620">
            <v>1.089</v>
          </cell>
          <cell r="AP620">
            <v>0</v>
          </cell>
          <cell r="AQ620">
            <v>0.38500000000000001</v>
          </cell>
          <cell r="BG620" t="b">
            <v>1</v>
          </cell>
          <cell r="BO620" t="b">
            <v>0</v>
          </cell>
          <cell r="CA620" t="b">
            <v>0</v>
          </cell>
          <cell r="CB620" t="b">
            <v>0</v>
          </cell>
          <cell r="CD620" t="b">
            <v>0</v>
          </cell>
          <cell r="CE620" t="b">
            <v>0</v>
          </cell>
          <cell r="CG620" t="b">
            <v>0</v>
          </cell>
          <cell r="CH620" t="b">
            <v>0</v>
          </cell>
          <cell r="CP620" t="str">
            <v>EHWSTBOD</v>
          </cell>
          <cell r="CT620" t="b">
            <v>0</v>
          </cell>
          <cell r="CV620" t="b">
            <v>0</v>
          </cell>
          <cell r="CX620" t="b">
            <v>0</v>
          </cell>
          <cell r="CZ620" t="b">
            <v>0</v>
          </cell>
          <cell r="DB620" t="b">
            <v>0</v>
          </cell>
          <cell r="DD620" t="b">
            <v>0</v>
          </cell>
          <cell r="DF620" t="b">
            <v>0</v>
          </cell>
          <cell r="DH620" t="b">
            <v>0</v>
          </cell>
          <cell r="DJ620" t="b">
            <v>0</v>
          </cell>
          <cell r="DL620" t="b">
            <v>0</v>
          </cell>
          <cell r="DN620" t="b">
            <v>0</v>
          </cell>
          <cell r="DP620" t="b">
            <v>0</v>
          </cell>
          <cell r="DV620">
            <v>0</v>
          </cell>
          <cell r="DX620">
            <v>0</v>
          </cell>
          <cell r="DZ620">
            <v>0</v>
          </cell>
          <cell r="EB620">
            <v>0</v>
          </cell>
          <cell r="ED620">
            <v>0</v>
          </cell>
          <cell r="EF620">
            <v>0</v>
          </cell>
          <cell r="EJ620">
            <v>0</v>
          </cell>
          <cell r="EL620">
            <v>0</v>
          </cell>
          <cell r="EN620">
            <v>0</v>
          </cell>
          <cell r="EP620">
            <v>0</v>
          </cell>
          <cell r="ER620">
            <v>0</v>
          </cell>
          <cell r="ET620">
            <v>0</v>
          </cell>
          <cell r="EX620">
            <v>0</v>
          </cell>
          <cell r="EZ620">
            <v>0</v>
          </cell>
          <cell r="FD620">
            <v>0</v>
          </cell>
          <cell r="FF620">
            <v>0</v>
          </cell>
        </row>
        <row r="621">
          <cell r="A621" t="str">
            <v>IndustryHeatGrenå</v>
          </cell>
          <cell r="B621" t="str">
            <v>DK-West</v>
          </cell>
          <cell r="G621">
            <v>0</v>
          </cell>
          <cell r="H621">
            <v>2.7503391148069296</v>
          </cell>
          <cell r="N621">
            <v>17.305133710365201</v>
          </cell>
          <cell r="AK621">
            <v>0</v>
          </cell>
          <cell r="AL621">
            <v>0</v>
          </cell>
          <cell r="AN621">
            <v>0</v>
          </cell>
          <cell r="AO621">
            <v>0</v>
          </cell>
          <cell r="AP621">
            <v>0</v>
          </cell>
          <cell r="AQ621">
            <v>0</v>
          </cell>
          <cell r="BG621" t="b">
            <v>0</v>
          </cell>
          <cell r="BO621" t="b">
            <v>0</v>
          </cell>
          <cell r="CA621" t="b">
            <v>0</v>
          </cell>
          <cell r="CB621" t="b">
            <v>0</v>
          </cell>
          <cell r="CD621" t="b">
            <v>0</v>
          </cell>
          <cell r="CE621" t="b">
            <v>0</v>
          </cell>
          <cell r="CG621" t="b">
            <v>0</v>
          </cell>
          <cell r="CH621" t="b">
            <v>0</v>
          </cell>
          <cell r="CP621">
            <v>0</v>
          </cell>
          <cell r="CT621" t="b">
            <v>0</v>
          </cell>
          <cell r="CV621" t="b">
            <v>0</v>
          </cell>
          <cell r="CX621" t="b">
            <v>0</v>
          </cell>
          <cell r="CZ621" t="b">
            <v>0</v>
          </cell>
          <cell r="DB621" t="b">
            <v>0</v>
          </cell>
          <cell r="DD621" t="b">
            <v>0</v>
          </cell>
          <cell r="DF621" t="b">
            <v>0</v>
          </cell>
          <cell r="DH621" t="b">
            <v>0</v>
          </cell>
          <cell r="DJ621" t="b">
            <v>0</v>
          </cell>
          <cell r="DL621" t="b">
            <v>0</v>
          </cell>
          <cell r="DN621" t="b">
            <v>0</v>
          </cell>
          <cell r="DP621" t="b">
            <v>0</v>
          </cell>
          <cell r="DV621">
            <v>0</v>
          </cell>
          <cell r="DX621">
            <v>0</v>
          </cell>
          <cell r="DZ621">
            <v>0</v>
          </cell>
          <cell r="EB621">
            <v>0</v>
          </cell>
          <cell r="ED621">
            <v>0</v>
          </cell>
          <cell r="EF621">
            <v>0</v>
          </cell>
          <cell r="EJ621">
            <v>0</v>
          </cell>
          <cell r="EL621">
            <v>0</v>
          </cell>
          <cell r="EN621">
            <v>0</v>
          </cell>
          <cell r="EP621">
            <v>0</v>
          </cell>
          <cell r="ER621">
            <v>0</v>
          </cell>
          <cell r="ET621">
            <v>0</v>
          </cell>
          <cell r="EX621">
            <v>0</v>
          </cell>
          <cell r="EZ621">
            <v>0</v>
          </cell>
          <cell r="FD621">
            <v>0</v>
          </cell>
          <cell r="FF621">
            <v>0</v>
          </cell>
        </row>
        <row r="622">
          <cell r="A622" t="str">
            <v>IndustryHeatGrenå</v>
          </cell>
          <cell r="B622" t="str">
            <v>DK-West</v>
          </cell>
          <cell r="G622">
            <v>0</v>
          </cell>
          <cell r="H622">
            <v>2.7608960086089795</v>
          </cell>
          <cell r="N622">
            <v>17.371557686167698</v>
          </cell>
          <cell r="AK622">
            <v>0</v>
          </cell>
          <cell r="AL622">
            <v>0</v>
          </cell>
          <cell r="AN622">
            <v>0</v>
          </cell>
          <cell r="AO622">
            <v>0</v>
          </cell>
          <cell r="AP622">
            <v>0</v>
          </cell>
          <cell r="AQ622">
            <v>0</v>
          </cell>
          <cell r="BG622" t="b">
            <v>0</v>
          </cell>
          <cell r="BO622" t="b">
            <v>0</v>
          </cell>
          <cell r="CA622" t="b">
            <v>0</v>
          </cell>
          <cell r="CB622" t="b">
            <v>0</v>
          </cell>
          <cell r="CD622" t="b">
            <v>0</v>
          </cell>
          <cell r="CE622" t="b">
            <v>0</v>
          </cell>
          <cell r="CG622" t="b">
            <v>0</v>
          </cell>
          <cell r="CH622" t="b">
            <v>0</v>
          </cell>
          <cell r="CP622">
            <v>0</v>
          </cell>
          <cell r="CT622" t="b">
            <v>0</v>
          </cell>
          <cell r="CV622" t="b">
            <v>0</v>
          </cell>
          <cell r="CX622" t="b">
            <v>0</v>
          </cell>
          <cell r="CZ622" t="b">
            <v>0</v>
          </cell>
          <cell r="DB622" t="b">
            <v>0</v>
          </cell>
          <cell r="DD622" t="b">
            <v>0</v>
          </cell>
          <cell r="DF622" t="b">
            <v>0</v>
          </cell>
          <cell r="DH622" t="b">
            <v>0</v>
          </cell>
          <cell r="DJ622" t="b">
            <v>0</v>
          </cell>
          <cell r="DL622" t="b">
            <v>0</v>
          </cell>
          <cell r="DN622" t="b">
            <v>0</v>
          </cell>
          <cell r="DP622" t="b">
            <v>0</v>
          </cell>
          <cell r="DV622">
            <v>0</v>
          </cell>
          <cell r="DX622">
            <v>0</v>
          </cell>
          <cell r="DZ622">
            <v>0</v>
          </cell>
          <cell r="EB622">
            <v>0</v>
          </cell>
          <cell r="ED622">
            <v>0</v>
          </cell>
          <cell r="EF622">
            <v>0</v>
          </cell>
          <cell r="EJ622">
            <v>0</v>
          </cell>
          <cell r="EL622">
            <v>0</v>
          </cell>
          <cell r="EN622">
            <v>0</v>
          </cell>
          <cell r="EP622">
            <v>0</v>
          </cell>
          <cell r="ER622">
            <v>0</v>
          </cell>
          <cell r="ET622">
            <v>0</v>
          </cell>
          <cell r="EX622">
            <v>0</v>
          </cell>
          <cell r="EZ622">
            <v>0</v>
          </cell>
          <cell r="FD622">
            <v>0</v>
          </cell>
          <cell r="FF622">
            <v>0</v>
          </cell>
        </row>
        <row r="623">
          <cell r="A623" t="str">
            <v>KedlerGrenå</v>
          </cell>
          <cell r="B623" t="str">
            <v>DK-West</v>
          </cell>
          <cell r="G623">
            <v>0</v>
          </cell>
          <cell r="H623">
            <v>108.4</v>
          </cell>
          <cell r="AK623">
            <v>0</v>
          </cell>
          <cell r="AL623">
            <v>86.720000000000013</v>
          </cell>
          <cell r="AN623">
            <v>0</v>
          </cell>
          <cell r="AO623">
            <v>0</v>
          </cell>
          <cell r="AP623">
            <v>1252.0200000000002</v>
          </cell>
          <cell r="AQ623">
            <v>0</v>
          </cell>
          <cell r="BG623" t="b">
            <v>1</v>
          </cell>
          <cell r="BO623" t="b">
            <v>0</v>
          </cell>
          <cell r="CA623" t="b">
            <v>0</v>
          </cell>
          <cell r="CB623" t="b">
            <v>0</v>
          </cell>
          <cell r="CD623" t="b">
            <v>0</v>
          </cell>
          <cell r="CE623" t="b">
            <v>0</v>
          </cell>
          <cell r="CG623" t="b">
            <v>0</v>
          </cell>
          <cell r="CH623" t="b">
            <v>0</v>
          </cell>
          <cell r="CP623" t="str">
            <v>EHDSLBOD</v>
          </cell>
          <cell r="CT623" t="b">
            <v>0</v>
          </cell>
          <cell r="CV623" t="b">
            <v>0</v>
          </cell>
          <cell r="CX623" t="b">
            <v>0</v>
          </cell>
          <cell r="CZ623" t="b">
            <v>0</v>
          </cell>
          <cell r="DB623" t="b">
            <v>0</v>
          </cell>
          <cell r="DD623" t="b">
            <v>0</v>
          </cell>
          <cell r="DF623" t="b">
            <v>0</v>
          </cell>
          <cell r="DH623" t="b">
            <v>0</v>
          </cell>
          <cell r="DJ623" t="b">
            <v>0</v>
          </cell>
          <cell r="DL623" t="b">
            <v>0</v>
          </cell>
          <cell r="DN623" t="b">
            <v>0</v>
          </cell>
          <cell r="DP623" t="b">
            <v>0</v>
          </cell>
          <cell r="DV623">
            <v>0</v>
          </cell>
          <cell r="DX623">
            <v>0</v>
          </cell>
          <cell r="DZ623">
            <v>0</v>
          </cell>
          <cell r="EB623">
            <v>0</v>
          </cell>
          <cell r="ED623">
            <v>0</v>
          </cell>
          <cell r="EF623">
            <v>0</v>
          </cell>
          <cell r="EJ623">
            <v>0</v>
          </cell>
          <cell r="EL623">
            <v>0</v>
          </cell>
          <cell r="EN623">
            <v>0</v>
          </cell>
          <cell r="EP623">
            <v>0</v>
          </cell>
          <cell r="ER623">
            <v>0</v>
          </cell>
          <cell r="ET623">
            <v>0</v>
          </cell>
          <cell r="EX623">
            <v>0</v>
          </cell>
          <cell r="EZ623">
            <v>0</v>
          </cell>
          <cell r="FD623">
            <v>0</v>
          </cell>
          <cell r="FF623">
            <v>0</v>
          </cell>
        </row>
        <row r="624">
          <cell r="A624" t="str">
            <v>KedlerGrenå</v>
          </cell>
          <cell r="B624" t="str">
            <v>DK-West</v>
          </cell>
          <cell r="G624">
            <v>0</v>
          </cell>
          <cell r="H624">
            <v>108.4</v>
          </cell>
          <cell r="AK624">
            <v>0</v>
          </cell>
          <cell r="AL624">
            <v>86.720000000000013</v>
          </cell>
          <cell r="AN624">
            <v>0</v>
          </cell>
          <cell r="AO624">
            <v>0</v>
          </cell>
          <cell r="AP624">
            <v>1252.0200000000002</v>
          </cell>
          <cell r="AQ624">
            <v>0</v>
          </cell>
          <cell r="BG624" t="b">
            <v>1</v>
          </cell>
          <cell r="BO624" t="b">
            <v>1</v>
          </cell>
          <cell r="CA624" t="b">
            <v>0</v>
          </cell>
          <cell r="CB624" t="b">
            <v>1</v>
          </cell>
          <cell r="CD624" t="b">
            <v>0</v>
          </cell>
          <cell r="CE624" t="b">
            <v>0</v>
          </cell>
          <cell r="CG624" t="b">
            <v>0</v>
          </cell>
          <cell r="CH624" t="b">
            <v>0</v>
          </cell>
          <cell r="CP624" t="str">
            <v>EHDSLBOD</v>
          </cell>
          <cell r="CT624" t="b">
            <v>0</v>
          </cell>
          <cell r="CV624" t="b">
            <v>0</v>
          </cell>
          <cell r="CX624" t="b">
            <v>0</v>
          </cell>
          <cell r="CZ624" t="b">
            <v>0</v>
          </cell>
          <cell r="DB624" t="b">
            <v>0</v>
          </cell>
          <cell r="DD624" t="b">
            <v>0</v>
          </cell>
          <cell r="DF624" t="b">
            <v>1</v>
          </cell>
          <cell r="DH624" t="b">
            <v>1</v>
          </cell>
          <cell r="DJ624" t="b">
            <v>1</v>
          </cell>
          <cell r="DL624" t="b">
            <v>1</v>
          </cell>
          <cell r="DN624" t="b">
            <v>0</v>
          </cell>
          <cell r="DP624" t="b">
            <v>0</v>
          </cell>
          <cell r="DV624">
            <v>0</v>
          </cell>
          <cell r="DX624">
            <v>0</v>
          </cell>
          <cell r="DZ624">
            <v>0</v>
          </cell>
          <cell r="EB624">
            <v>0</v>
          </cell>
          <cell r="ED624">
            <v>0</v>
          </cell>
          <cell r="EF624">
            <v>0</v>
          </cell>
          <cell r="EJ624">
            <v>108.4</v>
          </cell>
          <cell r="EL624">
            <v>108.4</v>
          </cell>
          <cell r="EN624">
            <v>108.4</v>
          </cell>
          <cell r="EP624">
            <v>108.4</v>
          </cell>
          <cell r="ER624">
            <v>0</v>
          </cell>
          <cell r="ET624">
            <v>0</v>
          </cell>
          <cell r="EX624">
            <v>0</v>
          </cell>
          <cell r="EZ624">
            <v>0</v>
          </cell>
          <cell r="FD624">
            <v>0</v>
          </cell>
          <cell r="FF624">
            <v>0</v>
          </cell>
        </row>
        <row r="625">
          <cell r="A625" t="str">
            <v>VarmelagerGrenå</v>
          </cell>
          <cell r="B625" t="str">
            <v>DK-West</v>
          </cell>
          <cell r="G625">
            <v>0</v>
          </cell>
          <cell r="H625">
            <v>15.299999999999999</v>
          </cell>
          <cell r="AK625">
            <v>0</v>
          </cell>
          <cell r="AL625">
            <v>0</v>
          </cell>
          <cell r="AN625">
            <v>0</v>
          </cell>
          <cell r="AO625">
            <v>0</v>
          </cell>
          <cell r="AP625">
            <v>0</v>
          </cell>
          <cell r="AQ625">
            <v>0</v>
          </cell>
          <cell r="BG625" t="b">
            <v>0</v>
          </cell>
          <cell r="BO625" t="b">
            <v>0</v>
          </cell>
          <cell r="CA625" t="b">
            <v>0</v>
          </cell>
          <cell r="CB625" t="b">
            <v>0</v>
          </cell>
          <cell r="CD625" t="b">
            <v>0</v>
          </cell>
          <cell r="CE625" t="b">
            <v>0</v>
          </cell>
          <cell r="CG625" t="b">
            <v>0</v>
          </cell>
          <cell r="CH625" t="b">
            <v>0</v>
          </cell>
          <cell r="CP625">
            <v>0</v>
          </cell>
          <cell r="CT625" t="b">
            <v>0</v>
          </cell>
          <cell r="CV625" t="b">
            <v>0</v>
          </cell>
          <cell r="CX625" t="b">
            <v>0</v>
          </cell>
          <cell r="CZ625" t="b">
            <v>0</v>
          </cell>
          <cell r="DB625" t="b">
            <v>0</v>
          </cell>
          <cell r="DD625" t="b">
            <v>0</v>
          </cell>
          <cell r="DF625" t="b">
            <v>0</v>
          </cell>
          <cell r="DH625" t="b">
            <v>0</v>
          </cell>
          <cell r="DJ625" t="b">
            <v>0</v>
          </cell>
          <cell r="DL625" t="b">
            <v>0</v>
          </cell>
          <cell r="DN625" t="b">
            <v>0</v>
          </cell>
          <cell r="DP625" t="b">
            <v>0</v>
          </cell>
          <cell r="DV625">
            <v>0</v>
          </cell>
          <cell r="DX625">
            <v>0</v>
          </cell>
          <cell r="DZ625">
            <v>0</v>
          </cell>
          <cell r="EB625">
            <v>0</v>
          </cell>
          <cell r="ED625">
            <v>0</v>
          </cell>
          <cell r="EF625">
            <v>0</v>
          </cell>
          <cell r="EJ625">
            <v>0</v>
          </cell>
          <cell r="EL625">
            <v>0</v>
          </cell>
          <cell r="EN625">
            <v>0</v>
          </cell>
          <cell r="EP625">
            <v>0</v>
          </cell>
          <cell r="ER625">
            <v>0</v>
          </cell>
          <cell r="ET625">
            <v>0</v>
          </cell>
          <cell r="EX625">
            <v>0</v>
          </cell>
          <cell r="EZ625">
            <v>0</v>
          </cell>
          <cell r="FD625">
            <v>0</v>
          </cell>
          <cell r="FF625">
            <v>0</v>
          </cell>
        </row>
        <row r="626">
          <cell r="A626" t="str">
            <v>ElkedelGrenå</v>
          </cell>
          <cell r="B626" t="str">
            <v>DK-West</v>
          </cell>
          <cell r="G626" t="e">
            <v>#VALUE!</v>
          </cell>
          <cell r="H626">
            <v>15</v>
          </cell>
          <cell r="AK626">
            <v>0</v>
          </cell>
          <cell r="AL626">
            <v>0</v>
          </cell>
          <cell r="AN626">
            <v>0</v>
          </cell>
          <cell r="AO626">
            <v>0</v>
          </cell>
          <cell r="AP626">
            <v>0</v>
          </cell>
          <cell r="AQ626">
            <v>0</v>
          </cell>
          <cell r="BG626" t="b">
            <v>0</v>
          </cell>
          <cell r="BO626" t="b">
            <v>0</v>
          </cell>
          <cell r="CA626" t="b">
            <v>0</v>
          </cell>
          <cell r="CB626" t="b">
            <v>0</v>
          </cell>
          <cell r="CD626" t="b">
            <v>0</v>
          </cell>
          <cell r="CE626" t="b">
            <v>0</v>
          </cell>
          <cell r="CG626" t="b">
            <v>0</v>
          </cell>
          <cell r="CH626" t="b">
            <v>0</v>
          </cell>
          <cell r="CP626">
            <v>0</v>
          </cell>
          <cell r="CT626" t="b">
            <v>0</v>
          </cell>
          <cell r="CV626" t="b">
            <v>0</v>
          </cell>
          <cell r="CX626" t="b">
            <v>0</v>
          </cell>
          <cell r="CZ626" t="b">
            <v>0</v>
          </cell>
          <cell r="DB626" t="b">
            <v>0</v>
          </cell>
          <cell r="DD626" t="b">
            <v>0</v>
          </cell>
          <cell r="DF626" t="b">
            <v>0</v>
          </cell>
          <cell r="DH626" t="b">
            <v>0</v>
          </cell>
          <cell r="DJ626" t="b">
            <v>0</v>
          </cell>
          <cell r="DL626" t="b">
            <v>0</v>
          </cell>
          <cell r="DN626" t="b">
            <v>0</v>
          </cell>
          <cell r="DP626" t="b">
            <v>0</v>
          </cell>
          <cell r="DV626">
            <v>0</v>
          </cell>
          <cell r="DX626">
            <v>0</v>
          </cell>
          <cell r="DZ626">
            <v>0</v>
          </cell>
          <cell r="EB626">
            <v>0</v>
          </cell>
          <cell r="ED626">
            <v>0</v>
          </cell>
          <cell r="EF626">
            <v>0</v>
          </cell>
          <cell r="EJ626">
            <v>0</v>
          </cell>
          <cell r="EL626">
            <v>0</v>
          </cell>
          <cell r="EN626">
            <v>0</v>
          </cell>
          <cell r="EP626">
            <v>0</v>
          </cell>
          <cell r="ER626">
            <v>0</v>
          </cell>
          <cell r="ET626">
            <v>0</v>
          </cell>
          <cell r="EX626">
            <v>0</v>
          </cell>
          <cell r="EZ626">
            <v>0</v>
          </cell>
          <cell r="FD626">
            <v>0</v>
          </cell>
          <cell r="FF626">
            <v>0</v>
          </cell>
        </row>
        <row r="627">
          <cell r="A627" t="str">
            <v>VKH</v>
          </cell>
          <cell r="B627" t="str">
            <v>DK-West</v>
          </cell>
          <cell r="G627">
            <v>83.52</v>
          </cell>
          <cell r="H627">
            <v>174</v>
          </cell>
          <cell r="AK627">
            <v>24.220799999999997</v>
          </cell>
          <cell r="AL627">
            <v>105.125</v>
          </cell>
          <cell r="AN627">
            <v>0</v>
          </cell>
          <cell r="AO627">
            <v>13.162752000000001</v>
          </cell>
          <cell r="AP627">
            <v>2075.4720000000002</v>
          </cell>
          <cell r="AQ627">
            <v>11.6928</v>
          </cell>
          <cell r="BG627" t="b">
            <v>1</v>
          </cell>
          <cell r="BO627" t="b">
            <v>0</v>
          </cell>
          <cell r="CA627" t="b">
            <v>0</v>
          </cell>
          <cell r="CB627" t="b">
            <v>0</v>
          </cell>
          <cell r="CD627" t="b">
            <v>0</v>
          </cell>
          <cell r="CE627" t="b">
            <v>0</v>
          </cell>
          <cell r="CG627" t="b">
            <v>0</v>
          </cell>
          <cell r="CH627" t="b">
            <v>0</v>
          </cell>
          <cell r="CP627" t="str">
            <v>ECCOABPD</v>
          </cell>
          <cell r="CT627" t="b">
            <v>0</v>
          </cell>
          <cell r="CV627" t="b">
            <v>0</v>
          </cell>
          <cell r="CX627" t="b">
            <v>0</v>
          </cell>
          <cell r="CZ627" t="b">
            <v>0</v>
          </cell>
          <cell r="DB627" t="b">
            <v>0</v>
          </cell>
          <cell r="DD627" t="b">
            <v>0</v>
          </cell>
          <cell r="DF627" t="b">
            <v>0</v>
          </cell>
          <cell r="DH627" t="b">
            <v>0</v>
          </cell>
          <cell r="DJ627" t="b">
            <v>0</v>
          </cell>
          <cell r="DL627" t="b">
            <v>0</v>
          </cell>
          <cell r="DN627" t="b">
            <v>0</v>
          </cell>
          <cell r="DP627" t="b">
            <v>0</v>
          </cell>
          <cell r="DV627">
            <v>0</v>
          </cell>
          <cell r="DX627">
            <v>0</v>
          </cell>
          <cell r="DZ627">
            <v>0</v>
          </cell>
          <cell r="EB627">
            <v>0</v>
          </cell>
          <cell r="ED627">
            <v>0</v>
          </cell>
          <cell r="EF627">
            <v>0</v>
          </cell>
          <cell r="EJ627">
            <v>0</v>
          </cell>
          <cell r="EL627">
            <v>0</v>
          </cell>
          <cell r="EN627">
            <v>0</v>
          </cell>
          <cell r="EP627">
            <v>0</v>
          </cell>
          <cell r="ER627">
            <v>0</v>
          </cell>
          <cell r="ET627">
            <v>0</v>
          </cell>
          <cell r="EX627">
            <v>0</v>
          </cell>
          <cell r="EZ627">
            <v>0</v>
          </cell>
          <cell r="FD627">
            <v>0</v>
          </cell>
          <cell r="FF627">
            <v>0</v>
          </cell>
        </row>
        <row r="628">
          <cell r="A628" t="str">
            <v>VKH</v>
          </cell>
          <cell r="B628" t="str">
            <v>DK-West</v>
          </cell>
          <cell r="G628">
            <v>83.52</v>
          </cell>
          <cell r="H628">
            <v>174</v>
          </cell>
          <cell r="AK628">
            <v>24.220799999999997</v>
          </cell>
          <cell r="AL628">
            <v>105.125</v>
          </cell>
          <cell r="AN628">
            <v>0</v>
          </cell>
          <cell r="AO628">
            <v>6.6815999999999995</v>
          </cell>
          <cell r="AP628">
            <v>1252.8</v>
          </cell>
          <cell r="AQ628">
            <v>11.6928</v>
          </cell>
          <cell r="BG628" t="b">
            <v>1</v>
          </cell>
          <cell r="BO628" t="b">
            <v>0</v>
          </cell>
          <cell r="CA628" t="b">
            <v>0</v>
          </cell>
          <cell r="CB628" t="b">
            <v>0</v>
          </cell>
          <cell r="CD628" t="b">
            <v>0</v>
          </cell>
          <cell r="CE628" t="b">
            <v>0</v>
          </cell>
          <cell r="CG628" t="b">
            <v>0</v>
          </cell>
          <cell r="CH628" t="b">
            <v>0</v>
          </cell>
          <cell r="CP628" t="str">
            <v>ECGASBPD</v>
          </cell>
          <cell r="CT628" t="b">
            <v>0</v>
          </cell>
          <cell r="CV628" t="b">
            <v>0</v>
          </cell>
          <cell r="CX628" t="b">
            <v>0</v>
          </cell>
          <cell r="CZ628" t="b">
            <v>0</v>
          </cell>
          <cell r="DB628" t="b">
            <v>0</v>
          </cell>
          <cell r="DD628" t="b">
            <v>0</v>
          </cell>
          <cell r="DF628" t="b">
            <v>0</v>
          </cell>
          <cell r="DH628" t="b">
            <v>0</v>
          </cell>
          <cell r="DJ628" t="b">
            <v>0</v>
          </cell>
          <cell r="DL628" t="b">
            <v>0</v>
          </cell>
          <cell r="DN628" t="b">
            <v>0</v>
          </cell>
          <cell r="DP628" t="b">
            <v>0</v>
          </cell>
          <cell r="DV628">
            <v>0</v>
          </cell>
          <cell r="DX628">
            <v>0</v>
          </cell>
          <cell r="DZ628">
            <v>0</v>
          </cell>
          <cell r="EB628">
            <v>0</v>
          </cell>
          <cell r="ED628">
            <v>0</v>
          </cell>
          <cell r="EF628">
            <v>0</v>
          </cell>
          <cell r="EJ628">
            <v>0</v>
          </cell>
          <cell r="EL628">
            <v>0</v>
          </cell>
          <cell r="EN628">
            <v>0</v>
          </cell>
          <cell r="EP628">
            <v>0</v>
          </cell>
          <cell r="ER628">
            <v>0</v>
          </cell>
          <cell r="ET628">
            <v>0</v>
          </cell>
          <cell r="EX628">
            <v>0</v>
          </cell>
          <cell r="EZ628">
            <v>0</v>
          </cell>
          <cell r="FD628">
            <v>0</v>
          </cell>
          <cell r="FF628">
            <v>0</v>
          </cell>
        </row>
        <row r="629">
          <cell r="A629" t="str">
            <v>VKH</v>
          </cell>
          <cell r="B629" t="str">
            <v>DK-West</v>
          </cell>
          <cell r="G629">
            <v>83.52</v>
          </cell>
          <cell r="H629">
            <v>174</v>
          </cell>
          <cell r="AK629">
            <v>24.220799999999997</v>
          </cell>
          <cell r="AL629">
            <v>105.125</v>
          </cell>
          <cell r="AN629">
            <v>0</v>
          </cell>
          <cell r="AO629">
            <v>13.162752000000001</v>
          </cell>
          <cell r="AP629">
            <v>2075.4720000000002</v>
          </cell>
          <cell r="AQ629">
            <v>11.6928</v>
          </cell>
          <cell r="BG629" t="b">
            <v>1</v>
          </cell>
          <cell r="BO629" t="b">
            <v>0</v>
          </cell>
          <cell r="CA629" t="b">
            <v>0</v>
          </cell>
          <cell r="CB629" t="b">
            <v>0</v>
          </cell>
          <cell r="CD629" t="b">
            <v>0</v>
          </cell>
          <cell r="CE629" t="b">
            <v>0</v>
          </cell>
          <cell r="CG629" t="b">
            <v>0</v>
          </cell>
          <cell r="CH629" t="b">
            <v>0</v>
          </cell>
          <cell r="CP629" t="str">
            <v>ECFL1BPD</v>
          </cell>
          <cell r="CT629" t="b">
            <v>0</v>
          </cell>
          <cell r="CV629" t="b">
            <v>0</v>
          </cell>
          <cell r="CX629" t="b">
            <v>0</v>
          </cell>
          <cell r="CZ629" t="b">
            <v>0</v>
          </cell>
          <cell r="DB629" t="b">
            <v>0</v>
          </cell>
          <cell r="DD629" t="b">
            <v>0</v>
          </cell>
          <cell r="DF629" t="b">
            <v>0</v>
          </cell>
          <cell r="DH629" t="b">
            <v>0</v>
          </cell>
          <cell r="DJ629" t="b">
            <v>0</v>
          </cell>
          <cell r="DL629" t="b">
            <v>0</v>
          </cell>
          <cell r="DN629" t="b">
            <v>0</v>
          </cell>
          <cell r="DP629" t="b">
            <v>0</v>
          </cell>
          <cell r="DV629">
            <v>0</v>
          </cell>
          <cell r="DX629">
            <v>0</v>
          </cell>
          <cell r="DZ629">
            <v>0</v>
          </cell>
          <cell r="EB629">
            <v>0</v>
          </cell>
          <cell r="ED629">
            <v>0</v>
          </cell>
          <cell r="EF629">
            <v>0</v>
          </cell>
          <cell r="EJ629">
            <v>0</v>
          </cell>
          <cell r="EL629">
            <v>0</v>
          </cell>
          <cell r="EN629">
            <v>0</v>
          </cell>
          <cell r="EP629">
            <v>0</v>
          </cell>
          <cell r="ER629">
            <v>0</v>
          </cell>
          <cell r="ET629">
            <v>0</v>
          </cell>
          <cell r="EX629">
            <v>0</v>
          </cell>
          <cell r="EZ629">
            <v>0</v>
          </cell>
          <cell r="FD629">
            <v>0</v>
          </cell>
          <cell r="FF629">
            <v>0</v>
          </cell>
        </row>
        <row r="630">
          <cell r="A630" t="str">
            <v>VKH</v>
          </cell>
          <cell r="B630" t="str">
            <v>DK-West</v>
          </cell>
          <cell r="G630">
            <v>83.52</v>
          </cell>
          <cell r="H630">
            <v>174</v>
          </cell>
          <cell r="AK630">
            <v>24.220799999999997</v>
          </cell>
          <cell r="AL630">
            <v>105.125</v>
          </cell>
          <cell r="AN630">
            <v>0</v>
          </cell>
          <cell r="AO630">
            <v>13.162752000000001</v>
          </cell>
          <cell r="AP630">
            <v>2075.4720000000002</v>
          </cell>
          <cell r="AQ630">
            <v>11.6928</v>
          </cell>
          <cell r="BG630" t="b">
            <v>1</v>
          </cell>
          <cell r="BO630" t="b">
            <v>1</v>
          </cell>
          <cell r="CA630" t="b">
            <v>1</v>
          </cell>
          <cell r="CB630" t="b">
            <v>1</v>
          </cell>
          <cell r="CD630" t="b">
            <v>0</v>
          </cell>
          <cell r="CE630" t="b">
            <v>0</v>
          </cell>
          <cell r="CG630" t="b">
            <v>0</v>
          </cell>
          <cell r="CH630" t="b">
            <v>0</v>
          </cell>
          <cell r="CP630" t="str">
            <v>ECWOGBPD</v>
          </cell>
          <cell r="CT630" t="b">
            <v>1</v>
          </cell>
          <cell r="CV630" t="b">
            <v>1</v>
          </cell>
          <cell r="CX630" t="b">
            <v>0</v>
          </cell>
          <cell r="CZ630" t="b">
            <v>0</v>
          </cell>
          <cell r="DB630" t="b">
            <v>0</v>
          </cell>
          <cell r="DD630" t="b">
            <v>0</v>
          </cell>
          <cell r="DF630" t="b">
            <v>1</v>
          </cell>
          <cell r="DH630" t="b">
            <v>1</v>
          </cell>
          <cell r="DJ630" t="b">
            <v>0</v>
          </cell>
          <cell r="DL630" t="b">
            <v>0</v>
          </cell>
          <cell r="DN630" t="b">
            <v>0</v>
          </cell>
          <cell r="DP630" t="b">
            <v>0</v>
          </cell>
          <cell r="DV630">
            <v>83.52</v>
          </cell>
          <cell r="DX630">
            <v>83.52</v>
          </cell>
          <cell r="DZ630">
            <v>0</v>
          </cell>
          <cell r="EB630">
            <v>0</v>
          </cell>
          <cell r="ED630">
            <v>0</v>
          </cell>
          <cell r="EF630">
            <v>0</v>
          </cell>
          <cell r="EJ630">
            <v>174</v>
          </cell>
          <cell r="EL630">
            <v>174</v>
          </cell>
          <cell r="EN630">
            <v>0</v>
          </cell>
          <cell r="EP630">
            <v>0</v>
          </cell>
          <cell r="ER630">
            <v>0</v>
          </cell>
          <cell r="ET630">
            <v>0</v>
          </cell>
          <cell r="EX630">
            <v>0</v>
          </cell>
          <cell r="EZ630">
            <v>0</v>
          </cell>
          <cell r="FD630">
            <v>0</v>
          </cell>
          <cell r="FF630">
            <v>0</v>
          </cell>
        </row>
        <row r="631">
          <cell r="A631" t="str">
            <v>VKH</v>
          </cell>
          <cell r="B631" t="str">
            <v>DK-West</v>
          </cell>
          <cell r="G631">
            <v>83.52</v>
          </cell>
          <cell r="H631">
            <v>174</v>
          </cell>
          <cell r="AK631">
            <v>24.220799999999997</v>
          </cell>
          <cell r="AL631">
            <v>105.125</v>
          </cell>
          <cell r="AN631">
            <v>0</v>
          </cell>
          <cell r="AO631">
            <v>13.162752000000001</v>
          </cell>
          <cell r="AP631">
            <v>2075.4720000000002</v>
          </cell>
          <cell r="AQ631">
            <v>11.6928</v>
          </cell>
          <cell r="BG631" t="b">
            <v>1</v>
          </cell>
          <cell r="BO631" t="b">
            <v>0</v>
          </cell>
          <cell r="CA631" t="b">
            <v>0</v>
          </cell>
          <cell r="CB631" t="b">
            <v>0</v>
          </cell>
          <cell r="CD631" t="b">
            <v>1</v>
          </cell>
          <cell r="CE631" t="b">
            <v>1</v>
          </cell>
          <cell r="CG631" t="b">
            <v>0</v>
          </cell>
          <cell r="CH631" t="b">
            <v>0</v>
          </cell>
          <cell r="CT631" t="b">
            <v>0</v>
          </cell>
          <cell r="CV631" t="b">
            <v>0</v>
          </cell>
          <cell r="CX631" t="b">
            <v>0</v>
          </cell>
          <cell r="CZ631" t="b">
            <v>0</v>
          </cell>
          <cell r="DB631" t="b">
            <v>0</v>
          </cell>
          <cell r="DD631" t="b">
            <v>0</v>
          </cell>
          <cell r="DF631" t="b">
            <v>0</v>
          </cell>
          <cell r="DH631" t="b">
            <v>0</v>
          </cell>
          <cell r="DJ631" t="b">
            <v>0</v>
          </cell>
          <cell r="DL631" t="b">
            <v>0</v>
          </cell>
          <cell r="DN631" t="b">
            <v>0</v>
          </cell>
          <cell r="DP631" t="b">
            <v>0</v>
          </cell>
          <cell r="DV631">
            <v>0</v>
          </cell>
          <cell r="DX631">
            <v>0</v>
          </cell>
          <cell r="DZ631">
            <v>0</v>
          </cell>
          <cell r="EB631">
            <v>0</v>
          </cell>
          <cell r="ED631">
            <v>0</v>
          </cell>
          <cell r="EF631">
            <v>0</v>
          </cell>
          <cell r="EJ631">
            <v>0</v>
          </cell>
          <cell r="EL631">
            <v>0</v>
          </cell>
          <cell r="EN631">
            <v>0</v>
          </cell>
          <cell r="EP631">
            <v>0</v>
          </cell>
          <cell r="ER631">
            <v>0</v>
          </cell>
          <cell r="ET631">
            <v>0</v>
          </cell>
          <cell r="EX631">
            <v>83.52</v>
          </cell>
          <cell r="EZ631">
            <v>174</v>
          </cell>
          <cell r="FD631">
            <v>0</v>
          </cell>
          <cell r="FF631">
            <v>0</v>
          </cell>
        </row>
        <row r="632">
          <cell r="A632" t="str">
            <v>VKH2</v>
          </cell>
          <cell r="B632" t="str">
            <v>DK-West</v>
          </cell>
          <cell r="G632">
            <v>55.769230769230766</v>
          </cell>
          <cell r="H632">
            <v>174</v>
          </cell>
          <cell r="AK632">
            <v>13.245192307692307</v>
          </cell>
          <cell r="AL632">
            <v>128.934</v>
          </cell>
          <cell r="AN632">
            <v>0</v>
          </cell>
          <cell r="AO632">
            <v>9.6201923076923066</v>
          </cell>
          <cell r="AP632">
            <v>1338.4615384615383</v>
          </cell>
          <cell r="AQ632">
            <v>7.8076923076923084</v>
          </cell>
          <cell r="BG632" t="b">
            <v>1</v>
          </cell>
          <cell r="BO632" t="b">
            <v>0</v>
          </cell>
          <cell r="CA632" t="b">
            <v>0</v>
          </cell>
          <cell r="CB632" t="b">
            <v>0</v>
          </cell>
          <cell r="CD632" t="b">
            <v>0</v>
          </cell>
          <cell r="CE632" t="b">
            <v>0</v>
          </cell>
          <cell r="CG632" t="b">
            <v>0</v>
          </cell>
          <cell r="CH632" t="b">
            <v>0</v>
          </cell>
          <cell r="CP632" t="str">
            <v>ECXXXBPD</v>
          </cell>
          <cell r="CT632" t="b">
            <v>0</v>
          </cell>
          <cell r="CV632" t="b">
            <v>0</v>
          </cell>
          <cell r="CX632" t="b">
            <v>1</v>
          </cell>
          <cell r="CZ632" t="b">
            <v>1</v>
          </cell>
          <cell r="DB632" t="b">
            <v>1</v>
          </cell>
          <cell r="DD632" t="b">
            <v>1</v>
          </cell>
          <cell r="DF632" t="b">
            <v>0</v>
          </cell>
          <cell r="DH632" t="b">
            <v>0</v>
          </cell>
          <cell r="DJ632" t="b">
            <v>1</v>
          </cell>
          <cell r="DL632" t="b">
            <v>1</v>
          </cell>
          <cell r="DN632" t="b">
            <v>1</v>
          </cell>
          <cell r="DP632" t="b">
            <v>1</v>
          </cell>
          <cell r="DV632">
            <v>0</v>
          </cell>
          <cell r="DX632">
            <v>0</v>
          </cell>
          <cell r="DZ632">
            <v>0</v>
          </cell>
          <cell r="EB632">
            <v>0</v>
          </cell>
          <cell r="ED632">
            <v>0</v>
          </cell>
          <cell r="EF632">
            <v>0</v>
          </cell>
          <cell r="EJ632">
            <v>0</v>
          </cell>
          <cell r="EL632">
            <v>0</v>
          </cell>
          <cell r="EN632">
            <v>0</v>
          </cell>
          <cell r="EP632">
            <v>0</v>
          </cell>
          <cell r="ER632">
            <v>0</v>
          </cell>
          <cell r="ET632">
            <v>0</v>
          </cell>
          <cell r="EX632">
            <v>0</v>
          </cell>
          <cell r="EZ632">
            <v>0</v>
          </cell>
          <cell r="FD632">
            <v>0</v>
          </cell>
          <cell r="FF632">
            <v>0</v>
          </cell>
        </row>
        <row r="633">
          <cell r="A633" t="str">
            <v>L90_KV_Herning</v>
          </cell>
          <cell r="B633" t="str">
            <v>DK-West</v>
          </cell>
          <cell r="G633">
            <v>3.2183999999999999</v>
          </cell>
          <cell r="H633">
            <v>10.8</v>
          </cell>
          <cell r="AK633">
            <v>0.6694272</v>
          </cell>
          <cell r="AL633">
            <v>7.5382550335570473</v>
          </cell>
          <cell r="AN633">
            <v>0</v>
          </cell>
          <cell r="AO633">
            <v>6.6032878320000004</v>
          </cell>
          <cell r="AP633">
            <v>0</v>
          </cell>
          <cell r="AQ633">
            <v>0.28965599999999997</v>
          </cell>
          <cell r="BG633" t="b">
            <v>1</v>
          </cell>
          <cell r="BO633" t="b">
            <v>0</v>
          </cell>
          <cell r="CA633" t="b">
            <v>0</v>
          </cell>
          <cell r="CB633" t="b">
            <v>0</v>
          </cell>
          <cell r="CD633" t="b">
            <v>0</v>
          </cell>
          <cell r="CE633" t="b">
            <v>0</v>
          </cell>
          <cell r="CG633" t="b">
            <v>0</v>
          </cell>
          <cell r="CH633" t="b">
            <v>0</v>
          </cell>
          <cell r="CP633" t="str">
            <v>ECWSTBPD</v>
          </cell>
          <cell r="CT633" t="b">
            <v>0</v>
          </cell>
          <cell r="CV633" t="b">
            <v>0</v>
          </cell>
          <cell r="CX633" t="b">
            <v>0</v>
          </cell>
          <cell r="CZ633" t="b">
            <v>0</v>
          </cell>
          <cell r="DB633" t="b">
            <v>0</v>
          </cell>
          <cell r="DD633" t="b">
            <v>0</v>
          </cell>
          <cell r="DF633" t="b">
            <v>0</v>
          </cell>
          <cell r="DH633" t="b">
            <v>0</v>
          </cell>
          <cell r="DJ633" t="b">
            <v>0</v>
          </cell>
          <cell r="DL633" t="b">
            <v>0</v>
          </cell>
          <cell r="DN633" t="b">
            <v>0</v>
          </cell>
          <cell r="DP633" t="b">
            <v>0</v>
          </cell>
          <cell r="DV633">
            <v>0</v>
          </cell>
          <cell r="DX633">
            <v>0</v>
          </cell>
          <cell r="DZ633">
            <v>0</v>
          </cell>
          <cell r="EB633">
            <v>0</v>
          </cell>
          <cell r="ED633">
            <v>0</v>
          </cell>
          <cell r="EF633">
            <v>0</v>
          </cell>
          <cell r="EJ633">
            <v>0</v>
          </cell>
          <cell r="EL633">
            <v>0</v>
          </cell>
          <cell r="EN633">
            <v>0</v>
          </cell>
          <cell r="EP633">
            <v>0</v>
          </cell>
          <cell r="ER633">
            <v>0</v>
          </cell>
          <cell r="ET633">
            <v>0</v>
          </cell>
          <cell r="EX633">
            <v>0</v>
          </cell>
          <cell r="EZ633">
            <v>0</v>
          </cell>
          <cell r="FD633">
            <v>0</v>
          </cell>
          <cell r="FF633">
            <v>0</v>
          </cell>
        </row>
        <row r="634">
          <cell r="A634" t="str">
            <v>L90_KV_Herning</v>
          </cell>
          <cell r="B634" t="str">
            <v>DK-West</v>
          </cell>
          <cell r="G634">
            <v>3.2183999999999999</v>
          </cell>
          <cell r="H634">
            <v>10.8</v>
          </cell>
          <cell r="AK634">
            <v>0.6694272</v>
          </cell>
          <cell r="AL634">
            <v>7.5382550335570473</v>
          </cell>
          <cell r="AN634">
            <v>0</v>
          </cell>
          <cell r="AO634">
            <v>6.0662012400000007</v>
          </cell>
          <cell r="AP634">
            <v>0</v>
          </cell>
          <cell r="AQ634">
            <v>0.28965599999999997</v>
          </cell>
          <cell r="BG634" t="b">
            <v>1</v>
          </cell>
          <cell r="BO634" t="b">
            <v>1</v>
          </cell>
          <cell r="CA634" t="b">
            <v>1</v>
          </cell>
          <cell r="CB634" t="b">
            <v>1</v>
          </cell>
          <cell r="CD634" t="b">
            <v>0</v>
          </cell>
          <cell r="CE634" t="b">
            <v>0</v>
          </cell>
          <cell r="CG634" t="b">
            <v>0</v>
          </cell>
          <cell r="CH634" t="b">
            <v>0</v>
          </cell>
          <cell r="CP634" t="str">
            <v>ECWSTBPD</v>
          </cell>
          <cell r="CT634" t="b">
            <v>1</v>
          </cell>
          <cell r="CV634" t="b">
            <v>0</v>
          </cell>
          <cell r="CX634" t="b">
            <v>0</v>
          </cell>
          <cell r="CZ634" t="b">
            <v>0</v>
          </cell>
          <cell r="DB634" t="b">
            <v>0</v>
          </cell>
          <cell r="DD634" t="b">
            <v>0</v>
          </cell>
          <cell r="DF634" t="b">
            <v>1</v>
          </cell>
          <cell r="DH634" t="b">
            <v>0</v>
          </cell>
          <cell r="DJ634" t="b">
            <v>0</v>
          </cell>
          <cell r="DL634" t="b">
            <v>0</v>
          </cell>
          <cell r="DN634" t="b">
            <v>0</v>
          </cell>
          <cell r="DP634" t="b">
            <v>0</v>
          </cell>
          <cell r="DV634">
            <v>3.2183999999999999</v>
          </cell>
          <cell r="DX634">
            <v>0</v>
          </cell>
          <cell r="DZ634">
            <v>0</v>
          </cell>
          <cell r="EB634">
            <v>0</v>
          </cell>
          <cell r="ED634">
            <v>0</v>
          </cell>
          <cell r="EF634">
            <v>0</v>
          </cell>
          <cell r="EJ634">
            <v>10.8</v>
          </cell>
          <cell r="EL634">
            <v>0</v>
          </cell>
          <cell r="EN634">
            <v>0</v>
          </cell>
          <cell r="EP634">
            <v>0</v>
          </cell>
          <cell r="ER634">
            <v>0</v>
          </cell>
          <cell r="ET634">
            <v>0</v>
          </cell>
          <cell r="EX634">
            <v>0</v>
          </cell>
          <cell r="EZ634">
            <v>0</v>
          </cell>
          <cell r="FD634">
            <v>0</v>
          </cell>
          <cell r="FF634">
            <v>0</v>
          </cell>
        </row>
        <row r="635">
          <cell r="A635" t="str">
            <v>L90_KV_Herning</v>
          </cell>
          <cell r="B635" t="str">
            <v>DK-West</v>
          </cell>
          <cell r="G635">
            <v>3.2183999999999999</v>
          </cell>
          <cell r="H635">
            <v>10.8</v>
          </cell>
          <cell r="AK635">
            <v>0.6694272</v>
          </cell>
          <cell r="AL635">
            <v>7.5382550335570473</v>
          </cell>
          <cell r="AN635">
            <v>0</v>
          </cell>
          <cell r="AO635">
            <v>5.965497504</v>
          </cell>
          <cell r="AP635">
            <v>0</v>
          </cell>
          <cell r="AQ635">
            <v>0.28965599999999997</v>
          </cell>
          <cell r="BG635" t="b">
            <v>1</v>
          </cell>
          <cell r="BO635" t="b">
            <v>0</v>
          </cell>
          <cell r="CA635" t="b">
            <v>0</v>
          </cell>
          <cell r="CB635" t="b">
            <v>0</v>
          </cell>
          <cell r="CD635" t="b">
            <v>1</v>
          </cell>
          <cell r="CE635" t="b">
            <v>1</v>
          </cell>
          <cell r="CG635" t="b">
            <v>0</v>
          </cell>
          <cell r="CH635" t="b">
            <v>0</v>
          </cell>
          <cell r="CT635" t="b">
            <v>0</v>
          </cell>
          <cell r="CV635" t="b">
            <v>0</v>
          </cell>
          <cell r="CX635" t="b">
            <v>0</v>
          </cell>
          <cell r="CZ635" t="b">
            <v>0</v>
          </cell>
          <cell r="DB635" t="b">
            <v>0</v>
          </cell>
          <cell r="DD635" t="b">
            <v>0</v>
          </cell>
          <cell r="DF635" t="b">
            <v>0</v>
          </cell>
          <cell r="DH635" t="b">
            <v>0</v>
          </cell>
          <cell r="DJ635" t="b">
            <v>0</v>
          </cell>
          <cell r="DL635" t="b">
            <v>0</v>
          </cell>
          <cell r="DN635" t="b">
            <v>0</v>
          </cell>
          <cell r="DP635" t="b">
            <v>0</v>
          </cell>
          <cell r="DV635">
            <v>0</v>
          </cell>
          <cell r="DX635">
            <v>0</v>
          </cell>
          <cell r="DZ635">
            <v>0</v>
          </cell>
          <cell r="EB635">
            <v>0</v>
          </cell>
          <cell r="ED635">
            <v>0</v>
          </cell>
          <cell r="EF635">
            <v>0</v>
          </cell>
          <cell r="EJ635">
            <v>0</v>
          </cell>
          <cell r="EL635">
            <v>0</v>
          </cell>
          <cell r="EN635">
            <v>0</v>
          </cell>
          <cell r="EP635">
            <v>0</v>
          </cell>
          <cell r="ER635">
            <v>0</v>
          </cell>
          <cell r="ET635">
            <v>0</v>
          </cell>
          <cell r="EX635">
            <v>3.2183999999999999</v>
          </cell>
          <cell r="EZ635">
            <v>10.8</v>
          </cell>
          <cell r="FD635">
            <v>0</v>
          </cell>
          <cell r="FF635">
            <v>0</v>
          </cell>
        </row>
        <row r="636">
          <cell r="A636" t="str">
            <v>L90_KV_Herning2</v>
          </cell>
          <cell r="B636" t="str">
            <v>DK-West</v>
          </cell>
          <cell r="G636">
            <v>3.8644842025123722</v>
          </cell>
          <cell r="H636">
            <v>10.8</v>
          </cell>
          <cell r="AK636">
            <v>0.9398425580510088</v>
          </cell>
          <cell r="AL636">
            <v>7.3403969361702117</v>
          </cell>
          <cell r="AN636">
            <v>0</v>
          </cell>
          <cell r="AO636">
            <v>4.4828016749143513</v>
          </cell>
          <cell r="AP636">
            <v>0</v>
          </cell>
          <cell r="AQ636">
            <v>0.27051389417586602</v>
          </cell>
          <cell r="BG636" t="b">
            <v>1</v>
          </cell>
          <cell r="BO636" t="b">
            <v>0</v>
          </cell>
          <cell r="CA636" t="b">
            <v>0</v>
          </cell>
          <cell r="CB636" t="b">
            <v>0</v>
          </cell>
          <cell r="CD636" t="b">
            <v>0</v>
          </cell>
          <cell r="CE636" t="b">
            <v>0</v>
          </cell>
          <cell r="CG636" t="b">
            <v>0</v>
          </cell>
          <cell r="CH636" t="b">
            <v>0</v>
          </cell>
          <cell r="CP636" t="str">
            <v>ECWSTBPD</v>
          </cell>
          <cell r="CT636" t="b">
            <v>0</v>
          </cell>
          <cell r="CV636" t="b">
            <v>1</v>
          </cell>
          <cell r="CX636" t="b">
            <v>1</v>
          </cell>
          <cell r="CZ636" t="b">
            <v>1</v>
          </cell>
          <cell r="DB636" t="b">
            <v>1</v>
          </cell>
          <cell r="DD636" t="b">
            <v>0</v>
          </cell>
          <cell r="DF636" t="b">
            <v>0</v>
          </cell>
          <cell r="DH636" t="b">
            <v>1</v>
          </cell>
          <cell r="DJ636" t="b">
            <v>1</v>
          </cell>
          <cell r="DL636" t="b">
            <v>1</v>
          </cell>
          <cell r="DN636" t="b">
            <v>1</v>
          </cell>
          <cell r="DP636" t="b">
            <v>0</v>
          </cell>
          <cell r="DV636">
            <v>0</v>
          </cell>
          <cell r="DX636">
            <v>0</v>
          </cell>
          <cell r="DZ636">
            <v>0</v>
          </cell>
          <cell r="EB636">
            <v>0</v>
          </cell>
          <cell r="ED636">
            <v>0</v>
          </cell>
          <cell r="EF636">
            <v>0</v>
          </cell>
          <cell r="EJ636">
            <v>0</v>
          </cell>
          <cell r="EL636">
            <v>0</v>
          </cell>
          <cell r="EN636">
            <v>0</v>
          </cell>
          <cell r="EP636">
            <v>0</v>
          </cell>
          <cell r="ER636">
            <v>0</v>
          </cell>
          <cell r="ET636">
            <v>0</v>
          </cell>
          <cell r="EX636">
            <v>0</v>
          </cell>
          <cell r="EZ636">
            <v>0</v>
          </cell>
          <cell r="FD636">
            <v>0</v>
          </cell>
          <cell r="FF636">
            <v>0</v>
          </cell>
        </row>
        <row r="637">
          <cell r="A637" t="str">
            <v>L90_Kedler_Herning</v>
          </cell>
          <cell r="B637" t="str">
            <v>DK-West</v>
          </cell>
          <cell r="G637">
            <v>0</v>
          </cell>
          <cell r="H637">
            <v>8</v>
          </cell>
          <cell r="AK637">
            <v>0</v>
          </cell>
          <cell r="AL637">
            <v>6.4</v>
          </cell>
          <cell r="AN637">
            <v>0</v>
          </cell>
          <cell r="AO637">
            <v>1.5840000000000001</v>
          </cell>
          <cell r="AP637">
            <v>0</v>
          </cell>
          <cell r="AQ637">
            <v>0.56000000000000005</v>
          </cell>
          <cell r="BG637" t="b">
            <v>1</v>
          </cell>
          <cell r="BO637" t="b">
            <v>0</v>
          </cell>
          <cell r="CA637" t="b">
            <v>0</v>
          </cell>
          <cell r="CB637" t="b">
            <v>0</v>
          </cell>
          <cell r="CD637" t="b">
            <v>0</v>
          </cell>
          <cell r="CE637" t="b">
            <v>0</v>
          </cell>
          <cell r="CG637" t="b">
            <v>0</v>
          </cell>
          <cell r="CH637" t="b">
            <v>0</v>
          </cell>
          <cell r="CP637" t="str">
            <v>EHWSTBOD</v>
          </cell>
          <cell r="CT637" t="b">
            <v>0</v>
          </cell>
          <cell r="CV637" t="b">
            <v>0</v>
          </cell>
          <cell r="CX637" t="b">
            <v>0</v>
          </cell>
          <cell r="CZ637" t="b">
            <v>0</v>
          </cell>
          <cell r="DB637" t="b">
            <v>0</v>
          </cell>
          <cell r="DD637" t="b">
            <v>0</v>
          </cell>
          <cell r="DF637" t="b">
            <v>0</v>
          </cell>
          <cell r="DH637" t="b">
            <v>0</v>
          </cell>
          <cell r="DJ637" t="b">
            <v>0</v>
          </cell>
          <cell r="DL637" t="b">
            <v>0</v>
          </cell>
          <cell r="DN637" t="b">
            <v>0</v>
          </cell>
          <cell r="DP637" t="b">
            <v>0</v>
          </cell>
          <cell r="DV637">
            <v>0</v>
          </cell>
          <cell r="DX637">
            <v>0</v>
          </cell>
          <cell r="DZ637">
            <v>0</v>
          </cell>
          <cell r="EB637">
            <v>0</v>
          </cell>
          <cell r="ED637">
            <v>0</v>
          </cell>
          <cell r="EF637">
            <v>0</v>
          </cell>
          <cell r="EJ637">
            <v>0</v>
          </cell>
          <cell r="EL637">
            <v>0</v>
          </cell>
          <cell r="EN637">
            <v>0</v>
          </cell>
          <cell r="EP637">
            <v>0</v>
          </cell>
          <cell r="ER637">
            <v>0</v>
          </cell>
          <cell r="ET637">
            <v>0</v>
          </cell>
          <cell r="EX637">
            <v>0</v>
          </cell>
          <cell r="EZ637">
            <v>0</v>
          </cell>
          <cell r="FD637">
            <v>0</v>
          </cell>
          <cell r="FF637">
            <v>0</v>
          </cell>
        </row>
        <row r="638">
          <cell r="A638" t="str">
            <v>BiogasKV</v>
          </cell>
          <cell r="B638" t="str">
            <v>DK-West</v>
          </cell>
          <cell r="G638">
            <v>3.0184700000000002</v>
          </cell>
          <cell r="H638">
            <v>4.03</v>
          </cell>
          <cell r="AK638">
            <v>1.1590924800000002</v>
          </cell>
          <cell r="AL638">
            <v>2.0661148197596799</v>
          </cell>
          <cell r="AN638">
            <v>0</v>
          </cell>
          <cell r="AO638">
            <v>0.30184700000000003</v>
          </cell>
          <cell r="AP638">
            <v>90.554100000000005</v>
          </cell>
          <cell r="AQ638">
            <v>0.30184700000000003</v>
          </cell>
          <cell r="BG638" t="b">
            <v>1</v>
          </cell>
          <cell r="BO638" t="b">
            <v>1</v>
          </cell>
          <cell r="CA638" t="b">
            <v>1</v>
          </cell>
          <cell r="CB638" t="b">
            <v>1</v>
          </cell>
          <cell r="CD638" t="b">
            <v>0</v>
          </cell>
          <cell r="CE638" t="b">
            <v>0</v>
          </cell>
          <cell r="CG638" t="b">
            <v>0</v>
          </cell>
          <cell r="CH638" t="b">
            <v>0</v>
          </cell>
          <cell r="CP638" t="str">
            <v>ECBGAEND</v>
          </cell>
          <cell r="CT638" t="b">
            <v>1</v>
          </cell>
          <cell r="CV638" t="b">
            <v>1</v>
          </cell>
          <cell r="CX638" t="b">
            <v>1</v>
          </cell>
          <cell r="CZ638" t="b">
            <v>1</v>
          </cell>
          <cell r="DB638" t="b">
            <v>0</v>
          </cell>
          <cell r="DD638" t="b">
            <v>0</v>
          </cell>
          <cell r="DF638" t="b">
            <v>1</v>
          </cell>
          <cell r="DH638" t="b">
            <v>1</v>
          </cell>
          <cell r="DJ638" t="b">
            <v>1</v>
          </cell>
          <cell r="DL638" t="b">
            <v>1</v>
          </cell>
          <cell r="DN638" t="b">
            <v>0</v>
          </cell>
          <cell r="DP638" t="b">
            <v>0</v>
          </cell>
          <cell r="DV638">
            <v>3.0184700000000002</v>
          </cell>
          <cell r="DX638">
            <v>3.0184700000000002</v>
          </cell>
          <cell r="DZ638">
            <v>3.0184700000000002</v>
          </cell>
          <cell r="EB638">
            <v>3.0184700000000002</v>
          </cell>
          <cell r="ED638">
            <v>0</v>
          </cell>
          <cell r="EF638">
            <v>0</v>
          </cell>
          <cell r="EJ638">
            <v>4.03</v>
          </cell>
          <cell r="EL638">
            <v>4.03</v>
          </cell>
          <cell r="EN638">
            <v>4.03</v>
          </cell>
          <cell r="EP638">
            <v>4.03</v>
          </cell>
          <cell r="ER638">
            <v>0</v>
          </cell>
          <cell r="ET638">
            <v>0</v>
          </cell>
          <cell r="EX638">
            <v>0</v>
          </cell>
          <cell r="EZ638">
            <v>0</v>
          </cell>
          <cell r="FD638">
            <v>0</v>
          </cell>
          <cell r="FF638">
            <v>0</v>
          </cell>
        </row>
        <row r="639">
          <cell r="A639" t="str">
            <v>BiogasKedel</v>
          </cell>
          <cell r="B639" t="str">
            <v>DK-West</v>
          </cell>
          <cell r="G639">
            <v>0</v>
          </cell>
          <cell r="H639">
            <v>6</v>
          </cell>
          <cell r="AK639">
            <v>0</v>
          </cell>
          <cell r="AL639">
            <v>5.6639999999999997</v>
          </cell>
          <cell r="AN639">
            <v>0</v>
          </cell>
          <cell r="AO639">
            <v>0</v>
          </cell>
          <cell r="AP639">
            <v>64.800000000000011</v>
          </cell>
          <cell r="AQ639">
            <v>0</v>
          </cell>
          <cell r="BG639" t="b">
            <v>1</v>
          </cell>
          <cell r="BO639" t="b">
            <v>1</v>
          </cell>
          <cell r="CA639" t="b">
            <v>0</v>
          </cell>
          <cell r="CB639" t="b">
            <v>1</v>
          </cell>
          <cell r="CD639" t="b">
            <v>0</v>
          </cell>
          <cell r="CE639" t="b">
            <v>0</v>
          </cell>
          <cell r="CG639" t="b">
            <v>0</v>
          </cell>
          <cell r="CH639" t="b">
            <v>0</v>
          </cell>
          <cell r="CP639" t="str">
            <v>EHBGABOD</v>
          </cell>
          <cell r="CT639" t="b">
            <v>0</v>
          </cell>
          <cell r="CV639" t="b">
            <v>0</v>
          </cell>
          <cell r="CX639" t="b">
            <v>0</v>
          </cell>
          <cell r="CZ639" t="b">
            <v>0</v>
          </cell>
          <cell r="DB639" t="b">
            <v>0</v>
          </cell>
          <cell r="DD639" t="b">
            <v>0</v>
          </cell>
          <cell r="DF639" t="b">
            <v>1</v>
          </cell>
          <cell r="DH639" t="b">
            <v>1</v>
          </cell>
          <cell r="DJ639" t="b">
            <v>1</v>
          </cell>
          <cell r="DL639" t="b">
            <v>1</v>
          </cell>
          <cell r="DN639" t="b">
            <v>0</v>
          </cell>
          <cell r="DP639" t="b">
            <v>0</v>
          </cell>
          <cell r="DV639">
            <v>0</v>
          </cell>
          <cell r="DX639">
            <v>0</v>
          </cell>
          <cell r="DZ639">
            <v>0</v>
          </cell>
          <cell r="EB639">
            <v>0</v>
          </cell>
          <cell r="ED639">
            <v>0</v>
          </cell>
          <cell r="EF639">
            <v>0</v>
          </cell>
          <cell r="EJ639">
            <v>6</v>
          </cell>
          <cell r="EL639">
            <v>6</v>
          </cell>
          <cell r="EN639">
            <v>6</v>
          </cell>
          <cell r="EP639">
            <v>6</v>
          </cell>
          <cell r="ER639">
            <v>0</v>
          </cell>
          <cell r="ET639">
            <v>0</v>
          </cell>
          <cell r="EX639">
            <v>0</v>
          </cell>
          <cell r="EZ639">
            <v>0</v>
          </cell>
          <cell r="FD639">
            <v>0</v>
          </cell>
          <cell r="FF639">
            <v>0</v>
          </cell>
        </row>
        <row r="640">
          <cell r="A640" t="str">
            <v>KedlerHerning</v>
          </cell>
          <cell r="B640" t="str">
            <v>DK-West</v>
          </cell>
          <cell r="G640">
            <v>0</v>
          </cell>
          <cell r="H640">
            <v>275</v>
          </cell>
          <cell r="AK640">
            <v>0</v>
          </cell>
          <cell r="AL640">
            <v>252.17500000000001</v>
          </cell>
          <cell r="AN640">
            <v>0</v>
          </cell>
          <cell r="AO640">
            <v>5.5000000000000005E-3</v>
          </cell>
          <cell r="AP640">
            <v>2997.5</v>
          </cell>
          <cell r="AQ640">
            <v>0</v>
          </cell>
          <cell r="BG640" t="b">
            <v>1</v>
          </cell>
          <cell r="BO640" t="b">
            <v>0</v>
          </cell>
          <cell r="CA640" t="b">
            <v>0</v>
          </cell>
          <cell r="CB640" t="b">
            <v>0</v>
          </cell>
          <cell r="CD640" t="b">
            <v>0</v>
          </cell>
          <cell r="CE640" t="b">
            <v>0</v>
          </cell>
          <cell r="CG640" t="b">
            <v>0</v>
          </cell>
          <cell r="CH640" t="b">
            <v>0</v>
          </cell>
          <cell r="CP640" t="str">
            <v>EHGASBOD</v>
          </cell>
          <cell r="CT640" t="b">
            <v>0</v>
          </cell>
          <cell r="CV640" t="b">
            <v>0</v>
          </cell>
          <cell r="CX640" t="b">
            <v>0</v>
          </cell>
          <cell r="CZ640" t="b">
            <v>0</v>
          </cell>
          <cell r="DB640" t="b">
            <v>0</v>
          </cell>
          <cell r="DD640" t="b">
            <v>0</v>
          </cell>
          <cell r="DF640" t="b">
            <v>0</v>
          </cell>
          <cell r="DH640" t="b">
            <v>0</v>
          </cell>
          <cell r="DJ640" t="b">
            <v>0</v>
          </cell>
          <cell r="DL640" t="b">
            <v>0</v>
          </cell>
          <cell r="DN640" t="b">
            <v>0</v>
          </cell>
          <cell r="DP640" t="b">
            <v>0</v>
          </cell>
          <cell r="DV640">
            <v>0</v>
          </cell>
          <cell r="DX640">
            <v>0</v>
          </cell>
          <cell r="DZ640">
            <v>0</v>
          </cell>
          <cell r="EB640">
            <v>0</v>
          </cell>
          <cell r="ED640">
            <v>0</v>
          </cell>
          <cell r="EF640">
            <v>0</v>
          </cell>
          <cell r="EJ640">
            <v>0</v>
          </cell>
          <cell r="EL640">
            <v>0</v>
          </cell>
          <cell r="EN640">
            <v>0</v>
          </cell>
          <cell r="EP640">
            <v>0</v>
          </cell>
          <cell r="ER640">
            <v>0</v>
          </cell>
          <cell r="ET640">
            <v>0</v>
          </cell>
          <cell r="EX640">
            <v>0</v>
          </cell>
          <cell r="EZ640">
            <v>0</v>
          </cell>
          <cell r="FD640">
            <v>0</v>
          </cell>
          <cell r="FF640">
            <v>0</v>
          </cell>
        </row>
        <row r="641">
          <cell r="A641" t="str">
            <v>KedlerHerning</v>
          </cell>
          <cell r="B641" t="str">
            <v>DK-West</v>
          </cell>
          <cell r="G641">
            <v>0</v>
          </cell>
          <cell r="H641">
            <v>275</v>
          </cell>
          <cell r="AK641">
            <v>0</v>
          </cell>
          <cell r="AL641">
            <v>252.17500000000001</v>
          </cell>
          <cell r="AN641">
            <v>0</v>
          </cell>
          <cell r="AO641">
            <v>5.5000000000000005E-3</v>
          </cell>
          <cell r="AP641">
            <v>2997.5</v>
          </cell>
          <cell r="AQ641">
            <v>0</v>
          </cell>
          <cell r="BG641" t="b">
            <v>1</v>
          </cell>
          <cell r="BO641" t="b">
            <v>1</v>
          </cell>
          <cell r="CA641" t="b">
            <v>0</v>
          </cell>
          <cell r="CB641" t="b">
            <v>1</v>
          </cell>
          <cell r="CD641" t="b">
            <v>0</v>
          </cell>
          <cell r="CE641" t="b">
            <v>0</v>
          </cell>
          <cell r="CG641" t="b">
            <v>0</v>
          </cell>
          <cell r="CH641" t="b">
            <v>0</v>
          </cell>
          <cell r="CP641" t="str">
            <v>EHGASBOD</v>
          </cell>
          <cell r="CT641" t="b">
            <v>0</v>
          </cell>
          <cell r="CV641" t="b">
            <v>0</v>
          </cell>
          <cell r="CX641" t="b">
            <v>0</v>
          </cell>
          <cell r="CZ641" t="b">
            <v>0</v>
          </cell>
          <cell r="DB641" t="b">
            <v>0</v>
          </cell>
          <cell r="DD641" t="b">
            <v>0</v>
          </cell>
          <cell r="DF641" t="b">
            <v>1</v>
          </cell>
          <cell r="DH641" t="b">
            <v>1</v>
          </cell>
          <cell r="DJ641" t="b">
            <v>1</v>
          </cell>
          <cell r="DL641" t="b">
            <v>1</v>
          </cell>
          <cell r="DN641" t="b">
            <v>0</v>
          </cell>
          <cell r="DP641" t="b">
            <v>0</v>
          </cell>
          <cell r="DV641">
            <v>0</v>
          </cell>
          <cell r="DX641">
            <v>0</v>
          </cell>
          <cell r="DZ641">
            <v>0</v>
          </cell>
          <cell r="EB641">
            <v>0</v>
          </cell>
          <cell r="ED641">
            <v>0</v>
          </cell>
          <cell r="EF641">
            <v>0</v>
          </cell>
          <cell r="EJ641">
            <v>275</v>
          </cell>
          <cell r="EL641">
            <v>275</v>
          </cell>
          <cell r="EN641">
            <v>275</v>
          </cell>
          <cell r="EP641">
            <v>275</v>
          </cell>
          <cell r="ER641">
            <v>0</v>
          </cell>
          <cell r="ET641">
            <v>0</v>
          </cell>
          <cell r="EX641">
            <v>0</v>
          </cell>
          <cell r="EZ641">
            <v>0</v>
          </cell>
          <cell r="FD641">
            <v>0</v>
          </cell>
          <cell r="FF641">
            <v>0</v>
          </cell>
        </row>
        <row r="642">
          <cell r="A642" t="str">
            <v>VarmelagerHerning</v>
          </cell>
          <cell r="B642" t="str">
            <v>DK-West</v>
          </cell>
          <cell r="G642">
            <v>0</v>
          </cell>
          <cell r="H642">
            <v>191.66666666666669</v>
          </cell>
          <cell r="AK642">
            <v>0</v>
          </cell>
          <cell r="AL642">
            <v>0</v>
          </cell>
          <cell r="AN642">
            <v>0</v>
          </cell>
          <cell r="AO642">
            <v>0</v>
          </cell>
          <cell r="AP642">
            <v>0</v>
          </cell>
          <cell r="AQ642">
            <v>0</v>
          </cell>
          <cell r="BG642" t="b">
            <v>0</v>
          </cell>
          <cell r="BO642" t="b">
            <v>0</v>
          </cell>
          <cell r="CA642" t="b">
            <v>0</v>
          </cell>
          <cell r="CB642" t="b">
            <v>0</v>
          </cell>
          <cell r="CD642" t="b">
            <v>0</v>
          </cell>
          <cell r="CE642" t="b">
            <v>0</v>
          </cell>
          <cell r="CG642" t="b">
            <v>0</v>
          </cell>
          <cell r="CH642" t="b">
            <v>0</v>
          </cell>
          <cell r="CP642">
            <v>0</v>
          </cell>
          <cell r="CT642" t="b">
            <v>0</v>
          </cell>
          <cell r="CV642" t="b">
            <v>0</v>
          </cell>
          <cell r="CX642" t="b">
            <v>0</v>
          </cell>
          <cell r="CZ642" t="b">
            <v>0</v>
          </cell>
          <cell r="DB642" t="b">
            <v>0</v>
          </cell>
          <cell r="DD642" t="b">
            <v>0</v>
          </cell>
          <cell r="DF642" t="b">
            <v>0</v>
          </cell>
          <cell r="DH642" t="b">
            <v>0</v>
          </cell>
          <cell r="DJ642" t="b">
            <v>0</v>
          </cell>
          <cell r="DL642" t="b">
            <v>0</v>
          </cell>
          <cell r="DN642" t="b">
            <v>0</v>
          </cell>
          <cell r="DP642" t="b">
            <v>0</v>
          </cell>
          <cell r="DV642">
            <v>0</v>
          </cell>
          <cell r="DX642">
            <v>0</v>
          </cell>
          <cell r="DZ642">
            <v>0</v>
          </cell>
          <cell r="EB642">
            <v>0</v>
          </cell>
          <cell r="ED642">
            <v>0</v>
          </cell>
          <cell r="EF642">
            <v>0</v>
          </cell>
          <cell r="EJ642">
            <v>0</v>
          </cell>
          <cell r="EL642">
            <v>0</v>
          </cell>
          <cell r="EN642">
            <v>0</v>
          </cell>
          <cell r="EP642">
            <v>0</v>
          </cell>
          <cell r="ER642">
            <v>0</v>
          </cell>
          <cell r="ET642">
            <v>0</v>
          </cell>
          <cell r="EX642">
            <v>0</v>
          </cell>
          <cell r="EZ642">
            <v>0</v>
          </cell>
          <cell r="FD642">
            <v>0</v>
          </cell>
          <cell r="FF642">
            <v>0</v>
          </cell>
        </row>
        <row r="643">
          <cell r="A643" t="str">
            <v>ElkedelHerning</v>
          </cell>
          <cell r="B643" t="str">
            <v>DK-West</v>
          </cell>
          <cell r="G643" t="e">
            <v>#VALUE!</v>
          </cell>
          <cell r="H643">
            <v>43.5</v>
          </cell>
          <cell r="AK643">
            <v>0</v>
          </cell>
          <cell r="AL643">
            <v>0</v>
          </cell>
          <cell r="AN643">
            <v>0</v>
          </cell>
          <cell r="AO643">
            <v>0</v>
          </cell>
          <cell r="AP643">
            <v>0</v>
          </cell>
          <cell r="AQ643">
            <v>0</v>
          </cell>
          <cell r="BG643" t="b">
            <v>0</v>
          </cell>
          <cell r="BO643" t="b">
            <v>0</v>
          </cell>
          <cell r="CA643" t="b">
            <v>0</v>
          </cell>
          <cell r="CB643" t="b">
            <v>0</v>
          </cell>
          <cell r="CD643" t="b">
            <v>0</v>
          </cell>
          <cell r="CE643" t="b">
            <v>0</v>
          </cell>
          <cell r="CG643" t="b">
            <v>0</v>
          </cell>
          <cell r="CH643" t="b">
            <v>0</v>
          </cell>
          <cell r="CP643">
            <v>0</v>
          </cell>
          <cell r="CT643" t="b">
            <v>0</v>
          </cell>
          <cell r="CV643" t="b">
            <v>0</v>
          </cell>
          <cell r="CX643" t="b">
            <v>0</v>
          </cell>
          <cell r="CZ643" t="b">
            <v>0</v>
          </cell>
          <cell r="DB643" t="b">
            <v>0</v>
          </cell>
          <cell r="DD643" t="b">
            <v>0</v>
          </cell>
          <cell r="DF643" t="b">
            <v>0</v>
          </cell>
          <cell r="DH643" t="b">
            <v>0</v>
          </cell>
          <cell r="DJ643" t="b">
            <v>0</v>
          </cell>
          <cell r="DL643" t="b">
            <v>0</v>
          </cell>
          <cell r="DN643" t="b">
            <v>0</v>
          </cell>
          <cell r="DP643" t="b">
            <v>0</v>
          </cell>
          <cell r="DV643">
            <v>0</v>
          </cell>
          <cell r="DX643">
            <v>0</v>
          </cell>
          <cell r="DZ643">
            <v>0</v>
          </cell>
          <cell r="EB643">
            <v>0</v>
          </cell>
          <cell r="ED643">
            <v>0</v>
          </cell>
          <cell r="EF643">
            <v>0</v>
          </cell>
          <cell r="EJ643">
            <v>0</v>
          </cell>
          <cell r="EL643">
            <v>0</v>
          </cell>
          <cell r="EN643">
            <v>0</v>
          </cell>
          <cell r="EP643">
            <v>0</v>
          </cell>
          <cell r="ER643">
            <v>0</v>
          </cell>
          <cell r="ET643">
            <v>0</v>
          </cell>
          <cell r="EX643">
            <v>0</v>
          </cell>
          <cell r="EZ643">
            <v>0</v>
          </cell>
          <cell r="FD643">
            <v>0</v>
          </cell>
          <cell r="FF643">
            <v>0</v>
          </cell>
        </row>
        <row r="644">
          <cell r="A644" t="str">
            <v>Odense_AffKV</v>
          </cell>
          <cell r="B644" t="str">
            <v>DK-West</v>
          </cell>
          <cell r="G644">
            <v>8.4969999999999999</v>
          </cell>
          <cell r="H644">
            <v>29</v>
          </cell>
          <cell r="AK644">
            <v>1.6994</v>
          </cell>
          <cell r="AL644">
            <v>19.795221843003418</v>
          </cell>
          <cell r="AN644">
            <v>0</v>
          </cell>
          <cell r="AO644">
            <v>17.256302390000002</v>
          </cell>
          <cell r="AP644">
            <v>0</v>
          </cell>
          <cell r="AQ644">
            <v>0.76472999999999991</v>
          </cell>
          <cell r="BG644" t="b">
            <v>1</v>
          </cell>
          <cell r="BO644" t="b">
            <v>0</v>
          </cell>
          <cell r="CA644" t="b">
            <v>0</v>
          </cell>
          <cell r="CB644" t="b">
            <v>0</v>
          </cell>
          <cell r="CD644" t="b">
            <v>0</v>
          </cell>
          <cell r="CE644" t="b">
            <v>0</v>
          </cell>
          <cell r="CG644" t="b">
            <v>0</v>
          </cell>
          <cell r="CH644" t="b">
            <v>0</v>
          </cell>
          <cell r="CP644" t="str">
            <v>ECWSTBPC</v>
          </cell>
          <cell r="CT644" t="b">
            <v>0</v>
          </cell>
          <cell r="CV644" t="b">
            <v>0</v>
          </cell>
          <cell r="CX644" t="b">
            <v>0</v>
          </cell>
          <cell r="CZ644" t="b">
            <v>0</v>
          </cell>
          <cell r="DB644" t="b">
            <v>0</v>
          </cell>
          <cell r="DD644" t="b">
            <v>0</v>
          </cell>
          <cell r="DF644" t="b">
            <v>0</v>
          </cell>
          <cell r="DH644" t="b">
            <v>0</v>
          </cell>
          <cell r="DJ644" t="b">
            <v>0</v>
          </cell>
          <cell r="DL644" t="b">
            <v>0</v>
          </cell>
          <cell r="DN644" t="b">
            <v>0</v>
          </cell>
          <cell r="DP644" t="b">
            <v>0</v>
          </cell>
          <cell r="DV644">
            <v>0</v>
          </cell>
          <cell r="DX644">
            <v>0</v>
          </cell>
          <cell r="DZ644">
            <v>0</v>
          </cell>
          <cell r="EB644">
            <v>0</v>
          </cell>
          <cell r="ED644">
            <v>0</v>
          </cell>
          <cell r="EF644">
            <v>0</v>
          </cell>
          <cell r="EJ644">
            <v>0</v>
          </cell>
          <cell r="EL644">
            <v>0</v>
          </cell>
          <cell r="EN644">
            <v>0</v>
          </cell>
          <cell r="EP644">
            <v>0</v>
          </cell>
          <cell r="ER644">
            <v>0</v>
          </cell>
          <cell r="ET644">
            <v>0</v>
          </cell>
          <cell r="EX644">
            <v>0</v>
          </cell>
          <cell r="EZ644">
            <v>0</v>
          </cell>
          <cell r="FD644">
            <v>0</v>
          </cell>
          <cell r="FF644">
            <v>0</v>
          </cell>
        </row>
        <row r="645">
          <cell r="A645" t="str">
            <v>Odense_AffKV</v>
          </cell>
          <cell r="B645" t="str">
            <v>DK-West</v>
          </cell>
          <cell r="G645">
            <v>18.751999999999999</v>
          </cell>
          <cell r="H645">
            <v>64</v>
          </cell>
          <cell r="AK645">
            <v>3.7504</v>
          </cell>
          <cell r="AL645">
            <v>43.68600682593857</v>
          </cell>
          <cell r="AN645">
            <v>0</v>
          </cell>
          <cell r="AO645">
            <v>37.3005408</v>
          </cell>
          <cell r="AP645">
            <v>0</v>
          </cell>
          <cell r="AQ645">
            <v>1.6876799999999998</v>
          </cell>
          <cell r="BG645" t="b">
            <v>1</v>
          </cell>
          <cell r="BO645" t="b">
            <v>0</v>
          </cell>
          <cell r="CA645" t="b">
            <v>0</v>
          </cell>
          <cell r="CB645" t="b">
            <v>0</v>
          </cell>
          <cell r="CD645" t="b">
            <v>0</v>
          </cell>
          <cell r="CE645" t="b">
            <v>0</v>
          </cell>
          <cell r="CG645" t="b">
            <v>0</v>
          </cell>
          <cell r="CH645" t="b">
            <v>0</v>
          </cell>
          <cell r="CP645" t="str">
            <v>ECWSTBPC</v>
          </cell>
          <cell r="CT645" t="b">
            <v>0</v>
          </cell>
          <cell r="CV645" t="b">
            <v>0</v>
          </cell>
          <cell r="CX645" t="b">
            <v>0</v>
          </cell>
          <cell r="CZ645" t="b">
            <v>0</v>
          </cell>
          <cell r="DB645" t="b">
            <v>0</v>
          </cell>
          <cell r="DD645" t="b">
            <v>0</v>
          </cell>
          <cell r="DF645" t="b">
            <v>0</v>
          </cell>
          <cell r="DH645" t="b">
            <v>0</v>
          </cell>
          <cell r="DJ645" t="b">
            <v>0</v>
          </cell>
          <cell r="DL645" t="b">
            <v>0</v>
          </cell>
          <cell r="DN645" t="b">
            <v>0</v>
          </cell>
          <cell r="DP645" t="b">
            <v>0</v>
          </cell>
          <cell r="DV645">
            <v>0</v>
          </cell>
          <cell r="DX645">
            <v>0</v>
          </cell>
          <cell r="DZ645">
            <v>0</v>
          </cell>
          <cell r="EB645">
            <v>0</v>
          </cell>
          <cell r="ED645">
            <v>0</v>
          </cell>
          <cell r="EF645">
            <v>0</v>
          </cell>
          <cell r="EJ645">
            <v>0</v>
          </cell>
          <cell r="EL645">
            <v>0</v>
          </cell>
          <cell r="EN645">
            <v>0</v>
          </cell>
          <cell r="EP645">
            <v>0</v>
          </cell>
          <cell r="ER645">
            <v>0</v>
          </cell>
          <cell r="ET645">
            <v>0</v>
          </cell>
          <cell r="EX645">
            <v>0</v>
          </cell>
          <cell r="EZ645">
            <v>0</v>
          </cell>
          <cell r="FD645">
            <v>0</v>
          </cell>
          <cell r="FF645">
            <v>0</v>
          </cell>
        </row>
        <row r="646">
          <cell r="A646" t="str">
            <v>Odense_AffKV</v>
          </cell>
          <cell r="B646" t="str">
            <v>DK-West</v>
          </cell>
          <cell r="G646">
            <v>18.751999999999999</v>
          </cell>
          <cell r="H646">
            <v>64</v>
          </cell>
          <cell r="AK646">
            <v>3.7504</v>
          </cell>
          <cell r="AL646">
            <v>43.68600682593857</v>
          </cell>
          <cell r="AN646">
            <v>0</v>
          </cell>
          <cell r="AO646">
            <v>36.322623999999998</v>
          </cell>
          <cell r="AP646">
            <v>0</v>
          </cell>
          <cell r="AQ646">
            <v>1.6876799999999998</v>
          </cell>
          <cell r="BG646" t="b">
            <v>1</v>
          </cell>
          <cell r="BO646" t="b">
            <v>0</v>
          </cell>
          <cell r="CA646" t="b">
            <v>0</v>
          </cell>
          <cell r="CB646" t="b">
            <v>0</v>
          </cell>
          <cell r="CD646" t="b">
            <v>0</v>
          </cell>
          <cell r="CE646" t="b">
            <v>0</v>
          </cell>
          <cell r="CG646" t="b">
            <v>0</v>
          </cell>
          <cell r="CH646" t="b">
            <v>0</v>
          </cell>
          <cell r="CP646" t="str">
            <v>ECWSTBPC</v>
          </cell>
          <cell r="CT646" t="b">
            <v>0</v>
          </cell>
          <cell r="CV646" t="b">
            <v>0</v>
          </cell>
          <cell r="CX646" t="b">
            <v>0</v>
          </cell>
          <cell r="CZ646" t="b">
            <v>0</v>
          </cell>
          <cell r="DB646" t="b">
            <v>0</v>
          </cell>
          <cell r="DD646" t="b">
            <v>0</v>
          </cell>
          <cell r="DF646" t="b">
            <v>0</v>
          </cell>
          <cell r="DH646" t="b">
            <v>0</v>
          </cell>
          <cell r="DJ646" t="b">
            <v>0</v>
          </cell>
          <cell r="DL646" t="b">
            <v>0</v>
          </cell>
          <cell r="DN646" t="b">
            <v>0</v>
          </cell>
          <cell r="DP646" t="b">
            <v>0</v>
          </cell>
          <cell r="DV646">
            <v>0</v>
          </cell>
          <cell r="DX646">
            <v>0</v>
          </cell>
          <cell r="DZ646">
            <v>0</v>
          </cell>
          <cell r="EB646">
            <v>0</v>
          </cell>
          <cell r="ED646">
            <v>0</v>
          </cell>
          <cell r="EF646">
            <v>0</v>
          </cell>
          <cell r="EJ646">
            <v>0</v>
          </cell>
          <cell r="EL646">
            <v>0</v>
          </cell>
          <cell r="EN646">
            <v>0</v>
          </cell>
          <cell r="EP646">
            <v>0</v>
          </cell>
          <cell r="ER646">
            <v>0</v>
          </cell>
          <cell r="ET646">
            <v>0</v>
          </cell>
          <cell r="EX646">
            <v>0</v>
          </cell>
          <cell r="EZ646">
            <v>0</v>
          </cell>
          <cell r="FD646">
            <v>0</v>
          </cell>
          <cell r="FF646">
            <v>0</v>
          </cell>
        </row>
        <row r="647">
          <cell r="A647" t="str">
            <v>Odense_AffKV</v>
          </cell>
          <cell r="B647" t="str">
            <v>DK-West</v>
          </cell>
          <cell r="G647">
            <v>18.751999999999999</v>
          </cell>
          <cell r="H647">
            <v>64</v>
          </cell>
          <cell r="AK647">
            <v>3.7504</v>
          </cell>
          <cell r="AL647">
            <v>43.68600682593857</v>
          </cell>
          <cell r="AN647">
            <v>0</v>
          </cell>
          <cell r="AO647">
            <v>35.344707200000002</v>
          </cell>
          <cell r="AP647">
            <v>0</v>
          </cell>
          <cell r="AQ647">
            <v>1.6876799999999998</v>
          </cell>
          <cell r="BG647" t="b">
            <v>1</v>
          </cell>
          <cell r="BO647" t="b">
            <v>1</v>
          </cell>
          <cell r="CA647" t="b">
            <v>1</v>
          </cell>
          <cell r="CB647" t="b">
            <v>1</v>
          </cell>
          <cell r="CD647" t="b">
            <v>0</v>
          </cell>
          <cell r="CE647" t="b">
            <v>0</v>
          </cell>
          <cell r="CG647" t="b">
            <v>0</v>
          </cell>
          <cell r="CH647" t="b">
            <v>0</v>
          </cell>
          <cell r="CP647" t="str">
            <v>ECWSTBPC</v>
          </cell>
          <cell r="CT647" t="b">
            <v>1</v>
          </cell>
          <cell r="CV647" t="b">
            <v>1</v>
          </cell>
          <cell r="CX647" t="b">
            <v>0</v>
          </cell>
          <cell r="CZ647" t="b">
            <v>0</v>
          </cell>
          <cell r="DB647" t="b">
            <v>0</v>
          </cell>
          <cell r="DD647" t="b">
            <v>0</v>
          </cell>
          <cell r="DF647" t="b">
            <v>1</v>
          </cell>
          <cell r="DH647" t="b">
            <v>1</v>
          </cell>
          <cell r="DJ647" t="b">
            <v>0</v>
          </cell>
          <cell r="DL647" t="b">
            <v>0</v>
          </cell>
          <cell r="DN647" t="b">
            <v>0</v>
          </cell>
          <cell r="DP647" t="b">
            <v>0</v>
          </cell>
          <cell r="DV647">
            <v>18.751999999999999</v>
          </cell>
          <cell r="DX647">
            <v>18.751999999999999</v>
          </cell>
          <cell r="DZ647">
            <v>0</v>
          </cell>
          <cell r="EB647">
            <v>0</v>
          </cell>
          <cell r="ED647">
            <v>0</v>
          </cell>
          <cell r="EF647">
            <v>0</v>
          </cell>
          <cell r="EJ647">
            <v>64</v>
          </cell>
          <cell r="EL647">
            <v>64</v>
          </cell>
          <cell r="EN647">
            <v>0</v>
          </cell>
          <cell r="EP647">
            <v>0</v>
          </cell>
          <cell r="ER647">
            <v>0</v>
          </cell>
          <cell r="ET647">
            <v>0</v>
          </cell>
          <cell r="EX647">
            <v>0</v>
          </cell>
          <cell r="EZ647">
            <v>0</v>
          </cell>
          <cell r="FD647">
            <v>0</v>
          </cell>
          <cell r="FF647">
            <v>0</v>
          </cell>
        </row>
        <row r="648">
          <cell r="A648" t="str">
            <v>Odense_AffKV</v>
          </cell>
          <cell r="B648" t="str">
            <v>DK-West</v>
          </cell>
          <cell r="G648">
            <v>18.751999999999999</v>
          </cell>
          <cell r="H648">
            <v>64</v>
          </cell>
          <cell r="AK648">
            <v>3.7504</v>
          </cell>
          <cell r="AL648">
            <v>43.68600682593857</v>
          </cell>
          <cell r="AN648">
            <v>0</v>
          </cell>
          <cell r="AO648">
            <v>34.75795712</v>
          </cell>
          <cell r="AP648">
            <v>0</v>
          </cell>
          <cell r="AQ648">
            <v>1.6876799999999998</v>
          </cell>
          <cell r="BG648" t="b">
            <v>1</v>
          </cell>
          <cell r="BO648" t="b">
            <v>0</v>
          </cell>
          <cell r="CA648" t="b">
            <v>0</v>
          </cell>
          <cell r="CB648" t="b">
            <v>0</v>
          </cell>
          <cell r="CD648" t="b">
            <v>1</v>
          </cell>
          <cell r="CE648" t="b">
            <v>1</v>
          </cell>
          <cell r="CG648" t="b">
            <v>0</v>
          </cell>
          <cell r="CH648" t="b">
            <v>0</v>
          </cell>
          <cell r="CT648" t="b">
            <v>0</v>
          </cell>
          <cell r="CV648" t="b">
            <v>0</v>
          </cell>
          <cell r="CX648" t="b">
            <v>0</v>
          </cell>
          <cell r="CZ648" t="b">
            <v>0</v>
          </cell>
          <cell r="DB648" t="b">
            <v>0</v>
          </cell>
          <cell r="DD648" t="b">
            <v>0</v>
          </cell>
          <cell r="DF648" t="b">
            <v>0</v>
          </cell>
          <cell r="DH648" t="b">
            <v>0</v>
          </cell>
          <cell r="DJ648" t="b">
            <v>0</v>
          </cell>
          <cell r="DL648" t="b">
            <v>0</v>
          </cell>
          <cell r="DN648" t="b">
            <v>0</v>
          </cell>
          <cell r="DP648" t="b">
            <v>0</v>
          </cell>
          <cell r="DV648">
            <v>0</v>
          </cell>
          <cell r="DX648">
            <v>0</v>
          </cell>
          <cell r="DZ648">
            <v>0</v>
          </cell>
          <cell r="EB648">
            <v>0</v>
          </cell>
          <cell r="ED648">
            <v>0</v>
          </cell>
          <cell r="EF648">
            <v>0</v>
          </cell>
          <cell r="EJ648">
            <v>0</v>
          </cell>
          <cell r="EL648">
            <v>0</v>
          </cell>
          <cell r="EN648">
            <v>0</v>
          </cell>
          <cell r="EP648">
            <v>0</v>
          </cell>
          <cell r="ER648">
            <v>0</v>
          </cell>
          <cell r="ET648">
            <v>0</v>
          </cell>
          <cell r="EX648">
            <v>18.751999999999999</v>
          </cell>
          <cell r="EZ648">
            <v>64</v>
          </cell>
          <cell r="FD648">
            <v>0</v>
          </cell>
          <cell r="FF648">
            <v>0</v>
          </cell>
        </row>
        <row r="649">
          <cell r="A649" t="str">
            <v>Odense_AffKV2</v>
          </cell>
          <cell r="B649" t="str">
            <v>DK-West</v>
          </cell>
          <cell r="G649">
            <v>29.295774647887324</v>
          </cell>
          <cell r="H649">
            <v>80</v>
          </cell>
          <cell r="AK649">
            <v>7.2360563380281686</v>
          </cell>
          <cell r="AL649">
            <v>53.959999999999994</v>
          </cell>
          <cell r="AN649">
            <v>0</v>
          </cell>
          <cell r="AO649">
            <v>33.983098591549293</v>
          </cell>
          <cell r="AP649">
            <v>0</v>
          </cell>
          <cell r="AQ649">
            <v>2.0507042253521126</v>
          </cell>
          <cell r="BG649" t="b">
            <v>1</v>
          </cell>
          <cell r="BO649" t="b">
            <v>0</v>
          </cell>
          <cell r="CA649" t="b">
            <v>0</v>
          </cell>
          <cell r="CB649" t="b">
            <v>0</v>
          </cell>
          <cell r="CD649" t="b">
            <v>0</v>
          </cell>
          <cell r="CE649" t="b">
            <v>0</v>
          </cell>
          <cell r="CG649" t="b">
            <v>0</v>
          </cell>
          <cell r="CH649" t="b">
            <v>0</v>
          </cell>
          <cell r="CP649" t="str">
            <v>ECWSTBPC</v>
          </cell>
          <cell r="CT649" t="b">
            <v>0</v>
          </cell>
          <cell r="CV649" t="b">
            <v>0</v>
          </cell>
          <cell r="CX649" t="b">
            <v>1</v>
          </cell>
          <cell r="CZ649" t="b">
            <v>1</v>
          </cell>
          <cell r="DB649" t="b">
            <v>1</v>
          </cell>
          <cell r="DD649" t="b">
            <v>0</v>
          </cell>
          <cell r="DF649" t="b">
            <v>0</v>
          </cell>
          <cell r="DH649" t="b">
            <v>0</v>
          </cell>
          <cell r="DJ649" t="b">
            <v>1</v>
          </cell>
          <cell r="DL649" t="b">
            <v>1</v>
          </cell>
          <cell r="DN649" t="b">
            <v>1</v>
          </cell>
          <cell r="DP649" t="b">
            <v>0</v>
          </cell>
          <cell r="DV649">
            <v>0</v>
          </cell>
          <cell r="DX649">
            <v>0</v>
          </cell>
          <cell r="DZ649">
            <v>0</v>
          </cell>
          <cell r="EB649">
            <v>0</v>
          </cell>
          <cell r="ED649">
            <v>0</v>
          </cell>
          <cell r="EF649">
            <v>0</v>
          </cell>
          <cell r="EJ649">
            <v>0</v>
          </cell>
          <cell r="EL649">
            <v>0</v>
          </cell>
          <cell r="EN649">
            <v>0</v>
          </cell>
          <cell r="EP649">
            <v>0</v>
          </cell>
          <cell r="ER649">
            <v>0</v>
          </cell>
          <cell r="ET649">
            <v>0</v>
          </cell>
          <cell r="EX649">
            <v>0</v>
          </cell>
          <cell r="EZ649">
            <v>0</v>
          </cell>
          <cell r="FD649">
            <v>0</v>
          </cell>
          <cell r="FF649">
            <v>0</v>
          </cell>
        </row>
        <row r="650">
          <cell r="A650" t="str">
            <v>FYV_B3</v>
          </cell>
          <cell r="B650" t="str">
            <v>DK-West</v>
          </cell>
          <cell r="G650">
            <v>269</v>
          </cell>
          <cell r="H650">
            <v>279</v>
          </cell>
          <cell r="AK650">
            <v>97.915999999999997</v>
          </cell>
          <cell r="AL650">
            <v>590.44186046511629</v>
          </cell>
          <cell r="AN650">
            <v>47.988</v>
          </cell>
          <cell r="AO650">
            <v>42.394400000000005</v>
          </cell>
          <cell r="AP650">
            <v>6684.6500000000005</v>
          </cell>
          <cell r="AQ650">
            <v>37.660000000000004</v>
          </cell>
          <cell r="BG650" t="b">
            <v>1</v>
          </cell>
          <cell r="BO650" t="b">
            <v>0</v>
          </cell>
          <cell r="CA650" t="b">
            <v>0</v>
          </cell>
          <cell r="CB650" t="b">
            <v>0</v>
          </cell>
          <cell r="CD650" t="b">
            <v>0</v>
          </cell>
          <cell r="CE650" t="b">
            <v>0</v>
          </cell>
          <cell r="CG650" t="b">
            <v>0</v>
          </cell>
          <cell r="CH650" t="b">
            <v>0</v>
          </cell>
          <cell r="CP650" t="str">
            <v>ECCOAEXC</v>
          </cell>
          <cell r="CT650" t="b">
            <v>0</v>
          </cell>
          <cell r="CV650" t="b">
            <v>0</v>
          </cell>
          <cell r="CX650" t="b">
            <v>0</v>
          </cell>
          <cell r="CZ650" t="b">
            <v>0</v>
          </cell>
          <cell r="DB650" t="b">
            <v>0</v>
          </cell>
          <cell r="DD650" t="b">
            <v>0</v>
          </cell>
          <cell r="DF650" t="b">
            <v>0</v>
          </cell>
          <cell r="DH650" t="b">
            <v>0</v>
          </cell>
          <cell r="DJ650" t="b">
            <v>0</v>
          </cell>
          <cell r="DL650" t="b">
            <v>0</v>
          </cell>
          <cell r="DN650" t="b">
            <v>0</v>
          </cell>
          <cell r="DP650" t="b">
            <v>0</v>
          </cell>
          <cell r="DV650">
            <v>0</v>
          </cell>
          <cell r="DX650">
            <v>0</v>
          </cell>
          <cell r="DZ650">
            <v>0</v>
          </cell>
          <cell r="EB650">
            <v>0</v>
          </cell>
          <cell r="ED650">
            <v>0</v>
          </cell>
          <cell r="EF650">
            <v>0</v>
          </cell>
          <cell r="EJ650">
            <v>0</v>
          </cell>
          <cell r="EL650">
            <v>0</v>
          </cell>
          <cell r="EN650">
            <v>0</v>
          </cell>
          <cell r="EP650">
            <v>0</v>
          </cell>
          <cell r="ER650">
            <v>0</v>
          </cell>
          <cell r="ET650">
            <v>0</v>
          </cell>
          <cell r="EX650">
            <v>0</v>
          </cell>
          <cell r="EZ650">
            <v>0</v>
          </cell>
          <cell r="FD650">
            <v>0</v>
          </cell>
          <cell r="FF650">
            <v>0</v>
          </cell>
        </row>
        <row r="651">
          <cell r="A651" t="str">
            <v>FYV_B3</v>
          </cell>
          <cell r="B651" t="str">
            <v>DK-West</v>
          </cell>
          <cell r="G651">
            <v>269</v>
          </cell>
          <cell r="H651">
            <v>279</v>
          </cell>
          <cell r="AK651">
            <v>97.915999999999997</v>
          </cell>
          <cell r="AL651">
            <v>590.44186046511629</v>
          </cell>
          <cell r="AN651">
            <v>47.988</v>
          </cell>
          <cell r="AO651">
            <v>42.394400000000005</v>
          </cell>
          <cell r="AP651">
            <v>6684.6500000000005</v>
          </cell>
          <cell r="AQ651">
            <v>51.11</v>
          </cell>
          <cell r="BG651" t="b">
            <v>1</v>
          </cell>
          <cell r="BO651" t="b">
            <v>0</v>
          </cell>
          <cell r="CA651" t="b">
            <v>0</v>
          </cell>
          <cell r="CB651" t="b">
            <v>0</v>
          </cell>
          <cell r="CD651" t="b">
            <v>0</v>
          </cell>
          <cell r="CE651" t="b">
            <v>0</v>
          </cell>
          <cell r="CG651" t="b">
            <v>0</v>
          </cell>
          <cell r="CH651" t="b">
            <v>0</v>
          </cell>
          <cell r="CP651" t="str">
            <v>ECCOAEXC</v>
          </cell>
          <cell r="CT651" t="b">
            <v>0</v>
          </cell>
          <cell r="CV651" t="b">
            <v>0</v>
          </cell>
          <cell r="CX651" t="b">
            <v>0</v>
          </cell>
          <cell r="CZ651" t="b">
            <v>0</v>
          </cell>
          <cell r="DB651" t="b">
            <v>0</v>
          </cell>
          <cell r="DD651" t="b">
            <v>0</v>
          </cell>
          <cell r="DF651" t="b">
            <v>0</v>
          </cell>
          <cell r="DH651" t="b">
            <v>0</v>
          </cell>
          <cell r="DJ651" t="b">
            <v>0</v>
          </cell>
          <cell r="DL651" t="b">
            <v>0</v>
          </cell>
          <cell r="DN651" t="b">
            <v>0</v>
          </cell>
          <cell r="DP651" t="b">
            <v>0</v>
          </cell>
          <cell r="DV651">
            <v>0</v>
          </cell>
          <cell r="DX651">
            <v>0</v>
          </cell>
          <cell r="DZ651">
            <v>0</v>
          </cell>
          <cell r="EB651">
            <v>0</v>
          </cell>
          <cell r="ED651">
            <v>0</v>
          </cell>
          <cell r="EF651">
            <v>0</v>
          </cell>
          <cell r="EJ651">
            <v>0</v>
          </cell>
          <cell r="EL651">
            <v>0</v>
          </cell>
          <cell r="EN651">
            <v>0</v>
          </cell>
          <cell r="EP651">
            <v>0</v>
          </cell>
          <cell r="ER651">
            <v>0</v>
          </cell>
          <cell r="ET651">
            <v>0</v>
          </cell>
          <cell r="EX651">
            <v>0</v>
          </cell>
          <cell r="EZ651">
            <v>0</v>
          </cell>
          <cell r="FD651">
            <v>0</v>
          </cell>
          <cell r="FF651">
            <v>0</v>
          </cell>
        </row>
        <row r="652">
          <cell r="A652" t="str">
            <v>FYV_B3</v>
          </cell>
          <cell r="B652" t="str">
            <v>DK-West</v>
          </cell>
          <cell r="G652">
            <v>269</v>
          </cell>
          <cell r="H652">
            <v>279</v>
          </cell>
          <cell r="AK652">
            <v>97.915999999999997</v>
          </cell>
          <cell r="AL652">
            <v>590.44186046511629</v>
          </cell>
          <cell r="AN652">
            <v>47.988</v>
          </cell>
          <cell r="AO652">
            <v>42.394400000000005</v>
          </cell>
          <cell r="AP652">
            <v>6684.6500000000005</v>
          </cell>
          <cell r="AQ652">
            <v>51.11</v>
          </cell>
          <cell r="BG652" t="b">
            <v>1</v>
          </cell>
          <cell r="BO652" t="b">
            <v>0</v>
          </cell>
          <cell r="CA652" t="b">
            <v>0</v>
          </cell>
          <cell r="CB652" t="b">
            <v>0</v>
          </cell>
          <cell r="CD652" t="b">
            <v>0</v>
          </cell>
          <cell r="CE652" t="b">
            <v>0</v>
          </cell>
          <cell r="CG652" t="b">
            <v>0</v>
          </cell>
          <cell r="CH652" t="b">
            <v>0</v>
          </cell>
          <cell r="CP652" t="str">
            <v>ECCOAEXC</v>
          </cell>
          <cell r="CT652" t="b">
            <v>0</v>
          </cell>
          <cell r="CV652" t="b">
            <v>0</v>
          </cell>
          <cell r="CX652" t="b">
            <v>0</v>
          </cell>
          <cell r="CZ652" t="b">
            <v>0</v>
          </cell>
          <cell r="DB652" t="b">
            <v>0</v>
          </cell>
          <cell r="DD652" t="b">
            <v>0</v>
          </cell>
          <cell r="DF652" t="b">
            <v>0</v>
          </cell>
          <cell r="DH652" t="b">
            <v>0</v>
          </cell>
          <cell r="DJ652" t="b">
            <v>0</v>
          </cell>
          <cell r="DL652" t="b">
            <v>0</v>
          </cell>
          <cell r="DN652" t="b">
            <v>0</v>
          </cell>
          <cell r="DP652" t="b">
            <v>0</v>
          </cell>
          <cell r="DV652">
            <v>0</v>
          </cell>
          <cell r="DX652">
            <v>0</v>
          </cell>
          <cell r="DZ652">
            <v>0</v>
          </cell>
          <cell r="EB652">
            <v>0</v>
          </cell>
          <cell r="ED652">
            <v>0</v>
          </cell>
          <cell r="EF652">
            <v>0</v>
          </cell>
          <cell r="EJ652">
            <v>0</v>
          </cell>
          <cell r="EL652">
            <v>0</v>
          </cell>
          <cell r="EN652">
            <v>0</v>
          </cell>
          <cell r="EP652">
            <v>0</v>
          </cell>
          <cell r="ER652">
            <v>0</v>
          </cell>
          <cell r="ET652">
            <v>0</v>
          </cell>
          <cell r="EX652">
            <v>0</v>
          </cell>
          <cell r="EZ652">
            <v>0</v>
          </cell>
          <cell r="FD652">
            <v>0</v>
          </cell>
          <cell r="FF652">
            <v>0</v>
          </cell>
        </row>
        <row r="653">
          <cell r="A653" t="str">
            <v>FYV_B3</v>
          </cell>
          <cell r="B653" t="str">
            <v>DK-West</v>
          </cell>
          <cell r="G653">
            <v>269</v>
          </cell>
          <cell r="H653">
            <v>279</v>
          </cell>
          <cell r="AK653">
            <v>97.915999999999997</v>
          </cell>
          <cell r="AL653">
            <v>590.44186046511629</v>
          </cell>
          <cell r="AN653">
            <v>47.988</v>
          </cell>
          <cell r="AO653">
            <v>42.394400000000005</v>
          </cell>
          <cell r="AP653">
            <v>6684.6500000000005</v>
          </cell>
          <cell r="AQ653">
            <v>51.11</v>
          </cell>
          <cell r="BG653" t="b">
            <v>1</v>
          </cell>
          <cell r="BO653" t="b">
            <v>1</v>
          </cell>
          <cell r="CA653" t="b">
            <v>1</v>
          </cell>
          <cell r="CB653" t="b">
            <v>1</v>
          </cell>
          <cell r="CD653" t="b">
            <v>0</v>
          </cell>
          <cell r="CE653" t="b">
            <v>0</v>
          </cell>
          <cell r="CG653" t="b">
            <v>0</v>
          </cell>
          <cell r="CH653" t="b">
            <v>0</v>
          </cell>
          <cell r="CP653" t="str">
            <v>ECCOAEXC</v>
          </cell>
          <cell r="CT653" t="b">
            <v>0</v>
          </cell>
          <cell r="CV653" t="b">
            <v>0</v>
          </cell>
          <cell r="CX653" t="b">
            <v>0</v>
          </cell>
          <cell r="CZ653" t="b">
            <v>0</v>
          </cell>
          <cell r="DB653" t="b">
            <v>0</v>
          </cell>
          <cell r="DD653" t="b">
            <v>0</v>
          </cell>
          <cell r="DF653" t="b">
            <v>0</v>
          </cell>
          <cell r="DH653" t="b">
            <v>0</v>
          </cell>
          <cell r="DJ653" t="b">
            <v>0</v>
          </cell>
          <cell r="DL653" t="b">
            <v>0</v>
          </cell>
          <cell r="DN653" t="b">
            <v>0</v>
          </cell>
          <cell r="DP653" t="b">
            <v>0</v>
          </cell>
          <cell r="DV653">
            <v>0</v>
          </cell>
          <cell r="DX653">
            <v>0</v>
          </cell>
          <cell r="DZ653">
            <v>0</v>
          </cell>
          <cell r="EB653">
            <v>0</v>
          </cell>
          <cell r="ED653">
            <v>0</v>
          </cell>
          <cell r="EF653">
            <v>0</v>
          </cell>
          <cell r="EJ653">
            <v>0</v>
          </cell>
          <cell r="EL653">
            <v>0</v>
          </cell>
          <cell r="EN653">
            <v>0</v>
          </cell>
          <cell r="EP653">
            <v>0</v>
          </cell>
          <cell r="ER653">
            <v>0</v>
          </cell>
          <cell r="ET653">
            <v>0</v>
          </cell>
          <cell r="EX653">
            <v>0</v>
          </cell>
          <cell r="EZ653">
            <v>0</v>
          </cell>
          <cell r="FD653">
            <v>0</v>
          </cell>
          <cell r="FF653">
            <v>0</v>
          </cell>
        </row>
        <row r="654">
          <cell r="A654" t="str">
            <v>FYV_B7</v>
          </cell>
          <cell r="B654" t="str">
            <v>DK-West</v>
          </cell>
          <cell r="G654">
            <v>443</v>
          </cell>
          <cell r="H654">
            <v>450</v>
          </cell>
          <cell r="AK654">
            <v>182.07299999999998</v>
          </cell>
          <cell r="AL654">
            <v>1467.8571428571429</v>
          </cell>
          <cell r="AN654">
            <v>56.7</v>
          </cell>
          <cell r="AO654">
            <v>69.816800000000015</v>
          </cell>
          <cell r="AP654">
            <v>11008.550000000001</v>
          </cell>
          <cell r="AQ654">
            <v>62.02</v>
          </cell>
          <cell r="BG654" t="b">
            <v>1</v>
          </cell>
          <cell r="BO654" t="b">
            <v>0</v>
          </cell>
          <cell r="CA654" t="b">
            <v>0</v>
          </cell>
          <cell r="CB654" t="b">
            <v>0</v>
          </cell>
          <cell r="CD654" t="b">
            <v>0</v>
          </cell>
          <cell r="CE654" t="b">
            <v>0</v>
          </cell>
          <cell r="CG654" t="b">
            <v>0</v>
          </cell>
          <cell r="CH654" t="b">
            <v>0</v>
          </cell>
          <cell r="CP654" t="str">
            <v>ECCOAEXC</v>
          </cell>
          <cell r="CT654" t="b">
            <v>0</v>
          </cell>
          <cell r="CV654" t="b">
            <v>0</v>
          </cell>
          <cell r="CX654" t="b">
            <v>0</v>
          </cell>
          <cell r="CZ654" t="b">
            <v>0</v>
          </cell>
          <cell r="DB654" t="b">
            <v>0</v>
          </cell>
          <cell r="DD654" t="b">
            <v>0</v>
          </cell>
          <cell r="DF654" t="b">
            <v>0</v>
          </cell>
          <cell r="DH654" t="b">
            <v>0</v>
          </cell>
          <cell r="DJ654" t="b">
            <v>0</v>
          </cell>
          <cell r="DL654" t="b">
            <v>0</v>
          </cell>
          <cell r="DN654" t="b">
            <v>0</v>
          </cell>
          <cell r="DP654" t="b">
            <v>0</v>
          </cell>
          <cell r="DV654">
            <v>0</v>
          </cell>
          <cell r="DX654">
            <v>0</v>
          </cell>
          <cell r="DZ654">
            <v>0</v>
          </cell>
          <cell r="EB654">
            <v>0</v>
          </cell>
          <cell r="ED654">
            <v>0</v>
          </cell>
          <cell r="EF654">
            <v>0</v>
          </cell>
          <cell r="EJ654">
            <v>0</v>
          </cell>
          <cell r="EL654">
            <v>0</v>
          </cell>
          <cell r="EN654">
            <v>0</v>
          </cell>
          <cell r="EP654">
            <v>0</v>
          </cell>
          <cell r="ER654">
            <v>0</v>
          </cell>
          <cell r="ET654">
            <v>0</v>
          </cell>
          <cell r="EX654">
            <v>0</v>
          </cell>
          <cell r="EZ654">
            <v>0</v>
          </cell>
          <cell r="FD654">
            <v>0</v>
          </cell>
          <cell r="FF654">
            <v>0</v>
          </cell>
        </row>
        <row r="655">
          <cell r="A655" t="str">
            <v>FYV_B7</v>
          </cell>
          <cell r="B655" t="str">
            <v>DK-West</v>
          </cell>
          <cell r="G655">
            <v>443</v>
          </cell>
          <cell r="H655">
            <v>450</v>
          </cell>
          <cell r="AK655">
            <v>182.07299999999998</v>
          </cell>
          <cell r="AL655">
            <v>1467.8571428571429</v>
          </cell>
          <cell r="AN655">
            <v>56.7</v>
          </cell>
          <cell r="AO655">
            <v>69.816800000000015</v>
          </cell>
          <cell r="AP655">
            <v>11008.550000000001</v>
          </cell>
          <cell r="AQ655">
            <v>62.02</v>
          </cell>
          <cell r="BG655" t="b">
            <v>1</v>
          </cell>
          <cell r="BO655" t="b">
            <v>0</v>
          </cell>
          <cell r="CA655" t="b">
            <v>0</v>
          </cell>
          <cell r="CB655" t="b">
            <v>0</v>
          </cell>
          <cell r="CD655" t="b">
            <v>0</v>
          </cell>
          <cell r="CE655" t="b">
            <v>0</v>
          </cell>
          <cell r="CG655" t="b">
            <v>0</v>
          </cell>
          <cell r="CH655" t="b">
            <v>0</v>
          </cell>
          <cell r="CP655" t="str">
            <v>ECCOAEXC</v>
          </cell>
          <cell r="CT655" t="b">
            <v>0</v>
          </cell>
          <cell r="CV655" t="b">
            <v>0</v>
          </cell>
          <cell r="CX655" t="b">
            <v>0</v>
          </cell>
          <cell r="CZ655" t="b">
            <v>0</v>
          </cell>
          <cell r="DB655" t="b">
            <v>0</v>
          </cell>
          <cell r="DD655" t="b">
            <v>0</v>
          </cell>
          <cell r="DF655" t="b">
            <v>0</v>
          </cell>
          <cell r="DH655" t="b">
            <v>0</v>
          </cell>
          <cell r="DJ655" t="b">
            <v>0</v>
          </cell>
          <cell r="DL655" t="b">
            <v>0</v>
          </cell>
          <cell r="DN655" t="b">
            <v>0</v>
          </cell>
          <cell r="DP655" t="b">
            <v>0</v>
          </cell>
          <cell r="DV655">
            <v>0</v>
          </cell>
          <cell r="DX655">
            <v>0</v>
          </cell>
          <cell r="DZ655">
            <v>0</v>
          </cell>
          <cell r="EB655">
            <v>0</v>
          </cell>
          <cell r="ED655">
            <v>0</v>
          </cell>
          <cell r="EF655">
            <v>0</v>
          </cell>
          <cell r="EJ655">
            <v>0</v>
          </cell>
          <cell r="EL655">
            <v>0</v>
          </cell>
          <cell r="EN655">
            <v>0</v>
          </cell>
          <cell r="EP655">
            <v>0</v>
          </cell>
          <cell r="ER655">
            <v>0</v>
          </cell>
          <cell r="ET655">
            <v>0</v>
          </cell>
          <cell r="EX655">
            <v>0</v>
          </cell>
          <cell r="EZ655">
            <v>0</v>
          </cell>
          <cell r="FD655">
            <v>0</v>
          </cell>
          <cell r="FF655">
            <v>0</v>
          </cell>
        </row>
        <row r="656">
          <cell r="A656" t="str">
            <v>FYV_B7</v>
          </cell>
          <cell r="B656" t="str">
            <v>DK-West</v>
          </cell>
          <cell r="G656">
            <v>443</v>
          </cell>
          <cell r="H656">
            <v>450</v>
          </cell>
          <cell r="AK656">
            <v>182.07299999999998</v>
          </cell>
          <cell r="AL656">
            <v>1467.8571428571429</v>
          </cell>
          <cell r="AN656">
            <v>56.7</v>
          </cell>
          <cell r="AO656">
            <v>69.816800000000015</v>
          </cell>
          <cell r="AP656">
            <v>11008.550000000001</v>
          </cell>
          <cell r="AQ656">
            <v>62.02</v>
          </cell>
          <cell r="BG656" t="b">
            <v>1</v>
          </cell>
          <cell r="BO656" t="b">
            <v>0</v>
          </cell>
          <cell r="CA656" t="b">
            <v>0</v>
          </cell>
          <cell r="CB656" t="b">
            <v>0</v>
          </cell>
          <cell r="CD656" t="b">
            <v>0</v>
          </cell>
          <cell r="CE656" t="b">
            <v>0</v>
          </cell>
          <cell r="CG656" t="b">
            <v>0</v>
          </cell>
          <cell r="CH656" t="b">
            <v>0</v>
          </cell>
          <cell r="CP656" t="str">
            <v>ECCOAEXC</v>
          </cell>
          <cell r="CT656" t="b">
            <v>0</v>
          </cell>
          <cell r="CV656" t="b">
            <v>0</v>
          </cell>
          <cell r="CX656" t="b">
            <v>0</v>
          </cell>
          <cell r="CZ656" t="b">
            <v>0</v>
          </cell>
          <cell r="DB656" t="b">
            <v>0</v>
          </cell>
          <cell r="DD656" t="b">
            <v>0</v>
          </cell>
          <cell r="DF656" t="b">
            <v>0</v>
          </cell>
          <cell r="DH656" t="b">
            <v>0</v>
          </cell>
          <cell r="DJ656" t="b">
            <v>0</v>
          </cell>
          <cell r="DL656" t="b">
            <v>0</v>
          </cell>
          <cell r="DN656" t="b">
            <v>0</v>
          </cell>
          <cell r="DP656" t="b">
            <v>0</v>
          </cell>
          <cell r="DV656">
            <v>0</v>
          </cell>
          <cell r="DX656">
            <v>0</v>
          </cell>
          <cell r="DZ656">
            <v>0</v>
          </cell>
          <cell r="EB656">
            <v>0</v>
          </cell>
          <cell r="ED656">
            <v>0</v>
          </cell>
          <cell r="EF656">
            <v>0</v>
          </cell>
          <cell r="EJ656">
            <v>0</v>
          </cell>
          <cell r="EL656">
            <v>0</v>
          </cell>
          <cell r="EN656">
            <v>0</v>
          </cell>
          <cell r="EP656">
            <v>0</v>
          </cell>
          <cell r="ER656">
            <v>0</v>
          </cell>
          <cell r="ET656">
            <v>0</v>
          </cell>
          <cell r="EX656">
            <v>0</v>
          </cell>
          <cell r="EZ656">
            <v>0</v>
          </cell>
          <cell r="FD656">
            <v>0</v>
          </cell>
          <cell r="FF656">
            <v>0</v>
          </cell>
        </row>
        <row r="657">
          <cell r="A657" t="str">
            <v>FYV_B7</v>
          </cell>
          <cell r="B657" t="str">
            <v>DK-West</v>
          </cell>
          <cell r="G657">
            <v>443</v>
          </cell>
          <cell r="H657">
            <v>450</v>
          </cell>
          <cell r="AK657">
            <v>182.07299999999998</v>
          </cell>
          <cell r="AL657">
            <v>1467.8571428571429</v>
          </cell>
          <cell r="AN657">
            <v>56.7</v>
          </cell>
          <cell r="AO657">
            <v>69.816800000000015</v>
          </cell>
          <cell r="AP657">
            <v>11008.550000000001</v>
          </cell>
          <cell r="AQ657">
            <v>62.02</v>
          </cell>
          <cell r="BG657" t="b">
            <v>1</v>
          </cell>
          <cell r="BO657" t="b">
            <v>1</v>
          </cell>
          <cell r="CA657" t="b">
            <v>1</v>
          </cell>
          <cell r="CB657" t="b">
            <v>1</v>
          </cell>
          <cell r="CD657" t="b">
            <v>0</v>
          </cell>
          <cell r="CE657" t="b">
            <v>0</v>
          </cell>
          <cell r="CG657" t="b">
            <v>0</v>
          </cell>
          <cell r="CH657" t="b">
            <v>0</v>
          </cell>
          <cell r="CP657" t="str">
            <v>ECCOAEXC</v>
          </cell>
          <cell r="CT657" t="b">
            <v>1</v>
          </cell>
          <cell r="CV657" t="b">
            <v>1</v>
          </cell>
          <cell r="CX657" t="b">
            <v>1</v>
          </cell>
          <cell r="CZ657" t="b">
            <v>0</v>
          </cell>
          <cell r="DB657" t="b">
            <v>0</v>
          </cell>
          <cell r="DD657" t="b">
            <v>0</v>
          </cell>
          <cell r="DF657" t="b">
            <v>1</v>
          </cell>
          <cell r="DH657" t="b">
            <v>1</v>
          </cell>
          <cell r="DJ657" t="b">
            <v>1</v>
          </cell>
          <cell r="DL657" t="b">
            <v>0</v>
          </cell>
          <cell r="DN657" t="b">
            <v>0</v>
          </cell>
          <cell r="DP657" t="b">
            <v>0</v>
          </cell>
          <cell r="DV657">
            <v>443</v>
          </cell>
          <cell r="DX657">
            <v>443</v>
          </cell>
          <cell r="DZ657">
            <v>443</v>
          </cell>
          <cell r="EB657">
            <v>0</v>
          </cell>
          <cell r="ED657">
            <v>0</v>
          </cell>
          <cell r="EF657">
            <v>0</v>
          </cell>
          <cell r="EJ657">
            <v>450</v>
          </cell>
          <cell r="EL657">
            <v>450</v>
          </cell>
          <cell r="EN657">
            <v>450</v>
          </cell>
          <cell r="EP657">
            <v>0</v>
          </cell>
          <cell r="ER657">
            <v>0</v>
          </cell>
          <cell r="ET657">
            <v>0</v>
          </cell>
          <cell r="EX657">
            <v>0</v>
          </cell>
          <cell r="EZ657">
            <v>0</v>
          </cell>
          <cell r="FD657">
            <v>0</v>
          </cell>
          <cell r="FF657">
            <v>0</v>
          </cell>
        </row>
        <row r="658">
          <cell r="A658" t="str">
            <v>FYV_B7</v>
          </cell>
          <cell r="B658" t="str">
            <v>DK-West</v>
          </cell>
          <cell r="G658">
            <v>443</v>
          </cell>
          <cell r="H658">
            <v>450</v>
          </cell>
          <cell r="AK658">
            <v>182.07299999999998</v>
          </cell>
          <cell r="AL658">
            <v>1467.8571428571429</v>
          </cell>
          <cell r="AN658">
            <v>56.7</v>
          </cell>
          <cell r="AO658">
            <v>69.816800000000015</v>
          </cell>
          <cell r="AP658">
            <v>11008.550000000001</v>
          </cell>
          <cell r="AQ658">
            <v>62.02</v>
          </cell>
          <cell r="BG658" t="b">
            <v>1</v>
          </cell>
          <cell r="BO658" t="b">
            <v>0</v>
          </cell>
          <cell r="CA658" t="b">
            <v>0</v>
          </cell>
          <cell r="CB658" t="b">
            <v>0</v>
          </cell>
          <cell r="CD658" t="b">
            <v>1</v>
          </cell>
          <cell r="CE658" t="b">
            <v>1</v>
          </cell>
          <cell r="CG658" t="b">
            <v>0</v>
          </cell>
          <cell r="CH658" t="b">
            <v>0</v>
          </cell>
          <cell r="CT658" t="b">
            <v>0</v>
          </cell>
          <cell r="CV658" t="b">
            <v>0</v>
          </cell>
          <cell r="CX658" t="b">
            <v>0</v>
          </cell>
          <cell r="CZ658" t="b">
            <v>0</v>
          </cell>
          <cell r="DB658" t="b">
            <v>0</v>
          </cell>
          <cell r="DD658" t="b">
            <v>0</v>
          </cell>
          <cell r="DF658" t="b">
            <v>0</v>
          </cell>
          <cell r="DH658" t="b">
            <v>0</v>
          </cell>
          <cell r="DJ658" t="b">
            <v>0</v>
          </cell>
          <cell r="DL658" t="b">
            <v>0</v>
          </cell>
          <cell r="DN658" t="b">
            <v>0</v>
          </cell>
          <cell r="DP658" t="b">
            <v>0</v>
          </cell>
          <cell r="DV658">
            <v>0</v>
          </cell>
          <cell r="DX658">
            <v>0</v>
          </cell>
          <cell r="DZ658">
            <v>0</v>
          </cell>
          <cell r="EB658">
            <v>0</v>
          </cell>
          <cell r="ED658">
            <v>0</v>
          </cell>
          <cell r="EF658">
            <v>0</v>
          </cell>
          <cell r="EJ658">
            <v>0</v>
          </cell>
          <cell r="EL658">
            <v>0</v>
          </cell>
          <cell r="EN658">
            <v>0</v>
          </cell>
          <cell r="EP658">
            <v>0</v>
          </cell>
          <cell r="ER658">
            <v>0</v>
          </cell>
          <cell r="ET658">
            <v>0</v>
          </cell>
          <cell r="EX658">
            <v>443</v>
          </cell>
          <cell r="EZ658">
            <v>450</v>
          </cell>
          <cell r="FD658">
            <v>0</v>
          </cell>
          <cell r="FF658">
            <v>0</v>
          </cell>
        </row>
        <row r="659">
          <cell r="A659" t="str">
            <v>FYV_B7_Renoveret</v>
          </cell>
          <cell r="B659" t="str">
            <v>DK-West</v>
          </cell>
          <cell r="G659">
            <v>443</v>
          </cell>
          <cell r="H659">
            <v>450</v>
          </cell>
          <cell r="AK659">
            <v>190.93299999999999</v>
          </cell>
          <cell r="AL659">
            <v>1539.2857142857142</v>
          </cell>
          <cell r="AN659">
            <v>56.7</v>
          </cell>
          <cell r="AO659">
            <v>69.462400000000002</v>
          </cell>
          <cell r="AP659">
            <v>10986.4</v>
          </cell>
          <cell r="AQ659">
            <v>62.02</v>
          </cell>
          <cell r="BG659" t="b">
            <v>1</v>
          </cell>
          <cell r="BO659" t="b">
            <v>0</v>
          </cell>
          <cell r="CA659" t="b">
            <v>0</v>
          </cell>
          <cell r="CB659" t="b">
            <v>0</v>
          </cell>
          <cell r="CD659" t="b">
            <v>0</v>
          </cell>
          <cell r="CE659" t="b">
            <v>0</v>
          </cell>
          <cell r="CG659" t="b">
            <v>0</v>
          </cell>
          <cell r="CH659" t="b">
            <v>0</v>
          </cell>
          <cell r="CP659" t="str">
            <v>ECXXXEXC</v>
          </cell>
          <cell r="CT659" t="b">
            <v>0</v>
          </cell>
          <cell r="CV659" t="b">
            <v>0</v>
          </cell>
          <cell r="CX659" t="b">
            <v>0</v>
          </cell>
          <cell r="CZ659" t="b">
            <v>1</v>
          </cell>
          <cell r="DB659" t="b">
            <v>1</v>
          </cell>
          <cell r="DD659" t="b">
            <v>0</v>
          </cell>
          <cell r="DF659" t="b">
            <v>0</v>
          </cell>
          <cell r="DH659" t="b">
            <v>0</v>
          </cell>
          <cell r="DJ659" t="b">
            <v>0</v>
          </cell>
          <cell r="DL659" t="b">
            <v>1</v>
          </cell>
          <cell r="DN659" t="b">
            <v>1</v>
          </cell>
          <cell r="DP659" t="b">
            <v>0</v>
          </cell>
          <cell r="DV659">
            <v>0</v>
          </cell>
          <cell r="DX659">
            <v>0</v>
          </cell>
          <cell r="DZ659">
            <v>0</v>
          </cell>
          <cell r="EB659">
            <v>0</v>
          </cell>
          <cell r="ED659">
            <v>0</v>
          </cell>
          <cell r="EF659">
            <v>0</v>
          </cell>
          <cell r="EJ659">
            <v>0</v>
          </cell>
          <cell r="EL659">
            <v>0</v>
          </cell>
          <cell r="EN659">
            <v>0</v>
          </cell>
          <cell r="EP659">
            <v>0</v>
          </cell>
          <cell r="ER659">
            <v>0</v>
          </cell>
          <cell r="ET659">
            <v>0</v>
          </cell>
          <cell r="EX659">
            <v>0</v>
          </cell>
          <cell r="EZ659">
            <v>0</v>
          </cell>
          <cell r="FD659">
            <v>0</v>
          </cell>
          <cell r="FF659">
            <v>0</v>
          </cell>
        </row>
        <row r="660">
          <cell r="A660" t="str">
            <v>FYV8</v>
          </cell>
          <cell r="B660" t="str">
            <v>DK-West</v>
          </cell>
          <cell r="G660">
            <v>18.100000000000001</v>
          </cell>
          <cell r="H660">
            <v>34.950000000000003</v>
          </cell>
          <cell r="AK660">
            <v>5.4300000000000006</v>
          </cell>
          <cell r="AL660">
            <v>20.245897790055253</v>
          </cell>
          <cell r="AN660">
            <v>0</v>
          </cell>
          <cell r="AO660">
            <v>5.0680000000000005</v>
          </cell>
          <cell r="AP660">
            <v>814.50000000000011</v>
          </cell>
          <cell r="AQ660">
            <v>2.5340000000000003</v>
          </cell>
          <cell r="BG660" t="b">
            <v>1</v>
          </cell>
          <cell r="BO660" t="b">
            <v>0</v>
          </cell>
          <cell r="CA660" t="b">
            <v>0</v>
          </cell>
          <cell r="CB660" t="b">
            <v>0</v>
          </cell>
          <cell r="CD660" t="b">
            <v>0</v>
          </cell>
          <cell r="CE660" t="b">
            <v>0</v>
          </cell>
          <cell r="CG660" t="b">
            <v>0</v>
          </cell>
          <cell r="CH660" t="b">
            <v>0</v>
          </cell>
          <cell r="CP660" t="str">
            <v>ECSTRBPC</v>
          </cell>
          <cell r="CT660" t="b">
            <v>0</v>
          </cell>
          <cell r="CV660" t="b">
            <v>0</v>
          </cell>
          <cell r="CX660" t="b">
            <v>0</v>
          </cell>
          <cell r="CZ660" t="b">
            <v>0</v>
          </cell>
          <cell r="DB660" t="b">
            <v>0</v>
          </cell>
          <cell r="DD660" t="b">
            <v>0</v>
          </cell>
          <cell r="DF660" t="b">
            <v>0</v>
          </cell>
          <cell r="DH660" t="b">
            <v>0</v>
          </cell>
          <cell r="DJ660" t="b">
            <v>0</v>
          </cell>
          <cell r="DL660" t="b">
            <v>0</v>
          </cell>
          <cell r="DN660" t="b">
            <v>0</v>
          </cell>
          <cell r="DP660" t="b">
            <v>0</v>
          </cell>
          <cell r="DV660">
            <v>0</v>
          </cell>
          <cell r="DX660">
            <v>0</v>
          </cell>
          <cell r="DZ660">
            <v>0</v>
          </cell>
          <cell r="EB660">
            <v>0</v>
          </cell>
          <cell r="ED660">
            <v>0</v>
          </cell>
          <cell r="EF660">
            <v>0</v>
          </cell>
          <cell r="EJ660">
            <v>0</v>
          </cell>
          <cell r="EL660">
            <v>0</v>
          </cell>
          <cell r="EN660">
            <v>0</v>
          </cell>
          <cell r="EP660">
            <v>0</v>
          </cell>
          <cell r="ER660">
            <v>0</v>
          </cell>
          <cell r="ET660">
            <v>0</v>
          </cell>
          <cell r="EX660">
            <v>0</v>
          </cell>
          <cell r="EZ660">
            <v>0</v>
          </cell>
          <cell r="FD660">
            <v>0</v>
          </cell>
          <cell r="FF660">
            <v>0</v>
          </cell>
        </row>
        <row r="661">
          <cell r="A661" t="str">
            <v>FYV8</v>
          </cell>
          <cell r="B661" t="str">
            <v>DK-West</v>
          </cell>
          <cell r="G661">
            <v>36.200000000000003</v>
          </cell>
          <cell r="H661">
            <v>69.900000000000006</v>
          </cell>
          <cell r="AK661">
            <v>10.860000000000001</v>
          </cell>
          <cell r="AL661">
            <v>40.491795580110505</v>
          </cell>
          <cell r="AN661">
            <v>0</v>
          </cell>
          <cell r="AO661">
            <v>10.136000000000001</v>
          </cell>
          <cell r="AP661">
            <v>1629.0000000000002</v>
          </cell>
          <cell r="AQ661">
            <v>5.0680000000000005</v>
          </cell>
          <cell r="BG661" t="b">
            <v>1</v>
          </cell>
          <cell r="BO661" t="b">
            <v>1</v>
          </cell>
          <cell r="CA661" t="b">
            <v>1</v>
          </cell>
          <cell r="CB661" t="b">
            <v>1</v>
          </cell>
          <cell r="CD661" t="b">
            <v>0</v>
          </cell>
          <cell r="CE661" t="b">
            <v>0</v>
          </cell>
          <cell r="CG661" t="b">
            <v>0</v>
          </cell>
          <cell r="CH661" t="b">
            <v>0</v>
          </cell>
          <cell r="CP661" t="str">
            <v>ECSTRBPC</v>
          </cell>
          <cell r="CT661" t="b">
            <v>1</v>
          </cell>
          <cell r="CV661" t="b">
            <v>1</v>
          </cell>
          <cell r="CX661" t="b">
            <v>1</v>
          </cell>
          <cell r="CZ661" t="b">
            <v>1</v>
          </cell>
          <cell r="DB661" t="b">
            <v>0</v>
          </cell>
          <cell r="DD661" t="b">
            <v>0</v>
          </cell>
          <cell r="DF661" t="b">
            <v>1</v>
          </cell>
          <cell r="DH661" t="b">
            <v>1</v>
          </cell>
          <cell r="DJ661" t="b">
            <v>1</v>
          </cell>
          <cell r="DL661" t="b">
            <v>1</v>
          </cell>
          <cell r="DN661" t="b">
            <v>0</v>
          </cell>
          <cell r="DP661" t="b">
            <v>0</v>
          </cell>
          <cell r="DV661">
            <v>36.200000000000003</v>
          </cell>
          <cell r="DX661">
            <v>36.200000000000003</v>
          </cell>
          <cell r="DZ661">
            <v>36.200000000000003</v>
          </cell>
          <cell r="EB661">
            <v>36.200000000000003</v>
          </cell>
          <cell r="ED661">
            <v>0</v>
          </cell>
          <cell r="EF661">
            <v>0</v>
          </cell>
          <cell r="EJ661">
            <v>69.900000000000006</v>
          </cell>
          <cell r="EL661">
            <v>69.900000000000006</v>
          </cell>
          <cell r="EN661">
            <v>69.900000000000006</v>
          </cell>
          <cell r="EP661">
            <v>69.900000000000006</v>
          </cell>
          <cell r="ER661">
            <v>0</v>
          </cell>
          <cell r="ET661">
            <v>0</v>
          </cell>
          <cell r="EX661">
            <v>0</v>
          </cell>
          <cell r="EZ661">
            <v>0</v>
          </cell>
          <cell r="FD661">
            <v>0</v>
          </cell>
          <cell r="FF661">
            <v>0</v>
          </cell>
        </row>
        <row r="662">
          <cell r="A662" t="str">
            <v>Fangel1</v>
          </cell>
          <cell r="B662" t="str">
            <v>DK-West</v>
          </cell>
          <cell r="G662">
            <v>0.5</v>
          </cell>
          <cell r="H662">
            <v>0.68027210884353739</v>
          </cell>
          <cell r="AK662">
            <v>0.16750000000000001</v>
          </cell>
          <cell r="AL662">
            <v>0.31005599518719051</v>
          </cell>
          <cell r="AN662">
            <v>0</v>
          </cell>
          <cell r="AO662">
            <v>0.04</v>
          </cell>
          <cell r="AP662">
            <v>15</v>
          </cell>
          <cell r="AQ662">
            <v>0.05</v>
          </cell>
          <cell r="BG662" t="b">
            <v>1</v>
          </cell>
          <cell r="BO662" t="b">
            <v>1</v>
          </cell>
          <cell r="CA662" t="b">
            <v>1</v>
          </cell>
          <cell r="CB662" t="b">
            <v>1</v>
          </cell>
          <cell r="CD662" t="b">
            <v>0</v>
          </cell>
          <cell r="CE662" t="b">
            <v>0</v>
          </cell>
          <cell r="CG662" t="b">
            <v>0</v>
          </cell>
          <cell r="CH662" t="b">
            <v>0</v>
          </cell>
          <cell r="CP662" t="str">
            <v>ECBGAENC</v>
          </cell>
          <cell r="CT662" t="b">
            <v>0</v>
          </cell>
          <cell r="CV662" t="b">
            <v>0</v>
          </cell>
          <cell r="CX662" t="b">
            <v>0</v>
          </cell>
          <cell r="CZ662" t="b">
            <v>0</v>
          </cell>
          <cell r="DB662" t="b">
            <v>0</v>
          </cell>
          <cell r="DD662" t="b">
            <v>0</v>
          </cell>
          <cell r="DF662" t="b">
            <v>0</v>
          </cell>
          <cell r="DH662" t="b">
            <v>0</v>
          </cell>
          <cell r="DJ662" t="b">
            <v>0</v>
          </cell>
          <cell r="DL662" t="b">
            <v>0</v>
          </cell>
          <cell r="DN662" t="b">
            <v>0</v>
          </cell>
          <cell r="DP662" t="b">
            <v>0</v>
          </cell>
          <cell r="DV662">
            <v>0</v>
          </cell>
          <cell r="DX662">
            <v>0</v>
          </cell>
          <cell r="DZ662">
            <v>0</v>
          </cell>
          <cell r="EB662">
            <v>0</v>
          </cell>
          <cell r="ED662">
            <v>0</v>
          </cell>
          <cell r="EF662">
            <v>0</v>
          </cell>
          <cell r="EJ662">
            <v>0</v>
          </cell>
          <cell r="EL662">
            <v>0</v>
          </cell>
          <cell r="EN662">
            <v>0</v>
          </cell>
          <cell r="EP662">
            <v>0</v>
          </cell>
          <cell r="ER662">
            <v>0</v>
          </cell>
          <cell r="ET662">
            <v>0</v>
          </cell>
          <cell r="EX662">
            <v>0</v>
          </cell>
          <cell r="EZ662">
            <v>0</v>
          </cell>
          <cell r="FD662">
            <v>0</v>
          </cell>
          <cell r="FF662">
            <v>0</v>
          </cell>
        </row>
        <row r="663">
          <cell r="A663" t="str">
            <v>Fangel2</v>
          </cell>
          <cell r="B663" t="str">
            <v>DK-West</v>
          </cell>
          <cell r="G663">
            <v>0.80600000000000005</v>
          </cell>
          <cell r="H663">
            <v>0.8258196721311476</v>
          </cell>
          <cell r="AK663">
            <v>0.30386200000000002</v>
          </cell>
          <cell r="AL663">
            <v>0.31898977089492075</v>
          </cell>
          <cell r="AN663">
            <v>0</v>
          </cell>
          <cell r="AO663">
            <v>6.448000000000001E-2</v>
          </cell>
          <cell r="AP663">
            <v>24.18</v>
          </cell>
          <cell r="AQ663">
            <v>8.0600000000000005E-2</v>
          </cell>
          <cell r="BG663" t="b">
            <v>1</v>
          </cell>
          <cell r="BO663" t="b">
            <v>1</v>
          </cell>
          <cell r="CA663" t="b">
            <v>1</v>
          </cell>
          <cell r="CB663" t="b">
            <v>1</v>
          </cell>
          <cell r="CD663" t="b">
            <v>0</v>
          </cell>
          <cell r="CE663" t="b">
            <v>0</v>
          </cell>
          <cell r="CG663" t="b">
            <v>0</v>
          </cell>
          <cell r="CH663" t="b">
            <v>0</v>
          </cell>
          <cell r="CP663" t="str">
            <v>ECBGAENC</v>
          </cell>
          <cell r="CT663" t="b">
            <v>1</v>
          </cell>
          <cell r="CV663" t="b">
            <v>1</v>
          </cell>
          <cell r="CX663" t="b">
            <v>0</v>
          </cell>
          <cell r="CZ663" t="b">
            <v>0</v>
          </cell>
          <cell r="DB663" t="b">
            <v>0</v>
          </cell>
          <cell r="DD663" t="b">
            <v>0</v>
          </cell>
          <cell r="DF663" t="b">
            <v>1</v>
          </cell>
          <cell r="DH663" t="b">
            <v>1</v>
          </cell>
          <cell r="DJ663" t="b">
            <v>0</v>
          </cell>
          <cell r="DL663" t="b">
            <v>0</v>
          </cell>
          <cell r="DN663" t="b">
            <v>0</v>
          </cell>
          <cell r="DP663" t="b">
            <v>0</v>
          </cell>
          <cell r="DV663">
            <v>0.80600000000000005</v>
          </cell>
          <cell r="DX663">
            <v>0.80600000000000005</v>
          </cell>
          <cell r="DZ663">
            <v>0</v>
          </cell>
          <cell r="EB663">
            <v>0</v>
          </cell>
          <cell r="ED663">
            <v>0</v>
          </cell>
          <cell r="EF663">
            <v>0</v>
          </cell>
          <cell r="EJ663">
            <v>0.8258196721311476</v>
          </cell>
          <cell r="EL663">
            <v>0.8258196721311476</v>
          </cell>
          <cell r="EN663">
            <v>0</v>
          </cell>
          <cell r="EP663">
            <v>0</v>
          </cell>
          <cell r="ER663">
            <v>0</v>
          </cell>
          <cell r="ET663">
            <v>0</v>
          </cell>
          <cell r="EX663">
            <v>0</v>
          </cell>
          <cell r="EZ663">
            <v>0</v>
          </cell>
          <cell r="FD663">
            <v>0</v>
          </cell>
          <cell r="FF663">
            <v>0</v>
          </cell>
        </row>
        <row r="664">
          <cell r="A664" t="str">
            <v>FangelKedel</v>
          </cell>
          <cell r="B664" t="str">
            <v>DK-West</v>
          </cell>
          <cell r="G664">
            <v>0</v>
          </cell>
          <cell r="H664">
            <v>1.4</v>
          </cell>
          <cell r="AK664">
            <v>0</v>
          </cell>
          <cell r="AL664">
            <v>1.1909722222222223</v>
          </cell>
          <cell r="AN664">
            <v>0</v>
          </cell>
          <cell r="AO664">
            <v>0</v>
          </cell>
          <cell r="AP664">
            <v>15.12</v>
          </cell>
          <cell r="AQ664">
            <v>0</v>
          </cell>
          <cell r="BG664" t="b">
            <v>1</v>
          </cell>
          <cell r="BO664" t="b">
            <v>0</v>
          </cell>
          <cell r="CA664" t="b">
            <v>0</v>
          </cell>
          <cell r="CB664" t="b">
            <v>0</v>
          </cell>
          <cell r="CD664" t="b">
            <v>0</v>
          </cell>
          <cell r="CE664" t="b">
            <v>0</v>
          </cell>
          <cell r="CG664" t="b">
            <v>0</v>
          </cell>
          <cell r="CH664" t="b">
            <v>0</v>
          </cell>
          <cell r="CP664" t="str">
            <v>EHBGABOC</v>
          </cell>
          <cell r="CT664" t="b">
            <v>0</v>
          </cell>
          <cell r="CV664" t="b">
            <v>0</v>
          </cell>
          <cell r="CX664" t="b">
            <v>0</v>
          </cell>
          <cell r="CZ664" t="b">
            <v>0</v>
          </cell>
          <cell r="DB664" t="b">
            <v>0</v>
          </cell>
          <cell r="DD664" t="b">
            <v>0</v>
          </cell>
          <cell r="DF664" t="b">
            <v>0</v>
          </cell>
          <cell r="DH664" t="b">
            <v>0</v>
          </cell>
          <cell r="DJ664" t="b">
            <v>0</v>
          </cell>
          <cell r="DL664" t="b">
            <v>0</v>
          </cell>
          <cell r="DN664" t="b">
            <v>0</v>
          </cell>
          <cell r="DP664" t="b">
            <v>0</v>
          </cell>
          <cell r="DV664">
            <v>0</v>
          </cell>
          <cell r="DX664">
            <v>0</v>
          </cell>
          <cell r="DZ664">
            <v>0</v>
          </cell>
          <cell r="EB664">
            <v>0</v>
          </cell>
          <cell r="ED664">
            <v>0</v>
          </cell>
          <cell r="EF664">
            <v>0</v>
          </cell>
          <cell r="EJ664">
            <v>0</v>
          </cell>
          <cell r="EL664">
            <v>0</v>
          </cell>
          <cell r="EN664">
            <v>0</v>
          </cell>
          <cell r="EP664">
            <v>0</v>
          </cell>
          <cell r="ER664">
            <v>0</v>
          </cell>
          <cell r="ET664">
            <v>0</v>
          </cell>
          <cell r="EX664">
            <v>0</v>
          </cell>
          <cell r="EZ664">
            <v>0</v>
          </cell>
          <cell r="FD664">
            <v>0</v>
          </cell>
          <cell r="FF664">
            <v>0</v>
          </cell>
        </row>
        <row r="665">
          <cell r="A665" t="str">
            <v>OdenseRenovation</v>
          </cell>
          <cell r="B665" t="str">
            <v>DK-West</v>
          </cell>
          <cell r="G665">
            <v>2.94</v>
          </cell>
          <cell r="H665">
            <v>2.94</v>
          </cell>
          <cell r="AK665">
            <v>1.0848599999999999</v>
          </cell>
          <cell r="AL665">
            <v>1.0848599999999999</v>
          </cell>
          <cell r="AN665">
            <v>0</v>
          </cell>
          <cell r="AO665">
            <v>0.23519999999999999</v>
          </cell>
          <cell r="AP665">
            <v>88.2</v>
          </cell>
          <cell r="AQ665">
            <v>0.29399999999999998</v>
          </cell>
          <cell r="BG665" t="b">
            <v>1</v>
          </cell>
          <cell r="BO665" t="b">
            <v>0</v>
          </cell>
          <cell r="CA665" t="b">
            <v>0</v>
          </cell>
          <cell r="CB665" t="b">
            <v>0</v>
          </cell>
          <cell r="CD665" t="b">
            <v>0</v>
          </cell>
          <cell r="CE665" t="b">
            <v>0</v>
          </cell>
          <cell r="CG665" t="b">
            <v>0</v>
          </cell>
          <cell r="CH665" t="b">
            <v>0</v>
          </cell>
          <cell r="CP665" t="str">
            <v>ECGASENC</v>
          </cell>
          <cell r="CT665" t="b">
            <v>0</v>
          </cell>
          <cell r="CV665" t="b">
            <v>0</v>
          </cell>
          <cell r="CX665" t="b">
            <v>0</v>
          </cell>
          <cell r="CZ665" t="b">
            <v>0</v>
          </cell>
          <cell r="DB665" t="b">
            <v>0</v>
          </cell>
          <cell r="DD665" t="b">
            <v>0</v>
          </cell>
          <cell r="DF665" t="b">
            <v>0</v>
          </cell>
          <cell r="DH665" t="b">
            <v>0</v>
          </cell>
          <cell r="DJ665" t="b">
            <v>0</v>
          </cell>
          <cell r="DL665" t="b">
            <v>0</v>
          </cell>
          <cell r="DN665" t="b">
            <v>0</v>
          </cell>
          <cell r="DP665" t="b">
            <v>0</v>
          </cell>
          <cell r="DV665">
            <v>0</v>
          </cell>
          <cell r="DX665">
            <v>0</v>
          </cell>
          <cell r="DZ665">
            <v>0</v>
          </cell>
          <cell r="EB665">
            <v>0</v>
          </cell>
          <cell r="ED665">
            <v>0</v>
          </cell>
          <cell r="EF665">
            <v>0</v>
          </cell>
          <cell r="EJ665">
            <v>0</v>
          </cell>
          <cell r="EL665">
            <v>0</v>
          </cell>
          <cell r="EN665">
            <v>0</v>
          </cell>
          <cell r="EP665">
            <v>0</v>
          </cell>
          <cell r="ER665">
            <v>0</v>
          </cell>
          <cell r="ET665">
            <v>0</v>
          </cell>
          <cell r="EX665">
            <v>0</v>
          </cell>
          <cell r="EZ665">
            <v>0</v>
          </cell>
          <cell r="FD665">
            <v>0</v>
          </cell>
          <cell r="FF665">
            <v>0</v>
          </cell>
        </row>
        <row r="666">
          <cell r="A666" t="str">
            <v>OdenseVand</v>
          </cell>
          <cell r="B666" t="str">
            <v>DK-West</v>
          </cell>
          <cell r="G666">
            <v>0.44</v>
          </cell>
          <cell r="H666">
            <v>0.32616753150481836</v>
          </cell>
          <cell r="AK666">
            <v>0.12759999999999999</v>
          </cell>
          <cell r="AL666">
            <v>7.011755680978303E-2</v>
          </cell>
          <cell r="AN666">
            <v>0</v>
          </cell>
          <cell r="AO666">
            <v>3.5200000000000002E-2</v>
          </cell>
          <cell r="AP666">
            <v>13.2</v>
          </cell>
          <cell r="AQ666">
            <v>4.4000000000000004E-2</v>
          </cell>
          <cell r="BG666" t="b">
            <v>1</v>
          </cell>
          <cell r="BO666" t="b">
            <v>1</v>
          </cell>
          <cell r="CA666" t="b">
            <v>1</v>
          </cell>
          <cell r="CB666" t="b">
            <v>1</v>
          </cell>
          <cell r="CD666" t="b">
            <v>0</v>
          </cell>
          <cell r="CE666" t="b">
            <v>0</v>
          </cell>
          <cell r="CG666" t="b">
            <v>0</v>
          </cell>
          <cell r="CH666" t="b">
            <v>0</v>
          </cell>
          <cell r="CP666" t="str">
            <v>ECGASENC</v>
          </cell>
          <cell r="CT666" t="b">
            <v>1</v>
          </cell>
          <cell r="CV666" t="b">
            <v>1</v>
          </cell>
          <cell r="CX666" t="b">
            <v>1</v>
          </cell>
          <cell r="CZ666" t="b">
            <v>1</v>
          </cell>
          <cell r="DB666" t="b">
            <v>0</v>
          </cell>
          <cell r="DD666" t="b">
            <v>0</v>
          </cell>
          <cell r="DF666" t="b">
            <v>1</v>
          </cell>
          <cell r="DH666" t="b">
            <v>1</v>
          </cell>
          <cell r="DJ666" t="b">
            <v>1</v>
          </cell>
          <cell r="DL666" t="b">
            <v>1</v>
          </cell>
          <cell r="DN666" t="b">
            <v>0</v>
          </cell>
          <cell r="DP666" t="b">
            <v>0</v>
          </cell>
          <cell r="DV666">
            <v>0.44</v>
          </cell>
          <cell r="DX666">
            <v>0.44</v>
          </cell>
          <cell r="DZ666">
            <v>0.44</v>
          </cell>
          <cell r="EB666">
            <v>0.44</v>
          </cell>
          <cell r="ED666">
            <v>0</v>
          </cell>
          <cell r="EF666">
            <v>0</v>
          </cell>
          <cell r="EJ666">
            <v>0.32616753150481836</v>
          </cell>
          <cell r="EL666">
            <v>0.32616753150481836</v>
          </cell>
          <cell r="EN666">
            <v>0.32616753150481836</v>
          </cell>
          <cell r="EP666">
            <v>0.32616753150481836</v>
          </cell>
          <cell r="ER666">
            <v>0</v>
          </cell>
          <cell r="ET666">
            <v>0</v>
          </cell>
          <cell r="EX666">
            <v>0</v>
          </cell>
          <cell r="EZ666">
            <v>0</v>
          </cell>
          <cell r="FD666">
            <v>0</v>
          </cell>
          <cell r="FF666">
            <v>0</v>
          </cell>
        </row>
        <row r="667">
          <cell r="A667" t="str">
            <v>IndustryHeatOdense</v>
          </cell>
          <cell r="B667" t="str">
            <v>DK-West</v>
          </cell>
          <cell r="G667">
            <v>0</v>
          </cell>
          <cell r="H667">
            <v>3.4867909867909872</v>
          </cell>
          <cell r="N667">
            <v>21.93888888888889</v>
          </cell>
          <cell r="AK667">
            <v>0</v>
          </cell>
          <cell r="AL667">
            <v>0</v>
          </cell>
          <cell r="AN667">
            <v>0</v>
          </cell>
          <cell r="AO667">
            <v>0</v>
          </cell>
          <cell r="AP667">
            <v>0</v>
          </cell>
          <cell r="AQ667">
            <v>0</v>
          </cell>
          <cell r="BG667" t="b">
            <v>0</v>
          </cell>
          <cell r="BO667" t="b">
            <v>0</v>
          </cell>
          <cell r="CA667" t="b">
            <v>0</v>
          </cell>
          <cell r="CB667" t="b">
            <v>0</v>
          </cell>
          <cell r="CD667" t="b">
            <v>0</v>
          </cell>
          <cell r="CE667" t="b">
            <v>0</v>
          </cell>
          <cell r="CG667" t="b">
            <v>0</v>
          </cell>
          <cell r="CH667" t="b">
            <v>0</v>
          </cell>
          <cell r="CP667">
            <v>0</v>
          </cell>
          <cell r="CT667" t="b">
            <v>0</v>
          </cell>
          <cell r="CV667" t="b">
            <v>0</v>
          </cell>
          <cell r="CX667" t="b">
            <v>0</v>
          </cell>
          <cell r="CZ667" t="b">
            <v>0</v>
          </cell>
          <cell r="DB667" t="b">
            <v>0</v>
          </cell>
          <cell r="DD667" t="b">
            <v>0</v>
          </cell>
          <cell r="DF667" t="b">
            <v>0</v>
          </cell>
          <cell r="DH667" t="b">
            <v>0</v>
          </cell>
          <cell r="DJ667" t="b">
            <v>0</v>
          </cell>
          <cell r="DL667" t="b">
            <v>0</v>
          </cell>
          <cell r="DN667" t="b">
            <v>0</v>
          </cell>
          <cell r="DP667" t="b">
            <v>0</v>
          </cell>
          <cell r="DV667">
            <v>0</v>
          </cell>
          <cell r="DX667">
            <v>0</v>
          </cell>
          <cell r="DZ667">
            <v>0</v>
          </cell>
          <cell r="EB667">
            <v>0</v>
          </cell>
          <cell r="ED667">
            <v>0</v>
          </cell>
          <cell r="EF667">
            <v>0</v>
          </cell>
          <cell r="EJ667">
            <v>0</v>
          </cell>
          <cell r="EL667">
            <v>0</v>
          </cell>
          <cell r="EN667">
            <v>0</v>
          </cell>
          <cell r="EP667">
            <v>0</v>
          </cell>
          <cell r="ER667">
            <v>0</v>
          </cell>
          <cell r="ET667">
            <v>0</v>
          </cell>
          <cell r="EX667">
            <v>0</v>
          </cell>
          <cell r="EZ667">
            <v>0</v>
          </cell>
          <cell r="FD667">
            <v>0</v>
          </cell>
          <cell r="FF667">
            <v>0</v>
          </cell>
        </row>
        <row r="668">
          <cell r="A668" t="str">
            <v>IndustryHeatOdense</v>
          </cell>
          <cell r="B668" t="str">
            <v>DK-West</v>
          </cell>
          <cell r="G668">
            <v>0</v>
          </cell>
          <cell r="H668">
            <v>3.4867909867909872</v>
          </cell>
          <cell r="N668">
            <v>21.93888888888889</v>
          </cell>
          <cell r="AK668">
            <v>0</v>
          </cell>
          <cell r="AL668">
            <v>0</v>
          </cell>
          <cell r="AN668">
            <v>0</v>
          </cell>
          <cell r="AO668">
            <v>0</v>
          </cell>
          <cell r="AP668">
            <v>0</v>
          </cell>
          <cell r="AQ668">
            <v>0</v>
          </cell>
          <cell r="BG668" t="b">
            <v>0</v>
          </cell>
          <cell r="BO668" t="b">
            <v>0</v>
          </cell>
          <cell r="CA668" t="b">
            <v>0</v>
          </cell>
          <cell r="CB668" t="b">
            <v>0</v>
          </cell>
          <cell r="CD668" t="b">
            <v>0</v>
          </cell>
          <cell r="CE668" t="b">
            <v>0</v>
          </cell>
          <cell r="CG668" t="b">
            <v>0</v>
          </cell>
          <cell r="CH668" t="b">
            <v>0</v>
          </cell>
          <cell r="CP668">
            <v>0</v>
          </cell>
          <cell r="CT668" t="b">
            <v>0</v>
          </cell>
          <cell r="CV668" t="b">
            <v>0</v>
          </cell>
          <cell r="CX668" t="b">
            <v>0</v>
          </cell>
          <cell r="CZ668" t="b">
            <v>0</v>
          </cell>
          <cell r="DB668" t="b">
            <v>0</v>
          </cell>
          <cell r="DD668" t="b">
            <v>0</v>
          </cell>
          <cell r="DF668" t="b">
            <v>0</v>
          </cell>
          <cell r="DH668" t="b">
            <v>0</v>
          </cell>
          <cell r="DJ668" t="b">
            <v>0</v>
          </cell>
          <cell r="DL668" t="b">
            <v>0</v>
          </cell>
          <cell r="DN668" t="b">
            <v>0</v>
          </cell>
          <cell r="DP668" t="b">
            <v>0</v>
          </cell>
          <cell r="DV668">
            <v>0</v>
          </cell>
          <cell r="DX668">
            <v>0</v>
          </cell>
          <cell r="DZ668">
            <v>0</v>
          </cell>
          <cell r="EB668">
            <v>0</v>
          </cell>
          <cell r="ED668">
            <v>0</v>
          </cell>
          <cell r="EF668">
            <v>0</v>
          </cell>
          <cell r="EJ668">
            <v>0</v>
          </cell>
          <cell r="EL668">
            <v>0</v>
          </cell>
          <cell r="EN668">
            <v>0</v>
          </cell>
          <cell r="EP668">
            <v>0</v>
          </cell>
          <cell r="ER668">
            <v>0</v>
          </cell>
          <cell r="ET668">
            <v>0</v>
          </cell>
          <cell r="EX668">
            <v>0</v>
          </cell>
          <cell r="EZ668">
            <v>0</v>
          </cell>
          <cell r="FD668">
            <v>0</v>
          </cell>
          <cell r="FF668">
            <v>0</v>
          </cell>
        </row>
        <row r="669">
          <cell r="A669" t="str">
            <v>IndustryHeatOdense</v>
          </cell>
          <cell r="B669" t="str">
            <v>DK-West</v>
          </cell>
          <cell r="G669">
            <v>0</v>
          </cell>
          <cell r="H669">
            <v>3.4867909867909872</v>
          </cell>
          <cell r="N669">
            <v>21.93888888888889</v>
          </cell>
          <cell r="AK669">
            <v>0</v>
          </cell>
          <cell r="AL669">
            <v>0</v>
          </cell>
          <cell r="AN669">
            <v>0</v>
          </cell>
          <cell r="AO669">
            <v>0</v>
          </cell>
          <cell r="AP669">
            <v>0</v>
          </cell>
          <cell r="AQ669">
            <v>0</v>
          </cell>
          <cell r="BG669" t="b">
            <v>0</v>
          </cell>
          <cell r="BO669" t="b">
            <v>0</v>
          </cell>
          <cell r="CA669" t="b">
            <v>0</v>
          </cell>
          <cell r="CB669" t="b">
            <v>0</v>
          </cell>
          <cell r="CD669" t="b">
            <v>0</v>
          </cell>
          <cell r="CE669" t="b">
            <v>0</v>
          </cell>
          <cell r="CG669" t="b">
            <v>0</v>
          </cell>
          <cell r="CH669" t="b">
            <v>0</v>
          </cell>
          <cell r="CP669">
            <v>0</v>
          </cell>
          <cell r="CT669" t="b">
            <v>0</v>
          </cell>
          <cell r="CV669" t="b">
            <v>0</v>
          </cell>
          <cell r="CX669" t="b">
            <v>0</v>
          </cell>
          <cell r="CZ669" t="b">
            <v>0</v>
          </cell>
          <cell r="DB669" t="b">
            <v>0</v>
          </cell>
          <cell r="DD669" t="b">
            <v>0</v>
          </cell>
          <cell r="DF669" t="b">
            <v>0</v>
          </cell>
          <cell r="DH669" t="b">
            <v>0</v>
          </cell>
          <cell r="DJ669" t="b">
            <v>0</v>
          </cell>
          <cell r="DL669" t="b">
            <v>0</v>
          </cell>
          <cell r="DN669" t="b">
            <v>0</v>
          </cell>
          <cell r="DP669" t="b">
            <v>0</v>
          </cell>
          <cell r="DV669">
            <v>0</v>
          </cell>
          <cell r="DX669">
            <v>0</v>
          </cell>
          <cell r="DZ669">
            <v>0</v>
          </cell>
          <cell r="EB669">
            <v>0</v>
          </cell>
          <cell r="ED669">
            <v>0</v>
          </cell>
          <cell r="EF669">
            <v>0</v>
          </cell>
          <cell r="EJ669">
            <v>0</v>
          </cell>
          <cell r="EL669">
            <v>0</v>
          </cell>
          <cell r="EN669">
            <v>0</v>
          </cell>
          <cell r="EP669">
            <v>0</v>
          </cell>
          <cell r="ER669">
            <v>0</v>
          </cell>
          <cell r="ET669">
            <v>0</v>
          </cell>
          <cell r="EX669">
            <v>0</v>
          </cell>
          <cell r="EZ669">
            <v>0</v>
          </cell>
          <cell r="FD669">
            <v>0</v>
          </cell>
          <cell r="FF669">
            <v>0</v>
          </cell>
        </row>
        <row r="670">
          <cell r="A670" t="str">
            <v>IndustryHeatOdense</v>
          </cell>
          <cell r="B670" t="str">
            <v>DK-West</v>
          </cell>
          <cell r="G670">
            <v>0</v>
          </cell>
          <cell r="H670">
            <v>3.6842229187152578</v>
          </cell>
          <cell r="N670">
            <v>23.181130604556401</v>
          </cell>
          <cell r="AK670">
            <v>0</v>
          </cell>
          <cell r="AL670">
            <v>0</v>
          </cell>
          <cell r="AN670">
            <v>0</v>
          </cell>
          <cell r="AO670">
            <v>0</v>
          </cell>
          <cell r="AP670">
            <v>0</v>
          </cell>
          <cell r="AQ670">
            <v>0</v>
          </cell>
          <cell r="BG670" t="b">
            <v>0</v>
          </cell>
          <cell r="BO670" t="b">
            <v>0</v>
          </cell>
          <cell r="CA670" t="b">
            <v>0</v>
          </cell>
          <cell r="CB670" t="b">
            <v>0</v>
          </cell>
          <cell r="CD670" t="b">
            <v>0</v>
          </cell>
          <cell r="CE670" t="b">
            <v>0</v>
          </cell>
          <cell r="CG670" t="b">
            <v>0</v>
          </cell>
          <cell r="CH670" t="b">
            <v>0</v>
          </cell>
          <cell r="CP670">
            <v>0</v>
          </cell>
          <cell r="CT670" t="b">
            <v>0</v>
          </cell>
          <cell r="CV670" t="b">
            <v>0</v>
          </cell>
          <cell r="CX670" t="b">
            <v>0</v>
          </cell>
          <cell r="CZ670" t="b">
            <v>0</v>
          </cell>
          <cell r="DB670" t="b">
            <v>0</v>
          </cell>
          <cell r="DD670" t="b">
            <v>0</v>
          </cell>
          <cell r="DF670" t="b">
            <v>0</v>
          </cell>
          <cell r="DH670" t="b">
            <v>0</v>
          </cell>
          <cell r="DJ670" t="b">
            <v>0</v>
          </cell>
          <cell r="DL670" t="b">
            <v>0</v>
          </cell>
          <cell r="DN670" t="b">
            <v>0</v>
          </cell>
          <cell r="DP670" t="b">
            <v>0</v>
          </cell>
          <cell r="DV670">
            <v>0</v>
          </cell>
          <cell r="DX670">
            <v>0</v>
          </cell>
          <cell r="DZ670">
            <v>0</v>
          </cell>
          <cell r="EB670">
            <v>0</v>
          </cell>
          <cell r="ED670">
            <v>0</v>
          </cell>
          <cell r="EF670">
            <v>0</v>
          </cell>
          <cell r="EJ670">
            <v>0</v>
          </cell>
          <cell r="EL670">
            <v>0</v>
          </cell>
          <cell r="EN670">
            <v>0</v>
          </cell>
          <cell r="EP670">
            <v>0</v>
          </cell>
          <cell r="ER670">
            <v>0</v>
          </cell>
          <cell r="ET670">
            <v>0</v>
          </cell>
          <cell r="EX670">
            <v>0</v>
          </cell>
          <cell r="EZ670">
            <v>0</v>
          </cell>
          <cell r="FD670">
            <v>0</v>
          </cell>
          <cell r="FF670">
            <v>0</v>
          </cell>
        </row>
        <row r="671">
          <cell r="A671" t="str">
            <v>IndustryHeatOdense</v>
          </cell>
          <cell r="B671" t="str">
            <v>DK-West</v>
          </cell>
          <cell r="G671">
            <v>0</v>
          </cell>
          <cell r="H671">
            <v>3.6983644294426252</v>
          </cell>
          <cell r="N671">
            <v>23.270108990052996</v>
          </cell>
          <cell r="AK671">
            <v>0</v>
          </cell>
          <cell r="AL671">
            <v>0</v>
          </cell>
          <cell r="AN671">
            <v>0</v>
          </cell>
          <cell r="AO671">
            <v>0</v>
          </cell>
          <cell r="AP671">
            <v>0</v>
          </cell>
          <cell r="AQ671">
            <v>0</v>
          </cell>
          <cell r="BG671" t="b">
            <v>0</v>
          </cell>
          <cell r="BO671" t="b">
            <v>0</v>
          </cell>
          <cell r="CA671" t="b">
            <v>0</v>
          </cell>
          <cell r="CB671" t="b">
            <v>0</v>
          </cell>
          <cell r="CD671" t="b">
            <v>0</v>
          </cell>
          <cell r="CE671" t="b">
            <v>0</v>
          </cell>
          <cell r="CG671" t="b">
            <v>0</v>
          </cell>
          <cell r="CH671" t="b">
            <v>0</v>
          </cell>
          <cell r="CP671">
            <v>0</v>
          </cell>
          <cell r="CT671" t="b">
            <v>0</v>
          </cell>
          <cell r="CV671" t="b">
            <v>0</v>
          </cell>
          <cell r="CX671" t="b">
            <v>0</v>
          </cell>
          <cell r="CZ671" t="b">
            <v>0</v>
          </cell>
          <cell r="DB671" t="b">
            <v>0</v>
          </cell>
          <cell r="DD671" t="b">
            <v>0</v>
          </cell>
          <cell r="DF671" t="b">
            <v>0</v>
          </cell>
          <cell r="DH671" t="b">
            <v>0</v>
          </cell>
          <cell r="DJ671" t="b">
            <v>0</v>
          </cell>
          <cell r="DL671" t="b">
            <v>0</v>
          </cell>
          <cell r="DN671" t="b">
            <v>0</v>
          </cell>
          <cell r="DP671" t="b">
            <v>0</v>
          </cell>
          <cell r="DV671">
            <v>0</v>
          </cell>
          <cell r="DX671">
            <v>0</v>
          </cell>
          <cell r="DZ671">
            <v>0</v>
          </cell>
          <cell r="EB671">
            <v>0</v>
          </cell>
          <cell r="ED671">
            <v>0</v>
          </cell>
          <cell r="EF671">
            <v>0</v>
          </cell>
          <cell r="EJ671">
            <v>0</v>
          </cell>
          <cell r="EL671">
            <v>0</v>
          </cell>
          <cell r="EN671">
            <v>0</v>
          </cell>
          <cell r="EP671">
            <v>0</v>
          </cell>
          <cell r="ER671">
            <v>0</v>
          </cell>
          <cell r="ET671">
            <v>0</v>
          </cell>
          <cell r="EX671">
            <v>0</v>
          </cell>
          <cell r="EZ671">
            <v>0</v>
          </cell>
          <cell r="FD671">
            <v>0</v>
          </cell>
          <cell r="FF671">
            <v>0</v>
          </cell>
        </row>
        <row r="672">
          <cell r="A672" t="str">
            <v>KedlerOdenseNG</v>
          </cell>
          <cell r="B672" t="str">
            <v>DK-West</v>
          </cell>
          <cell r="G672">
            <v>0</v>
          </cell>
          <cell r="H672">
            <v>237</v>
          </cell>
          <cell r="AK672">
            <v>0</v>
          </cell>
          <cell r="AL672">
            <v>219.69900000000001</v>
          </cell>
          <cell r="AN672">
            <v>0</v>
          </cell>
          <cell r="AO672">
            <v>0</v>
          </cell>
          <cell r="AP672">
            <v>2559.6000000000004</v>
          </cell>
          <cell r="AQ672">
            <v>0</v>
          </cell>
          <cell r="BG672" t="b">
            <v>1</v>
          </cell>
          <cell r="BO672" t="b">
            <v>0</v>
          </cell>
          <cell r="CA672" t="b">
            <v>0</v>
          </cell>
          <cell r="CB672" t="b">
            <v>0</v>
          </cell>
          <cell r="CD672" t="b">
            <v>0</v>
          </cell>
          <cell r="CE672" t="b">
            <v>0</v>
          </cell>
          <cell r="CG672" t="b">
            <v>0</v>
          </cell>
          <cell r="CH672" t="b">
            <v>0</v>
          </cell>
          <cell r="CP672" t="str">
            <v>EHGASBOC</v>
          </cell>
          <cell r="CT672" t="b">
            <v>0</v>
          </cell>
          <cell r="CV672" t="b">
            <v>0</v>
          </cell>
          <cell r="CX672" t="b">
            <v>0</v>
          </cell>
          <cell r="CZ672" t="b">
            <v>0</v>
          </cell>
          <cell r="DB672" t="b">
            <v>0</v>
          </cell>
          <cell r="DD672" t="b">
            <v>0</v>
          </cell>
          <cell r="DF672" t="b">
            <v>0</v>
          </cell>
          <cell r="DH672" t="b">
            <v>0</v>
          </cell>
          <cell r="DJ672" t="b">
            <v>0</v>
          </cell>
          <cell r="DL672" t="b">
            <v>0</v>
          </cell>
          <cell r="DN672" t="b">
            <v>0</v>
          </cell>
          <cell r="DP672" t="b">
            <v>0</v>
          </cell>
          <cell r="DV672">
            <v>0</v>
          </cell>
          <cell r="DX672">
            <v>0</v>
          </cell>
          <cell r="DZ672">
            <v>0</v>
          </cell>
          <cell r="EB672">
            <v>0</v>
          </cell>
          <cell r="ED672">
            <v>0</v>
          </cell>
          <cell r="EF672">
            <v>0</v>
          </cell>
          <cell r="EJ672">
            <v>0</v>
          </cell>
          <cell r="EL672">
            <v>0</v>
          </cell>
          <cell r="EN672">
            <v>0</v>
          </cell>
          <cell r="EP672">
            <v>0</v>
          </cell>
          <cell r="ER672">
            <v>0</v>
          </cell>
          <cell r="ET672">
            <v>0</v>
          </cell>
          <cell r="EX672">
            <v>0</v>
          </cell>
          <cell r="EZ672">
            <v>0</v>
          </cell>
          <cell r="FD672">
            <v>0</v>
          </cell>
          <cell r="FF672">
            <v>0</v>
          </cell>
        </row>
        <row r="673">
          <cell r="A673" t="str">
            <v>KedlerOdenseNG</v>
          </cell>
          <cell r="B673" t="str">
            <v>DK-West</v>
          </cell>
          <cell r="G673">
            <v>0</v>
          </cell>
          <cell r="H673">
            <v>237</v>
          </cell>
          <cell r="AK673">
            <v>0</v>
          </cell>
          <cell r="AL673">
            <v>219.69900000000001</v>
          </cell>
          <cell r="AN673">
            <v>0</v>
          </cell>
          <cell r="AO673">
            <v>0</v>
          </cell>
          <cell r="AP673">
            <v>2559.6000000000004</v>
          </cell>
          <cell r="AQ673">
            <v>0</v>
          </cell>
          <cell r="BG673" t="b">
            <v>1</v>
          </cell>
          <cell r="BO673" t="b">
            <v>1</v>
          </cell>
          <cell r="CA673" t="b">
            <v>0</v>
          </cell>
          <cell r="CB673" t="b">
            <v>1</v>
          </cell>
          <cell r="CD673" t="b">
            <v>0</v>
          </cell>
          <cell r="CE673" t="b">
            <v>0</v>
          </cell>
          <cell r="CG673" t="b">
            <v>0</v>
          </cell>
          <cell r="CH673" t="b">
            <v>0</v>
          </cell>
          <cell r="CP673" t="str">
            <v>EHGASBOC</v>
          </cell>
          <cell r="CT673" t="b">
            <v>0</v>
          </cell>
          <cell r="CV673" t="b">
            <v>0</v>
          </cell>
          <cell r="CX673" t="b">
            <v>0</v>
          </cell>
          <cell r="CZ673" t="b">
            <v>0</v>
          </cell>
          <cell r="DB673" t="b">
            <v>0</v>
          </cell>
          <cell r="DD673" t="b">
            <v>0</v>
          </cell>
          <cell r="DF673" t="b">
            <v>1</v>
          </cell>
          <cell r="DH673" t="b">
            <v>1</v>
          </cell>
          <cell r="DJ673" t="b">
            <v>1</v>
          </cell>
          <cell r="DL673" t="b">
            <v>1</v>
          </cell>
          <cell r="DN673" t="b">
            <v>0</v>
          </cell>
          <cell r="DP673" t="b">
            <v>0</v>
          </cell>
          <cell r="DV673">
            <v>0</v>
          </cell>
          <cell r="DX673">
            <v>0</v>
          </cell>
          <cell r="DZ673">
            <v>0</v>
          </cell>
          <cell r="EB673">
            <v>0</v>
          </cell>
          <cell r="ED673">
            <v>0</v>
          </cell>
          <cell r="EF673">
            <v>0</v>
          </cell>
          <cell r="EJ673">
            <v>237</v>
          </cell>
          <cell r="EL673">
            <v>237</v>
          </cell>
          <cell r="EN673">
            <v>237</v>
          </cell>
          <cell r="EP673">
            <v>237</v>
          </cell>
          <cell r="ER673">
            <v>0</v>
          </cell>
          <cell r="ET673">
            <v>0</v>
          </cell>
          <cell r="EX673">
            <v>0</v>
          </cell>
          <cell r="EZ673">
            <v>0</v>
          </cell>
          <cell r="FD673">
            <v>0</v>
          </cell>
          <cell r="FF673">
            <v>0</v>
          </cell>
        </row>
        <row r="674">
          <cell r="A674" t="str">
            <v>KedlerOdenseGO</v>
          </cell>
          <cell r="B674" t="str">
            <v>DK-West</v>
          </cell>
          <cell r="G674">
            <v>0</v>
          </cell>
          <cell r="H674">
            <v>52</v>
          </cell>
          <cell r="AK674">
            <v>0</v>
          </cell>
          <cell r="AL674">
            <v>43.835999999999999</v>
          </cell>
          <cell r="AN674">
            <v>0</v>
          </cell>
          <cell r="AO674">
            <v>0</v>
          </cell>
          <cell r="AP674">
            <v>561.6</v>
          </cell>
          <cell r="AQ674">
            <v>0</v>
          </cell>
          <cell r="BG674" t="b">
            <v>1</v>
          </cell>
          <cell r="BO674" t="b">
            <v>0</v>
          </cell>
          <cell r="CA674" t="b">
            <v>0</v>
          </cell>
          <cell r="CB674" t="b">
            <v>0</v>
          </cell>
          <cell r="CD674" t="b">
            <v>0</v>
          </cell>
          <cell r="CE674" t="b">
            <v>0</v>
          </cell>
          <cell r="CG674" t="b">
            <v>0</v>
          </cell>
          <cell r="CH674" t="b">
            <v>0</v>
          </cell>
          <cell r="CP674" t="str">
            <v>EHDSLBOC</v>
          </cell>
          <cell r="CT674" t="b">
            <v>0</v>
          </cell>
          <cell r="CV674" t="b">
            <v>0</v>
          </cell>
          <cell r="CX674" t="b">
            <v>0</v>
          </cell>
          <cell r="CZ674" t="b">
            <v>0</v>
          </cell>
          <cell r="DB674" t="b">
            <v>0</v>
          </cell>
          <cell r="DD674" t="b">
            <v>0</v>
          </cell>
          <cell r="DF674" t="b">
            <v>0</v>
          </cell>
          <cell r="DH674" t="b">
            <v>0</v>
          </cell>
          <cell r="DJ674" t="b">
            <v>0</v>
          </cell>
          <cell r="DL674" t="b">
            <v>0</v>
          </cell>
          <cell r="DN674" t="b">
            <v>0</v>
          </cell>
          <cell r="DP674" t="b">
            <v>0</v>
          </cell>
          <cell r="DV674">
            <v>0</v>
          </cell>
          <cell r="DX674">
            <v>0</v>
          </cell>
          <cell r="DZ674">
            <v>0</v>
          </cell>
          <cell r="EB674">
            <v>0</v>
          </cell>
          <cell r="ED674">
            <v>0</v>
          </cell>
          <cell r="EF674">
            <v>0</v>
          </cell>
          <cell r="EJ674">
            <v>0</v>
          </cell>
          <cell r="EL674">
            <v>0</v>
          </cell>
          <cell r="EN674">
            <v>0</v>
          </cell>
          <cell r="EP674">
            <v>0</v>
          </cell>
          <cell r="ER674">
            <v>0</v>
          </cell>
          <cell r="ET674">
            <v>0</v>
          </cell>
          <cell r="EX674">
            <v>0</v>
          </cell>
          <cell r="EZ674">
            <v>0</v>
          </cell>
          <cell r="FD674">
            <v>0</v>
          </cell>
          <cell r="FF674">
            <v>0</v>
          </cell>
        </row>
        <row r="675">
          <cell r="A675" t="str">
            <v>KedlerOdenseGO</v>
          </cell>
          <cell r="B675" t="str">
            <v>DK-West</v>
          </cell>
          <cell r="G675">
            <v>0</v>
          </cell>
          <cell r="H675">
            <v>52</v>
          </cell>
          <cell r="AK675">
            <v>0</v>
          </cell>
          <cell r="AL675">
            <v>43.835999999999999</v>
          </cell>
          <cell r="AN675">
            <v>0</v>
          </cell>
          <cell r="AO675">
            <v>0</v>
          </cell>
          <cell r="AP675">
            <v>561.6</v>
          </cell>
          <cell r="AQ675">
            <v>0</v>
          </cell>
          <cell r="BG675" t="b">
            <v>1</v>
          </cell>
          <cell r="BO675" t="b">
            <v>1</v>
          </cell>
          <cell r="CA675" t="b">
            <v>0</v>
          </cell>
          <cell r="CB675" t="b">
            <v>1</v>
          </cell>
          <cell r="CD675" t="b">
            <v>0</v>
          </cell>
          <cell r="CE675" t="b">
            <v>0</v>
          </cell>
          <cell r="CG675" t="b">
            <v>0</v>
          </cell>
          <cell r="CH675" t="b">
            <v>0</v>
          </cell>
          <cell r="CP675" t="str">
            <v>EHDSLBOC</v>
          </cell>
          <cell r="CT675" t="b">
            <v>0</v>
          </cell>
          <cell r="CV675" t="b">
            <v>0</v>
          </cell>
          <cell r="CX675" t="b">
            <v>0</v>
          </cell>
          <cell r="CZ675" t="b">
            <v>0</v>
          </cell>
          <cell r="DB675" t="b">
            <v>0</v>
          </cell>
          <cell r="DD675" t="b">
            <v>0</v>
          </cell>
          <cell r="DF675" t="b">
            <v>1</v>
          </cell>
          <cell r="DH675" t="b">
            <v>1</v>
          </cell>
          <cell r="DJ675" t="b">
            <v>1</v>
          </cell>
          <cell r="DL675" t="b">
            <v>1</v>
          </cell>
          <cell r="DN675" t="b">
            <v>0</v>
          </cell>
          <cell r="DP675" t="b">
            <v>0</v>
          </cell>
          <cell r="DV675">
            <v>0</v>
          </cell>
          <cell r="DX675">
            <v>0</v>
          </cell>
          <cell r="DZ675">
            <v>0</v>
          </cell>
          <cell r="EB675">
            <v>0</v>
          </cell>
          <cell r="ED675">
            <v>0</v>
          </cell>
          <cell r="EF675">
            <v>0</v>
          </cell>
          <cell r="EJ675">
            <v>52</v>
          </cell>
          <cell r="EL675">
            <v>52</v>
          </cell>
          <cell r="EN675">
            <v>52</v>
          </cell>
          <cell r="EP675">
            <v>52</v>
          </cell>
          <cell r="ER675">
            <v>0</v>
          </cell>
          <cell r="ET675">
            <v>0</v>
          </cell>
          <cell r="EX675">
            <v>0</v>
          </cell>
          <cell r="EZ675">
            <v>0</v>
          </cell>
          <cell r="FD675">
            <v>0</v>
          </cell>
          <cell r="FF675">
            <v>0</v>
          </cell>
        </row>
        <row r="676">
          <cell r="A676" t="str">
            <v>KedlerOdenseFO</v>
          </cell>
          <cell r="B676" t="str">
            <v>DK-West</v>
          </cell>
          <cell r="G676">
            <v>0</v>
          </cell>
          <cell r="H676">
            <v>400</v>
          </cell>
          <cell r="AK676">
            <v>0</v>
          </cell>
          <cell r="AL676">
            <v>363.2</v>
          </cell>
          <cell r="AN676">
            <v>0</v>
          </cell>
          <cell r="AO676">
            <v>0</v>
          </cell>
          <cell r="AP676">
            <v>6320</v>
          </cell>
          <cell r="AQ676">
            <v>0</v>
          </cell>
          <cell r="BG676" t="b">
            <v>1</v>
          </cell>
          <cell r="BO676" t="b">
            <v>0</v>
          </cell>
          <cell r="CA676" t="b">
            <v>0</v>
          </cell>
          <cell r="CB676" t="b">
            <v>0</v>
          </cell>
          <cell r="CD676" t="b">
            <v>0</v>
          </cell>
          <cell r="CE676" t="b">
            <v>0</v>
          </cell>
          <cell r="CG676" t="b">
            <v>0</v>
          </cell>
          <cell r="CH676" t="b">
            <v>0</v>
          </cell>
          <cell r="CP676" t="str">
            <v>EHHFOBOC</v>
          </cell>
          <cell r="CT676" t="b">
            <v>0</v>
          </cell>
          <cell r="CV676" t="b">
            <v>0</v>
          </cell>
          <cell r="CX676" t="b">
            <v>0</v>
          </cell>
          <cell r="CZ676" t="b">
            <v>0</v>
          </cell>
          <cell r="DB676" t="b">
            <v>0</v>
          </cell>
          <cell r="DD676" t="b">
            <v>0</v>
          </cell>
          <cell r="DF676" t="b">
            <v>0</v>
          </cell>
          <cell r="DH676" t="b">
            <v>0</v>
          </cell>
          <cell r="DJ676" t="b">
            <v>0</v>
          </cell>
          <cell r="DL676" t="b">
            <v>0</v>
          </cell>
          <cell r="DN676" t="b">
            <v>0</v>
          </cell>
          <cell r="DP676" t="b">
            <v>0</v>
          </cell>
          <cell r="DV676">
            <v>0</v>
          </cell>
          <cell r="DX676">
            <v>0</v>
          </cell>
          <cell r="DZ676">
            <v>0</v>
          </cell>
          <cell r="EB676">
            <v>0</v>
          </cell>
          <cell r="ED676">
            <v>0</v>
          </cell>
          <cell r="EF676">
            <v>0</v>
          </cell>
          <cell r="EJ676">
            <v>0</v>
          </cell>
          <cell r="EL676">
            <v>0</v>
          </cell>
          <cell r="EN676">
            <v>0</v>
          </cell>
          <cell r="EP676">
            <v>0</v>
          </cell>
          <cell r="ER676">
            <v>0</v>
          </cell>
          <cell r="ET676">
            <v>0</v>
          </cell>
          <cell r="EX676">
            <v>0</v>
          </cell>
          <cell r="EZ676">
            <v>0</v>
          </cell>
          <cell r="FD676">
            <v>0</v>
          </cell>
          <cell r="FF676">
            <v>0</v>
          </cell>
        </row>
        <row r="677">
          <cell r="A677" t="str">
            <v>KedlerOdenseFO</v>
          </cell>
          <cell r="B677" t="str">
            <v>DK-West</v>
          </cell>
          <cell r="G677">
            <v>0</v>
          </cell>
          <cell r="H677">
            <v>400</v>
          </cell>
          <cell r="AK677">
            <v>0</v>
          </cell>
          <cell r="AL677">
            <v>363.2</v>
          </cell>
          <cell r="AN677">
            <v>0</v>
          </cell>
          <cell r="AO677">
            <v>0</v>
          </cell>
          <cell r="AP677">
            <v>6320</v>
          </cell>
          <cell r="AQ677">
            <v>0</v>
          </cell>
          <cell r="BG677" t="b">
            <v>1</v>
          </cell>
          <cell r="BO677" t="b">
            <v>1</v>
          </cell>
          <cell r="CA677" t="b">
            <v>0</v>
          </cell>
          <cell r="CB677" t="b">
            <v>1</v>
          </cell>
          <cell r="CD677" t="b">
            <v>0</v>
          </cell>
          <cell r="CE677" t="b">
            <v>0</v>
          </cell>
          <cell r="CG677" t="b">
            <v>0</v>
          </cell>
          <cell r="CH677" t="b">
            <v>0</v>
          </cell>
          <cell r="CP677" t="str">
            <v>EHHFOBOC</v>
          </cell>
          <cell r="CT677" t="b">
            <v>0</v>
          </cell>
          <cell r="CV677" t="b">
            <v>0</v>
          </cell>
          <cell r="CX677" t="b">
            <v>0</v>
          </cell>
          <cell r="CZ677" t="b">
            <v>0</v>
          </cell>
          <cell r="DB677" t="b">
            <v>0</v>
          </cell>
          <cell r="DD677" t="b">
            <v>0</v>
          </cell>
          <cell r="DF677" t="b">
            <v>1</v>
          </cell>
          <cell r="DH677" t="b">
            <v>1</v>
          </cell>
          <cell r="DJ677" t="b">
            <v>1</v>
          </cell>
          <cell r="DL677" t="b">
            <v>1</v>
          </cell>
          <cell r="DN677" t="b">
            <v>0</v>
          </cell>
          <cell r="DP677" t="b">
            <v>0</v>
          </cell>
          <cell r="DV677">
            <v>0</v>
          </cell>
          <cell r="DX677">
            <v>0</v>
          </cell>
          <cell r="DZ677">
            <v>0</v>
          </cell>
          <cell r="EB677">
            <v>0</v>
          </cell>
          <cell r="ED677">
            <v>0</v>
          </cell>
          <cell r="EF677">
            <v>0</v>
          </cell>
          <cell r="EJ677">
            <v>400</v>
          </cell>
          <cell r="EL677">
            <v>400</v>
          </cell>
          <cell r="EN677">
            <v>400</v>
          </cell>
          <cell r="EP677">
            <v>400</v>
          </cell>
          <cell r="ER677">
            <v>0</v>
          </cell>
          <cell r="ET677">
            <v>0</v>
          </cell>
          <cell r="EX677">
            <v>0</v>
          </cell>
          <cell r="EZ677">
            <v>0</v>
          </cell>
          <cell r="FD677">
            <v>0</v>
          </cell>
          <cell r="FF677">
            <v>0</v>
          </cell>
        </row>
        <row r="678">
          <cell r="A678" t="str">
            <v>VarmelagerOdense</v>
          </cell>
          <cell r="B678" t="str">
            <v>DK-West</v>
          </cell>
          <cell r="G678">
            <v>0</v>
          </cell>
          <cell r="H678">
            <v>406.94444444444446</v>
          </cell>
          <cell r="AK678">
            <v>0</v>
          </cell>
          <cell r="AL678">
            <v>0</v>
          </cell>
          <cell r="AN678">
            <v>0</v>
          </cell>
          <cell r="AO678">
            <v>0</v>
          </cell>
          <cell r="AP678">
            <v>0</v>
          </cell>
          <cell r="AQ678">
            <v>0</v>
          </cell>
          <cell r="BG678" t="b">
            <v>0</v>
          </cell>
          <cell r="BO678" t="b">
            <v>0</v>
          </cell>
          <cell r="CA678" t="b">
            <v>0</v>
          </cell>
          <cell r="CB678" t="b">
            <v>0</v>
          </cell>
          <cell r="CD678" t="b">
            <v>0</v>
          </cell>
          <cell r="CE678" t="b">
            <v>0</v>
          </cell>
          <cell r="CG678" t="b">
            <v>0</v>
          </cell>
          <cell r="CH678" t="b">
            <v>0</v>
          </cell>
          <cell r="CP678">
            <v>0</v>
          </cell>
          <cell r="CT678" t="b">
            <v>0</v>
          </cell>
          <cell r="CV678" t="b">
            <v>0</v>
          </cell>
          <cell r="CX678" t="b">
            <v>0</v>
          </cell>
          <cell r="CZ678" t="b">
            <v>0</v>
          </cell>
          <cell r="DB678" t="b">
            <v>0</v>
          </cell>
          <cell r="DD678" t="b">
            <v>0</v>
          </cell>
          <cell r="DF678" t="b">
            <v>0</v>
          </cell>
          <cell r="DH678" t="b">
            <v>0</v>
          </cell>
          <cell r="DJ678" t="b">
            <v>0</v>
          </cell>
          <cell r="DL678" t="b">
            <v>0</v>
          </cell>
          <cell r="DN678" t="b">
            <v>0</v>
          </cell>
          <cell r="DP678" t="b">
            <v>0</v>
          </cell>
          <cell r="DV678">
            <v>0</v>
          </cell>
          <cell r="DX678">
            <v>0</v>
          </cell>
          <cell r="DZ678">
            <v>0</v>
          </cell>
          <cell r="EB678">
            <v>0</v>
          </cell>
          <cell r="ED678">
            <v>0</v>
          </cell>
          <cell r="EF678">
            <v>0</v>
          </cell>
          <cell r="EJ678">
            <v>0</v>
          </cell>
          <cell r="EL678">
            <v>0</v>
          </cell>
          <cell r="EN678">
            <v>0</v>
          </cell>
          <cell r="EP678">
            <v>0</v>
          </cell>
          <cell r="ER678">
            <v>0</v>
          </cell>
          <cell r="ET678">
            <v>0</v>
          </cell>
          <cell r="EX678">
            <v>0</v>
          </cell>
          <cell r="EZ678">
            <v>0</v>
          </cell>
          <cell r="FD678">
            <v>0</v>
          </cell>
          <cell r="FF678">
            <v>0</v>
          </cell>
        </row>
        <row r="679">
          <cell r="A679" t="str">
            <v>ElkedelOdense</v>
          </cell>
          <cell r="B679" t="str">
            <v>DK-West</v>
          </cell>
          <cell r="G679">
            <v>-16</v>
          </cell>
          <cell r="H679">
            <v>16</v>
          </cell>
          <cell r="AK679">
            <v>-16</v>
          </cell>
          <cell r="AL679">
            <v>0</v>
          </cell>
          <cell r="AN679">
            <v>0</v>
          </cell>
          <cell r="AO679">
            <v>0</v>
          </cell>
          <cell r="AP679">
            <v>0</v>
          </cell>
          <cell r="AQ679">
            <v>0</v>
          </cell>
          <cell r="BG679" t="b">
            <v>0</v>
          </cell>
          <cell r="BO679" t="b">
            <v>0</v>
          </cell>
          <cell r="CA679" t="b">
            <v>0</v>
          </cell>
          <cell r="CB679" t="b">
            <v>0</v>
          </cell>
          <cell r="CD679" t="b">
            <v>0</v>
          </cell>
          <cell r="CE679" t="b">
            <v>0</v>
          </cell>
          <cell r="CG679" t="b">
            <v>0</v>
          </cell>
          <cell r="CH679" t="b">
            <v>0</v>
          </cell>
          <cell r="CP679">
            <v>0</v>
          </cell>
          <cell r="CT679" t="b">
            <v>0</v>
          </cell>
          <cell r="CV679" t="b">
            <v>0</v>
          </cell>
          <cell r="CX679" t="b">
            <v>0</v>
          </cell>
          <cell r="CZ679" t="b">
            <v>0</v>
          </cell>
          <cell r="DB679" t="b">
            <v>0</v>
          </cell>
          <cell r="DD679" t="b">
            <v>0</v>
          </cell>
          <cell r="DF679" t="b">
            <v>0</v>
          </cell>
          <cell r="DH679" t="b">
            <v>0</v>
          </cell>
          <cell r="DJ679" t="b">
            <v>0</v>
          </cell>
          <cell r="DL679" t="b">
            <v>0</v>
          </cell>
          <cell r="DN679" t="b">
            <v>0</v>
          </cell>
          <cell r="DP679" t="b">
            <v>0</v>
          </cell>
          <cell r="DV679">
            <v>0</v>
          </cell>
          <cell r="DX679">
            <v>0</v>
          </cell>
          <cell r="DZ679">
            <v>0</v>
          </cell>
          <cell r="EB679">
            <v>0</v>
          </cell>
          <cell r="ED679">
            <v>0</v>
          </cell>
          <cell r="EF679">
            <v>0</v>
          </cell>
          <cell r="EJ679">
            <v>0</v>
          </cell>
          <cell r="EL679">
            <v>0</v>
          </cell>
          <cell r="EN679">
            <v>0</v>
          </cell>
          <cell r="EP679">
            <v>0</v>
          </cell>
          <cell r="ER679">
            <v>0</v>
          </cell>
          <cell r="ET679">
            <v>0</v>
          </cell>
          <cell r="EX679">
            <v>0</v>
          </cell>
          <cell r="EZ679">
            <v>0</v>
          </cell>
          <cell r="FD679">
            <v>0</v>
          </cell>
          <cell r="FF679">
            <v>0</v>
          </cell>
        </row>
        <row r="680">
          <cell r="A680" t="str">
            <v>KedlerRanders</v>
          </cell>
          <cell r="B680" t="str">
            <v>DK-West</v>
          </cell>
          <cell r="G680">
            <v>0</v>
          </cell>
          <cell r="H680">
            <v>149.9</v>
          </cell>
          <cell r="AK680">
            <v>0</v>
          </cell>
          <cell r="AL680">
            <v>136.25910000000002</v>
          </cell>
          <cell r="AN680">
            <v>0</v>
          </cell>
          <cell r="AO680">
            <v>0</v>
          </cell>
          <cell r="AP680">
            <v>1618.92</v>
          </cell>
          <cell r="AQ680">
            <v>0</v>
          </cell>
          <cell r="BG680" t="b">
            <v>1</v>
          </cell>
          <cell r="BO680" t="b">
            <v>0</v>
          </cell>
          <cell r="CA680" t="b">
            <v>0</v>
          </cell>
          <cell r="CB680" t="b">
            <v>0</v>
          </cell>
          <cell r="CD680" t="b">
            <v>0</v>
          </cell>
          <cell r="CE680" t="b">
            <v>0</v>
          </cell>
          <cell r="CG680" t="b">
            <v>0</v>
          </cell>
          <cell r="CH680" t="b">
            <v>0</v>
          </cell>
          <cell r="CP680" t="str">
            <v>EHDSLBOD</v>
          </cell>
          <cell r="CT680" t="b">
            <v>0</v>
          </cell>
          <cell r="CV680" t="b">
            <v>0</v>
          </cell>
          <cell r="CX680" t="b">
            <v>0</v>
          </cell>
          <cell r="CZ680" t="b">
            <v>0</v>
          </cell>
          <cell r="DB680" t="b">
            <v>0</v>
          </cell>
          <cell r="DD680" t="b">
            <v>0</v>
          </cell>
          <cell r="DF680" t="b">
            <v>0</v>
          </cell>
          <cell r="DH680" t="b">
            <v>0</v>
          </cell>
          <cell r="DJ680" t="b">
            <v>0</v>
          </cell>
          <cell r="DL680" t="b">
            <v>0</v>
          </cell>
          <cell r="DN680" t="b">
            <v>0</v>
          </cell>
          <cell r="DP680" t="b">
            <v>0</v>
          </cell>
          <cell r="DV680">
            <v>0</v>
          </cell>
          <cell r="DX680">
            <v>0</v>
          </cell>
          <cell r="DZ680">
            <v>0</v>
          </cell>
          <cell r="EB680">
            <v>0</v>
          </cell>
          <cell r="ED680">
            <v>0</v>
          </cell>
          <cell r="EF680">
            <v>0</v>
          </cell>
          <cell r="EJ680">
            <v>0</v>
          </cell>
          <cell r="EL680">
            <v>0</v>
          </cell>
          <cell r="EN680">
            <v>0</v>
          </cell>
          <cell r="EP680">
            <v>0</v>
          </cell>
          <cell r="ER680">
            <v>0</v>
          </cell>
          <cell r="ET680">
            <v>0</v>
          </cell>
          <cell r="EX680">
            <v>0</v>
          </cell>
          <cell r="EZ680">
            <v>0</v>
          </cell>
          <cell r="FD680">
            <v>0</v>
          </cell>
          <cell r="FF680">
            <v>0</v>
          </cell>
        </row>
        <row r="681">
          <cell r="A681" t="str">
            <v>KedlerRanders</v>
          </cell>
          <cell r="B681" t="str">
            <v>DK-West</v>
          </cell>
          <cell r="G681">
            <v>0</v>
          </cell>
          <cell r="H681">
            <v>149.9</v>
          </cell>
          <cell r="AK681">
            <v>0</v>
          </cell>
          <cell r="AL681">
            <v>136.25910000000002</v>
          </cell>
          <cell r="AN681">
            <v>0</v>
          </cell>
          <cell r="AO681">
            <v>0</v>
          </cell>
          <cell r="AP681">
            <v>1618.92</v>
          </cell>
          <cell r="AQ681">
            <v>0</v>
          </cell>
          <cell r="BG681" t="b">
            <v>1</v>
          </cell>
          <cell r="BO681" t="b">
            <v>1</v>
          </cell>
          <cell r="CA681" t="b">
            <v>0</v>
          </cell>
          <cell r="CB681" t="b">
            <v>1</v>
          </cell>
          <cell r="CD681" t="b">
            <v>0</v>
          </cell>
          <cell r="CE681" t="b">
            <v>0</v>
          </cell>
          <cell r="CG681" t="b">
            <v>0</v>
          </cell>
          <cell r="CH681" t="b">
            <v>0</v>
          </cell>
          <cell r="CP681" t="str">
            <v>EHDSLBOD</v>
          </cell>
          <cell r="CT681" t="b">
            <v>0</v>
          </cell>
          <cell r="CV681" t="b">
            <v>0</v>
          </cell>
          <cell r="CX681" t="b">
            <v>0</v>
          </cell>
          <cell r="CZ681" t="b">
            <v>0</v>
          </cell>
          <cell r="DB681" t="b">
            <v>0</v>
          </cell>
          <cell r="DD681" t="b">
            <v>0</v>
          </cell>
          <cell r="DF681" t="b">
            <v>1</v>
          </cell>
          <cell r="DH681" t="b">
            <v>1</v>
          </cell>
          <cell r="DJ681" t="b">
            <v>1</v>
          </cell>
          <cell r="DL681" t="b">
            <v>1</v>
          </cell>
          <cell r="DN681" t="b">
            <v>0</v>
          </cell>
          <cell r="DP681" t="b">
            <v>0</v>
          </cell>
          <cell r="DV681">
            <v>0</v>
          </cell>
          <cell r="DX681">
            <v>0</v>
          </cell>
          <cell r="DZ681">
            <v>0</v>
          </cell>
          <cell r="EB681">
            <v>0</v>
          </cell>
          <cell r="ED681">
            <v>0</v>
          </cell>
          <cell r="EF681">
            <v>0</v>
          </cell>
          <cell r="EJ681">
            <v>149.9</v>
          </cell>
          <cell r="EL681">
            <v>149.9</v>
          </cell>
          <cell r="EN681">
            <v>149.9</v>
          </cell>
          <cell r="EP681">
            <v>149.9</v>
          </cell>
          <cell r="ER681">
            <v>0</v>
          </cell>
          <cell r="ET681">
            <v>0</v>
          </cell>
          <cell r="EX681">
            <v>0</v>
          </cell>
          <cell r="EZ681">
            <v>0</v>
          </cell>
          <cell r="FD681">
            <v>0</v>
          </cell>
          <cell r="FF681">
            <v>0</v>
          </cell>
        </row>
        <row r="682">
          <cell r="A682" t="str">
            <v>RKE1</v>
          </cell>
          <cell r="B682" t="str">
            <v>DK-West</v>
          </cell>
          <cell r="G682">
            <v>40.655999999999999</v>
          </cell>
          <cell r="H682">
            <v>112</v>
          </cell>
          <cell r="AK682">
            <v>9.0256319999999999</v>
          </cell>
          <cell r="AL682">
            <v>68.495867768595048</v>
          </cell>
          <cell r="AN682">
            <v>0</v>
          </cell>
          <cell r="AO682">
            <v>6.4724352000000005</v>
          </cell>
          <cell r="AP682">
            <v>1012.3344</v>
          </cell>
          <cell r="AQ682">
            <v>5.69184</v>
          </cell>
          <cell r="BG682" t="b">
            <v>1</v>
          </cell>
          <cell r="BO682" t="b">
            <v>0</v>
          </cell>
          <cell r="CA682" t="b">
            <v>0</v>
          </cell>
          <cell r="CB682" t="b">
            <v>0</v>
          </cell>
          <cell r="CD682" t="b">
            <v>0</v>
          </cell>
          <cell r="CE682" t="b">
            <v>0</v>
          </cell>
          <cell r="CG682" t="b">
            <v>0</v>
          </cell>
          <cell r="CH682" t="b">
            <v>0</v>
          </cell>
          <cell r="CP682" t="str">
            <v>ECCOABPD</v>
          </cell>
          <cell r="CT682" t="b">
            <v>0</v>
          </cell>
          <cell r="CV682" t="b">
            <v>0</v>
          </cell>
          <cell r="CX682" t="b">
            <v>0</v>
          </cell>
          <cell r="CZ682" t="b">
            <v>0</v>
          </cell>
          <cell r="DB682" t="b">
            <v>0</v>
          </cell>
          <cell r="DD682" t="b">
            <v>0</v>
          </cell>
          <cell r="DF682" t="b">
            <v>0</v>
          </cell>
          <cell r="DH682" t="b">
            <v>0</v>
          </cell>
          <cell r="DJ682" t="b">
            <v>0</v>
          </cell>
          <cell r="DL682" t="b">
            <v>0</v>
          </cell>
          <cell r="DN682" t="b">
            <v>0</v>
          </cell>
          <cell r="DP682" t="b">
            <v>0</v>
          </cell>
          <cell r="DV682">
            <v>0</v>
          </cell>
          <cell r="DX682">
            <v>0</v>
          </cell>
          <cell r="DZ682">
            <v>0</v>
          </cell>
          <cell r="EB682">
            <v>0</v>
          </cell>
          <cell r="ED682">
            <v>0</v>
          </cell>
          <cell r="EF682">
            <v>0</v>
          </cell>
          <cell r="EJ682">
            <v>0</v>
          </cell>
          <cell r="EL682">
            <v>0</v>
          </cell>
          <cell r="EN682">
            <v>0</v>
          </cell>
          <cell r="EP682">
            <v>0</v>
          </cell>
          <cell r="ER682">
            <v>0</v>
          </cell>
          <cell r="ET682">
            <v>0</v>
          </cell>
          <cell r="EX682">
            <v>0</v>
          </cell>
          <cell r="EZ682">
            <v>0</v>
          </cell>
          <cell r="FD682">
            <v>0</v>
          </cell>
          <cell r="FF682">
            <v>0</v>
          </cell>
        </row>
        <row r="683">
          <cell r="A683" t="str">
            <v>RKE1</v>
          </cell>
          <cell r="B683" t="str">
            <v>DK-West</v>
          </cell>
          <cell r="G683">
            <v>40.655999999999999</v>
          </cell>
          <cell r="H683">
            <v>112</v>
          </cell>
          <cell r="AK683">
            <v>9.0256319999999999</v>
          </cell>
          <cell r="AL683">
            <v>68.495867768595048</v>
          </cell>
          <cell r="AN683">
            <v>0</v>
          </cell>
          <cell r="AO683">
            <v>6.4724352000000005</v>
          </cell>
          <cell r="AP683">
            <v>1012.3344</v>
          </cell>
          <cell r="AQ683">
            <v>5.69184</v>
          </cell>
          <cell r="BG683" t="b">
            <v>1</v>
          </cell>
          <cell r="BO683" t="b">
            <v>0</v>
          </cell>
          <cell r="CA683" t="b">
            <v>0</v>
          </cell>
          <cell r="CB683" t="b">
            <v>0</v>
          </cell>
          <cell r="CD683" t="b">
            <v>0</v>
          </cell>
          <cell r="CE683" t="b">
            <v>0</v>
          </cell>
          <cell r="CG683" t="b">
            <v>0</v>
          </cell>
          <cell r="CH683" t="b">
            <v>0</v>
          </cell>
          <cell r="CP683" t="str">
            <v>ECCOABPD</v>
          </cell>
          <cell r="CT683" t="b">
            <v>0</v>
          </cell>
          <cell r="CV683" t="b">
            <v>0</v>
          </cell>
          <cell r="CX683" t="b">
            <v>0</v>
          </cell>
          <cell r="CZ683" t="b">
            <v>0</v>
          </cell>
          <cell r="DB683" t="b">
            <v>0</v>
          </cell>
          <cell r="DD683" t="b">
            <v>0</v>
          </cell>
          <cell r="DF683" t="b">
            <v>0</v>
          </cell>
          <cell r="DH683" t="b">
            <v>0</v>
          </cell>
          <cell r="DJ683" t="b">
            <v>0</v>
          </cell>
          <cell r="DL683" t="b">
            <v>0</v>
          </cell>
          <cell r="DN683" t="b">
            <v>0</v>
          </cell>
          <cell r="DP683" t="b">
            <v>0</v>
          </cell>
          <cell r="DV683">
            <v>0</v>
          </cell>
          <cell r="DX683">
            <v>0</v>
          </cell>
          <cell r="DZ683">
            <v>0</v>
          </cell>
          <cell r="EB683">
            <v>0</v>
          </cell>
          <cell r="ED683">
            <v>0</v>
          </cell>
          <cell r="EF683">
            <v>0</v>
          </cell>
          <cell r="EJ683">
            <v>0</v>
          </cell>
          <cell r="EL683">
            <v>0</v>
          </cell>
          <cell r="EN683">
            <v>0</v>
          </cell>
          <cell r="EP683">
            <v>0</v>
          </cell>
          <cell r="ER683">
            <v>0</v>
          </cell>
          <cell r="ET683">
            <v>0</v>
          </cell>
          <cell r="EX683">
            <v>0</v>
          </cell>
          <cell r="EZ683">
            <v>0</v>
          </cell>
          <cell r="FD683">
            <v>0</v>
          </cell>
          <cell r="FF683">
            <v>0</v>
          </cell>
        </row>
        <row r="684">
          <cell r="A684" t="str">
            <v>RKE1</v>
          </cell>
          <cell r="B684" t="str">
            <v>DK-West</v>
          </cell>
          <cell r="G684">
            <v>40.655999999999999</v>
          </cell>
          <cell r="H684">
            <v>112</v>
          </cell>
          <cell r="AK684">
            <v>9.0256319999999999</v>
          </cell>
          <cell r="AL684">
            <v>68.495867768595048</v>
          </cell>
          <cell r="AN684">
            <v>0</v>
          </cell>
          <cell r="AO684">
            <v>6.4724352000000005</v>
          </cell>
          <cell r="AP684">
            <v>1012.3344</v>
          </cell>
          <cell r="AQ684">
            <v>5.69184</v>
          </cell>
          <cell r="BG684" t="b">
            <v>1</v>
          </cell>
          <cell r="BO684" t="b">
            <v>0</v>
          </cell>
          <cell r="CA684" t="b">
            <v>0</v>
          </cell>
          <cell r="CB684" t="b">
            <v>0</v>
          </cell>
          <cell r="CD684" t="b">
            <v>0</v>
          </cell>
          <cell r="CE684" t="b">
            <v>0</v>
          </cell>
          <cell r="CG684" t="b">
            <v>0</v>
          </cell>
          <cell r="CH684" t="b">
            <v>0</v>
          </cell>
          <cell r="CP684" t="str">
            <v>ECCOABPD</v>
          </cell>
          <cell r="CT684" t="b">
            <v>0</v>
          </cell>
          <cell r="CV684" t="b">
            <v>0</v>
          </cell>
          <cell r="CX684" t="b">
            <v>0</v>
          </cell>
          <cell r="CZ684" t="b">
            <v>0</v>
          </cell>
          <cell r="DB684" t="b">
            <v>0</v>
          </cell>
          <cell r="DD684" t="b">
            <v>0</v>
          </cell>
          <cell r="DF684" t="b">
            <v>0</v>
          </cell>
          <cell r="DH684" t="b">
            <v>0</v>
          </cell>
          <cell r="DJ684" t="b">
            <v>0</v>
          </cell>
          <cell r="DL684" t="b">
            <v>0</v>
          </cell>
          <cell r="DN684" t="b">
            <v>0</v>
          </cell>
          <cell r="DP684" t="b">
            <v>0</v>
          </cell>
          <cell r="DV684">
            <v>0</v>
          </cell>
          <cell r="DX684">
            <v>0</v>
          </cell>
          <cell r="DZ684">
            <v>0</v>
          </cell>
          <cell r="EB684">
            <v>0</v>
          </cell>
          <cell r="ED684">
            <v>0</v>
          </cell>
          <cell r="EF684">
            <v>0</v>
          </cell>
          <cell r="EJ684">
            <v>0</v>
          </cell>
          <cell r="EL684">
            <v>0</v>
          </cell>
          <cell r="EN684">
            <v>0</v>
          </cell>
          <cell r="EP684">
            <v>0</v>
          </cell>
          <cell r="ER684">
            <v>0</v>
          </cell>
          <cell r="ET684">
            <v>0</v>
          </cell>
          <cell r="EX684">
            <v>0</v>
          </cell>
          <cell r="EZ684">
            <v>0</v>
          </cell>
          <cell r="FD684">
            <v>0</v>
          </cell>
          <cell r="FF684">
            <v>0</v>
          </cell>
        </row>
        <row r="685">
          <cell r="A685" t="str">
            <v>RKE1</v>
          </cell>
          <cell r="B685" t="str">
            <v>DK-West</v>
          </cell>
          <cell r="G685">
            <v>40.655999999999999</v>
          </cell>
          <cell r="H685">
            <v>112</v>
          </cell>
          <cell r="AK685">
            <v>9.0256319999999999</v>
          </cell>
          <cell r="AL685">
            <v>68.495867768595048</v>
          </cell>
          <cell r="AN685">
            <v>0</v>
          </cell>
          <cell r="AO685">
            <v>6.4073856000000005</v>
          </cell>
          <cell r="AP685">
            <v>1010.3016</v>
          </cell>
          <cell r="AQ685">
            <v>5.69184</v>
          </cell>
          <cell r="BG685" t="b">
            <v>1</v>
          </cell>
          <cell r="BO685" t="b">
            <v>0</v>
          </cell>
          <cell r="CA685" t="b">
            <v>0</v>
          </cell>
          <cell r="CB685" t="b">
            <v>0</v>
          </cell>
          <cell r="CD685" t="b">
            <v>0</v>
          </cell>
          <cell r="CE685" t="b">
            <v>0</v>
          </cell>
          <cell r="CG685" t="b">
            <v>0</v>
          </cell>
          <cell r="CH685" t="b">
            <v>0</v>
          </cell>
          <cell r="CP685" t="str">
            <v>ECCOABPD</v>
          </cell>
          <cell r="CT685" t="b">
            <v>0</v>
          </cell>
          <cell r="CV685" t="b">
            <v>0</v>
          </cell>
          <cell r="CX685" t="b">
            <v>0</v>
          </cell>
          <cell r="CZ685" t="b">
            <v>0</v>
          </cell>
          <cell r="DB685" t="b">
            <v>0</v>
          </cell>
          <cell r="DD685" t="b">
            <v>0</v>
          </cell>
          <cell r="DF685" t="b">
            <v>0</v>
          </cell>
          <cell r="DH685" t="b">
            <v>0</v>
          </cell>
          <cell r="DJ685" t="b">
            <v>0</v>
          </cell>
          <cell r="DL685" t="b">
            <v>0</v>
          </cell>
          <cell r="DN685" t="b">
            <v>0</v>
          </cell>
          <cell r="DP685" t="b">
            <v>0</v>
          </cell>
          <cell r="DV685">
            <v>0</v>
          </cell>
          <cell r="DX685">
            <v>0</v>
          </cell>
          <cell r="DZ685">
            <v>0</v>
          </cell>
          <cell r="EB685">
            <v>0</v>
          </cell>
          <cell r="ED685">
            <v>0</v>
          </cell>
          <cell r="EF685">
            <v>0</v>
          </cell>
          <cell r="EJ685">
            <v>0</v>
          </cell>
          <cell r="EL685">
            <v>0</v>
          </cell>
          <cell r="EN685">
            <v>0</v>
          </cell>
          <cell r="EP685">
            <v>0</v>
          </cell>
          <cell r="ER685">
            <v>0</v>
          </cell>
          <cell r="ET685">
            <v>0</v>
          </cell>
          <cell r="EX685">
            <v>0</v>
          </cell>
          <cell r="EZ685">
            <v>0</v>
          </cell>
          <cell r="FD685">
            <v>0</v>
          </cell>
          <cell r="FF685">
            <v>0</v>
          </cell>
        </row>
        <row r="686">
          <cell r="A686" t="str">
            <v>RKE1</v>
          </cell>
          <cell r="B686" t="str">
            <v>DK-West</v>
          </cell>
          <cell r="G686">
            <v>40.655999999999999</v>
          </cell>
          <cell r="H686">
            <v>112</v>
          </cell>
          <cell r="AK686">
            <v>9.0256319999999999</v>
          </cell>
          <cell r="AL686">
            <v>68.495867768595048</v>
          </cell>
          <cell r="AN686">
            <v>0</v>
          </cell>
          <cell r="AO686">
            <v>6.4073856000000005</v>
          </cell>
          <cell r="AP686">
            <v>1010.3016</v>
          </cell>
          <cell r="AQ686">
            <v>5.69184</v>
          </cell>
          <cell r="BG686" t="b">
            <v>1</v>
          </cell>
          <cell r="BO686" t="b">
            <v>0</v>
          </cell>
          <cell r="CA686" t="b">
            <v>0</v>
          </cell>
          <cell r="CB686" t="b">
            <v>0</v>
          </cell>
          <cell r="CD686" t="b">
            <v>0</v>
          </cell>
          <cell r="CE686" t="b">
            <v>0</v>
          </cell>
          <cell r="CG686" t="b">
            <v>0</v>
          </cell>
          <cell r="CH686" t="b">
            <v>0</v>
          </cell>
          <cell r="CP686" t="str">
            <v>ECCOABPD</v>
          </cell>
          <cell r="CT686" t="b">
            <v>0</v>
          </cell>
          <cell r="CV686" t="b">
            <v>0</v>
          </cell>
          <cell r="CX686" t="b">
            <v>0</v>
          </cell>
          <cell r="CZ686" t="b">
            <v>0</v>
          </cell>
          <cell r="DB686" t="b">
            <v>0</v>
          </cell>
          <cell r="DD686" t="b">
            <v>0</v>
          </cell>
          <cell r="DF686" t="b">
            <v>0</v>
          </cell>
          <cell r="DH686" t="b">
            <v>0</v>
          </cell>
          <cell r="DJ686" t="b">
            <v>0</v>
          </cell>
          <cell r="DL686" t="b">
            <v>0</v>
          </cell>
          <cell r="DN686" t="b">
            <v>0</v>
          </cell>
          <cell r="DP686" t="b">
            <v>0</v>
          </cell>
          <cell r="DV686">
            <v>0</v>
          </cell>
          <cell r="DX686">
            <v>0</v>
          </cell>
          <cell r="DZ686">
            <v>0</v>
          </cell>
          <cell r="EB686">
            <v>0</v>
          </cell>
          <cell r="ED686">
            <v>0</v>
          </cell>
          <cell r="EF686">
            <v>0</v>
          </cell>
          <cell r="EJ686">
            <v>0</v>
          </cell>
          <cell r="EL686">
            <v>0</v>
          </cell>
          <cell r="EN686">
            <v>0</v>
          </cell>
          <cell r="EP686">
            <v>0</v>
          </cell>
          <cell r="ER686">
            <v>0</v>
          </cell>
          <cell r="ET686">
            <v>0</v>
          </cell>
          <cell r="EX686">
            <v>0</v>
          </cell>
          <cell r="EZ686">
            <v>0</v>
          </cell>
          <cell r="FD686">
            <v>0</v>
          </cell>
          <cell r="FF686">
            <v>0</v>
          </cell>
        </row>
        <row r="687">
          <cell r="A687" t="str">
            <v>RKE1</v>
          </cell>
          <cell r="B687" t="str">
            <v>DK-West</v>
          </cell>
          <cell r="G687">
            <v>40.655999999999999</v>
          </cell>
          <cell r="H687">
            <v>112</v>
          </cell>
          <cell r="AK687">
            <v>9.0256319999999999</v>
          </cell>
          <cell r="AL687">
            <v>68.495867768595048</v>
          </cell>
          <cell r="AN687">
            <v>0</v>
          </cell>
          <cell r="AO687">
            <v>6.4073856000000005</v>
          </cell>
          <cell r="AP687">
            <v>1010.3016</v>
          </cell>
          <cell r="AQ687">
            <v>5.69184</v>
          </cell>
          <cell r="BG687" t="b">
            <v>1</v>
          </cell>
          <cell r="BO687" t="b">
            <v>1</v>
          </cell>
          <cell r="CA687" t="b">
            <v>1</v>
          </cell>
          <cell r="CB687" t="b">
            <v>1</v>
          </cell>
          <cell r="CD687" t="b">
            <v>0</v>
          </cell>
          <cell r="CE687" t="b">
            <v>0</v>
          </cell>
          <cell r="CG687" t="b">
            <v>0</v>
          </cell>
          <cell r="CH687" t="b">
            <v>0</v>
          </cell>
          <cell r="CP687" t="str">
            <v>ECCOABPD</v>
          </cell>
          <cell r="CT687" t="b">
            <v>0</v>
          </cell>
          <cell r="CV687" t="b">
            <v>0</v>
          </cell>
          <cell r="CX687" t="b">
            <v>0</v>
          </cell>
          <cell r="CZ687" t="b">
            <v>0</v>
          </cell>
          <cell r="DB687" t="b">
            <v>0</v>
          </cell>
          <cell r="DD687" t="b">
            <v>0</v>
          </cell>
          <cell r="DF687" t="b">
            <v>0</v>
          </cell>
          <cell r="DH687" t="b">
            <v>0</v>
          </cell>
          <cell r="DJ687" t="b">
            <v>0</v>
          </cell>
          <cell r="DL687" t="b">
            <v>0</v>
          </cell>
          <cell r="DN687" t="b">
            <v>0</v>
          </cell>
          <cell r="DP687" t="b">
            <v>0</v>
          </cell>
          <cell r="DV687">
            <v>0</v>
          </cell>
          <cell r="DX687">
            <v>0</v>
          </cell>
          <cell r="DZ687">
            <v>0</v>
          </cell>
          <cell r="EB687">
            <v>0</v>
          </cell>
          <cell r="ED687">
            <v>0</v>
          </cell>
          <cell r="EF687">
            <v>0</v>
          </cell>
          <cell r="EJ687">
            <v>0</v>
          </cell>
          <cell r="EL687">
            <v>0</v>
          </cell>
          <cell r="EN687">
            <v>0</v>
          </cell>
          <cell r="EP687">
            <v>0</v>
          </cell>
          <cell r="ER687">
            <v>0</v>
          </cell>
          <cell r="ET687">
            <v>0</v>
          </cell>
          <cell r="EX687">
            <v>0</v>
          </cell>
          <cell r="EZ687">
            <v>0</v>
          </cell>
          <cell r="FD687">
            <v>0</v>
          </cell>
          <cell r="FF687">
            <v>0</v>
          </cell>
        </row>
        <row r="688">
          <cell r="A688" t="str">
            <v>RKE1</v>
          </cell>
          <cell r="B688" t="str">
            <v>DK-West</v>
          </cell>
          <cell r="G688">
            <v>40.655999999999999</v>
          </cell>
          <cell r="H688">
            <v>112</v>
          </cell>
          <cell r="AK688">
            <v>9.0256319999999999</v>
          </cell>
          <cell r="AL688">
            <v>68.495867768595048</v>
          </cell>
          <cell r="AN688">
            <v>0</v>
          </cell>
          <cell r="AO688">
            <v>6.4073856000000005</v>
          </cell>
          <cell r="AP688">
            <v>1010.3016</v>
          </cell>
          <cell r="AQ688">
            <v>5.69184</v>
          </cell>
          <cell r="BG688" t="b">
            <v>1</v>
          </cell>
          <cell r="BO688" t="b">
            <v>0</v>
          </cell>
          <cell r="CA688" t="b">
            <v>0</v>
          </cell>
          <cell r="CB688" t="b">
            <v>0</v>
          </cell>
          <cell r="CD688" t="b">
            <v>1</v>
          </cell>
          <cell r="CE688" t="b">
            <v>1</v>
          </cell>
          <cell r="CG688" t="b">
            <v>0</v>
          </cell>
          <cell r="CH688" t="b">
            <v>0</v>
          </cell>
          <cell r="CT688" t="b">
            <v>0</v>
          </cell>
          <cell r="CV688" t="b">
            <v>0</v>
          </cell>
          <cell r="CX688" t="b">
            <v>0</v>
          </cell>
          <cell r="CZ688" t="b">
            <v>0</v>
          </cell>
          <cell r="DB688" t="b">
            <v>0</v>
          </cell>
          <cell r="DD688" t="b">
            <v>0</v>
          </cell>
          <cell r="DF688" t="b">
            <v>0</v>
          </cell>
          <cell r="DH688" t="b">
            <v>0</v>
          </cell>
          <cell r="DJ688" t="b">
            <v>0</v>
          </cell>
          <cell r="DL688" t="b">
            <v>0</v>
          </cell>
          <cell r="DN688" t="b">
            <v>0</v>
          </cell>
          <cell r="DP688" t="b">
            <v>0</v>
          </cell>
          <cell r="DV688">
            <v>0</v>
          </cell>
          <cell r="DX688">
            <v>0</v>
          </cell>
          <cell r="DZ688">
            <v>0</v>
          </cell>
          <cell r="EB688">
            <v>0</v>
          </cell>
          <cell r="ED688">
            <v>0</v>
          </cell>
          <cell r="EF688">
            <v>0</v>
          </cell>
          <cell r="EJ688">
            <v>0</v>
          </cell>
          <cell r="EL688">
            <v>0</v>
          </cell>
          <cell r="EN688">
            <v>0</v>
          </cell>
          <cell r="EP688">
            <v>0</v>
          </cell>
          <cell r="ER688">
            <v>0</v>
          </cell>
          <cell r="ET688">
            <v>0</v>
          </cell>
          <cell r="EX688">
            <v>40.655999999999999</v>
          </cell>
          <cell r="EZ688">
            <v>112</v>
          </cell>
          <cell r="FD688">
            <v>0</v>
          </cell>
          <cell r="FF688">
            <v>0</v>
          </cell>
        </row>
        <row r="689">
          <cell r="A689" t="str">
            <v>RKE2</v>
          </cell>
          <cell r="B689" t="str">
            <v>DK-West</v>
          </cell>
          <cell r="G689">
            <v>35.897435897435898</v>
          </cell>
          <cell r="H689">
            <v>112</v>
          </cell>
          <cell r="AK689">
            <v>8.5256410256410255</v>
          </cell>
          <cell r="AL689">
            <v>82.99199999999999</v>
          </cell>
          <cell r="AN689">
            <v>0</v>
          </cell>
          <cell r="AO689">
            <v>6.1923076923076916</v>
          </cell>
          <cell r="AP689">
            <v>861.53846153846155</v>
          </cell>
          <cell r="AQ689">
            <v>5.0256410256410264</v>
          </cell>
          <cell r="BG689" t="b">
            <v>1</v>
          </cell>
          <cell r="BO689" t="b">
            <v>0</v>
          </cell>
          <cell r="CA689" t="b">
            <v>0</v>
          </cell>
          <cell r="CB689" t="b">
            <v>0</v>
          </cell>
          <cell r="CD689" t="b">
            <v>0</v>
          </cell>
          <cell r="CE689" t="b">
            <v>0</v>
          </cell>
          <cell r="CG689" t="b">
            <v>0</v>
          </cell>
          <cell r="CH689" t="b">
            <v>0</v>
          </cell>
          <cell r="CP689" t="str">
            <v>ECXXXBPD</v>
          </cell>
          <cell r="CT689" t="b">
            <v>0</v>
          </cell>
          <cell r="CV689" t="b">
            <v>1</v>
          </cell>
          <cell r="CX689" t="b">
            <v>1</v>
          </cell>
          <cell r="CZ689" t="b">
            <v>1</v>
          </cell>
          <cell r="DB689" t="b">
            <v>1</v>
          </cell>
          <cell r="DD689" t="b">
            <v>0</v>
          </cell>
          <cell r="DF689" t="b">
            <v>0</v>
          </cell>
          <cell r="DH689" t="b">
            <v>1</v>
          </cell>
          <cell r="DJ689" t="b">
            <v>1</v>
          </cell>
          <cell r="DL689" t="b">
            <v>1</v>
          </cell>
          <cell r="DN689" t="b">
            <v>1</v>
          </cell>
          <cell r="DP689" t="b">
            <v>0</v>
          </cell>
          <cell r="DV689">
            <v>0</v>
          </cell>
          <cell r="DX689">
            <v>0</v>
          </cell>
          <cell r="DZ689">
            <v>0</v>
          </cell>
          <cell r="EB689">
            <v>0</v>
          </cell>
          <cell r="ED689">
            <v>0</v>
          </cell>
          <cell r="EF689">
            <v>0</v>
          </cell>
          <cell r="EJ689">
            <v>0</v>
          </cell>
          <cell r="EL689">
            <v>0</v>
          </cell>
          <cell r="EN689">
            <v>0</v>
          </cell>
          <cell r="EP689">
            <v>0</v>
          </cell>
          <cell r="ER689">
            <v>0</v>
          </cell>
          <cell r="ET689">
            <v>0</v>
          </cell>
          <cell r="EX689">
            <v>0</v>
          </cell>
          <cell r="EZ689">
            <v>0</v>
          </cell>
          <cell r="FD689">
            <v>0</v>
          </cell>
          <cell r="FF689">
            <v>0</v>
          </cell>
        </row>
        <row r="690">
          <cell r="A690" t="str">
            <v>ElkedelRanders</v>
          </cell>
          <cell r="B690" t="str">
            <v>DK-West</v>
          </cell>
          <cell r="G690" t="e">
            <v>#VALUE!</v>
          </cell>
          <cell r="H690">
            <v>28</v>
          </cell>
          <cell r="AK690">
            <v>0</v>
          </cell>
          <cell r="AL690">
            <v>0</v>
          </cell>
          <cell r="AN690">
            <v>0</v>
          </cell>
          <cell r="AO690">
            <v>0</v>
          </cell>
          <cell r="AP690">
            <v>0</v>
          </cell>
          <cell r="AQ690">
            <v>0</v>
          </cell>
          <cell r="BG690" t="b">
            <v>0</v>
          </cell>
          <cell r="BO690" t="b">
            <v>0</v>
          </cell>
          <cell r="CA690" t="b">
            <v>0</v>
          </cell>
          <cell r="CB690" t="b">
            <v>0</v>
          </cell>
          <cell r="CD690" t="b">
            <v>0</v>
          </cell>
          <cell r="CE690" t="b">
            <v>0</v>
          </cell>
          <cell r="CG690" t="b">
            <v>0</v>
          </cell>
          <cell r="CH690" t="b">
            <v>0</v>
          </cell>
          <cell r="CP690">
            <v>0</v>
          </cell>
          <cell r="CT690" t="b">
            <v>0</v>
          </cell>
          <cell r="CV690" t="b">
            <v>0</v>
          </cell>
          <cell r="CX690" t="b">
            <v>0</v>
          </cell>
          <cell r="CZ690" t="b">
            <v>0</v>
          </cell>
          <cell r="DB690" t="b">
            <v>0</v>
          </cell>
          <cell r="DD690" t="b">
            <v>0</v>
          </cell>
          <cell r="DF690" t="b">
            <v>0</v>
          </cell>
          <cell r="DH690" t="b">
            <v>0</v>
          </cell>
          <cell r="DJ690" t="b">
            <v>0</v>
          </cell>
          <cell r="DL690" t="b">
            <v>0</v>
          </cell>
          <cell r="DN690" t="b">
            <v>0</v>
          </cell>
          <cell r="DP690" t="b">
            <v>0</v>
          </cell>
          <cell r="DV690">
            <v>0</v>
          </cell>
          <cell r="DX690">
            <v>0</v>
          </cell>
          <cell r="DZ690">
            <v>0</v>
          </cell>
          <cell r="EB690">
            <v>0</v>
          </cell>
          <cell r="ED690">
            <v>0</v>
          </cell>
          <cell r="EF690">
            <v>0</v>
          </cell>
          <cell r="EJ690">
            <v>0</v>
          </cell>
          <cell r="EL690">
            <v>0</v>
          </cell>
          <cell r="EN690">
            <v>0</v>
          </cell>
          <cell r="EP690">
            <v>0</v>
          </cell>
          <cell r="ER690">
            <v>0</v>
          </cell>
          <cell r="ET690">
            <v>0</v>
          </cell>
          <cell r="EX690">
            <v>0</v>
          </cell>
          <cell r="EZ690">
            <v>0</v>
          </cell>
          <cell r="FD690">
            <v>0</v>
          </cell>
          <cell r="FF690">
            <v>0</v>
          </cell>
        </row>
        <row r="691">
          <cell r="A691" t="str">
            <v>AVV_Kedler</v>
          </cell>
          <cell r="B691" t="str">
            <v>DK-West</v>
          </cell>
          <cell r="G691">
            <v>0</v>
          </cell>
          <cell r="H691">
            <v>7.0000000000000007E-2</v>
          </cell>
          <cell r="AK691">
            <v>0</v>
          </cell>
          <cell r="AL691">
            <v>5.4810000000000005E-2</v>
          </cell>
          <cell r="AN691">
            <v>0</v>
          </cell>
          <cell r="AO691">
            <v>1.3860000000000003E-2</v>
          </cell>
          <cell r="AP691">
            <v>6.9930000000000003</v>
          </cell>
          <cell r="AQ691">
            <v>4.9000000000000007E-3</v>
          </cell>
          <cell r="BG691" t="b">
            <v>1</v>
          </cell>
          <cell r="BO691" t="b">
            <v>1</v>
          </cell>
          <cell r="CA691" t="b">
            <v>0</v>
          </cell>
          <cell r="CB691" t="b">
            <v>1</v>
          </cell>
          <cell r="CD691" t="b">
            <v>0</v>
          </cell>
          <cell r="CE691" t="b">
            <v>0</v>
          </cell>
          <cell r="CG691" t="b">
            <v>0</v>
          </cell>
          <cell r="CH691" t="b">
            <v>0</v>
          </cell>
          <cell r="CP691" t="str">
            <v>EHWSTBOD</v>
          </cell>
          <cell r="CT691" t="b">
            <v>0</v>
          </cell>
          <cell r="CV691" t="b">
            <v>0</v>
          </cell>
          <cell r="CX691" t="b">
            <v>0</v>
          </cell>
          <cell r="CZ691" t="b">
            <v>0</v>
          </cell>
          <cell r="DB691" t="b">
            <v>0</v>
          </cell>
          <cell r="DD691" t="b">
            <v>0</v>
          </cell>
          <cell r="DF691" t="b">
            <v>1</v>
          </cell>
          <cell r="DH691" t="b">
            <v>1</v>
          </cell>
          <cell r="DJ691" t="b">
            <v>1</v>
          </cell>
          <cell r="DL691" t="b">
            <v>1</v>
          </cell>
          <cell r="DN691" t="b">
            <v>0</v>
          </cell>
          <cell r="DP691" t="b">
            <v>0</v>
          </cell>
          <cell r="DV691">
            <v>0</v>
          </cell>
          <cell r="DX691">
            <v>0</v>
          </cell>
          <cell r="DZ691">
            <v>0</v>
          </cell>
          <cell r="EB691">
            <v>0</v>
          </cell>
          <cell r="ED691">
            <v>0</v>
          </cell>
          <cell r="EF691">
            <v>0</v>
          </cell>
          <cell r="EJ691">
            <v>7.0000000000000007E-2</v>
          </cell>
          <cell r="EL691">
            <v>7.0000000000000007E-2</v>
          </cell>
          <cell r="EN691">
            <v>7.0000000000000007E-2</v>
          </cell>
          <cell r="EP691">
            <v>7.0000000000000007E-2</v>
          </cell>
          <cell r="ER691">
            <v>0</v>
          </cell>
          <cell r="ET691">
            <v>0</v>
          </cell>
          <cell r="EX691">
            <v>0</v>
          </cell>
          <cell r="EZ691">
            <v>0</v>
          </cell>
          <cell r="FD691">
            <v>0</v>
          </cell>
          <cell r="FF691">
            <v>0</v>
          </cell>
        </row>
        <row r="692">
          <cell r="A692" t="str">
            <v>Hjørring1</v>
          </cell>
          <cell r="B692" t="str">
            <v>DK-West</v>
          </cell>
          <cell r="G692">
            <v>51.043799999999997</v>
          </cell>
          <cell r="H692">
            <v>48.2</v>
          </cell>
          <cell r="AK692">
            <v>21.948833999999998</v>
          </cell>
          <cell r="AL692">
            <v>19.571293673276681</v>
          </cell>
          <cell r="AN692">
            <v>0</v>
          </cell>
          <cell r="AO692">
            <v>4.0835039999999996</v>
          </cell>
          <cell r="AP692">
            <v>510.43799999999999</v>
          </cell>
          <cell r="AQ692">
            <v>5.1043799999999999</v>
          </cell>
          <cell r="BG692" t="b">
            <v>1</v>
          </cell>
          <cell r="BO692" t="b">
            <v>0</v>
          </cell>
          <cell r="CA692" t="b">
            <v>0</v>
          </cell>
          <cell r="CB692" t="b">
            <v>0</v>
          </cell>
          <cell r="CD692" t="b">
            <v>0</v>
          </cell>
          <cell r="CE692" t="b">
            <v>0</v>
          </cell>
          <cell r="CG692" t="b">
            <v>0</v>
          </cell>
          <cell r="CH692" t="b">
            <v>0</v>
          </cell>
          <cell r="CP692" t="str">
            <v>ECGASGTD</v>
          </cell>
          <cell r="CT692" t="b">
            <v>0</v>
          </cell>
          <cell r="CV692" t="b">
            <v>0</v>
          </cell>
          <cell r="CX692" t="b">
            <v>0</v>
          </cell>
          <cell r="CZ692" t="b">
            <v>0</v>
          </cell>
          <cell r="DB692" t="b">
            <v>0</v>
          </cell>
          <cell r="DD692" t="b">
            <v>0</v>
          </cell>
          <cell r="DF692" t="b">
            <v>0</v>
          </cell>
          <cell r="DH692" t="b">
            <v>0</v>
          </cell>
          <cell r="DJ692" t="b">
            <v>0</v>
          </cell>
          <cell r="DL692" t="b">
            <v>0</v>
          </cell>
          <cell r="DN692" t="b">
            <v>0</v>
          </cell>
          <cell r="DP692" t="b">
            <v>0</v>
          </cell>
          <cell r="DV692">
            <v>0</v>
          </cell>
          <cell r="DX692">
            <v>0</v>
          </cell>
          <cell r="DZ692">
            <v>0</v>
          </cell>
          <cell r="EB692">
            <v>0</v>
          </cell>
          <cell r="ED692">
            <v>0</v>
          </cell>
          <cell r="EF692">
            <v>0</v>
          </cell>
          <cell r="EJ692">
            <v>0</v>
          </cell>
          <cell r="EL692">
            <v>0</v>
          </cell>
          <cell r="EN692">
            <v>0</v>
          </cell>
          <cell r="EP692">
            <v>0</v>
          </cell>
          <cell r="ER692">
            <v>0</v>
          </cell>
          <cell r="ET692">
            <v>0</v>
          </cell>
          <cell r="EX692">
            <v>0</v>
          </cell>
          <cell r="EZ692">
            <v>0</v>
          </cell>
          <cell r="FD692">
            <v>0</v>
          </cell>
          <cell r="FF692">
            <v>0</v>
          </cell>
        </row>
        <row r="693">
          <cell r="A693" t="str">
            <v>Hjørring1</v>
          </cell>
          <cell r="B693" t="str">
            <v>DK-West</v>
          </cell>
          <cell r="G693">
            <v>51.043799999999997</v>
          </cell>
          <cell r="H693">
            <v>48.2</v>
          </cell>
          <cell r="AK693">
            <v>21.948833999999998</v>
          </cell>
          <cell r="AL693">
            <v>19.571293673276681</v>
          </cell>
          <cell r="AN693">
            <v>0</v>
          </cell>
          <cell r="AO693">
            <v>4.0835039999999996</v>
          </cell>
          <cell r="AP693">
            <v>510.43799999999999</v>
          </cell>
          <cell r="AQ693">
            <v>5.1043799999999999</v>
          </cell>
          <cell r="BG693" t="b">
            <v>1</v>
          </cell>
          <cell r="BO693" t="b">
            <v>1</v>
          </cell>
          <cell r="CA693" t="b">
            <v>1</v>
          </cell>
          <cell r="CB693" t="b">
            <v>1</v>
          </cell>
          <cell r="CD693" t="b">
            <v>0</v>
          </cell>
          <cell r="CE693" t="b">
            <v>0</v>
          </cell>
          <cell r="CG693" t="b">
            <v>0</v>
          </cell>
          <cell r="CH693" t="b">
            <v>0</v>
          </cell>
          <cell r="CP693" t="str">
            <v>ECGASGTD</v>
          </cell>
          <cell r="CT693" t="b">
            <v>0</v>
          </cell>
          <cell r="CV693" t="b">
            <v>0</v>
          </cell>
          <cell r="CX693" t="b">
            <v>0</v>
          </cell>
          <cell r="CZ693" t="b">
            <v>0</v>
          </cell>
          <cell r="DB693" t="b">
            <v>0</v>
          </cell>
          <cell r="DD693" t="b">
            <v>0</v>
          </cell>
          <cell r="DF693" t="b">
            <v>0</v>
          </cell>
          <cell r="DH693" t="b">
            <v>0</v>
          </cell>
          <cell r="DJ693" t="b">
            <v>0</v>
          </cell>
          <cell r="DL693" t="b">
            <v>0</v>
          </cell>
          <cell r="DN693" t="b">
            <v>0</v>
          </cell>
          <cell r="DP693" t="b">
            <v>0</v>
          </cell>
          <cell r="DV693">
            <v>51.043799999999997</v>
          </cell>
          <cell r="DX693">
            <v>51.043799999999997</v>
          </cell>
          <cell r="DZ693">
            <v>0</v>
          </cell>
          <cell r="EB693">
            <v>0</v>
          </cell>
          <cell r="ED693">
            <v>0</v>
          </cell>
          <cell r="EF693">
            <v>0</v>
          </cell>
          <cell r="EJ693">
            <v>48.2</v>
          </cell>
          <cell r="EL693">
            <v>48.2</v>
          </cell>
          <cell r="EN693">
            <v>0</v>
          </cell>
          <cell r="EP693">
            <v>0</v>
          </cell>
          <cell r="ER693">
            <v>0</v>
          </cell>
          <cell r="ET693">
            <v>0</v>
          </cell>
          <cell r="EX693">
            <v>0</v>
          </cell>
          <cell r="EZ693">
            <v>0</v>
          </cell>
          <cell r="FD693">
            <v>0</v>
          </cell>
          <cell r="FF693">
            <v>0</v>
          </cell>
        </row>
        <row r="694">
          <cell r="A694" t="str">
            <v>Hjørring1</v>
          </cell>
          <cell r="B694" t="str">
            <v>DK-West</v>
          </cell>
          <cell r="G694">
            <v>51.043799999999997</v>
          </cell>
          <cell r="H694">
            <v>48.2</v>
          </cell>
          <cell r="AK694">
            <v>21.948833999999998</v>
          </cell>
          <cell r="AL694">
            <v>19.571293673276681</v>
          </cell>
          <cell r="AN694">
            <v>0</v>
          </cell>
          <cell r="AO694">
            <v>4.0835039999999996</v>
          </cell>
          <cell r="AP694">
            <v>510.43799999999999</v>
          </cell>
          <cell r="AQ694">
            <v>5.1043799999999999</v>
          </cell>
          <cell r="BG694" t="b">
            <v>1</v>
          </cell>
          <cell r="BO694" t="b">
            <v>0</v>
          </cell>
          <cell r="CA694" t="b">
            <v>0</v>
          </cell>
          <cell r="CB694" t="b">
            <v>0</v>
          </cell>
          <cell r="CD694" t="b">
            <v>1</v>
          </cell>
          <cell r="CE694" t="b">
            <v>1</v>
          </cell>
          <cell r="CG694" t="b">
            <v>0</v>
          </cell>
          <cell r="CH694" t="b">
            <v>0</v>
          </cell>
          <cell r="CP694" t="str">
            <v>ECGASGTD</v>
          </cell>
          <cell r="CT694" t="b">
            <v>1</v>
          </cell>
          <cell r="CV694" t="b">
            <v>1</v>
          </cell>
          <cell r="CX694" t="b">
            <v>0</v>
          </cell>
          <cell r="CZ694" t="b">
            <v>0</v>
          </cell>
          <cell r="DB694" t="b">
            <v>0</v>
          </cell>
          <cell r="DD694" t="b">
            <v>0</v>
          </cell>
          <cell r="DF694" t="b">
            <v>1</v>
          </cell>
          <cell r="DH694" t="b">
            <v>1</v>
          </cell>
          <cell r="DJ694" t="b">
            <v>0</v>
          </cell>
          <cell r="DL694" t="b">
            <v>0</v>
          </cell>
          <cell r="DN694" t="b">
            <v>0</v>
          </cell>
          <cell r="DP694" t="b">
            <v>0</v>
          </cell>
          <cell r="DV694">
            <v>0</v>
          </cell>
          <cell r="DX694">
            <v>0</v>
          </cell>
          <cell r="DZ694">
            <v>0</v>
          </cell>
          <cell r="EB694">
            <v>0</v>
          </cell>
          <cell r="ED694">
            <v>0</v>
          </cell>
          <cell r="EF694">
            <v>0</v>
          </cell>
          <cell r="EJ694">
            <v>0</v>
          </cell>
          <cell r="EL694">
            <v>0</v>
          </cell>
          <cell r="EN694">
            <v>0</v>
          </cell>
          <cell r="EP694">
            <v>0</v>
          </cell>
          <cell r="ER694">
            <v>0</v>
          </cell>
          <cell r="ET694">
            <v>0</v>
          </cell>
          <cell r="EX694">
            <v>51.043799999999997</v>
          </cell>
          <cell r="EZ694">
            <v>48.2</v>
          </cell>
          <cell r="FD694">
            <v>0</v>
          </cell>
          <cell r="FF694">
            <v>0</v>
          </cell>
        </row>
        <row r="695">
          <cell r="A695" t="str">
            <v>Hjørring2</v>
          </cell>
          <cell r="B695" t="str">
            <v>DK-West</v>
          </cell>
          <cell r="G695">
            <v>64</v>
          </cell>
          <cell r="H695">
            <v>48</v>
          </cell>
          <cell r="AK695">
            <v>31.616</v>
          </cell>
          <cell r="AL695">
            <v>17.783999999999999</v>
          </cell>
          <cell r="AN695">
            <v>0</v>
          </cell>
          <cell r="AO695">
            <v>0</v>
          </cell>
          <cell r="AP695">
            <v>1192</v>
          </cell>
          <cell r="AQ695">
            <v>6.4</v>
          </cell>
          <cell r="BG695" t="b">
            <v>1</v>
          </cell>
          <cell r="BO695" t="b">
            <v>0</v>
          </cell>
          <cell r="CA695" t="b">
            <v>0</v>
          </cell>
          <cell r="CB695" t="b">
            <v>0</v>
          </cell>
          <cell r="CD695" t="b">
            <v>0</v>
          </cell>
          <cell r="CE695" t="b">
            <v>0</v>
          </cell>
          <cell r="CG695" t="b">
            <v>0</v>
          </cell>
          <cell r="CH695" t="b">
            <v>0</v>
          </cell>
          <cell r="CP695" t="str">
            <v>ECGASGTD</v>
          </cell>
          <cell r="CT695" t="b">
            <v>0</v>
          </cell>
          <cell r="CV695" t="b">
            <v>0</v>
          </cell>
          <cell r="CX695" t="b">
            <v>1</v>
          </cell>
          <cell r="CZ695" t="b">
            <v>1</v>
          </cell>
          <cell r="DB695" t="b">
            <v>1</v>
          </cell>
          <cell r="DD695" t="b">
            <v>0</v>
          </cell>
          <cell r="DF695" t="b">
            <v>0</v>
          </cell>
          <cell r="DH695" t="b">
            <v>0</v>
          </cell>
          <cell r="DJ695" t="b">
            <v>1</v>
          </cell>
          <cell r="DL695" t="b">
            <v>1</v>
          </cell>
          <cell r="DN695" t="b">
            <v>1</v>
          </cell>
          <cell r="DP695" t="b">
            <v>0</v>
          </cell>
          <cell r="DV695">
            <v>0</v>
          </cell>
          <cell r="DX695">
            <v>0</v>
          </cell>
          <cell r="DZ695">
            <v>0</v>
          </cell>
          <cell r="EB695">
            <v>0</v>
          </cell>
          <cell r="ED695">
            <v>0</v>
          </cell>
          <cell r="EF695">
            <v>0</v>
          </cell>
          <cell r="EJ695">
            <v>0</v>
          </cell>
          <cell r="EL695">
            <v>0</v>
          </cell>
          <cell r="EN695">
            <v>0</v>
          </cell>
          <cell r="EP695">
            <v>0</v>
          </cell>
          <cell r="ER695">
            <v>0</v>
          </cell>
          <cell r="ET695">
            <v>0</v>
          </cell>
          <cell r="EX695">
            <v>0</v>
          </cell>
          <cell r="EZ695">
            <v>0</v>
          </cell>
          <cell r="FD695">
            <v>0</v>
          </cell>
          <cell r="FF695">
            <v>0</v>
          </cell>
        </row>
        <row r="696">
          <cell r="A696" t="str">
            <v>AVV_KV</v>
          </cell>
          <cell r="B696" t="str">
            <v>DK-West</v>
          </cell>
          <cell r="G696">
            <v>4.3344000000000005</v>
          </cell>
          <cell r="H696">
            <v>12.9</v>
          </cell>
          <cell r="AK696">
            <v>0.87554880000000013</v>
          </cell>
          <cell r="AL696">
            <v>7.7553571428571431</v>
          </cell>
          <cell r="AN696">
            <v>0</v>
          </cell>
          <cell r="AO696">
            <v>8.7121873440000002</v>
          </cell>
          <cell r="AP696">
            <v>0</v>
          </cell>
          <cell r="AQ696">
            <v>0.39009600000000005</v>
          </cell>
          <cell r="BG696" t="b">
            <v>1</v>
          </cell>
          <cell r="BO696" t="b">
            <v>0</v>
          </cell>
          <cell r="CA696" t="b">
            <v>0</v>
          </cell>
          <cell r="CB696" t="b">
            <v>0</v>
          </cell>
          <cell r="CD696" t="b">
            <v>0</v>
          </cell>
          <cell r="CE696" t="b">
            <v>0</v>
          </cell>
          <cell r="CG696" t="b">
            <v>0</v>
          </cell>
          <cell r="CH696" t="b">
            <v>0</v>
          </cell>
          <cell r="CP696" t="str">
            <v>ECWSTBPD</v>
          </cell>
          <cell r="CT696" t="b">
            <v>0</v>
          </cell>
          <cell r="CV696" t="b">
            <v>0</v>
          </cell>
          <cell r="CX696" t="b">
            <v>0</v>
          </cell>
          <cell r="CZ696" t="b">
            <v>0</v>
          </cell>
          <cell r="DB696" t="b">
            <v>0</v>
          </cell>
          <cell r="DD696" t="b">
            <v>0</v>
          </cell>
          <cell r="DF696" t="b">
            <v>0</v>
          </cell>
          <cell r="DH696" t="b">
            <v>0</v>
          </cell>
          <cell r="DJ696" t="b">
            <v>0</v>
          </cell>
          <cell r="DL696" t="b">
            <v>0</v>
          </cell>
          <cell r="DN696" t="b">
            <v>0</v>
          </cell>
          <cell r="DP696" t="b">
            <v>0</v>
          </cell>
          <cell r="DV696">
            <v>0</v>
          </cell>
          <cell r="DX696">
            <v>0</v>
          </cell>
          <cell r="DZ696">
            <v>0</v>
          </cell>
          <cell r="EB696">
            <v>0</v>
          </cell>
          <cell r="ED696">
            <v>0</v>
          </cell>
          <cell r="EF696">
            <v>0</v>
          </cell>
          <cell r="EJ696">
            <v>0</v>
          </cell>
          <cell r="EL696">
            <v>0</v>
          </cell>
          <cell r="EN696">
            <v>0</v>
          </cell>
          <cell r="EP696">
            <v>0</v>
          </cell>
          <cell r="ER696">
            <v>0</v>
          </cell>
          <cell r="ET696">
            <v>0</v>
          </cell>
          <cell r="EX696">
            <v>0</v>
          </cell>
          <cell r="EZ696">
            <v>0</v>
          </cell>
          <cell r="FD696">
            <v>0</v>
          </cell>
          <cell r="FF696">
            <v>0</v>
          </cell>
        </row>
        <row r="697">
          <cell r="A697" t="str">
            <v>AVV_KV</v>
          </cell>
          <cell r="B697" t="str">
            <v>DK-West</v>
          </cell>
          <cell r="G697">
            <v>4.3344000000000005</v>
          </cell>
          <cell r="H697">
            <v>12.9</v>
          </cell>
          <cell r="AK697">
            <v>0.87554880000000013</v>
          </cell>
          <cell r="AL697">
            <v>7.7553571428571431</v>
          </cell>
          <cell r="AN697">
            <v>0</v>
          </cell>
          <cell r="AO697">
            <v>8.1696938400000008</v>
          </cell>
          <cell r="AP697">
            <v>0</v>
          </cell>
          <cell r="AQ697">
            <v>0.39009600000000005</v>
          </cell>
          <cell r="BG697" t="b">
            <v>1</v>
          </cell>
          <cell r="BO697" t="b">
            <v>1</v>
          </cell>
          <cell r="CA697" t="b">
            <v>1</v>
          </cell>
          <cell r="CB697" t="b">
            <v>1</v>
          </cell>
          <cell r="CD697" t="b">
            <v>0</v>
          </cell>
          <cell r="CE697" t="b">
            <v>0</v>
          </cell>
          <cell r="CG697" t="b">
            <v>0</v>
          </cell>
          <cell r="CH697" t="b">
            <v>0</v>
          </cell>
          <cell r="CP697" t="str">
            <v>ECWSTBPD</v>
          </cell>
          <cell r="CT697" t="b">
            <v>0</v>
          </cell>
          <cell r="CV697" t="b">
            <v>0</v>
          </cell>
          <cell r="CX697" t="b">
            <v>0</v>
          </cell>
          <cell r="CZ697" t="b">
            <v>0</v>
          </cell>
          <cell r="DB697" t="b">
            <v>0</v>
          </cell>
          <cell r="DD697" t="b">
            <v>0</v>
          </cell>
          <cell r="DF697" t="b">
            <v>0</v>
          </cell>
          <cell r="DH697" t="b">
            <v>0</v>
          </cell>
          <cell r="DJ697" t="b">
            <v>0</v>
          </cell>
          <cell r="DL697" t="b">
            <v>0</v>
          </cell>
          <cell r="DN697" t="b">
            <v>0</v>
          </cell>
          <cell r="DP697" t="b">
            <v>0</v>
          </cell>
          <cell r="DV697">
            <v>0</v>
          </cell>
          <cell r="DX697">
            <v>0</v>
          </cell>
          <cell r="DZ697">
            <v>0</v>
          </cell>
          <cell r="EB697">
            <v>0</v>
          </cell>
          <cell r="ED697">
            <v>0</v>
          </cell>
          <cell r="EF697">
            <v>0</v>
          </cell>
          <cell r="EJ697">
            <v>0</v>
          </cell>
          <cell r="EL697">
            <v>0</v>
          </cell>
          <cell r="EN697">
            <v>0</v>
          </cell>
          <cell r="EP697">
            <v>0</v>
          </cell>
          <cell r="ER697">
            <v>0</v>
          </cell>
          <cell r="ET697">
            <v>0</v>
          </cell>
          <cell r="EX697">
            <v>0</v>
          </cell>
          <cell r="EZ697">
            <v>0</v>
          </cell>
          <cell r="FD697">
            <v>0</v>
          </cell>
          <cell r="FF697">
            <v>0</v>
          </cell>
        </row>
        <row r="698">
          <cell r="A698" t="str">
            <v>AVV_KV</v>
          </cell>
          <cell r="B698" t="str">
            <v>DK-West</v>
          </cell>
          <cell r="G698">
            <v>4.3344000000000005</v>
          </cell>
          <cell r="H698">
            <v>12.9</v>
          </cell>
          <cell r="AK698">
            <v>0.87554880000000013</v>
          </cell>
          <cell r="AL698">
            <v>7.7553571428571431</v>
          </cell>
          <cell r="AN698">
            <v>0</v>
          </cell>
          <cell r="AO698">
            <v>8.0340704640000009</v>
          </cell>
          <cell r="AP698">
            <v>0</v>
          </cell>
          <cell r="AQ698">
            <v>0.39009600000000005</v>
          </cell>
          <cell r="BG698" t="b">
            <v>1</v>
          </cell>
          <cell r="BO698" t="b">
            <v>0</v>
          </cell>
          <cell r="CA698" t="b">
            <v>0</v>
          </cell>
          <cell r="CB698" t="b">
            <v>0</v>
          </cell>
          <cell r="CD698" t="b">
            <v>1</v>
          </cell>
          <cell r="CE698" t="b">
            <v>1</v>
          </cell>
          <cell r="CG698" t="b">
            <v>0</v>
          </cell>
          <cell r="CH698" t="b">
            <v>0</v>
          </cell>
          <cell r="CT698" t="b">
            <v>0</v>
          </cell>
          <cell r="CV698" t="b">
            <v>0</v>
          </cell>
          <cell r="CX698" t="b">
            <v>0</v>
          </cell>
          <cell r="CZ698" t="b">
            <v>0</v>
          </cell>
          <cell r="DB698" t="b">
            <v>0</v>
          </cell>
          <cell r="DD698" t="b">
            <v>0</v>
          </cell>
          <cell r="DF698" t="b">
            <v>0</v>
          </cell>
          <cell r="DH698" t="b">
            <v>0</v>
          </cell>
          <cell r="DJ698" t="b">
            <v>0</v>
          </cell>
          <cell r="DL698" t="b">
            <v>0</v>
          </cell>
          <cell r="DN698" t="b">
            <v>0</v>
          </cell>
          <cell r="DP698" t="b">
            <v>0</v>
          </cell>
          <cell r="DV698">
            <v>0</v>
          </cell>
          <cell r="DX698">
            <v>0</v>
          </cell>
          <cell r="DZ698">
            <v>0</v>
          </cell>
          <cell r="EB698">
            <v>0</v>
          </cell>
          <cell r="ED698">
            <v>0</v>
          </cell>
          <cell r="EF698">
            <v>0</v>
          </cell>
          <cell r="EJ698">
            <v>0</v>
          </cell>
          <cell r="EL698">
            <v>0</v>
          </cell>
          <cell r="EN698">
            <v>0</v>
          </cell>
          <cell r="EP698">
            <v>0</v>
          </cell>
          <cell r="ER698">
            <v>0</v>
          </cell>
          <cell r="ET698">
            <v>0</v>
          </cell>
          <cell r="EX698">
            <v>4.3344000000000005</v>
          </cell>
          <cell r="EZ698">
            <v>12.9</v>
          </cell>
          <cell r="FD698">
            <v>0</v>
          </cell>
          <cell r="FF698">
            <v>0</v>
          </cell>
        </row>
        <row r="699">
          <cell r="A699" t="str">
            <v>AVV_KV2</v>
          </cell>
          <cell r="B699" t="str">
            <v>DK-West</v>
          </cell>
          <cell r="G699">
            <v>4.7239436619718314</v>
          </cell>
          <cell r="H699">
            <v>12.9</v>
          </cell>
          <cell r="AK699">
            <v>1.1668140845070423</v>
          </cell>
          <cell r="AL699">
            <v>8.7010500000000004</v>
          </cell>
          <cell r="AN699">
            <v>0</v>
          </cell>
          <cell r="AO699">
            <v>5.4797746478873242</v>
          </cell>
          <cell r="AP699">
            <v>0</v>
          </cell>
          <cell r="AQ699">
            <v>0.33067605633802816</v>
          </cell>
          <cell r="BG699" t="b">
            <v>1</v>
          </cell>
          <cell r="BO699" t="b">
            <v>0</v>
          </cell>
          <cell r="CA699" t="b">
            <v>0</v>
          </cell>
          <cell r="CB699" t="b">
            <v>0</v>
          </cell>
          <cell r="CD699" t="b">
            <v>0</v>
          </cell>
          <cell r="CE699" t="b">
            <v>0</v>
          </cell>
          <cell r="CG699" t="b">
            <v>0</v>
          </cell>
          <cell r="CH699" t="b">
            <v>0</v>
          </cell>
          <cell r="CP699" t="str">
            <v>ECWSTBPD</v>
          </cell>
          <cell r="CT699" t="b">
            <v>0</v>
          </cell>
          <cell r="CV699" t="b">
            <v>0</v>
          </cell>
          <cell r="CX699" t="b">
            <v>1</v>
          </cell>
          <cell r="CZ699" t="b">
            <v>1</v>
          </cell>
          <cell r="DB699" t="b">
            <v>1</v>
          </cell>
          <cell r="DD699" t="b">
            <v>0</v>
          </cell>
          <cell r="DF699" t="b">
            <v>0</v>
          </cell>
          <cell r="DH699" t="b">
            <v>0</v>
          </cell>
          <cell r="DJ699" t="b">
            <v>1</v>
          </cell>
          <cell r="DL699" t="b">
            <v>1</v>
          </cell>
          <cell r="DN699" t="b">
            <v>1</v>
          </cell>
          <cell r="DP699" t="b">
            <v>0</v>
          </cell>
          <cell r="DV699">
            <v>0</v>
          </cell>
          <cell r="DX699">
            <v>0</v>
          </cell>
          <cell r="DZ699">
            <v>0</v>
          </cell>
          <cell r="EB699">
            <v>0</v>
          </cell>
          <cell r="ED699">
            <v>0</v>
          </cell>
          <cell r="EF699">
            <v>0</v>
          </cell>
          <cell r="EJ699">
            <v>0</v>
          </cell>
          <cell r="EL699">
            <v>0</v>
          </cell>
          <cell r="EN699">
            <v>0</v>
          </cell>
          <cell r="EP699">
            <v>0</v>
          </cell>
          <cell r="ER699">
            <v>0</v>
          </cell>
          <cell r="ET699">
            <v>0</v>
          </cell>
          <cell r="EX699">
            <v>0</v>
          </cell>
          <cell r="EZ699">
            <v>0</v>
          </cell>
          <cell r="FD699">
            <v>0</v>
          </cell>
          <cell r="FF699">
            <v>0</v>
          </cell>
        </row>
        <row r="700">
          <cell r="A700" t="str">
            <v>KedlerHjørring</v>
          </cell>
          <cell r="B700" t="str">
            <v>DK-West</v>
          </cell>
          <cell r="G700">
            <v>0</v>
          </cell>
          <cell r="H700">
            <v>59.1</v>
          </cell>
          <cell r="AK700">
            <v>0</v>
          </cell>
          <cell r="AL700">
            <v>59.218200000000003</v>
          </cell>
          <cell r="AN700">
            <v>0</v>
          </cell>
          <cell r="AO700">
            <v>0</v>
          </cell>
          <cell r="AP700">
            <v>638.28000000000009</v>
          </cell>
          <cell r="AQ700">
            <v>0</v>
          </cell>
          <cell r="BG700" t="b">
            <v>1</v>
          </cell>
          <cell r="BO700" t="b">
            <v>0</v>
          </cell>
          <cell r="CA700" t="b">
            <v>0</v>
          </cell>
          <cell r="CB700" t="b">
            <v>0</v>
          </cell>
          <cell r="CD700" t="b">
            <v>0</v>
          </cell>
          <cell r="CE700" t="b">
            <v>0</v>
          </cell>
          <cell r="CG700" t="b">
            <v>0</v>
          </cell>
          <cell r="CH700" t="b">
            <v>0</v>
          </cell>
          <cell r="CP700" t="str">
            <v>EHGASBOD</v>
          </cell>
          <cell r="CT700" t="b">
            <v>0</v>
          </cell>
          <cell r="CV700" t="b">
            <v>0</v>
          </cell>
          <cell r="CX700" t="b">
            <v>0</v>
          </cell>
          <cell r="CZ700" t="b">
            <v>0</v>
          </cell>
          <cell r="DB700" t="b">
            <v>0</v>
          </cell>
          <cell r="DD700" t="b">
            <v>0</v>
          </cell>
          <cell r="DF700" t="b">
            <v>0</v>
          </cell>
          <cell r="DH700" t="b">
            <v>0</v>
          </cell>
          <cell r="DJ700" t="b">
            <v>0</v>
          </cell>
          <cell r="DL700" t="b">
            <v>0</v>
          </cell>
          <cell r="DN700" t="b">
            <v>0</v>
          </cell>
          <cell r="DP700" t="b">
            <v>0</v>
          </cell>
          <cell r="DV700">
            <v>0</v>
          </cell>
          <cell r="DX700">
            <v>0</v>
          </cell>
          <cell r="DZ700">
            <v>0</v>
          </cell>
          <cell r="EB700">
            <v>0</v>
          </cell>
          <cell r="ED700">
            <v>0</v>
          </cell>
          <cell r="EF700">
            <v>0</v>
          </cell>
          <cell r="EJ700">
            <v>0</v>
          </cell>
          <cell r="EL700">
            <v>0</v>
          </cell>
          <cell r="EN700">
            <v>0</v>
          </cell>
          <cell r="EP700">
            <v>0</v>
          </cell>
          <cell r="ER700">
            <v>0</v>
          </cell>
          <cell r="ET700">
            <v>0</v>
          </cell>
          <cell r="EX700">
            <v>0</v>
          </cell>
          <cell r="EZ700">
            <v>0</v>
          </cell>
          <cell r="FD700">
            <v>0</v>
          </cell>
          <cell r="FF700">
            <v>0</v>
          </cell>
        </row>
        <row r="701">
          <cell r="A701" t="str">
            <v>KedlerHjørring</v>
          </cell>
          <cell r="B701" t="str">
            <v>DK-West</v>
          </cell>
          <cell r="G701">
            <v>0</v>
          </cell>
          <cell r="H701">
            <v>59.1</v>
          </cell>
          <cell r="AK701">
            <v>0</v>
          </cell>
          <cell r="AL701">
            <v>59.218200000000003</v>
          </cell>
          <cell r="AN701">
            <v>0</v>
          </cell>
          <cell r="AO701">
            <v>0</v>
          </cell>
          <cell r="AP701">
            <v>638.28000000000009</v>
          </cell>
          <cell r="AQ701">
            <v>0</v>
          </cell>
          <cell r="BG701" t="b">
            <v>1</v>
          </cell>
          <cell r="BO701" t="b">
            <v>1</v>
          </cell>
          <cell r="CA701" t="b">
            <v>0</v>
          </cell>
          <cell r="CB701" t="b">
            <v>1</v>
          </cell>
          <cell r="CD701" t="b">
            <v>0</v>
          </cell>
          <cell r="CE701" t="b">
            <v>0</v>
          </cell>
          <cell r="CG701" t="b">
            <v>0</v>
          </cell>
          <cell r="CH701" t="b">
            <v>0</v>
          </cell>
          <cell r="CP701" t="str">
            <v>EHGASBOD</v>
          </cell>
          <cell r="CT701" t="b">
            <v>0</v>
          </cell>
          <cell r="CV701" t="b">
            <v>0</v>
          </cell>
          <cell r="CX701" t="b">
            <v>0</v>
          </cell>
          <cell r="CZ701" t="b">
            <v>0</v>
          </cell>
          <cell r="DB701" t="b">
            <v>0</v>
          </cell>
          <cell r="DD701" t="b">
            <v>0</v>
          </cell>
          <cell r="DF701" t="b">
            <v>1</v>
          </cell>
          <cell r="DH701" t="b">
            <v>1</v>
          </cell>
          <cell r="DJ701" t="b">
            <v>1</v>
          </cell>
          <cell r="DL701" t="b">
            <v>1</v>
          </cell>
          <cell r="DN701" t="b">
            <v>0</v>
          </cell>
          <cell r="DP701" t="b">
            <v>0</v>
          </cell>
          <cell r="DV701">
            <v>0</v>
          </cell>
          <cell r="DX701">
            <v>0</v>
          </cell>
          <cell r="DZ701">
            <v>0</v>
          </cell>
          <cell r="EB701">
            <v>0</v>
          </cell>
          <cell r="ED701">
            <v>0</v>
          </cell>
          <cell r="EF701">
            <v>0</v>
          </cell>
          <cell r="EJ701">
            <v>59.1</v>
          </cell>
          <cell r="EL701">
            <v>59.1</v>
          </cell>
          <cell r="EN701">
            <v>59.1</v>
          </cell>
          <cell r="EP701">
            <v>59.1</v>
          </cell>
          <cell r="ER701">
            <v>0</v>
          </cell>
          <cell r="ET701">
            <v>0</v>
          </cell>
          <cell r="EX701">
            <v>0</v>
          </cell>
          <cell r="EZ701">
            <v>0</v>
          </cell>
          <cell r="FD701">
            <v>0</v>
          </cell>
          <cell r="FF701">
            <v>0</v>
          </cell>
        </row>
        <row r="702">
          <cell r="A702" t="str">
            <v>BiokedelHjørring</v>
          </cell>
          <cell r="B702" t="str">
            <v>DK-West</v>
          </cell>
          <cell r="G702">
            <v>0</v>
          </cell>
          <cell r="H702">
            <v>18</v>
          </cell>
          <cell r="AK702">
            <v>0</v>
          </cell>
          <cell r="AL702">
            <v>16.560000000000002</v>
          </cell>
          <cell r="AN702">
            <v>0</v>
          </cell>
          <cell r="AO702">
            <v>3.6000000000000004E-2</v>
          </cell>
          <cell r="AP702">
            <v>374.40000000000003</v>
          </cell>
          <cell r="AQ702">
            <v>0</v>
          </cell>
          <cell r="BG702" t="b">
            <v>1</v>
          </cell>
          <cell r="BO702" t="b">
            <v>1</v>
          </cell>
          <cell r="CA702" t="b">
            <v>0</v>
          </cell>
          <cell r="CB702" t="b">
            <v>1</v>
          </cell>
          <cell r="CD702" t="b">
            <v>0</v>
          </cell>
          <cell r="CE702" t="b">
            <v>0</v>
          </cell>
          <cell r="CG702" t="b">
            <v>0</v>
          </cell>
          <cell r="CH702" t="b">
            <v>0</v>
          </cell>
          <cell r="CP702" t="str">
            <v>EHWOOBOD</v>
          </cell>
          <cell r="CT702" t="b">
            <v>0</v>
          </cell>
          <cell r="CV702" t="b">
            <v>0</v>
          </cell>
          <cell r="CX702" t="b">
            <v>0</v>
          </cell>
          <cell r="CZ702" t="b">
            <v>0</v>
          </cell>
          <cell r="DB702" t="b">
            <v>0</v>
          </cell>
          <cell r="DD702" t="b">
            <v>0</v>
          </cell>
          <cell r="DF702" t="b">
            <v>1</v>
          </cell>
          <cell r="DH702" t="b">
            <v>1</v>
          </cell>
          <cell r="DJ702" t="b">
            <v>1</v>
          </cell>
          <cell r="DL702" t="b">
            <v>1</v>
          </cell>
          <cell r="DN702" t="b">
            <v>0</v>
          </cell>
          <cell r="DP702" t="b">
            <v>0</v>
          </cell>
          <cell r="DV702">
            <v>0</v>
          </cell>
          <cell r="DX702">
            <v>0</v>
          </cell>
          <cell r="DZ702">
            <v>0</v>
          </cell>
          <cell r="EB702">
            <v>0</v>
          </cell>
          <cell r="ED702">
            <v>0</v>
          </cell>
          <cell r="EF702">
            <v>0</v>
          </cell>
          <cell r="EJ702">
            <v>18</v>
          </cell>
          <cell r="EL702">
            <v>18</v>
          </cell>
          <cell r="EN702">
            <v>18</v>
          </cell>
          <cell r="EP702">
            <v>18</v>
          </cell>
          <cell r="ER702">
            <v>0</v>
          </cell>
          <cell r="ET702">
            <v>0</v>
          </cell>
          <cell r="EX702">
            <v>0</v>
          </cell>
          <cell r="EZ702">
            <v>0</v>
          </cell>
          <cell r="FD702">
            <v>0</v>
          </cell>
          <cell r="FF702">
            <v>0</v>
          </cell>
        </row>
        <row r="703">
          <cell r="A703" t="str">
            <v>VarmelagerHjørring</v>
          </cell>
          <cell r="B703" t="str">
            <v>DK-West</v>
          </cell>
          <cell r="G703">
            <v>0</v>
          </cell>
          <cell r="H703">
            <v>83.25</v>
          </cell>
          <cell r="AK703">
            <v>0</v>
          </cell>
          <cell r="AL703">
            <v>0</v>
          </cell>
          <cell r="AN703">
            <v>0</v>
          </cell>
          <cell r="AO703">
            <v>0</v>
          </cell>
          <cell r="AP703">
            <v>0</v>
          </cell>
          <cell r="AQ703">
            <v>0</v>
          </cell>
          <cell r="BG703" t="b">
            <v>0</v>
          </cell>
          <cell r="BO703" t="b">
            <v>0</v>
          </cell>
          <cell r="CA703" t="b">
            <v>0</v>
          </cell>
          <cell r="CB703" t="b">
            <v>0</v>
          </cell>
          <cell r="CD703" t="b">
            <v>0</v>
          </cell>
          <cell r="CE703" t="b">
            <v>0</v>
          </cell>
          <cell r="CG703" t="b">
            <v>0</v>
          </cell>
          <cell r="CH703" t="b">
            <v>0</v>
          </cell>
          <cell r="CP703">
            <v>0</v>
          </cell>
          <cell r="CT703" t="b">
            <v>0</v>
          </cell>
          <cell r="CV703" t="b">
            <v>0</v>
          </cell>
          <cell r="CX703" t="b">
            <v>0</v>
          </cell>
          <cell r="CZ703" t="b">
            <v>0</v>
          </cell>
          <cell r="DB703" t="b">
            <v>0</v>
          </cell>
          <cell r="DD703" t="b">
            <v>0</v>
          </cell>
          <cell r="DF703" t="b">
            <v>0</v>
          </cell>
          <cell r="DH703" t="b">
            <v>0</v>
          </cell>
          <cell r="DJ703" t="b">
            <v>0</v>
          </cell>
          <cell r="DL703" t="b">
            <v>0</v>
          </cell>
          <cell r="DN703" t="b">
            <v>0</v>
          </cell>
          <cell r="DP703" t="b">
            <v>0</v>
          </cell>
          <cell r="DV703">
            <v>0</v>
          </cell>
          <cell r="DX703">
            <v>0</v>
          </cell>
          <cell r="DZ703">
            <v>0</v>
          </cell>
          <cell r="EB703">
            <v>0</v>
          </cell>
          <cell r="ED703">
            <v>0</v>
          </cell>
          <cell r="EF703">
            <v>0</v>
          </cell>
          <cell r="EJ703">
            <v>0</v>
          </cell>
          <cell r="EL703">
            <v>0</v>
          </cell>
          <cell r="EN703">
            <v>0</v>
          </cell>
          <cell r="EP703">
            <v>0</v>
          </cell>
          <cell r="ER703">
            <v>0</v>
          </cell>
          <cell r="ET703">
            <v>0</v>
          </cell>
          <cell r="EX703">
            <v>0</v>
          </cell>
          <cell r="EZ703">
            <v>0</v>
          </cell>
          <cell r="FD703">
            <v>0</v>
          </cell>
          <cell r="FF703">
            <v>0</v>
          </cell>
        </row>
        <row r="704">
          <cell r="A704" t="str">
            <v>ElkedelHjørring</v>
          </cell>
          <cell r="B704" t="str">
            <v>DK-West</v>
          </cell>
          <cell r="G704" t="e">
            <v>#VALUE!</v>
          </cell>
          <cell r="H704">
            <v>12.05</v>
          </cell>
          <cell r="AK704">
            <v>0</v>
          </cell>
          <cell r="AL704">
            <v>0</v>
          </cell>
          <cell r="AN704">
            <v>0</v>
          </cell>
          <cell r="AO704">
            <v>0</v>
          </cell>
          <cell r="AP704">
            <v>0</v>
          </cell>
          <cell r="AQ704">
            <v>0</v>
          </cell>
          <cell r="BG704" t="b">
            <v>0</v>
          </cell>
          <cell r="BO704" t="b">
            <v>0</v>
          </cell>
          <cell r="CA704" t="b">
            <v>0</v>
          </cell>
          <cell r="CB704" t="b">
            <v>0</v>
          </cell>
          <cell r="CD704" t="b">
            <v>0</v>
          </cell>
          <cell r="CE704" t="b">
            <v>0</v>
          </cell>
          <cell r="CG704" t="b">
            <v>0</v>
          </cell>
          <cell r="CH704" t="b">
            <v>0</v>
          </cell>
          <cell r="CP704">
            <v>0</v>
          </cell>
          <cell r="CT704" t="b">
            <v>0</v>
          </cell>
          <cell r="CV704" t="b">
            <v>0</v>
          </cell>
          <cell r="CX704" t="b">
            <v>0</v>
          </cell>
          <cell r="CZ704" t="b">
            <v>0</v>
          </cell>
          <cell r="DB704" t="b">
            <v>0</v>
          </cell>
          <cell r="DD704" t="b">
            <v>0</v>
          </cell>
          <cell r="DF704" t="b">
            <v>0</v>
          </cell>
          <cell r="DH704" t="b">
            <v>0</v>
          </cell>
          <cell r="DJ704" t="b">
            <v>0</v>
          </cell>
          <cell r="DL704" t="b">
            <v>0</v>
          </cell>
          <cell r="DN704" t="b">
            <v>0</v>
          </cell>
          <cell r="DP704" t="b">
            <v>0</v>
          </cell>
          <cell r="DV704">
            <v>0</v>
          </cell>
          <cell r="DX704">
            <v>0</v>
          </cell>
          <cell r="DZ704">
            <v>0</v>
          </cell>
          <cell r="EB704">
            <v>0</v>
          </cell>
          <cell r="ED704">
            <v>0</v>
          </cell>
          <cell r="EF704">
            <v>0</v>
          </cell>
          <cell r="EJ704">
            <v>0</v>
          </cell>
          <cell r="EL704">
            <v>0</v>
          </cell>
          <cell r="EN704">
            <v>0</v>
          </cell>
          <cell r="EP704">
            <v>0</v>
          </cell>
          <cell r="ER704">
            <v>0</v>
          </cell>
          <cell r="ET704">
            <v>0</v>
          </cell>
          <cell r="EX704">
            <v>0</v>
          </cell>
          <cell r="EZ704">
            <v>0</v>
          </cell>
          <cell r="FD704">
            <v>0</v>
          </cell>
          <cell r="FF704">
            <v>0</v>
          </cell>
        </row>
        <row r="705">
          <cell r="A705" t="str">
            <v>Måbjergværket</v>
          </cell>
          <cell r="B705" t="str">
            <v>DK-West</v>
          </cell>
          <cell r="G705">
            <v>24.14</v>
          </cell>
          <cell r="H705">
            <v>68</v>
          </cell>
          <cell r="AK705">
            <v>4.8521400000000003</v>
          </cell>
          <cell r="AL705">
            <v>38.501408450704233</v>
          </cell>
          <cell r="AN705">
            <v>0</v>
          </cell>
          <cell r="AO705">
            <v>18.085688000000001</v>
          </cell>
          <cell r="AP705">
            <v>0</v>
          </cell>
          <cell r="AQ705">
            <v>2.1726000000000001</v>
          </cell>
          <cell r="BG705" t="b">
            <v>1</v>
          </cell>
          <cell r="BO705" t="b">
            <v>0</v>
          </cell>
          <cell r="CA705" t="b">
            <v>0</v>
          </cell>
          <cell r="CB705" t="b">
            <v>0</v>
          </cell>
          <cell r="CD705" t="b">
            <v>0</v>
          </cell>
          <cell r="CE705" t="b">
            <v>0</v>
          </cell>
          <cell r="CG705" t="b">
            <v>0</v>
          </cell>
          <cell r="CH705" t="b">
            <v>0</v>
          </cell>
          <cell r="CP705" t="str">
            <v>ECFL1BPD</v>
          </cell>
          <cell r="CT705" t="b">
            <v>0</v>
          </cell>
          <cell r="CV705" t="b">
            <v>0</v>
          </cell>
          <cell r="CX705" t="b">
            <v>0</v>
          </cell>
          <cell r="CZ705" t="b">
            <v>0</v>
          </cell>
          <cell r="DB705" t="b">
            <v>0</v>
          </cell>
          <cell r="DD705" t="b">
            <v>0</v>
          </cell>
          <cell r="DF705" t="b">
            <v>0</v>
          </cell>
          <cell r="DH705" t="b">
            <v>0</v>
          </cell>
          <cell r="DJ705" t="b">
            <v>0</v>
          </cell>
          <cell r="DL705" t="b">
            <v>0</v>
          </cell>
          <cell r="DN705" t="b">
            <v>0</v>
          </cell>
          <cell r="DP705" t="b">
            <v>0</v>
          </cell>
          <cell r="DV705">
            <v>0</v>
          </cell>
          <cell r="DX705">
            <v>0</v>
          </cell>
          <cell r="DZ705">
            <v>0</v>
          </cell>
          <cell r="EB705">
            <v>0</v>
          </cell>
          <cell r="ED705">
            <v>0</v>
          </cell>
          <cell r="EF705">
            <v>0</v>
          </cell>
          <cell r="EJ705">
            <v>0</v>
          </cell>
          <cell r="EL705">
            <v>0</v>
          </cell>
          <cell r="EN705">
            <v>0</v>
          </cell>
          <cell r="EP705">
            <v>0</v>
          </cell>
          <cell r="ER705">
            <v>0</v>
          </cell>
          <cell r="ET705">
            <v>0</v>
          </cell>
          <cell r="EX705">
            <v>0</v>
          </cell>
          <cell r="EZ705">
            <v>0</v>
          </cell>
          <cell r="FD705">
            <v>0</v>
          </cell>
          <cell r="FF705">
            <v>0</v>
          </cell>
        </row>
        <row r="706">
          <cell r="A706" t="str">
            <v>Måbjergværket</v>
          </cell>
          <cell r="B706" t="str">
            <v>DK-West</v>
          </cell>
          <cell r="G706">
            <v>24.14</v>
          </cell>
          <cell r="H706">
            <v>68</v>
          </cell>
          <cell r="AK706">
            <v>4.8521400000000003</v>
          </cell>
          <cell r="AL706">
            <v>38.501408450704233</v>
          </cell>
          <cell r="AN706">
            <v>0</v>
          </cell>
          <cell r="AO706">
            <v>18.085688000000001</v>
          </cell>
          <cell r="AP706">
            <v>0</v>
          </cell>
          <cell r="AQ706">
            <v>2.1726000000000001</v>
          </cell>
          <cell r="BG706" t="b">
            <v>1</v>
          </cell>
          <cell r="BO706" t="b">
            <v>0</v>
          </cell>
          <cell r="CA706" t="b">
            <v>0</v>
          </cell>
          <cell r="CB706" t="b">
            <v>0</v>
          </cell>
          <cell r="CD706" t="b">
            <v>0</v>
          </cell>
          <cell r="CE706" t="b">
            <v>0</v>
          </cell>
          <cell r="CG706" t="b">
            <v>0</v>
          </cell>
          <cell r="CH706" t="b">
            <v>0</v>
          </cell>
          <cell r="CP706" t="str">
            <v>ECFL1BPD</v>
          </cell>
          <cell r="CT706" t="b">
            <v>0</v>
          </cell>
          <cell r="CV706" t="b">
            <v>0</v>
          </cell>
          <cell r="CX706" t="b">
            <v>0</v>
          </cell>
          <cell r="CZ706" t="b">
            <v>0</v>
          </cell>
          <cell r="DB706" t="b">
            <v>0</v>
          </cell>
          <cell r="DD706" t="b">
            <v>0</v>
          </cell>
          <cell r="DF706" t="b">
            <v>0</v>
          </cell>
          <cell r="DH706" t="b">
            <v>0</v>
          </cell>
          <cell r="DJ706" t="b">
            <v>0</v>
          </cell>
          <cell r="DL706" t="b">
            <v>0</v>
          </cell>
          <cell r="DN706" t="b">
            <v>0</v>
          </cell>
          <cell r="DP706" t="b">
            <v>0</v>
          </cell>
          <cell r="DV706">
            <v>0</v>
          </cell>
          <cell r="DX706">
            <v>0</v>
          </cell>
          <cell r="DZ706">
            <v>0</v>
          </cell>
          <cell r="EB706">
            <v>0</v>
          </cell>
          <cell r="ED706">
            <v>0</v>
          </cell>
          <cell r="EF706">
            <v>0</v>
          </cell>
          <cell r="EJ706">
            <v>0</v>
          </cell>
          <cell r="EL706">
            <v>0</v>
          </cell>
          <cell r="EN706">
            <v>0</v>
          </cell>
          <cell r="EP706">
            <v>0</v>
          </cell>
          <cell r="ER706">
            <v>0</v>
          </cell>
          <cell r="ET706">
            <v>0</v>
          </cell>
          <cell r="EX706">
            <v>0</v>
          </cell>
          <cell r="EZ706">
            <v>0</v>
          </cell>
          <cell r="FD706">
            <v>0</v>
          </cell>
          <cell r="FF706">
            <v>0</v>
          </cell>
        </row>
        <row r="707">
          <cell r="A707" t="str">
            <v>Måbjergværket</v>
          </cell>
          <cell r="B707" t="str">
            <v>DK-West</v>
          </cell>
          <cell r="G707">
            <v>24.14</v>
          </cell>
          <cell r="H707">
            <v>68</v>
          </cell>
          <cell r="AK707">
            <v>4.8521400000000003</v>
          </cell>
          <cell r="AL707">
            <v>38.501408450704233</v>
          </cell>
          <cell r="AN707">
            <v>0</v>
          </cell>
          <cell r="AO707">
            <v>18.085688000000001</v>
          </cell>
          <cell r="AP707">
            <v>0</v>
          </cell>
          <cell r="AQ707">
            <v>2.1726000000000001</v>
          </cell>
          <cell r="BG707" t="b">
            <v>1</v>
          </cell>
          <cell r="BO707" t="b">
            <v>1</v>
          </cell>
          <cell r="CA707" t="b">
            <v>1</v>
          </cell>
          <cell r="CB707" t="b">
            <v>1</v>
          </cell>
          <cell r="CD707" t="b">
            <v>0</v>
          </cell>
          <cell r="CE707" t="b">
            <v>0</v>
          </cell>
          <cell r="CG707" t="b">
            <v>0</v>
          </cell>
          <cell r="CH707" t="b">
            <v>0</v>
          </cell>
          <cell r="CP707" t="str">
            <v>ECFL1BPD</v>
          </cell>
          <cell r="CT707" t="b">
            <v>1</v>
          </cell>
          <cell r="CV707" t="b">
            <v>0</v>
          </cell>
          <cell r="CX707" t="b">
            <v>0</v>
          </cell>
          <cell r="CZ707" t="b">
            <v>0</v>
          </cell>
          <cell r="DB707" t="b">
            <v>0</v>
          </cell>
          <cell r="DD707" t="b">
            <v>0</v>
          </cell>
          <cell r="DF707" t="b">
            <v>1</v>
          </cell>
          <cell r="DH707" t="b">
            <v>0</v>
          </cell>
          <cell r="DJ707" t="b">
            <v>0</v>
          </cell>
          <cell r="DL707" t="b">
            <v>0</v>
          </cell>
          <cell r="DN707" t="b">
            <v>0</v>
          </cell>
          <cell r="DP707" t="b">
            <v>0</v>
          </cell>
          <cell r="DV707">
            <v>24.14</v>
          </cell>
          <cell r="DX707">
            <v>0</v>
          </cell>
          <cell r="DZ707">
            <v>0</v>
          </cell>
          <cell r="EB707">
            <v>0</v>
          </cell>
          <cell r="ED707">
            <v>0</v>
          </cell>
          <cell r="EF707">
            <v>0</v>
          </cell>
          <cell r="EJ707">
            <v>68</v>
          </cell>
          <cell r="EL707">
            <v>0</v>
          </cell>
          <cell r="EN707">
            <v>0</v>
          </cell>
          <cell r="EP707">
            <v>0</v>
          </cell>
          <cell r="ER707">
            <v>0</v>
          </cell>
          <cell r="ET707">
            <v>0</v>
          </cell>
          <cell r="EX707">
            <v>0</v>
          </cell>
          <cell r="EZ707">
            <v>0</v>
          </cell>
          <cell r="FD707">
            <v>0</v>
          </cell>
          <cell r="FF707">
            <v>0</v>
          </cell>
        </row>
        <row r="708">
          <cell r="A708" t="str">
            <v>Måbjergværket2</v>
          </cell>
          <cell r="B708" t="str">
            <v>DK-West</v>
          </cell>
          <cell r="G708">
            <v>30.6</v>
          </cell>
          <cell r="H708">
            <v>68</v>
          </cell>
          <cell r="AK708">
            <v>8.2620000000000005</v>
          </cell>
          <cell r="AL708">
            <v>40.799999999999997</v>
          </cell>
          <cell r="AN708">
            <v>0</v>
          </cell>
          <cell r="AO708">
            <v>22.925519999999999</v>
          </cell>
          <cell r="AP708">
            <v>0</v>
          </cell>
          <cell r="AQ708">
            <v>2.1419999999999999</v>
          </cell>
          <cell r="BG708" t="b">
            <v>1</v>
          </cell>
          <cell r="BO708" t="b">
            <v>0</v>
          </cell>
          <cell r="CA708" t="b">
            <v>0</v>
          </cell>
          <cell r="CB708" t="b">
            <v>0</v>
          </cell>
          <cell r="CD708" t="b">
            <v>0</v>
          </cell>
          <cell r="CE708" t="b">
            <v>0</v>
          </cell>
          <cell r="CG708" t="b">
            <v>0</v>
          </cell>
          <cell r="CH708" t="b">
            <v>0</v>
          </cell>
          <cell r="CP708" t="str">
            <v>ECFL1BPD</v>
          </cell>
          <cell r="CT708" t="b">
            <v>0</v>
          </cell>
          <cell r="CV708" t="b">
            <v>1</v>
          </cell>
          <cell r="CX708" t="b">
            <v>1</v>
          </cell>
          <cell r="CZ708" t="b">
            <v>1</v>
          </cell>
          <cell r="DB708" t="b">
            <v>0</v>
          </cell>
          <cell r="DD708" t="b">
            <v>0</v>
          </cell>
          <cell r="DF708" t="b">
            <v>0</v>
          </cell>
          <cell r="DH708" t="b">
            <v>1</v>
          </cell>
          <cell r="DJ708" t="b">
            <v>1</v>
          </cell>
          <cell r="DL708" t="b">
            <v>1</v>
          </cell>
          <cell r="DN708" t="b">
            <v>0</v>
          </cell>
          <cell r="DP708" t="b">
            <v>0</v>
          </cell>
          <cell r="DV708">
            <v>0</v>
          </cell>
          <cell r="DX708">
            <v>0</v>
          </cell>
          <cell r="DZ708">
            <v>0</v>
          </cell>
          <cell r="EB708">
            <v>0</v>
          </cell>
          <cell r="ED708">
            <v>0</v>
          </cell>
          <cell r="EF708">
            <v>0</v>
          </cell>
          <cell r="EJ708">
            <v>0</v>
          </cell>
          <cell r="EL708">
            <v>0</v>
          </cell>
          <cell r="EN708">
            <v>0</v>
          </cell>
          <cell r="EP708">
            <v>0</v>
          </cell>
          <cell r="ER708">
            <v>0</v>
          </cell>
          <cell r="ET708">
            <v>0</v>
          </cell>
          <cell r="EX708">
            <v>0</v>
          </cell>
          <cell r="EZ708">
            <v>0</v>
          </cell>
          <cell r="FD708">
            <v>0</v>
          </cell>
          <cell r="FF708">
            <v>0</v>
          </cell>
        </row>
        <row r="709">
          <cell r="A709" t="str">
            <v>Holstebro-Affald</v>
          </cell>
          <cell r="B709" t="str">
            <v>DK-West</v>
          </cell>
          <cell r="G709">
            <v>0</v>
          </cell>
          <cell r="H709">
            <v>10</v>
          </cell>
          <cell r="AK709">
            <v>0</v>
          </cell>
          <cell r="AL709">
            <v>7.5</v>
          </cell>
          <cell r="AN709">
            <v>0</v>
          </cell>
          <cell r="AO709">
            <v>1.98</v>
          </cell>
          <cell r="AP709">
            <v>0</v>
          </cell>
          <cell r="AQ709">
            <v>0.70000000000000007</v>
          </cell>
          <cell r="BG709" t="b">
            <v>1</v>
          </cell>
          <cell r="BO709" t="b">
            <v>0</v>
          </cell>
          <cell r="CA709" t="b">
            <v>0</v>
          </cell>
          <cell r="CB709" t="b">
            <v>0</v>
          </cell>
          <cell r="CD709" t="b">
            <v>0</v>
          </cell>
          <cell r="CE709" t="b">
            <v>0</v>
          </cell>
          <cell r="CG709" t="b">
            <v>0</v>
          </cell>
          <cell r="CH709" t="b">
            <v>0</v>
          </cell>
          <cell r="CP709" t="str">
            <v>EHWSTBOD</v>
          </cell>
          <cell r="CT709" t="b">
            <v>0</v>
          </cell>
          <cell r="CV709" t="b">
            <v>0</v>
          </cell>
          <cell r="CX709" t="b">
            <v>0</v>
          </cell>
          <cell r="CZ709" t="b">
            <v>0</v>
          </cell>
          <cell r="DB709" t="b">
            <v>0</v>
          </cell>
          <cell r="DD709" t="b">
            <v>0</v>
          </cell>
          <cell r="DF709" t="b">
            <v>0</v>
          </cell>
          <cell r="DH709" t="b">
            <v>0</v>
          </cell>
          <cell r="DJ709" t="b">
            <v>0</v>
          </cell>
          <cell r="DL709" t="b">
            <v>0</v>
          </cell>
          <cell r="DN709" t="b">
            <v>0</v>
          </cell>
          <cell r="DP709" t="b">
            <v>0</v>
          </cell>
          <cell r="DV709">
            <v>0</v>
          </cell>
          <cell r="DX709">
            <v>0</v>
          </cell>
          <cell r="DZ709">
            <v>0</v>
          </cell>
          <cell r="EB709">
            <v>0</v>
          </cell>
          <cell r="ED709">
            <v>0</v>
          </cell>
          <cell r="EF709">
            <v>0</v>
          </cell>
          <cell r="EJ709">
            <v>0</v>
          </cell>
          <cell r="EL709">
            <v>0</v>
          </cell>
          <cell r="EN709">
            <v>0</v>
          </cell>
          <cell r="EP709">
            <v>0</v>
          </cell>
          <cell r="ER709">
            <v>0</v>
          </cell>
          <cell r="ET709">
            <v>0</v>
          </cell>
          <cell r="EX709">
            <v>0</v>
          </cell>
          <cell r="EZ709">
            <v>0</v>
          </cell>
          <cell r="FD709">
            <v>0</v>
          </cell>
          <cell r="FF709">
            <v>0</v>
          </cell>
        </row>
        <row r="710">
          <cell r="A710" t="str">
            <v>KedlerHolstebroNG</v>
          </cell>
          <cell r="B710" t="str">
            <v>DK-West</v>
          </cell>
          <cell r="G710">
            <v>0</v>
          </cell>
          <cell r="H710">
            <v>166</v>
          </cell>
          <cell r="AK710">
            <v>0</v>
          </cell>
          <cell r="AL710">
            <v>153.71600000000001</v>
          </cell>
          <cell r="AN710">
            <v>0</v>
          </cell>
          <cell r="AO710">
            <v>0</v>
          </cell>
          <cell r="AP710">
            <v>1792.8000000000002</v>
          </cell>
          <cell r="AQ710">
            <v>0</v>
          </cell>
          <cell r="BG710" t="b">
            <v>1</v>
          </cell>
          <cell r="BO710" t="b">
            <v>0</v>
          </cell>
          <cell r="CA710" t="b">
            <v>0</v>
          </cell>
          <cell r="CB710" t="b">
            <v>0</v>
          </cell>
          <cell r="CD710" t="b">
            <v>0</v>
          </cell>
          <cell r="CE710" t="b">
            <v>0</v>
          </cell>
          <cell r="CG710" t="b">
            <v>0</v>
          </cell>
          <cell r="CH710" t="b">
            <v>0</v>
          </cell>
          <cell r="CP710" t="str">
            <v>EHGASBOD</v>
          </cell>
          <cell r="CT710" t="b">
            <v>0</v>
          </cell>
          <cell r="CV710" t="b">
            <v>0</v>
          </cell>
          <cell r="CX710" t="b">
            <v>0</v>
          </cell>
          <cell r="CZ710" t="b">
            <v>0</v>
          </cell>
          <cell r="DB710" t="b">
            <v>0</v>
          </cell>
          <cell r="DD710" t="b">
            <v>0</v>
          </cell>
          <cell r="DF710" t="b">
            <v>0</v>
          </cell>
          <cell r="DH710" t="b">
            <v>0</v>
          </cell>
          <cell r="DJ710" t="b">
            <v>0</v>
          </cell>
          <cell r="DL710" t="b">
            <v>0</v>
          </cell>
          <cell r="DN710" t="b">
            <v>0</v>
          </cell>
          <cell r="DP710" t="b">
            <v>0</v>
          </cell>
          <cell r="DV710">
            <v>0</v>
          </cell>
          <cell r="DX710">
            <v>0</v>
          </cell>
          <cell r="DZ710">
            <v>0</v>
          </cell>
          <cell r="EB710">
            <v>0</v>
          </cell>
          <cell r="ED710">
            <v>0</v>
          </cell>
          <cell r="EF710">
            <v>0</v>
          </cell>
          <cell r="EJ710">
            <v>0</v>
          </cell>
          <cell r="EL710">
            <v>0</v>
          </cell>
          <cell r="EN710">
            <v>0</v>
          </cell>
          <cell r="EP710">
            <v>0</v>
          </cell>
          <cell r="ER710">
            <v>0</v>
          </cell>
          <cell r="ET710">
            <v>0</v>
          </cell>
          <cell r="EX710">
            <v>0</v>
          </cell>
          <cell r="EZ710">
            <v>0</v>
          </cell>
          <cell r="FD710">
            <v>0</v>
          </cell>
          <cell r="FF710">
            <v>0</v>
          </cell>
        </row>
        <row r="711">
          <cell r="A711" t="str">
            <v>KedlerHolstebroNG</v>
          </cell>
          <cell r="B711" t="str">
            <v>DK-West</v>
          </cell>
          <cell r="G711">
            <v>0</v>
          </cell>
          <cell r="H711">
            <v>166</v>
          </cell>
          <cell r="AK711">
            <v>0</v>
          </cell>
          <cell r="AL711">
            <v>153.71600000000001</v>
          </cell>
          <cell r="AN711">
            <v>0</v>
          </cell>
          <cell r="AO711">
            <v>0</v>
          </cell>
          <cell r="AP711">
            <v>1792.8000000000002</v>
          </cell>
          <cell r="AQ711">
            <v>0</v>
          </cell>
          <cell r="BG711" t="b">
            <v>1</v>
          </cell>
          <cell r="BO711" t="b">
            <v>1</v>
          </cell>
          <cell r="CA711" t="b">
            <v>0</v>
          </cell>
          <cell r="CB711" t="b">
            <v>1</v>
          </cell>
          <cell r="CD711" t="b">
            <v>0</v>
          </cell>
          <cell r="CE711" t="b">
            <v>0</v>
          </cell>
          <cell r="CG711" t="b">
            <v>0</v>
          </cell>
          <cell r="CH711" t="b">
            <v>0</v>
          </cell>
          <cell r="CP711" t="str">
            <v>EHGASBOD</v>
          </cell>
          <cell r="CT711" t="b">
            <v>0</v>
          </cell>
          <cell r="CV711" t="b">
            <v>0</v>
          </cell>
          <cell r="CX711" t="b">
            <v>0</v>
          </cell>
          <cell r="CZ711" t="b">
            <v>0</v>
          </cell>
          <cell r="DB711" t="b">
            <v>0</v>
          </cell>
          <cell r="DD711" t="b">
            <v>0</v>
          </cell>
          <cell r="DF711" t="b">
            <v>1</v>
          </cell>
          <cell r="DH711" t="b">
            <v>1</v>
          </cell>
          <cell r="DJ711" t="b">
            <v>1</v>
          </cell>
          <cell r="DL711" t="b">
            <v>1</v>
          </cell>
          <cell r="DN711" t="b">
            <v>0</v>
          </cell>
          <cell r="DP711" t="b">
            <v>0</v>
          </cell>
          <cell r="DV711">
            <v>0</v>
          </cell>
          <cell r="DX711">
            <v>0</v>
          </cell>
          <cell r="DZ711">
            <v>0</v>
          </cell>
          <cell r="EB711">
            <v>0</v>
          </cell>
          <cell r="ED711">
            <v>0</v>
          </cell>
          <cell r="EF711">
            <v>0</v>
          </cell>
          <cell r="EJ711">
            <v>166</v>
          </cell>
          <cell r="EL711">
            <v>166</v>
          </cell>
          <cell r="EN711">
            <v>166</v>
          </cell>
          <cell r="EP711">
            <v>166</v>
          </cell>
          <cell r="ER711">
            <v>0</v>
          </cell>
          <cell r="ET711">
            <v>0</v>
          </cell>
          <cell r="EX711">
            <v>0</v>
          </cell>
          <cell r="EZ711">
            <v>0</v>
          </cell>
          <cell r="FD711">
            <v>0</v>
          </cell>
          <cell r="FF711">
            <v>0</v>
          </cell>
        </row>
        <row r="712">
          <cell r="A712" t="str">
            <v>KedlerHolstebroGO</v>
          </cell>
          <cell r="B712" t="str">
            <v>DK-West</v>
          </cell>
          <cell r="G712">
            <v>0</v>
          </cell>
          <cell r="H712">
            <v>23.95</v>
          </cell>
          <cell r="AK712">
            <v>0</v>
          </cell>
          <cell r="AL712">
            <v>20.836500000000001</v>
          </cell>
          <cell r="AN712">
            <v>0</v>
          </cell>
          <cell r="AO712">
            <v>0</v>
          </cell>
          <cell r="AP712">
            <v>258.66000000000003</v>
          </cell>
          <cell r="AQ712">
            <v>0</v>
          </cell>
          <cell r="BG712" t="b">
            <v>1</v>
          </cell>
          <cell r="BO712" t="b">
            <v>0</v>
          </cell>
          <cell r="CA712" t="b">
            <v>0</v>
          </cell>
          <cell r="CB712" t="b">
            <v>0</v>
          </cell>
          <cell r="CD712" t="b">
            <v>0</v>
          </cell>
          <cell r="CE712" t="b">
            <v>0</v>
          </cell>
          <cell r="CG712" t="b">
            <v>0</v>
          </cell>
          <cell r="CH712" t="b">
            <v>0</v>
          </cell>
          <cell r="CP712" t="str">
            <v>EHDSLBOD</v>
          </cell>
          <cell r="CT712" t="b">
            <v>0</v>
          </cell>
          <cell r="CV712" t="b">
            <v>0</v>
          </cell>
          <cell r="CX712" t="b">
            <v>0</v>
          </cell>
          <cell r="CZ712" t="b">
            <v>0</v>
          </cell>
          <cell r="DB712" t="b">
            <v>0</v>
          </cell>
          <cell r="DD712" t="b">
            <v>0</v>
          </cell>
          <cell r="DF712" t="b">
            <v>0</v>
          </cell>
          <cell r="DH712" t="b">
            <v>0</v>
          </cell>
          <cell r="DJ712" t="b">
            <v>0</v>
          </cell>
          <cell r="DL712" t="b">
            <v>0</v>
          </cell>
          <cell r="DN712" t="b">
            <v>0</v>
          </cell>
          <cell r="DP712" t="b">
            <v>0</v>
          </cell>
          <cell r="DV712">
            <v>0</v>
          </cell>
          <cell r="DX712">
            <v>0</v>
          </cell>
          <cell r="DZ712">
            <v>0</v>
          </cell>
          <cell r="EB712">
            <v>0</v>
          </cell>
          <cell r="ED712">
            <v>0</v>
          </cell>
          <cell r="EF712">
            <v>0</v>
          </cell>
          <cell r="EJ712">
            <v>0</v>
          </cell>
          <cell r="EL712">
            <v>0</v>
          </cell>
          <cell r="EN712">
            <v>0</v>
          </cell>
          <cell r="EP712">
            <v>0</v>
          </cell>
          <cell r="ER712">
            <v>0</v>
          </cell>
          <cell r="ET712">
            <v>0</v>
          </cell>
          <cell r="EX712">
            <v>0</v>
          </cell>
          <cell r="EZ712">
            <v>0</v>
          </cell>
          <cell r="FD712">
            <v>0</v>
          </cell>
          <cell r="FF712">
            <v>0</v>
          </cell>
        </row>
        <row r="713">
          <cell r="A713" t="str">
            <v>KedlerHolstebroGO</v>
          </cell>
          <cell r="B713" t="str">
            <v>DK-West</v>
          </cell>
          <cell r="G713">
            <v>0</v>
          </cell>
          <cell r="H713">
            <v>23.95</v>
          </cell>
          <cell r="AK713">
            <v>0</v>
          </cell>
          <cell r="AL713">
            <v>20.836500000000001</v>
          </cell>
          <cell r="AN713">
            <v>0</v>
          </cell>
          <cell r="AO713">
            <v>0</v>
          </cell>
          <cell r="AP713">
            <v>258.66000000000003</v>
          </cell>
          <cell r="AQ713">
            <v>0</v>
          </cell>
          <cell r="BG713" t="b">
            <v>1</v>
          </cell>
          <cell r="BO713" t="b">
            <v>1</v>
          </cell>
          <cell r="CA713" t="b">
            <v>0</v>
          </cell>
          <cell r="CB713" t="b">
            <v>1</v>
          </cell>
          <cell r="CD713" t="b">
            <v>0</v>
          </cell>
          <cell r="CE713" t="b">
            <v>0</v>
          </cell>
          <cell r="CG713" t="b">
            <v>0</v>
          </cell>
          <cell r="CH713" t="b">
            <v>0</v>
          </cell>
          <cell r="CP713" t="str">
            <v>EHDSLBOD</v>
          </cell>
          <cell r="CT713" t="b">
            <v>0</v>
          </cell>
          <cell r="CV713" t="b">
            <v>0</v>
          </cell>
          <cell r="CX713" t="b">
            <v>0</v>
          </cell>
          <cell r="CZ713" t="b">
            <v>0</v>
          </cell>
          <cell r="DB713" t="b">
            <v>0</v>
          </cell>
          <cell r="DD713" t="b">
            <v>0</v>
          </cell>
          <cell r="DF713" t="b">
            <v>1</v>
          </cell>
          <cell r="DH713" t="b">
            <v>1</v>
          </cell>
          <cell r="DJ713" t="b">
            <v>1</v>
          </cell>
          <cell r="DL713" t="b">
            <v>1</v>
          </cell>
          <cell r="DN713" t="b">
            <v>0</v>
          </cell>
          <cell r="DP713" t="b">
            <v>0</v>
          </cell>
          <cell r="DV713">
            <v>0</v>
          </cell>
          <cell r="DX713">
            <v>0</v>
          </cell>
          <cell r="DZ713">
            <v>0</v>
          </cell>
          <cell r="EB713">
            <v>0</v>
          </cell>
          <cell r="ED713">
            <v>0</v>
          </cell>
          <cell r="EF713">
            <v>0</v>
          </cell>
          <cell r="EJ713">
            <v>23.95</v>
          </cell>
          <cell r="EL713">
            <v>23.95</v>
          </cell>
          <cell r="EN713">
            <v>23.95</v>
          </cell>
          <cell r="EP713">
            <v>23.95</v>
          </cell>
          <cell r="ER713">
            <v>0</v>
          </cell>
          <cell r="ET713">
            <v>0</v>
          </cell>
          <cell r="EX713">
            <v>0</v>
          </cell>
          <cell r="EZ713">
            <v>0</v>
          </cell>
          <cell r="FD713">
            <v>0</v>
          </cell>
          <cell r="FF713">
            <v>0</v>
          </cell>
        </row>
        <row r="714">
          <cell r="A714" t="str">
            <v>BiogasHolstebro</v>
          </cell>
          <cell r="B714" t="str">
            <v>DK-West</v>
          </cell>
          <cell r="G714">
            <v>0.38</v>
          </cell>
          <cell r="H714">
            <v>0.56000000000000005</v>
          </cell>
          <cell r="AK714">
            <v>0.10564000000000001</v>
          </cell>
          <cell r="AL714">
            <v>0.22942315789473691</v>
          </cell>
          <cell r="AN714">
            <v>0</v>
          </cell>
          <cell r="AO714">
            <v>3.8000000000000006E-2</v>
          </cell>
          <cell r="AP714">
            <v>11.4</v>
          </cell>
          <cell r="AQ714">
            <v>3.8000000000000006E-2</v>
          </cell>
          <cell r="BG714" t="b">
            <v>1</v>
          </cell>
          <cell r="BO714" t="b">
            <v>1</v>
          </cell>
          <cell r="CA714" t="b">
            <v>1</v>
          </cell>
          <cell r="CB714" t="b">
            <v>1</v>
          </cell>
          <cell r="CD714" t="b">
            <v>0</v>
          </cell>
          <cell r="CE714" t="b">
            <v>0</v>
          </cell>
          <cell r="CG714" t="b">
            <v>0</v>
          </cell>
          <cell r="CH714" t="b">
            <v>0</v>
          </cell>
          <cell r="CP714" t="str">
            <v>ECBGAEND</v>
          </cell>
          <cell r="CT714" t="b">
            <v>1</v>
          </cell>
          <cell r="CV714" t="b">
            <v>1</v>
          </cell>
          <cell r="CX714" t="b">
            <v>1</v>
          </cell>
          <cell r="CZ714" t="b">
            <v>1</v>
          </cell>
          <cell r="DB714" t="b">
            <v>0</v>
          </cell>
          <cell r="DD714" t="b">
            <v>0</v>
          </cell>
          <cell r="DF714" t="b">
            <v>1</v>
          </cell>
          <cell r="DH714" t="b">
            <v>1</v>
          </cell>
          <cell r="DJ714" t="b">
            <v>1</v>
          </cell>
          <cell r="DL714" t="b">
            <v>1</v>
          </cell>
          <cell r="DN714" t="b">
            <v>0</v>
          </cell>
          <cell r="DP714" t="b">
            <v>0</v>
          </cell>
          <cell r="DV714">
            <v>0.38</v>
          </cell>
          <cell r="DX714">
            <v>0.38</v>
          </cell>
          <cell r="DZ714">
            <v>0.38</v>
          </cell>
          <cell r="EB714">
            <v>0.38</v>
          </cell>
          <cell r="ED714">
            <v>0</v>
          </cell>
          <cell r="EF714">
            <v>0</v>
          </cell>
          <cell r="EJ714">
            <v>0.56000000000000005</v>
          </cell>
          <cell r="EL714">
            <v>0.56000000000000005</v>
          </cell>
          <cell r="EN714">
            <v>0.56000000000000005</v>
          </cell>
          <cell r="EP714">
            <v>0.56000000000000005</v>
          </cell>
          <cell r="ER714">
            <v>0</v>
          </cell>
          <cell r="ET714">
            <v>0</v>
          </cell>
          <cell r="EX714">
            <v>0</v>
          </cell>
          <cell r="EZ714">
            <v>0</v>
          </cell>
          <cell r="FD714">
            <v>0</v>
          </cell>
          <cell r="FF714">
            <v>0</v>
          </cell>
        </row>
        <row r="715">
          <cell r="A715" t="str">
            <v>VarmelagerHolstebro</v>
          </cell>
          <cell r="B715" t="str">
            <v>DK-West</v>
          </cell>
          <cell r="G715">
            <v>0</v>
          </cell>
          <cell r="H715">
            <v>22.5</v>
          </cell>
          <cell r="AK715">
            <v>0</v>
          </cell>
          <cell r="AL715">
            <v>0</v>
          </cell>
          <cell r="AN715">
            <v>0</v>
          </cell>
          <cell r="AO715">
            <v>0</v>
          </cell>
          <cell r="AP715">
            <v>0</v>
          </cell>
          <cell r="AQ715">
            <v>0</v>
          </cell>
          <cell r="BG715" t="b">
            <v>0</v>
          </cell>
          <cell r="BO715" t="b">
            <v>0</v>
          </cell>
          <cell r="CA715" t="b">
            <v>0</v>
          </cell>
          <cell r="CB715" t="b">
            <v>0</v>
          </cell>
          <cell r="CD715" t="b">
            <v>0</v>
          </cell>
          <cell r="CE715" t="b">
            <v>0</v>
          </cell>
          <cell r="CG715" t="b">
            <v>0</v>
          </cell>
          <cell r="CH715" t="b">
            <v>0</v>
          </cell>
          <cell r="CP715">
            <v>0</v>
          </cell>
          <cell r="CT715" t="b">
            <v>0</v>
          </cell>
          <cell r="CV715" t="b">
            <v>0</v>
          </cell>
          <cell r="CX715" t="b">
            <v>0</v>
          </cell>
          <cell r="CZ715" t="b">
            <v>0</v>
          </cell>
          <cell r="DB715" t="b">
            <v>0</v>
          </cell>
          <cell r="DD715" t="b">
            <v>0</v>
          </cell>
          <cell r="DF715" t="b">
            <v>0</v>
          </cell>
          <cell r="DH715" t="b">
            <v>0</v>
          </cell>
          <cell r="DJ715" t="b">
            <v>0</v>
          </cell>
          <cell r="DL715" t="b">
            <v>0</v>
          </cell>
          <cell r="DN715" t="b">
            <v>0</v>
          </cell>
          <cell r="DP715" t="b">
            <v>0</v>
          </cell>
          <cell r="DV715">
            <v>0</v>
          </cell>
          <cell r="DX715">
            <v>0</v>
          </cell>
          <cell r="DZ715">
            <v>0</v>
          </cell>
          <cell r="EB715">
            <v>0</v>
          </cell>
          <cell r="ED715">
            <v>0</v>
          </cell>
          <cell r="EF715">
            <v>0</v>
          </cell>
          <cell r="EJ715">
            <v>0</v>
          </cell>
          <cell r="EL715">
            <v>0</v>
          </cell>
          <cell r="EN715">
            <v>0</v>
          </cell>
          <cell r="EP715">
            <v>0</v>
          </cell>
          <cell r="ER715">
            <v>0</v>
          </cell>
          <cell r="ET715">
            <v>0</v>
          </cell>
          <cell r="EX715">
            <v>0</v>
          </cell>
          <cell r="EZ715">
            <v>0</v>
          </cell>
          <cell r="FD715">
            <v>0</v>
          </cell>
          <cell r="FF715">
            <v>0</v>
          </cell>
        </row>
        <row r="716">
          <cell r="A716" t="str">
            <v>ElkedelHolstebro</v>
          </cell>
          <cell r="B716" t="str">
            <v>DK-West</v>
          </cell>
          <cell r="G716" t="e">
            <v>#VALUE!</v>
          </cell>
          <cell r="H716">
            <v>17</v>
          </cell>
          <cell r="AK716">
            <v>0</v>
          </cell>
          <cell r="AL716">
            <v>0</v>
          </cell>
          <cell r="AN716">
            <v>0</v>
          </cell>
          <cell r="AO716">
            <v>0</v>
          </cell>
          <cell r="AP716">
            <v>0</v>
          </cell>
          <cell r="AQ716">
            <v>0</v>
          </cell>
          <cell r="BG716" t="b">
            <v>0</v>
          </cell>
          <cell r="BO716" t="b">
            <v>0</v>
          </cell>
          <cell r="CA716" t="b">
            <v>0</v>
          </cell>
          <cell r="CB716" t="b">
            <v>0</v>
          </cell>
          <cell r="CD716" t="b">
            <v>0</v>
          </cell>
          <cell r="CE716" t="b">
            <v>0</v>
          </cell>
          <cell r="CG716" t="b">
            <v>0</v>
          </cell>
          <cell r="CH716" t="b">
            <v>0</v>
          </cell>
          <cell r="CP716">
            <v>0</v>
          </cell>
          <cell r="CT716" t="b">
            <v>0</v>
          </cell>
          <cell r="CV716" t="b">
            <v>0</v>
          </cell>
          <cell r="CX716" t="b">
            <v>0</v>
          </cell>
          <cell r="CZ716" t="b">
            <v>0</v>
          </cell>
          <cell r="DB716" t="b">
            <v>0</v>
          </cell>
          <cell r="DD716" t="b">
            <v>0</v>
          </cell>
          <cell r="DF716" t="b">
            <v>0</v>
          </cell>
          <cell r="DH716" t="b">
            <v>0</v>
          </cell>
          <cell r="DJ716" t="b">
            <v>0</v>
          </cell>
          <cell r="DL716" t="b">
            <v>0</v>
          </cell>
          <cell r="DN716" t="b">
            <v>0</v>
          </cell>
          <cell r="DP716" t="b">
            <v>0</v>
          </cell>
          <cell r="DV716">
            <v>0</v>
          </cell>
          <cell r="DX716">
            <v>0</v>
          </cell>
          <cell r="DZ716">
            <v>0</v>
          </cell>
          <cell r="EB716">
            <v>0</v>
          </cell>
          <cell r="ED716">
            <v>0</v>
          </cell>
          <cell r="EF716">
            <v>0</v>
          </cell>
          <cell r="EJ716">
            <v>0</v>
          </cell>
          <cell r="EL716">
            <v>0</v>
          </cell>
          <cell r="EN716">
            <v>0</v>
          </cell>
          <cell r="EP716">
            <v>0</v>
          </cell>
          <cell r="ER716">
            <v>0</v>
          </cell>
          <cell r="ET716">
            <v>0</v>
          </cell>
          <cell r="EX716">
            <v>0</v>
          </cell>
          <cell r="EZ716">
            <v>0</v>
          </cell>
          <cell r="FD716">
            <v>0</v>
          </cell>
          <cell r="FF716">
            <v>0</v>
          </cell>
        </row>
        <row r="717">
          <cell r="A717" t="str">
            <v>HorsensKV</v>
          </cell>
          <cell r="B717" t="str">
            <v>DK-West</v>
          </cell>
          <cell r="G717">
            <v>32</v>
          </cell>
          <cell r="H717">
            <v>53.42237061769616</v>
          </cell>
          <cell r="AK717">
            <v>9.6</v>
          </cell>
          <cell r="AL717">
            <v>26.755778272635805</v>
          </cell>
          <cell r="AN717">
            <v>0</v>
          </cell>
          <cell r="AO717">
            <v>37.119999999999997</v>
          </cell>
          <cell r="AP717">
            <v>0</v>
          </cell>
          <cell r="AQ717">
            <v>2.88</v>
          </cell>
          <cell r="BG717" t="b">
            <v>1</v>
          </cell>
          <cell r="BO717" t="b">
            <v>0</v>
          </cell>
          <cell r="CA717" t="b">
            <v>0</v>
          </cell>
          <cell r="CB717" t="b">
            <v>0</v>
          </cell>
          <cell r="CD717" t="b">
            <v>0</v>
          </cell>
          <cell r="CE717" t="b">
            <v>0</v>
          </cell>
          <cell r="CG717" t="b">
            <v>0</v>
          </cell>
          <cell r="CH717" t="b">
            <v>0</v>
          </cell>
          <cell r="CP717" t="str">
            <v>ECGWABPD</v>
          </cell>
          <cell r="CT717" t="b">
            <v>0</v>
          </cell>
          <cell r="CV717" t="b">
            <v>0</v>
          </cell>
          <cell r="CX717" t="b">
            <v>0</v>
          </cell>
          <cell r="CZ717" t="b">
            <v>0</v>
          </cell>
          <cell r="DB717" t="b">
            <v>0</v>
          </cell>
          <cell r="DD717" t="b">
            <v>0</v>
          </cell>
          <cell r="DF717" t="b">
            <v>0</v>
          </cell>
          <cell r="DH717" t="b">
            <v>0</v>
          </cell>
          <cell r="DJ717" t="b">
            <v>0</v>
          </cell>
          <cell r="DL717" t="b">
            <v>0</v>
          </cell>
          <cell r="DN717" t="b">
            <v>0</v>
          </cell>
          <cell r="DP717" t="b">
            <v>0</v>
          </cell>
          <cell r="DV717">
            <v>0</v>
          </cell>
          <cell r="DX717">
            <v>0</v>
          </cell>
          <cell r="DZ717">
            <v>0</v>
          </cell>
          <cell r="EB717">
            <v>0</v>
          </cell>
          <cell r="ED717">
            <v>0</v>
          </cell>
          <cell r="EF717">
            <v>0</v>
          </cell>
          <cell r="EJ717">
            <v>0</v>
          </cell>
          <cell r="EL717">
            <v>0</v>
          </cell>
          <cell r="EN717">
            <v>0</v>
          </cell>
          <cell r="EP717">
            <v>0</v>
          </cell>
          <cell r="ER717">
            <v>0</v>
          </cell>
          <cell r="ET717">
            <v>0</v>
          </cell>
          <cell r="EX717">
            <v>0</v>
          </cell>
          <cell r="EZ717">
            <v>0</v>
          </cell>
          <cell r="FD717">
            <v>0</v>
          </cell>
          <cell r="FF717">
            <v>0</v>
          </cell>
        </row>
        <row r="718">
          <cell r="A718" t="str">
            <v>HorsensKV</v>
          </cell>
          <cell r="B718" t="str">
            <v>DK-West</v>
          </cell>
          <cell r="G718">
            <v>32</v>
          </cell>
          <cell r="H718">
            <v>53.42237061769616</v>
          </cell>
          <cell r="AK718">
            <v>9.6</v>
          </cell>
          <cell r="AL718">
            <v>26.755778272635805</v>
          </cell>
          <cell r="AN718">
            <v>0</v>
          </cell>
          <cell r="AO718">
            <v>37.119999999999997</v>
          </cell>
          <cell r="AP718">
            <v>0</v>
          </cell>
          <cell r="AQ718">
            <v>2.88</v>
          </cell>
          <cell r="BG718" t="b">
            <v>1</v>
          </cell>
          <cell r="BO718" t="b">
            <v>0</v>
          </cell>
          <cell r="CA718" t="b">
            <v>0</v>
          </cell>
          <cell r="CB718" t="b">
            <v>0</v>
          </cell>
          <cell r="CD718" t="b">
            <v>0</v>
          </cell>
          <cell r="CE718" t="b">
            <v>0</v>
          </cell>
          <cell r="CG718" t="b">
            <v>0</v>
          </cell>
          <cell r="CH718" t="b">
            <v>0</v>
          </cell>
          <cell r="CP718" t="str">
            <v>ECGWABPD</v>
          </cell>
          <cell r="CT718" t="b">
            <v>0</v>
          </cell>
          <cell r="CV718" t="b">
            <v>0</v>
          </cell>
          <cell r="CX718" t="b">
            <v>0</v>
          </cell>
          <cell r="CZ718" t="b">
            <v>0</v>
          </cell>
          <cell r="DB718" t="b">
            <v>0</v>
          </cell>
          <cell r="DD718" t="b">
            <v>0</v>
          </cell>
          <cell r="DF718" t="b">
            <v>0</v>
          </cell>
          <cell r="DH718" t="b">
            <v>0</v>
          </cell>
          <cell r="DJ718" t="b">
            <v>0</v>
          </cell>
          <cell r="DL718" t="b">
            <v>0</v>
          </cell>
          <cell r="DN718" t="b">
            <v>0</v>
          </cell>
          <cell r="DP718" t="b">
            <v>0</v>
          </cell>
          <cell r="DV718">
            <v>0</v>
          </cell>
          <cell r="DX718">
            <v>0</v>
          </cell>
          <cell r="DZ718">
            <v>0</v>
          </cell>
          <cell r="EB718">
            <v>0</v>
          </cell>
          <cell r="ED718">
            <v>0</v>
          </cell>
          <cell r="EF718">
            <v>0</v>
          </cell>
          <cell r="EJ718">
            <v>0</v>
          </cell>
          <cell r="EL718">
            <v>0</v>
          </cell>
          <cell r="EN718">
            <v>0</v>
          </cell>
          <cell r="EP718">
            <v>0</v>
          </cell>
          <cell r="ER718">
            <v>0</v>
          </cell>
          <cell r="ET718">
            <v>0</v>
          </cell>
          <cell r="EX718">
            <v>0</v>
          </cell>
          <cell r="EZ718">
            <v>0</v>
          </cell>
          <cell r="FD718">
            <v>0</v>
          </cell>
          <cell r="FF718">
            <v>0</v>
          </cell>
        </row>
        <row r="719">
          <cell r="A719" t="str">
            <v>HorsensKV</v>
          </cell>
          <cell r="B719" t="str">
            <v>DK-West</v>
          </cell>
          <cell r="G719">
            <v>32</v>
          </cell>
          <cell r="H719">
            <v>53.42237061769616</v>
          </cell>
          <cell r="AK719">
            <v>9.6</v>
          </cell>
          <cell r="AL719">
            <v>26.755778272635805</v>
          </cell>
          <cell r="AN719">
            <v>0</v>
          </cell>
          <cell r="AO719">
            <v>37.119999999999997</v>
          </cell>
          <cell r="AP719">
            <v>0</v>
          </cell>
          <cell r="AQ719">
            <v>2.88</v>
          </cell>
          <cell r="BG719" t="b">
            <v>1</v>
          </cell>
          <cell r="BO719" t="b">
            <v>1</v>
          </cell>
          <cell r="CA719" t="b">
            <v>1</v>
          </cell>
          <cell r="CB719" t="b">
            <v>1</v>
          </cell>
          <cell r="CD719" t="b">
            <v>0</v>
          </cell>
          <cell r="CE719" t="b">
            <v>0</v>
          </cell>
          <cell r="CG719" t="b">
            <v>0</v>
          </cell>
          <cell r="CH719" t="b">
            <v>0</v>
          </cell>
          <cell r="CP719" t="str">
            <v>ECGWABPD</v>
          </cell>
          <cell r="CT719" t="b">
            <v>1</v>
          </cell>
          <cell r="CV719" t="b">
            <v>0</v>
          </cell>
          <cell r="CX719" t="b">
            <v>0</v>
          </cell>
          <cell r="CZ719" t="b">
            <v>0</v>
          </cell>
          <cell r="DB719" t="b">
            <v>0</v>
          </cell>
          <cell r="DD719" t="b">
            <v>0</v>
          </cell>
          <cell r="DF719" t="b">
            <v>1</v>
          </cell>
          <cell r="DH719" t="b">
            <v>0</v>
          </cell>
          <cell r="DJ719" t="b">
            <v>0</v>
          </cell>
          <cell r="DL719" t="b">
            <v>0</v>
          </cell>
          <cell r="DN719" t="b">
            <v>0</v>
          </cell>
          <cell r="DP719" t="b">
            <v>0</v>
          </cell>
          <cell r="DV719">
            <v>32</v>
          </cell>
          <cell r="DX719">
            <v>0</v>
          </cell>
          <cell r="DZ719">
            <v>0</v>
          </cell>
          <cell r="EB719">
            <v>0</v>
          </cell>
          <cell r="ED719">
            <v>0</v>
          </cell>
          <cell r="EF719">
            <v>0</v>
          </cell>
          <cell r="EJ719">
            <v>53.42237061769616</v>
          </cell>
          <cell r="EL719">
            <v>0</v>
          </cell>
          <cell r="EN719">
            <v>0</v>
          </cell>
          <cell r="EP719">
            <v>0</v>
          </cell>
          <cell r="ER719">
            <v>0</v>
          </cell>
          <cell r="ET719">
            <v>0</v>
          </cell>
          <cell r="EX719">
            <v>0</v>
          </cell>
          <cell r="EZ719">
            <v>0</v>
          </cell>
          <cell r="FD719">
            <v>0</v>
          </cell>
          <cell r="FF719">
            <v>0</v>
          </cell>
        </row>
        <row r="720">
          <cell r="A720" t="str">
            <v>HorsensKV2</v>
          </cell>
          <cell r="B720" t="str">
            <v>DK-West</v>
          </cell>
          <cell r="G720">
            <v>43</v>
          </cell>
          <cell r="H720">
            <v>43</v>
          </cell>
          <cell r="AK720">
            <v>18.920000000000002</v>
          </cell>
          <cell r="AL720">
            <v>18.920000000000002</v>
          </cell>
          <cell r="AN720">
            <v>0</v>
          </cell>
          <cell r="AO720">
            <v>49.879999999999995</v>
          </cell>
          <cell r="AP720">
            <v>0</v>
          </cell>
          <cell r="AQ720">
            <v>3.01</v>
          </cell>
          <cell r="BG720" t="b">
            <v>1</v>
          </cell>
          <cell r="BO720" t="b">
            <v>0</v>
          </cell>
          <cell r="CA720" t="b">
            <v>0</v>
          </cell>
          <cell r="CB720" t="b">
            <v>0</v>
          </cell>
          <cell r="CD720" t="b">
            <v>0</v>
          </cell>
          <cell r="CE720" t="b">
            <v>0</v>
          </cell>
          <cell r="CG720" t="b">
            <v>1</v>
          </cell>
          <cell r="CH720" t="b">
            <v>1</v>
          </cell>
          <cell r="CP720" t="str">
            <v>ECGWABPD</v>
          </cell>
          <cell r="CT720" t="b">
            <v>0</v>
          </cell>
          <cell r="CV720" t="b">
            <v>1</v>
          </cell>
          <cell r="CX720" t="b">
            <v>1</v>
          </cell>
          <cell r="CZ720" t="b">
            <v>1</v>
          </cell>
          <cell r="DB720" t="b">
            <v>0</v>
          </cell>
          <cell r="DD720" t="b">
            <v>0</v>
          </cell>
          <cell r="DF720" t="b">
            <v>0</v>
          </cell>
          <cell r="DH720" t="b">
            <v>1</v>
          </cell>
          <cell r="DJ720" t="b">
            <v>1</v>
          </cell>
          <cell r="DL720" t="b">
            <v>1</v>
          </cell>
          <cell r="DN720" t="b">
            <v>0</v>
          </cell>
          <cell r="DP720" t="b">
            <v>0</v>
          </cell>
          <cell r="DV720">
            <v>0</v>
          </cell>
          <cell r="DX720">
            <v>0</v>
          </cell>
          <cell r="DZ720">
            <v>0</v>
          </cell>
          <cell r="EB720">
            <v>0</v>
          </cell>
          <cell r="ED720">
            <v>0</v>
          </cell>
          <cell r="EF720">
            <v>0</v>
          </cell>
          <cell r="EJ720">
            <v>0</v>
          </cell>
          <cell r="EL720">
            <v>0</v>
          </cell>
          <cell r="EN720">
            <v>0</v>
          </cell>
          <cell r="EP720">
            <v>0</v>
          </cell>
          <cell r="ER720">
            <v>0</v>
          </cell>
          <cell r="ET720">
            <v>0</v>
          </cell>
          <cell r="EX720">
            <v>0</v>
          </cell>
          <cell r="EZ720">
            <v>0</v>
          </cell>
          <cell r="FD720">
            <v>43</v>
          </cell>
          <cell r="FF720">
            <v>43</v>
          </cell>
        </row>
        <row r="721">
          <cell r="A721" t="str">
            <v>Horsens-Affald</v>
          </cell>
          <cell r="B721" t="str">
            <v>DK-West</v>
          </cell>
          <cell r="G721">
            <v>0</v>
          </cell>
          <cell r="H721">
            <v>12</v>
          </cell>
          <cell r="AK721">
            <v>0</v>
          </cell>
          <cell r="AL721">
            <v>9.6000000000000014</v>
          </cell>
          <cell r="AN721">
            <v>0</v>
          </cell>
          <cell r="AO721">
            <v>2.3760000000000003</v>
          </cell>
          <cell r="AP721">
            <v>0</v>
          </cell>
          <cell r="AQ721">
            <v>0.84000000000000008</v>
          </cell>
          <cell r="BG721" t="b">
            <v>1</v>
          </cell>
          <cell r="BO721" t="b">
            <v>0</v>
          </cell>
          <cell r="CA721" t="b">
            <v>0</v>
          </cell>
          <cell r="CB721" t="b">
            <v>0</v>
          </cell>
          <cell r="CD721" t="b">
            <v>0</v>
          </cell>
          <cell r="CE721" t="b">
            <v>0</v>
          </cell>
          <cell r="CG721" t="b">
            <v>0</v>
          </cell>
          <cell r="CH721" t="b">
            <v>0</v>
          </cell>
          <cell r="CP721" t="str">
            <v>EHWSTBOD</v>
          </cell>
          <cell r="CT721" t="b">
            <v>0</v>
          </cell>
          <cell r="CV721" t="b">
            <v>0</v>
          </cell>
          <cell r="CX721" t="b">
            <v>0</v>
          </cell>
          <cell r="CZ721" t="b">
            <v>0</v>
          </cell>
          <cell r="DB721" t="b">
            <v>0</v>
          </cell>
          <cell r="DD721" t="b">
            <v>0</v>
          </cell>
          <cell r="DF721" t="b">
            <v>0</v>
          </cell>
          <cell r="DH721" t="b">
            <v>0</v>
          </cell>
          <cell r="DJ721" t="b">
            <v>0</v>
          </cell>
          <cell r="DL721" t="b">
            <v>0</v>
          </cell>
          <cell r="DN721" t="b">
            <v>0</v>
          </cell>
          <cell r="DP721" t="b">
            <v>0</v>
          </cell>
          <cell r="DV721">
            <v>0</v>
          </cell>
          <cell r="DX721">
            <v>0</v>
          </cell>
          <cell r="DZ721">
            <v>0</v>
          </cell>
          <cell r="EB721">
            <v>0</v>
          </cell>
          <cell r="ED721">
            <v>0</v>
          </cell>
          <cell r="EF721">
            <v>0</v>
          </cell>
          <cell r="EJ721">
            <v>0</v>
          </cell>
          <cell r="EL721">
            <v>0</v>
          </cell>
          <cell r="EN721">
            <v>0</v>
          </cell>
          <cell r="EP721">
            <v>0</v>
          </cell>
          <cell r="ER721">
            <v>0</v>
          </cell>
          <cell r="ET721">
            <v>0</v>
          </cell>
          <cell r="EX721">
            <v>0</v>
          </cell>
          <cell r="EZ721">
            <v>0</v>
          </cell>
          <cell r="FD721">
            <v>0</v>
          </cell>
          <cell r="FF721">
            <v>0</v>
          </cell>
        </row>
        <row r="722">
          <cell r="A722" t="str">
            <v>KedlerHorsens</v>
          </cell>
          <cell r="B722" t="str">
            <v>DK-West</v>
          </cell>
          <cell r="G722">
            <v>0</v>
          </cell>
          <cell r="H722">
            <v>86.6</v>
          </cell>
          <cell r="AK722">
            <v>0</v>
          </cell>
          <cell r="AL722">
            <v>82.876199999999997</v>
          </cell>
          <cell r="AN722">
            <v>0</v>
          </cell>
          <cell r="AO722">
            <v>0</v>
          </cell>
          <cell r="AP722">
            <v>935.28</v>
          </cell>
          <cell r="AQ722">
            <v>0</v>
          </cell>
          <cell r="BG722" t="b">
            <v>1</v>
          </cell>
          <cell r="BO722" t="b">
            <v>0</v>
          </cell>
          <cell r="CA722" t="b">
            <v>0</v>
          </cell>
          <cell r="CB722" t="b">
            <v>0</v>
          </cell>
          <cell r="CD722" t="b">
            <v>0</v>
          </cell>
          <cell r="CE722" t="b">
            <v>0</v>
          </cell>
          <cell r="CG722" t="b">
            <v>0</v>
          </cell>
          <cell r="CH722" t="b">
            <v>0</v>
          </cell>
          <cell r="CP722" t="str">
            <v>EHGASBOD</v>
          </cell>
          <cell r="CT722" t="b">
            <v>0</v>
          </cell>
          <cell r="CV722" t="b">
            <v>0</v>
          </cell>
          <cell r="CX722" t="b">
            <v>0</v>
          </cell>
          <cell r="CZ722" t="b">
            <v>0</v>
          </cell>
          <cell r="DB722" t="b">
            <v>0</v>
          </cell>
          <cell r="DD722" t="b">
            <v>0</v>
          </cell>
          <cell r="DF722" t="b">
            <v>0</v>
          </cell>
          <cell r="DH722" t="b">
            <v>0</v>
          </cell>
          <cell r="DJ722" t="b">
            <v>0</v>
          </cell>
          <cell r="DL722" t="b">
            <v>0</v>
          </cell>
          <cell r="DN722" t="b">
            <v>0</v>
          </cell>
          <cell r="DP722" t="b">
            <v>0</v>
          </cell>
          <cell r="DV722">
            <v>0</v>
          </cell>
          <cell r="DX722">
            <v>0</v>
          </cell>
          <cell r="DZ722">
            <v>0</v>
          </cell>
          <cell r="EB722">
            <v>0</v>
          </cell>
          <cell r="ED722">
            <v>0</v>
          </cell>
          <cell r="EF722">
            <v>0</v>
          </cell>
          <cell r="EJ722">
            <v>0</v>
          </cell>
          <cell r="EL722">
            <v>0</v>
          </cell>
          <cell r="EN722">
            <v>0</v>
          </cell>
          <cell r="EP722">
            <v>0</v>
          </cell>
          <cell r="ER722">
            <v>0</v>
          </cell>
          <cell r="ET722">
            <v>0</v>
          </cell>
          <cell r="EX722">
            <v>0</v>
          </cell>
          <cell r="EZ722">
            <v>0</v>
          </cell>
          <cell r="FD722">
            <v>0</v>
          </cell>
          <cell r="FF722">
            <v>0</v>
          </cell>
        </row>
        <row r="723">
          <cell r="A723" t="str">
            <v>KedlerHorsens</v>
          </cell>
          <cell r="B723" t="str">
            <v>DK-West</v>
          </cell>
          <cell r="G723">
            <v>0</v>
          </cell>
          <cell r="H723">
            <v>86.6</v>
          </cell>
          <cell r="AK723">
            <v>0</v>
          </cell>
          <cell r="AL723">
            <v>82.876199999999997</v>
          </cell>
          <cell r="AN723">
            <v>0</v>
          </cell>
          <cell r="AO723">
            <v>0</v>
          </cell>
          <cell r="AP723">
            <v>935.28</v>
          </cell>
          <cell r="AQ723">
            <v>0</v>
          </cell>
          <cell r="BG723" t="b">
            <v>1</v>
          </cell>
          <cell r="BO723" t="b">
            <v>1</v>
          </cell>
          <cell r="CA723" t="b">
            <v>0</v>
          </cell>
          <cell r="CB723" t="b">
            <v>1</v>
          </cell>
          <cell r="CD723" t="b">
            <v>0</v>
          </cell>
          <cell r="CE723" t="b">
            <v>0</v>
          </cell>
          <cell r="CG723" t="b">
            <v>0</v>
          </cell>
          <cell r="CH723" t="b">
            <v>0</v>
          </cell>
          <cell r="CP723" t="str">
            <v>EHGASBOD</v>
          </cell>
          <cell r="CT723" t="b">
            <v>0</v>
          </cell>
          <cell r="CV723" t="b">
            <v>0</v>
          </cell>
          <cell r="CX723" t="b">
            <v>0</v>
          </cell>
          <cell r="CZ723" t="b">
            <v>0</v>
          </cell>
          <cell r="DB723" t="b">
            <v>0</v>
          </cell>
          <cell r="DD723" t="b">
            <v>0</v>
          </cell>
          <cell r="DF723" t="b">
            <v>1</v>
          </cell>
          <cell r="DH723" t="b">
            <v>1</v>
          </cell>
          <cell r="DJ723" t="b">
            <v>1</v>
          </cell>
          <cell r="DL723" t="b">
            <v>1</v>
          </cell>
          <cell r="DN723" t="b">
            <v>0</v>
          </cell>
          <cell r="DP723" t="b">
            <v>0</v>
          </cell>
          <cell r="DV723">
            <v>0</v>
          </cell>
          <cell r="DX723">
            <v>0</v>
          </cell>
          <cell r="DZ723">
            <v>0</v>
          </cell>
          <cell r="EB723">
            <v>0</v>
          </cell>
          <cell r="ED723">
            <v>0</v>
          </cell>
          <cell r="EF723">
            <v>0</v>
          </cell>
          <cell r="EJ723">
            <v>86.6</v>
          </cell>
          <cell r="EL723">
            <v>86.6</v>
          </cell>
          <cell r="EN723">
            <v>86.6</v>
          </cell>
          <cell r="EP723">
            <v>86.6</v>
          </cell>
          <cell r="ER723">
            <v>0</v>
          </cell>
          <cell r="ET723">
            <v>0</v>
          </cell>
          <cell r="EX723">
            <v>0</v>
          </cell>
          <cell r="EZ723">
            <v>0</v>
          </cell>
          <cell r="FD723">
            <v>0</v>
          </cell>
          <cell r="FF723">
            <v>0</v>
          </cell>
        </row>
        <row r="724">
          <cell r="A724" t="str">
            <v>VarmelagerHorsens</v>
          </cell>
          <cell r="B724" t="str">
            <v>DK-West</v>
          </cell>
          <cell r="G724">
            <v>0</v>
          </cell>
          <cell r="H724">
            <v>36</v>
          </cell>
          <cell r="AK724">
            <v>0</v>
          </cell>
          <cell r="AL724">
            <v>0</v>
          </cell>
          <cell r="AN724">
            <v>0</v>
          </cell>
          <cell r="AO724">
            <v>0</v>
          </cell>
          <cell r="AP724">
            <v>0</v>
          </cell>
          <cell r="AQ724">
            <v>0</v>
          </cell>
          <cell r="BG724" t="b">
            <v>0</v>
          </cell>
          <cell r="BO724" t="b">
            <v>0</v>
          </cell>
          <cell r="CA724" t="b">
            <v>0</v>
          </cell>
          <cell r="CB724" t="b">
            <v>0</v>
          </cell>
          <cell r="CD724" t="b">
            <v>0</v>
          </cell>
          <cell r="CE724" t="b">
            <v>0</v>
          </cell>
          <cell r="CG724" t="b">
            <v>0</v>
          </cell>
          <cell r="CH724" t="b">
            <v>0</v>
          </cell>
          <cell r="CP724">
            <v>0</v>
          </cell>
          <cell r="CT724" t="b">
            <v>0</v>
          </cell>
          <cell r="CV724" t="b">
            <v>0</v>
          </cell>
          <cell r="CX724" t="b">
            <v>0</v>
          </cell>
          <cell r="CZ724" t="b">
            <v>0</v>
          </cell>
          <cell r="DB724" t="b">
            <v>0</v>
          </cell>
          <cell r="DD724" t="b">
            <v>0</v>
          </cell>
          <cell r="DF724" t="b">
            <v>0</v>
          </cell>
          <cell r="DH724" t="b">
            <v>0</v>
          </cell>
          <cell r="DJ724" t="b">
            <v>0</v>
          </cell>
          <cell r="DL724" t="b">
            <v>0</v>
          </cell>
          <cell r="DN724" t="b">
            <v>0</v>
          </cell>
          <cell r="DP724" t="b">
            <v>0</v>
          </cell>
          <cell r="DV724">
            <v>0</v>
          </cell>
          <cell r="DX724">
            <v>0</v>
          </cell>
          <cell r="DZ724">
            <v>0</v>
          </cell>
          <cell r="EB724">
            <v>0</v>
          </cell>
          <cell r="ED724">
            <v>0</v>
          </cell>
          <cell r="EF724">
            <v>0</v>
          </cell>
          <cell r="EJ724">
            <v>0</v>
          </cell>
          <cell r="EL724">
            <v>0</v>
          </cell>
          <cell r="EN724">
            <v>0</v>
          </cell>
          <cell r="EP724">
            <v>0</v>
          </cell>
          <cell r="ER724">
            <v>0</v>
          </cell>
          <cell r="ET724">
            <v>0</v>
          </cell>
          <cell r="EX724">
            <v>0</v>
          </cell>
          <cell r="EZ724">
            <v>0</v>
          </cell>
          <cell r="FD724">
            <v>0</v>
          </cell>
          <cell r="FF724">
            <v>0</v>
          </cell>
        </row>
        <row r="725">
          <cell r="A725" t="str">
            <v>ElkedelHorsens</v>
          </cell>
          <cell r="B725" t="str">
            <v>DK-West</v>
          </cell>
          <cell r="G725" t="e">
            <v>#VALUE!</v>
          </cell>
          <cell r="H725">
            <v>13.35559265442404</v>
          </cell>
          <cell r="AK725">
            <v>0</v>
          </cell>
          <cell r="AL725">
            <v>0</v>
          </cell>
          <cell r="AN725">
            <v>0</v>
          </cell>
          <cell r="AO725">
            <v>0</v>
          </cell>
          <cell r="AP725">
            <v>0</v>
          </cell>
          <cell r="AQ725">
            <v>0</v>
          </cell>
          <cell r="BG725" t="b">
            <v>0</v>
          </cell>
          <cell r="BO725" t="b">
            <v>0</v>
          </cell>
          <cell r="CA725" t="b">
            <v>0</v>
          </cell>
          <cell r="CB725" t="b">
            <v>0</v>
          </cell>
          <cell r="CD725" t="b">
            <v>0</v>
          </cell>
          <cell r="CE725" t="b">
            <v>0</v>
          </cell>
          <cell r="CG725" t="b">
            <v>0</v>
          </cell>
          <cell r="CH725" t="b">
            <v>0</v>
          </cell>
          <cell r="CP725">
            <v>0</v>
          </cell>
          <cell r="CT725" t="b">
            <v>0</v>
          </cell>
          <cell r="CV725" t="b">
            <v>0</v>
          </cell>
          <cell r="CX725" t="b">
            <v>0</v>
          </cell>
          <cell r="CZ725" t="b">
            <v>0</v>
          </cell>
          <cell r="DB725" t="b">
            <v>0</v>
          </cell>
          <cell r="DD725" t="b">
            <v>0</v>
          </cell>
          <cell r="DF725" t="b">
            <v>0</v>
          </cell>
          <cell r="DH725" t="b">
            <v>0</v>
          </cell>
          <cell r="DJ725" t="b">
            <v>0</v>
          </cell>
          <cell r="DL725" t="b">
            <v>0</v>
          </cell>
          <cell r="DN725" t="b">
            <v>0</v>
          </cell>
          <cell r="DP725" t="b">
            <v>0</v>
          </cell>
          <cell r="DV725">
            <v>0</v>
          </cell>
          <cell r="DX725">
            <v>0</v>
          </cell>
          <cell r="DZ725">
            <v>0</v>
          </cell>
          <cell r="EB725">
            <v>0</v>
          </cell>
          <cell r="ED725">
            <v>0</v>
          </cell>
          <cell r="EF725">
            <v>0</v>
          </cell>
          <cell r="EJ725">
            <v>0</v>
          </cell>
          <cell r="EL725">
            <v>0</v>
          </cell>
          <cell r="EN725">
            <v>0</v>
          </cell>
          <cell r="EP725">
            <v>0</v>
          </cell>
          <cell r="ER725">
            <v>0</v>
          </cell>
          <cell r="ET725">
            <v>0</v>
          </cell>
          <cell r="EX725">
            <v>0</v>
          </cell>
          <cell r="EZ725">
            <v>0</v>
          </cell>
          <cell r="FD725">
            <v>0</v>
          </cell>
          <cell r="FF725">
            <v>0</v>
          </cell>
        </row>
        <row r="726">
          <cell r="A726" t="str">
            <v>KedlerSilkeborgGO</v>
          </cell>
          <cell r="B726" t="str">
            <v>DK-West</v>
          </cell>
          <cell r="G726">
            <v>0</v>
          </cell>
          <cell r="H726">
            <v>89.9</v>
          </cell>
          <cell r="AK726">
            <v>0</v>
          </cell>
          <cell r="AL726">
            <v>77.943300000000008</v>
          </cell>
          <cell r="AN726">
            <v>0</v>
          </cell>
          <cell r="AO726">
            <v>0</v>
          </cell>
          <cell r="AP726">
            <v>970.92000000000007</v>
          </cell>
          <cell r="AQ726">
            <v>0</v>
          </cell>
          <cell r="BG726" t="b">
            <v>1</v>
          </cell>
          <cell r="BO726" t="b">
            <v>0</v>
          </cell>
          <cell r="CA726" t="b">
            <v>0</v>
          </cell>
          <cell r="CB726" t="b">
            <v>0</v>
          </cell>
          <cell r="CD726" t="b">
            <v>0</v>
          </cell>
          <cell r="CE726" t="b">
            <v>0</v>
          </cell>
          <cell r="CG726" t="b">
            <v>0</v>
          </cell>
          <cell r="CH726" t="b">
            <v>0</v>
          </cell>
          <cell r="CP726" t="str">
            <v>EHDSLBOD</v>
          </cell>
          <cell r="CT726" t="b">
            <v>0</v>
          </cell>
          <cell r="CV726" t="b">
            <v>0</v>
          </cell>
          <cell r="CX726" t="b">
            <v>0</v>
          </cell>
          <cell r="CZ726" t="b">
            <v>0</v>
          </cell>
          <cell r="DB726" t="b">
            <v>0</v>
          </cell>
          <cell r="DD726" t="b">
            <v>0</v>
          </cell>
          <cell r="DF726" t="b">
            <v>0</v>
          </cell>
          <cell r="DH726" t="b">
            <v>0</v>
          </cell>
          <cell r="DJ726" t="b">
            <v>0</v>
          </cell>
          <cell r="DL726" t="b">
            <v>0</v>
          </cell>
          <cell r="DN726" t="b">
            <v>0</v>
          </cell>
          <cell r="DP726" t="b">
            <v>0</v>
          </cell>
          <cell r="DV726">
            <v>0</v>
          </cell>
          <cell r="DX726">
            <v>0</v>
          </cell>
          <cell r="DZ726">
            <v>0</v>
          </cell>
          <cell r="EB726">
            <v>0</v>
          </cell>
          <cell r="ED726">
            <v>0</v>
          </cell>
          <cell r="EF726">
            <v>0</v>
          </cell>
          <cell r="EJ726">
            <v>0</v>
          </cell>
          <cell r="EL726">
            <v>0</v>
          </cell>
          <cell r="EN726">
            <v>0</v>
          </cell>
          <cell r="EP726">
            <v>0</v>
          </cell>
          <cell r="ER726">
            <v>0</v>
          </cell>
          <cell r="ET726">
            <v>0</v>
          </cell>
          <cell r="EX726">
            <v>0</v>
          </cell>
          <cell r="EZ726">
            <v>0</v>
          </cell>
          <cell r="FD726">
            <v>0</v>
          </cell>
          <cell r="FF726">
            <v>0</v>
          </cell>
        </row>
        <row r="727">
          <cell r="A727" t="str">
            <v>KedlerSilkeborgGO</v>
          </cell>
          <cell r="B727" t="str">
            <v>DK-West</v>
          </cell>
          <cell r="G727">
            <v>0</v>
          </cell>
          <cell r="H727">
            <v>89.9</v>
          </cell>
          <cell r="AK727">
            <v>0</v>
          </cell>
          <cell r="AL727">
            <v>77.943300000000008</v>
          </cell>
          <cell r="AN727">
            <v>0</v>
          </cell>
          <cell r="AO727">
            <v>0</v>
          </cell>
          <cell r="AP727">
            <v>970.92000000000007</v>
          </cell>
          <cell r="AQ727">
            <v>0</v>
          </cell>
          <cell r="BG727" t="b">
            <v>1</v>
          </cell>
          <cell r="BO727" t="b">
            <v>1</v>
          </cell>
          <cell r="CA727" t="b">
            <v>0</v>
          </cell>
          <cell r="CB727" t="b">
            <v>1</v>
          </cell>
          <cell r="CD727" t="b">
            <v>0</v>
          </cell>
          <cell r="CE727" t="b">
            <v>0</v>
          </cell>
          <cell r="CG727" t="b">
            <v>0</v>
          </cell>
          <cell r="CH727" t="b">
            <v>0</v>
          </cell>
          <cell r="CP727" t="str">
            <v>EHDSLBOD</v>
          </cell>
          <cell r="CT727" t="b">
            <v>0</v>
          </cell>
          <cell r="CV727" t="b">
            <v>0</v>
          </cell>
          <cell r="CX727" t="b">
            <v>0</v>
          </cell>
          <cell r="CZ727" t="b">
            <v>0</v>
          </cell>
          <cell r="DB727" t="b">
            <v>0</v>
          </cell>
          <cell r="DD727" t="b">
            <v>0</v>
          </cell>
          <cell r="DF727" t="b">
            <v>1</v>
          </cell>
          <cell r="DH727" t="b">
            <v>1</v>
          </cell>
          <cell r="DJ727" t="b">
            <v>1</v>
          </cell>
          <cell r="DL727" t="b">
            <v>1</v>
          </cell>
          <cell r="DN727" t="b">
            <v>0</v>
          </cell>
          <cell r="DP727" t="b">
            <v>0</v>
          </cell>
          <cell r="DV727">
            <v>0</v>
          </cell>
          <cell r="DX727">
            <v>0</v>
          </cell>
          <cell r="DZ727">
            <v>0</v>
          </cell>
          <cell r="EB727">
            <v>0</v>
          </cell>
          <cell r="ED727">
            <v>0</v>
          </cell>
          <cell r="EF727">
            <v>0</v>
          </cell>
          <cell r="EJ727">
            <v>89.9</v>
          </cell>
          <cell r="EL727">
            <v>89.9</v>
          </cell>
          <cell r="EN727">
            <v>89.9</v>
          </cell>
          <cell r="EP727">
            <v>89.9</v>
          </cell>
          <cell r="ER727">
            <v>0</v>
          </cell>
          <cell r="ET727">
            <v>0</v>
          </cell>
          <cell r="EX727">
            <v>0</v>
          </cell>
          <cell r="EZ727">
            <v>0</v>
          </cell>
          <cell r="FD727">
            <v>0</v>
          </cell>
          <cell r="FF727">
            <v>0</v>
          </cell>
        </row>
        <row r="728">
          <cell r="A728" t="str">
            <v>KedlerSilkeborgNG</v>
          </cell>
          <cell r="B728" t="str">
            <v>DK-West</v>
          </cell>
          <cell r="G728">
            <v>0</v>
          </cell>
          <cell r="H728">
            <v>80.400000000000006</v>
          </cell>
          <cell r="AK728">
            <v>0</v>
          </cell>
          <cell r="AL728">
            <v>79.756799999999998</v>
          </cell>
          <cell r="AN728">
            <v>0</v>
          </cell>
          <cell r="AO728">
            <v>0</v>
          </cell>
          <cell r="AP728">
            <v>868.32000000000016</v>
          </cell>
          <cell r="AQ728">
            <v>0</v>
          </cell>
          <cell r="BG728" t="b">
            <v>1</v>
          </cell>
          <cell r="BO728" t="b">
            <v>0</v>
          </cell>
          <cell r="CA728" t="b">
            <v>0</v>
          </cell>
          <cell r="CB728" t="b">
            <v>0</v>
          </cell>
          <cell r="CD728" t="b">
            <v>0</v>
          </cell>
          <cell r="CE728" t="b">
            <v>0</v>
          </cell>
          <cell r="CG728" t="b">
            <v>0</v>
          </cell>
          <cell r="CH728" t="b">
            <v>0</v>
          </cell>
          <cell r="CP728" t="str">
            <v>EHGASBOD</v>
          </cell>
          <cell r="CT728" t="b">
            <v>0</v>
          </cell>
          <cell r="CV728" t="b">
            <v>0</v>
          </cell>
          <cell r="CX728" t="b">
            <v>0</v>
          </cell>
          <cell r="CZ728" t="b">
            <v>0</v>
          </cell>
          <cell r="DB728" t="b">
            <v>0</v>
          </cell>
          <cell r="DD728" t="b">
            <v>0</v>
          </cell>
          <cell r="DF728" t="b">
            <v>0</v>
          </cell>
          <cell r="DH728" t="b">
            <v>0</v>
          </cell>
          <cell r="DJ728" t="b">
            <v>0</v>
          </cell>
          <cell r="DL728" t="b">
            <v>0</v>
          </cell>
          <cell r="DN728" t="b">
            <v>0</v>
          </cell>
          <cell r="DP728" t="b">
            <v>0</v>
          </cell>
          <cell r="DV728">
            <v>0</v>
          </cell>
          <cell r="DX728">
            <v>0</v>
          </cell>
          <cell r="DZ728">
            <v>0</v>
          </cell>
          <cell r="EB728">
            <v>0</v>
          </cell>
          <cell r="ED728">
            <v>0</v>
          </cell>
          <cell r="EF728">
            <v>0</v>
          </cell>
          <cell r="EJ728">
            <v>0</v>
          </cell>
          <cell r="EL728">
            <v>0</v>
          </cell>
          <cell r="EN728">
            <v>0</v>
          </cell>
          <cell r="EP728">
            <v>0</v>
          </cell>
          <cell r="ER728">
            <v>0</v>
          </cell>
          <cell r="ET728">
            <v>0</v>
          </cell>
          <cell r="EX728">
            <v>0</v>
          </cell>
          <cell r="EZ728">
            <v>0</v>
          </cell>
          <cell r="FD728">
            <v>0</v>
          </cell>
          <cell r="FF728">
            <v>0</v>
          </cell>
        </row>
        <row r="729">
          <cell r="A729" t="str">
            <v>KedlerSilkeborgNG</v>
          </cell>
          <cell r="B729" t="str">
            <v>DK-West</v>
          </cell>
          <cell r="G729">
            <v>0</v>
          </cell>
          <cell r="H729">
            <v>80.400000000000006</v>
          </cell>
          <cell r="AK729">
            <v>0</v>
          </cell>
          <cell r="AL729">
            <v>79.756799999999998</v>
          </cell>
          <cell r="AN729">
            <v>0</v>
          </cell>
          <cell r="AO729">
            <v>0</v>
          </cell>
          <cell r="AP729">
            <v>868.32000000000016</v>
          </cell>
          <cell r="AQ729">
            <v>0</v>
          </cell>
          <cell r="BG729" t="b">
            <v>1</v>
          </cell>
          <cell r="BO729" t="b">
            <v>1</v>
          </cell>
          <cell r="CA729" t="b">
            <v>0</v>
          </cell>
          <cell r="CB729" t="b">
            <v>1</v>
          </cell>
          <cell r="CD729" t="b">
            <v>0</v>
          </cell>
          <cell r="CE729" t="b">
            <v>0</v>
          </cell>
          <cell r="CG729" t="b">
            <v>0</v>
          </cell>
          <cell r="CH729" t="b">
            <v>0</v>
          </cell>
          <cell r="CP729" t="str">
            <v>EHGASBOD</v>
          </cell>
          <cell r="CT729" t="b">
            <v>0</v>
          </cell>
          <cell r="CV729" t="b">
            <v>0</v>
          </cell>
          <cell r="CX729" t="b">
            <v>0</v>
          </cell>
          <cell r="CZ729" t="b">
            <v>0</v>
          </cell>
          <cell r="DB729" t="b">
            <v>0</v>
          </cell>
          <cell r="DD729" t="b">
            <v>0</v>
          </cell>
          <cell r="DF729" t="b">
            <v>1</v>
          </cell>
          <cell r="DH729" t="b">
            <v>1</v>
          </cell>
          <cell r="DJ729" t="b">
            <v>1</v>
          </cell>
          <cell r="DL729" t="b">
            <v>1</v>
          </cell>
          <cell r="DN729" t="b">
            <v>0</v>
          </cell>
          <cell r="DP729" t="b">
            <v>0</v>
          </cell>
          <cell r="DV729">
            <v>0</v>
          </cell>
          <cell r="DX729">
            <v>0</v>
          </cell>
          <cell r="DZ729">
            <v>0</v>
          </cell>
          <cell r="EB729">
            <v>0</v>
          </cell>
          <cell r="ED729">
            <v>0</v>
          </cell>
          <cell r="EF729">
            <v>0</v>
          </cell>
          <cell r="EJ729">
            <v>80.400000000000006</v>
          </cell>
          <cell r="EL729">
            <v>80.400000000000006</v>
          </cell>
          <cell r="EN729">
            <v>80.400000000000006</v>
          </cell>
          <cell r="EP729">
            <v>80.400000000000006</v>
          </cell>
          <cell r="ER729">
            <v>0</v>
          </cell>
          <cell r="ET729">
            <v>0</v>
          </cell>
          <cell r="EX729">
            <v>0</v>
          </cell>
          <cell r="EZ729">
            <v>0</v>
          </cell>
          <cell r="FD729">
            <v>0</v>
          </cell>
          <cell r="FF729">
            <v>0</v>
          </cell>
        </row>
        <row r="730">
          <cell r="A730" t="str">
            <v>BiogasSilkeborg</v>
          </cell>
          <cell r="B730" t="str">
            <v>DK-West</v>
          </cell>
          <cell r="G730">
            <v>0.56999999999999995</v>
          </cell>
          <cell r="H730">
            <v>1.4330000000000001</v>
          </cell>
          <cell r="AK730">
            <v>0.15504000000000001</v>
          </cell>
          <cell r="AL730">
            <v>0.97991054035087732</v>
          </cell>
          <cell r="AN730">
            <v>0</v>
          </cell>
          <cell r="AO730">
            <v>5.6999999999999995E-2</v>
          </cell>
          <cell r="AP730">
            <v>17.099999999999998</v>
          </cell>
          <cell r="AQ730">
            <v>5.6999999999999995E-2</v>
          </cell>
          <cell r="BG730" t="b">
            <v>1</v>
          </cell>
          <cell r="BO730" t="b">
            <v>1</v>
          </cell>
          <cell r="CA730" t="b">
            <v>1</v>
          </cell>
          <cell r="CB730" t="b">
            <v>1</v>
          </cell>
          <cell r="CD730" t="b">
            <v>0</v>
          </cell>
          <cell r="CE730" t="b">
            <v>0</v>
          </cell>
          <cell r="CG730" t="b">
            <v>0</v>
          </cell>
          <cell r="CH730" t="b">
            <v>0</v>
          </cell>
          <cell r="CP730" t="str">
            <v>ECBGAEND</v>
          </cell>
          <cell r="CT730" t="b">
            <v>1</v>
          </cell>
          <cell r="CV730" t="b">
            <v>1</v>
          </cell>
          <cell r="CX730" t="b">
            <v>1</v>
          </cell>
          <cell r="CZ730" t="b">
            <v>1</v>
          </cell>
          <cell r="DB730" t="b">
            <v>0</v>
          </cell>
          <cell r="DD730" t="b">
            <v>0</v>
          </cell>
          <cell r="DF730" t="b">
            <v>1</v>
          </cell>
          <cell r="DH730" t="b">
            <v>1</v>
          </cell>
          <cell r="DJ730" t="b">
            <v>1</v>
          </cell>
          <cell r="DL730" t="b">
            <v>1</v>
          </cell>
          <cell r="DN730" t="b">
            <v>0</v>
          </cell>
          <cell r="DP730" t="b">
            <v>0</v>
          </cell>
          <cell r="DV730">
            <v>0.56999999999999995</v>
          </cell>
          <cell r="DX730">
            <v>0.56999999999999995</v>
          </cell>
          <cell r="DZ730">
            <v>0.56999999999999995</v>
          </cell>
          <cell r="EB730">
            <v>0.56999999999999995</v>
          </cell>
          <cell r="ED730">
            <v>0</v>
          </cell>
          <cell r="EF730">
            <v>0</v>
          </cell>
          <cell r="EJ730">
            <v>1.4330000000000001</v>
          </cell>
          <cell r="EL730">
            <v>1.4330000000000001</v>
          </cell>
          <cell r="EN730">
            <v>1.4330000000000001</v>
          </cell>
          <cell r="EP730">
            <v>1.4330000000000001</v>
          </cell>
          <cell r="ER730">
            <v>0</v>
          </cell>
          <cell r="ET730">
            <v>0</v>
          </cell>
          <cell r="EX730">
            <v>0</v>
          </cell>
          <cell r="EZ730">
            <v>0</v>
          </cell>
          <cell r="FD730">
            <v>0</v>
          </cell>
          <cell r="FF730">
            <v>0</v>
          </cell>
        </row>
        <row r="731">
          <cell r="A731" t="str">
            <v>SilkeborgKV</v>
          </cell>
          <cell r="B731" t="str">
            <v>DK-West</v>
          </cell>
          <cell r="G731">
            <v>98.5</v>
          </cell>
          <cell r="H731">
            <v>73.893473368342086</v>
          </cell>
          <cell r="AK731">
            <v>46.294999999999995</v>
          </cell>
          <cell r="AL731">
            <v>26.053962853053847</v>
          </cell>
          <cell r="AN731">
            <v>0</v>
          </cell>
          <cell r="AO731">
            <v>7.88</v>
          </cell>
          <cell r="AP731">
            <v>985</v>
          </cell>
          <cell r="AQ731">
            <v>9.8500000000000014</v>
          </cell>
          <cell r="BG731" t="b">
            <v>1</v>
          </cell>
          <cell r="BO731" t="b">
            <v>0</v>
          </cell>
          <cell r="CA731" t="b">
            <v>0</v>
          </cell>
          <cell r="CB731" t="b">
            <v>0</v>
          </cell>
          <cell r="CD731" t="b">
            <v>0</v>
          </cell>
          <cell r="CE731" t="b">
            <v>0</v>
          </cell>
          <cell r="CG731" t="b">
            <v>0</v>
          </cell>
          <cell r="CH731" t="b">
            <v>0</v>
          </cell>
          <cell r="CP731" t="str">
            <v>ECGASGTD</v>
          </cell>
          <cell r="CT731" t="b">
            <v>0</v>
          </cell>
          <cell r="CV731" t="b">
            <v>0</v>
          </cell>
          <cell r="CX731" t="b">
            <v>0</v>
          </cell>
          <cell r="CZ731" t="b">
            <v>0</v>
          </cell>
          <cell r="DB731" t="b">
            <v>0</v>
          </cell>
          <cell r="DD731" t="b">
            <v>0</v>
          </cell>
          <cell r="DF731" t="b">
            <v>0</v>
          </cell>
          <cell r="DH731" t="b">
            <v>0</v>
          </cell>
          <cell r="DJ731" t="b">
            <v>0</v>
          </cell>
          <cell r="DL731" t="b">
            <v>0</v>
          </cell>
          <cell r="DN731" t="b">
            <v>0</v>
          </cell>
          <cell r="DP731" t="b">
            <v>0</v>
          </cell>
          <cell r="DV731">
            <v>0</v>
          </cell>
          <cell r="DX731">
            <v>0</v>
          </cell>
          <cell r="DZ731">
            <v>0</v>
          </cell>
          <cell r="EB731">
            <v>0</v>
          </cell>
          <cell r="ED731">
            <v>0</v>
          </cell>
          <cell r="EF731">
            <v>0</v>
          </cell>
          <cell r="EJ731">
            <v>0</v>
          </cell>
          <cell r="EL731">
            <v>0</v>
          </cell>
          <cell r="EN731">
            <v>0</v>
          </cell>
          <cell r="EP731">
            <v>0</v>
          </cell>
          <cell r="ER731">
            <v>0</v>
          </cell>
          <cell r="ET731">
            <v>0</v>
          </cell>
          <cell r="EX731">
            <v>0</v>
          </cell>
          <cell r="EZ731">
            <v>0</v>
          </cell>
          <cell r="FD731">
            <v>0</v>
          </cell>
          <cell r="FF731">
            <v>0</v>
          </cell>
        </row>
        <row r="732">
          <cell r="A732" t="str">
            <v>SilkeborgKV</v>
          </cell>
          <cell r="B732" t="str">
            <v>DK-West</v>
          </cell>
          <cell r="G732">
            <v>98.5</v>
          </cell>
          <cell r="H732">
            <v>73.893473368342086</v>
          </cell>
          <cell r="AK732">
            <v>46.294999999999995</v>
          </cell>
          <cell r="AL732">
            <v>26.053962853053847</v>
          </cell>
          <cell r="AN732">
            <v>0</v>
          </cell>
          <cell r="AO732">
            <v>7.88</v>
          </cell>
          <cell r="AP732">
            <v>985</v>
          </cell>
          <cell r="AQ732">
            <v>9.8500000000000014</v>
          </cell>
          <cell r="BG732" t="b">
            <v>1</v>
          </cell>
          <cell r="BO732" t="b">
            <v>1</v>
          </cell>
          <cell r="CA732" t="b">
            <v>1</v>
          </cell>
          <cell r="CB732" t="b">
            <v>1</v>
          </cell>
          <cell r="CD732" t="b">
            <v>0</v>
          </cell>
          <cell r="CE732" t="b">
            <v>0</v>
          </cell>
          <cell r="CG732" t="b">
            <v>0</v>
          </cell>
          <cell r="CH732" t="b">
            <v>0</v>
          </cell>
          <cell r="CP732" t="str">
            <v>ECGASGTD</v>
          </cell>
          <cell r="CT732" t="b">
            <v>0</v>
          </cell>
          <cell r="CV732" t="b">
            <v>0</v>
          </cell>
          <cell r="CX732" t="b">
            <v>0</v>
          </cell>
          <cell r="CZ732" t="b">
            <v>0</v>
          </cell>
          <cell r="DB732" t="b">
            <v>0</v>
          </cell>
          <cell r="DD732" t="b">
            <v>0</v>
          </cell>
          <cell r="DF732" t="b">
            <v>0</v>
          </cell>
          <cell r="DH732" t="b">
            <v>0</v>
          </cell>
          <cell r="DJ732" t="b">
            <v>0</v>
          </cell>
          <cell r="DL732" t="b">
            <v>0</v>
          </cell>
          <cell r="DN732" t="b">
            <v>0</v>
          </cell>
          <cell r="DP732" t="b">
            <v>0</v>
          </cell>
          <cell r="DV732">
            <v>98.5</v>
          </cell>
          <cell r="DX732">
            <v>98.5</v>
          </cell>
          <cell r="DZ732">
            <v>0</v>
          </cell>
          <cell r="EB732">
            <v>0</v>
          </cell>
          <cell r="ED732">
            <v>0</v>
          </cell>
          <cell r="EF732">
            <v>0</v>
          </cell>
          <cell r="EJ732">
            <v>73.893473368342086</v>
          </cell>
          <cell r="EL732">
            <v>73.893473368342086</v>
          </cell>
          <cell r="EN732">
            <v>0</v>
          </cell>
          <cell r="EP732">
            <v>0</v>
          </cell>
          <cell r="ER732">
            <v>0</v>
          </cell>
          <cell r="ET732">
            <v>0</v>
          </cell>
          <cell r="EX732">
            <v>0</v>
          </cell>
          <cell r="EZ732">
            <v>0</v>
          </cell>
          <cell r="FD732">
            <v>0</v>
          </cell>
          <cell r="FF732">
            <v>0</v>
          </cell>
        </row>
        <row r="733">
          <cell r="A733" t="str">
            <v>SilkeborgKV</v>
          </cell>
          <cell r="B733" t="str">
            <v>DK-West</v>
          </cell>
          <cell r="G733">
            <v>98.5</v>
          </cell>
          <cell r="H733">
            <v>73.893473368342086</v>
          </cell>
          <cell r="AK733">
            <v>46.294999999999995</v>
          </cell>
          <cell r="AL733">
            <v>26.053962853053847</v>
          </cell>
          <cell r="AN733">
            <v>0</v>
          </cell>
          <cell r="AO733">
            <v>7.88</v>
          </cell>
          <cell r="AP733">
            <v>985</v>
          </cell>
          <cell r="AQ733">
            <v>9.8500000000000014</v>
          </cell>
          <cell r="BG733" t="b">
            <v>1</v>
          </cell>
          <cell r="BO733" t="b">
            <v>0</v>
          </cell>
          <cell r="CA733" t="b">
            <v>0</v>
          </cell>
          <cell r="CB733" t="b">
            <v>0</v>
          </cell>
          <cell r="CD733" t="b">
            <v>1</v>
          </cell>
          <cell r="CE733" t="b">
            <v>1</v>
          </cell>
          <cell r="CG733" t="b">
            <v>0</v>
          </cell>
          <cell r="CH733" t="b">
            <v>0</v>
          </cell>
          <cell r="CP733" t="str">
            <v>ECGASGTD</v>
          </cell>
          <cell r="CT733" t="b">
            <v>1</v>
          </cell>
          <cell r="CV733" t="b">
            <v>1</v>
          </cell>
          <cell r="CX733" t="b">
            <v>0</v>
          </cell>
          <cell r="CZ733" t="b">
            <v>0</v>
          </cell>
          <cell r="DB733" t="b">
            <v>0</v>
          </cell>
          <cell r="DD733" t="b">
            <v>0</v>
          </cell>
          <cell r="DF733" t="b">
            <v>1</v>
          </cell>
          <cell r="DH733" t="b">
            <v>1</v>
          </cell>
          <cell r="DJ733" t="b">
            <v>0</v>
          </cell>
          <cell r="DL733" t="b">
            <v>0</v>
          </cell>
          <cell r="DN733" t="b">
            <v>0</v>
          </cell>
          <cell r="DP733" t="b">
            <v>0</v>
          </cell>
          <cell r="DV733">
            <v>0</v>
          </cell>
          <cell r="DX733">
            <v>0</v>
          </cell>
          <cell r="DZ733">
            <v>0</v>
          </cell>
          <cell r="EB733">
            <v>0</v>
          </cell>
          <cell r="ED733">
            <v>0</v>
          </cell>
          <cell r="EF733">
            <v>0</v>
          </cell>
          <cell r="EJ733">
            <v>0</v>
          </cell>
          <cell r="EL733">
            <v>0</v>
          </cell>
          <cell r="EN733">
            <v>0</v>
          </cell>
          <cell r="EP733">
            <v>0</v>
          </cell>
          <cell r="ER733">
            <v>0</v>
          </cell>
          <cell r="ET733">
            <v>0</v>
          </cell>
          <cell r="EX733">
            <v>98.5</v>
          </cell>
          <cell r="EZ733">
            <v>73.893473368342086</v>
          </cell>
          <cell r="FD733">
            <v>0</v>
          </cell>
          <cell r="FF733">
            <v>0</v>
          </cell>
        </row>
        <row r="734">
          <cell r="A734" t="str">
            <v>SilkeborgKV2</v>
          </cell>
          <cell r="B734" t="str">
            <v>DK-West</v>
          </cell>
          <cell r="G734">
            <v>98.666666666666657</v>
          </cell>
          <cell r="H734">
            <v>74</v>
          </cell>
          <cell r="AK734">
            <v>48.74133333333333</v>
          </cell>
          <cell r="AL734">
            <v>27.416999999999998</v>
          </cell>
          <cell r="AN734">
            <v>0</v>
          </cell>
          <cell r="AO734">
            <v>0</v>
          </cell>
          <cell r="AP734">
            <v>1837.6666666666665</v>
          </cell>
          <cell r="AQ734">
            <v>9.8666666666666671</v>
          </cell>
          <cell r="BG734" t="b">
            <v>1</v>
          </cell>
          <cell r="BO734" t="b">
            <v>0</v>
          </cell>
          <cell r="CA734" t="b">
            <v>0</v>
          </cell>
          <cell r="CB734" t="b">
            <v>0</v>
          </cell>
          <cell r="CD734" t="b">
            <v>0</v>
          </cell>
          <cell r="CE734" t="b">
            <v>0</v>
          </cell>
          <cell r="CG734" t="b">
            <v>0</v>
          </cell>
          <cell r="CH734" t="b">
            <v>0</v>
          </cell>
          <cell r="CP734" t="str">
            <v>ECGASGTD</v>
          </cell>
          <cell r="CT734" t="b">
            <v>0</v>
          </cell>
          <cell r="CV734" t="b">
            <v>0</v>
          </cell>
          <cell r="CX734" t="b">
            <v>1</v>
          </cell>
          <cell r="CZ734" t="b">
            <v>1</v>
          </cell>
          <cell r="DB734" t="b">
            <v>1</v>
          </cell>
          <cell r="DD734" t="b">
            <v>0</v>
          </cell>
          <cell r="DF734" t="b">
            <v>0</v>
          </cell>
          <cell r="DH734" t="b">
            <v>0</v>
          </cell>
          <cell r="DJ734" t="b">
            <v>1</v>
          </cell>
          <cell r="DL734" t="b">
            <v>1</v>
          </cell>
          <cell r="DN734" t="b">
            <v>1</v>
          </cell>
          <cell r="DP734" t="b">
            <v>0</v>
          </cell>
          <cell r="DV734">
            <v>0</v>
          </cell>
          <cell r="DX734">
            <v>0</v>
          </cell>
          <cell r="DZ734">
            <v>0</v>
          </cell>
          <cell r="EB734">
            <v>0</v>
          </cell>
          <cell r="ED734">
            <v>0</v>
          </cell>
          <cell r="EF734">
            <v>0</v>
          </cell>
          <cell r="EJ734">
            <v>0</v>
          </cell>
          <cell r="EL734">
            <v>0</v>
          </cell>
          <cell r="EN734">
            <v>0</v>
          </cell>
          <cell r="EP734">
            <v>0</v>
          </cell>
          <cell r="ER734">
            <v>0</v>
          </cell>
          <cell r="ET734">
            <v>0</v>
          </cell>
          <cell r="EX734">
            <v>0</v>
          </cell>
          <cell r="EZ734">
            <v>0</v>
          </cell>
          <cell r="FD734">
            <v>0</v>
          </cell>
          <cell r="FF734">
            <v>0</v>
          </cell>
        </row>
        <row r="735">
          <cell r="A735" t="str">
            <v>L90_SilkeborgViborg</v>
          </cell>
          <cell r="B735" t="str">
            <v>DK-West</v>
          </cell>
          <cell r="G735">
            <v>-62.102676247006151</v>
          </cell>
          <cell r="H735">
            <v>48.363636363636367</v>
          </cell>
          <cell r="AK735">
            <v>-261.06412527335209</v>
          </cell>
          <cell r="AL735">
            <v>-158.33045454545453</v>
          </cell>
          <cell r="AN735">
            <v>0</v>
          </cell>
          <cell r="AO735">
            <v>0</v>
          </cell>
          <cell r="AP735">
            <v>0</v>
          </cell>
          <cell r="AQ735">
            <v>0</v>
          </cell>
          <cell r="BG735" t="b">
            <v>0</v>
          </cell>
          <cell r="BO735" t="b">
            <v>0</v>
          </cell>
          <cell r="CA735" t="b">
            <v>0</v>
          </cell>
          <cell r="CB735" t="b">
            <v>0</v>
          </cell>
          <cell r="CD735" t="b">
            <v>0</v>
          </cell>
          <cell r="CE735" t="b">
            <v>0</v>
          </cell>
          <cell r="CG735" t="b">
            <v>0</v>
          </cell>
          <cell r="CH735" t="b">
            <v>0</v>
          </cell>
          <cell r="CP735" t="str">
            <v>ECWSTBPD</v>
          </cell>
          <cell r="CT735" t="b">
            <v>0</v>
          </cell>
          <cell r="CV735" t="b">
            <v>0</v>
          </cell>
          <cell r="CX735" t="b">
            <v>0</v>
          </cell>
          <cell r="CZ735" t="b">
            <v>0</v>
          </cell>
          <cell r="DB735" t="b">
            <v>0</v>
          </cell>
          <cell r="DD735" t="b">
            <v>0</v>
          </cell>
          <cell r="DF735" t="b">
            <v>0</v>
          </cell>
          <cell r="DH735" t="b">
            <v>0</v>
          </cell>
          <cell r="DJ735" t="b">
            <v>0</v>
          </cell>
          <cell r="DL735" t="b">
            <v>0</v>
          </cell>
          <cell r="DN735" t="b">
            <v>0</v>
          </cell>
          <cell r="DP735" t="b">
            <v>0</v>
          </cell>
          <cell r="DV735">
            <v>0</v>
          </cell>
          <cell r="DX735">
            <v>0</v>
          </cell>
          <cell r="DZ735">
            <v>0</v>
          </cell>
          <cell r="EB735">
            <v>0</v>
          </cell>
          <cell r="ED735">
            <v>0</v>
          </cell>
          <cell r="EF735">
            <v>0</v>
          </cell>
          <cell r="EJ735">
            <v>0</v>
          </cell>
          <cell r="EL735">
            <v>0</v>
          </cell>
          <cell r="EN735">
            <v>0</v>
          </cell>
          <cell r="EP735">
            <v>0</v>
          </cell>
          <cell r="ER735">
            <v>0</v>
          </cell>
          <cell r="ET735">
            <v>0</v>
          </cell>
          <cell r="EX735">
            <v>0</v>
          </cell>
          <cell r="EZ735">
            <v>0</v>
          </cell>
          <cell r="FD735">
            <v>0</v>
          </cell>
          <cell r="FF735">
            <v>0</v>
          </cell>
        </row>
        <row r="736">
          <cell r="A736" t="str">
            <v>VarmelagerSilkeborg</v>
          </cell>
          <cell r="B736" t="str">
            <v>DK-West</v>
          </cell>
          <cell r="G736">
            <v>0</v>
          </cell>
          <cell r="H736">
            <v>64</v>
          </cell>
          <cell r="AK736">
            <v>0</v>
          </cell>
          <cell r="AL736">
            <v>0</v>
          </cell>
          <cell r="AN736">
            <v>0</v>
          </cell>
          <cell r="AO736">
            <v>0</v>
          </cell>
          <cell r="AP736">
            <v>0</v>
          </cell>
          <cell r="AQ736">
            <v>0</v>
          </cell>
          <cell r="BG736" t="b">
            <v>0</v>
          </cell>
          <cell r="BO736" t="b">
            <v>0</v>
          </cell>
          <cell r="CA736" t="b">
            <v>0</v>
          </cell>
          <cell r="CB736" t="b">
            <v>0</v>
          </cell>
          <cell r="CD736" t="b">
            <v>0</v>
          </cell>
          <cell r="CE736" t="b">
            <v>0</v>
          </cell>
          <cell r="CG736" t="b">
            <v>0</v>
          </cell>
          <cell r="CH736" t="b">
            <v>0</v>
          </cell>
          <cell r="CP736">
            <v>0</v>
          </cell>
          <cell r="CT736" t="b">
            <v>0</v>
          </cell>
          <cell r="CV736" t="b">
            <v>0</v>
          </cell>
          <cell r="CX736" t="b">
            <v>0</v>
          </cell>
          <cell r="CZ736" t="b">
            <v>0</v>
          </cell>
          <cell r="DB736" t="b">
            <v>0</v>
          </cell>
          <cell r="DD736" t="b">
            <v>0</v>
          </cell>
          <cell r="DF736" t="b">
            <v>0</v>
          </cell>
          <cell r="DH736" t="b">
            <v>0</v>
          </cell>
          <cell r="DJ736" t="b">
            <v>0</v>
          </cell>
          <cell r="DL736" t="b">
            <v>0</v>
          </cell>
          <cell r="DN736" t="b">
            <v>0</v>
          </cell>
          <cell r="DP736" t="b">
            <v>0</v>
          </cell>
          <cell r="DV736">
            <v>0</v>
          </cell>
          <cell r="DX736">
            <v>0</v>
          </cell>
          <cell r="DZ736">
            <v>0</v>
          </cell>
          <cell r="EB736">
            <v>0</v>
          </cell>
          <cell r="ED736">
            <v>0</v>
          </cell>
          <cell r="EF736">
            <v>0</v>
          </cell>
          <cell r="EJ736">
            <v>0</v>
          </cell>
          <cell r="EL736">
            <v>0</v>
          </cell>
          <cell r="EN736">
            <v>0</v>
          </cell>
          <cell r="EP736">
            <v>0</v>
          </cell>
          <cell r="ER736">
            <v>0</v>
          </cell>
          <cell r="ET736">
            <v>0</v>
          </cell>
          <cell r="EX736">
            <v>0</v>
          </cell>
          <cell r="EZ736">
            <v>0</v>
          </cell>
          <cell r="FD736">
            <v>0</v>
          </cell>
          <cell r="FF736">
            <v>0</v>
          </cell>
        </row>
        <row r="737">
          <cell r="A737" t="str">
            <v>ElkedelSilkeborg</v>
          </cell>
          <cell r="B737" t="str">
            <v>DK-West</v>
          </cell>
          <cell r="G737" t="e">
            <v>#VALUE!</v>
          </cell>
          <cell r="H737">
            <v>18.473368342085521</v>
          </cell>
          <cell r="AK737">
            <v>0</v>
          </cell>
          <cell r="AL737">
            <v>0</v>
          </cell>
          <cell r="AN737">
            <v>0</v>
          </cell>
          <cell r="AO737">
            <v>0</v>
          </cell>
          <cell r="AP737">
            <v>0</v>
          </cell>
          <cell r="AQ737">
            <v>0</v>
          </cell>
          <cell r="BG737" t="b">
            <v>0</v>
          </cell>
          <cell r="BO737" t="b">
            <v>0</v>
          </cell>
          <cell r="CA737" t="b">
            <v>0</v>
          </cell>
          <cell r="CB737" t="b">
            <v>0</v>
          </cell>
          <cell r="CD737" t="b">
            <v>0</v>
          </cell>
          <cell r="CE737" t="b">
            <v>0</v>
          </cell>
          <cell r="CG737" t="b">
            <v>0</v>
          </cell>
          <cell r="CH737" t="b">
            <v>0</v>
          </cell>
          <cell r="CP737">
            <v>0</v>
          </cell>
          <cell r="CT737" t="b">
            <v>0</v>
          </cell>
          <cell r="CV737" t="b">
            <v>0</v>
          </cell>
          <cell r="CX737" t="b">
            <v>0</v>
          </cell>
          <cell r="CZ737" t="b">
            <v>0</v>
          </cell>
          <cell r="DB737" t="b">
            <v>0</v>
          </cell>
          <cell r="DD737" t="b">
            <v>0</v>
          </cell>
          <cell r="DF737" t="b">
            <v>0</v>
          </cell>
          <cell r="DH737" t="b">
            <v>0</v>
          </cell>
          <cell r="DJ737" t="b">
            <v>0</v>
          </cell>
          <cell r="DL737" t="b">
            <v>0</v>
          </cell>
          <cell r="DN737" t="b">
            <v>0</v>
          </cell>
          <cell r="DP737" t="b">
            <v>0</v>
          </cell>
          <cell r="DV737">
            <v>0</v>
          </cell>
          <cell r="DX737">
            <v>0</v>
          </cell>
          <cell r="DZ737">
            <v>0</v>
          </cell>
          <cell r="EB737">
            <v>0</v>
          </cell>
          <cell r="ED737">
            <v>0</v>
          </cell>
          <cell r="EF737">
            <v>0</v>
          </cell>
          <cell r="EJ737">
            <v>0</v>
          </cell>
          <cell r="EL737">
            <v>0</v>
          </cell>
          <cell r="EN737">
            <v>0</v>
          </cell>
          <cell r="EP737">
            <v>0</v>
          </cell>
          <cell r="ER737">
            <v>0</v>
          </cell>
          <cell r="ET737">
            <v>0</v>
          </cell>
          <cell r="EX737">
            <v>0</v>
          </cell>
          <cell r="EZ737">
            <v>0</v>
          </cell>
          <cell r="FD737">
            <v>0</v>
          </cell>
          <cell r="FF737">
            <v>0</v>
          </cell>
        </row>
        <row r="738">
          <cell r="A738" t="str">
            <v>KedlerSønderborg</v>
          </cell>
          <cell r="B738" t="str">
            <v>DK-West</v>
          </cell>
          <cell r="G738">
            <v>0</v>
          </cell>
          <cell r="H738">
            <v>101</v>
          </cell>
          <cell r="AK738">
            <v>0</v>
          </cell>
          <cell r="AL738">
            <v>94.838999999999999</v>
          </cell>
          <cell r="AN738">
            <v>0</v>
          </cell>
          <cell r="AO738">
            <v>0</v>
          </cell>
          <cell r="AP738">
            <v>1090.8000000000002</v>
          </cell>
          <cell r="AQ738">
            <v>0</v>
          </cell>
          <cell r="BG738" t="b">
            <v>1</v>
          </cell>
          <cell r="BO738" t="b">
            <v>0</v>
          </cell>
          <cell r="CA738" t="b">
            <v>0</v>
          </cell>
          <cell r="CB738" t="b">
            <v>0</v>
          </cell>
          <cell r="CD738" t="b">
            <v>0</v>
          </cell>
          <cell r="CE738" t="b">
            <v>0</v>
          </cell>
          <cell r="CG738" t="b">
            <v>0</v>
          </cell>
          <cell r="CH738" t="b">
            <v>0</v>
          </cell>
          <cell r="CP738" t="str">
            <v>EHGASBOD</v>
          </cell>
          <cell r="CT738" t="b">
            <v>0</v>
          </cell>
          <cell r="CV738" t="b">
            <v>0</v>
          </cell>
          <cell r="CX738" t="b">
            <v>0</v>
          </cell>
          <cell r="CZ738" t="b">
            <v>0</v>
          </cell>
          <cell r="DB738" t="b">
            <v>0</v>
          </cell>
          <cell r="DD738" t="b">
            <v>0</v>
          </cell>
          <cell r="DF738" t="b">
            <v>0</v>
          </cell>
          <cell r="DH738" t="b">
            <v>0</v>
          </cell>
          <cell r="DJ738" t="b">
            <v>0</v>
          </cell>
          <cell r="DL738" t="b">
            <v>0</v>
          </cell>
          <cell r="DN738" t="b">
            <v>0</v>
          </cell>
          <cell r="DP738" t="b">
            <v>0</v>
          </cell>
          <cell r="DV738">
            <v>0</v>
          </cell>
          <cell r="DX738">
            <v>0</v>
          </cell>
          <cell r="DZ738">
            <v>0</v>
          </cell>
          <cell r="EB738">
            <v>0</v>
          </cell>
          <cell r="ED738">
            <v>0</v>
          </cell>
          <cell r="EF738">
            <v>0</v>
          </cell>
          <cell r="EJ738">
            <v>0</v>
          </cell>
          <cell r="EL738">
            <v>0</v>
          </cell>
          <cell r="EN738">
            <v>0</v>
          </cell>
          <cell r="EP738">
            <v>0</v>
          </cell>
          <cell r="ER738">
            <v>0</v>
          </cell>
          <cell r="ET738">
            <v>0</v>
          </cell>
          <cell r="EX738">
            <v>0</v>
          </cell>
          <cell r="EZ738">
            <v>0</v>
          </cell>
          <cell r="FD738">
            <v>0</v>
          </cell>
          <cell r="FF738">
            <v>0</v>
          </cell>
        </row>
        <row r="739">
          <cell r="A739" t="str">
            <v>KedlerSønderborg</v>
          </cell>
          <cell r="B739" t="str">
            <v>DK-West</v>
          </cell>
          <cell r="G739">
            <v>0</v>
          </cell>
          <cell r="H739">
            <v>101</v>
          </cell>
          <cell r="AK739">
            <v>0</v>
          </cell>
          <cell r="AL739">
            <v>94.838999999999999</v>
          </cell>
          <cell r="AN739">
            <v>0</v>
          </cell>
          <cell r="AO739">
            <v>0</v>
          </cell>
          <cell r="AP739">
            <v>1090.8000000000002</v>
          </cell>
          <cell r="AQ739">
            <v>0</v>
          </cell>
          <cell r="BG739" t="b">
            <v>1</v>
          </cell>
          <cell r="BO739" t="b">
            <v>1</v>
          </cell>
          <cell r="CA739" t="b">
            <v>0</v>
          </cell>
          <cell r="CB739" t="b">
            <v>1</v>
          </cell>
          <cell r="CD739" t="b">
            <v>0</v>
          </cell>
          <cell r="CE739" t="b">
            <v>0</v>
          </cell>
          <cell r="CG739" t="b">
            <v>0</v>
          </cell>
          <cell r="CH739" t="b">
            <v>0</v>
          </cell>
          <cell r="CP739" t="str">
            <v>EHGASBOD</v>
          </cell>
          <cell r="CT739" t="b">
            <v>0</v>
          </cell>
          <cell r="CV739" t="b">
            <v>0</v>
          </cell>
          <cell r="CX739" t="b">
            <v>0</v>
          </cell>
          <cell r="CZ739" t="b">
            <v>0</v>
          </cell>
          <cell r="DB739" t="b">
            <v>0</v>
          </cell>
          <cell r="DD739" t="b">
            <v>0</v>
          </cell>
          <cell r="DF739" t="b">
            <v>1</v>
          </cell>
          <cell r="DH739" t="b">
            <v>1</v>
          </cell>
          <cell r="DJ739" t="b">
            <v>1</v>
          </cell>
          <cell r="DL739" t="b">
            <v>1</v>
          </cell>
          <cell r="DN739" t="b">
            <v>0</v>
          </cell>
          <cell r="DP739" t="b">
            <v>0</v>
          </cell>
          <cell r="DV739">
            <v>0</v>
          </cell>
          <cell r="DX739">
            <v>0</v>
          </cell>
          <cell r="DZ739">
            <v>0</v>
          </cell>
          <cell r="EB739">
            <v>0</v>
          </cell>
          <cell r="ED739">
            <v>0</v>
          </cell>
          <cell r="EF739">
            <v>0</v>
          </cell>
          <cell r="EJ739">
            <v>101</v>
          </cell>
          <cell r="EL739">
            <v>101</v>
          </cell>
          <cell r="EN739">
            <v>101</v>
          </cell>
          <cell r="EP739">
            <v>101</v>
          </cell>
          <cell r="ER739">
            <v>0</v>
          </cell>
          <cell r="ET739">
            <v>0</v>
          </cell>
          <cell r="EX739">
            <v>0</v>
          </cell>
          <cell r="EZ739">
            <v>0</v>
          </cell>
          <cell r="FD739">
            <v>0</v>
          </cell>
          <cell r="FF739">
            <v>0</v>
          </cell>
        </row>
        <row r="740">
          <cell r="A740" t="str">
            <v>Sønderborg_Affald</v>
          </cell>
          <cell r="B740" t="str">
            <v>DK-West</v>
          </cell>
          <cell r="G740">
            <v>0</v>
          </cell>
          <cell r="H740">
            <v>17.5</v>
          </cell>
          <cell r="AK740">
            <v>0</v>
          </cell>
          <cell r="AL740">
            <v>14.455</v>
          </cell>
          <cell r="AN740">
            <v>0</v>
          </cell>
          <cell r="AO740">
            <v>3.4650000000000003</v>
          </cell>
          <cell r="AP740">
            <v>0</v>
          </cell>
          <cell r="AQ740">
            <v>1.2250000000000001</v>
          </cell>
          <cell r="BG740" t="b">
            <v>1</v>
          </cell>
          <cell r="BO740" t="b">
            <v>0</v>
          </cell>
          <cell r="CA740" t="b">
            <v>0</v>
          </cell>
          <cell r="CB740" t="b">
            <v>0</v>
          </cell>
          <cell r="CD740" t="b">
            <v>0</v>
          </cell>
          <cell r="CE740" t="b">
            <v>0</v>
          </cell>
          <cell r="CG740" t="b">
            <v>0</v>
          </cell>
          <cell r="CH740" t="b">
            <v>0</v>
          </cell>
          <cell r="CP740" t="str">
            <v>EHWSTBOD</v>
          </cell>
          <cell r="CT740" t="b">
            <v>0</v>
          </cell>
          <cell r="CV740" t="b">
            <v>0</v>
          </cell>
          <cell r="CX740" t="b">
            <v>0</v>
          </cell>
          <cell r="CZ740" t="b">
            <v>0</v>
          </cell>
          <cell r="DB740" t="b">
            <v>0</v>
          </cell>
          <cell r="DD740" t="b">
            <v>0</v>
          </cell>
          <cell r="DF740" t="b">
            <v>0</v>
          </cell>
          <cell r="DH740" t="b">
            <v>0</v>
          </cell>
          <cell r="DJ740" t="b">
            <v>0</v>
          </cell>
          <cell r="DL740" t="b">
            <v>0</v>
          </cell>
          <cell r="DN740" t="b">
            <v>0</v>
          </cell>
          <cell r="DP740" t="b">
            <v>0</v>
          </cell>
          <cell r="DV740">
            <v>0</v>
          </cell>
          <cell r="DX740">
            <v>0</v>
          </cell>
          <cell r="DZ740">
            <v>0</v>
          </cell>
          <cell r="EB740">
            <v>0</v>
          </cell>
          <cell r="ED740">
            <v>0</v>
          </cell>
          <cell r="EF740">
            <v>0</v>
          </cell>
          <cell r="EJ740">
            <v>0</v>
          </cell>
          <cell r="EL740">
            <v>0</v>
          </cell>
          <cell r="EN740">
            <v>0</v>
          </cell>
          <cell r="EP740">
            <v>0</v>
          </cell>
          <cell r="ER740">
            <v>0</v>
          </cell>
          <cell r="ET740">
            <v>0</v>
          </cell>
          <cell r="EX740">
            <v>0</v>
          </cell>
          <cell r="EZ740">
            <v>0</v>
          </cell>
          <cell r="FD740">
            <v>0</v>
          </cell>
          <cell r="FF740">
            <v>0</v>
          </cell>
        </row>
        <row r="741">
          <cell r="A741" t="str">
            <v>SønderborgKV</v>
          </cell>
          <cell r="B741" t="str">
            <v>DK-West</v>
          </cell>
          <cell r="G741">
            <v>58</v>
          </cell>
          <cell r="H741">
            <v>75.619295958279011</v>
          </cell>
          <cell r="AK741">
            <v>22.330000000000002</v>
          </cell>
          <cell r="AL741">
            <v>37.957534477102243</v>
          </cell>
          <cell r="AN741">
            <v>0</v>
          </cell>
          <cell r="AO741">
            <v>67.28</v>
          </cell>
          <cell r="AP741">
            <v>0</v>
          </cell>
          <cell r="AQ741">
            <v>5.22</v>
          </cell>
          <cell r="BG741" t="b">
            <v>1</v>
          </cell>
          <cell r="BO741" t="b">
            <v>0</v>
          </cell>
          <cell r="CA741" t="b">
            <v>0</v>
          </cell>
          <cell r="CB741" t="b">
            <v>0</v>
          </cell>
          <cell r="CD741" t="b">
            <v>0</v>
          </cell>
          <cell r="CE741" t="b">
            <v>0</v>
          </cell>
          <cell r="CG741" t="b">
            <v>0</v>
          </cell>
          <cell r="CH741" t="b">
            <v>0</v>
          </cell>
          <cell r="CP741" t="str">
            <v>ECGWABPD</v>
          </cell>
          <cell r="CT741" t="b">
            <v>0</v>
          </cell>
          <cell r="CV741" t="b">
            <v>0</v>
          </cell>
          <cell r="CX741" t="b">
            <v>0</v>
          </cell>
          <cell r="CZ741" t="b">
            <v>0</v>
          </cell>
          <cell r="DB741" t="b">
            <v>0</v>
          </cell>
          <cell r="DD741" t="b">
            <v>0</v>
          </cell>
          <cell r="DF741" t="b">
            <v>0</v>
          </cell>
          <cell r="DH741" t="b">
            <v>0</v>
          </cell>
          <cell r="DJ741" t="b">
            <v>0</v>
          </cell>
          <cell r="DL741" t="b">
            <v>0</v>
          </cell>
          <cell r="DN741" t="b">
            <v>0</v>
          </cell>
          <cell r="DP741" t="b">
            <v>0</v>
          </cell>
          <cell r="DV741">
            <v>0</v>
          </cell>
          <cell r="DX741">
            <v>0</v>
          </cell>
          <cell r="DZ741">
            <v>0</v>
          </cell>
          <cell r="EB741">
            <v>0</v>
          </cell>
          <cell r="ED741">
            <v>0</v>
          </cell>
          <cell r="EF741">
            <v>0</v>
          </cell>
          <cell r="EJ741">
            <v>0</v>
          </cell>
          <cell r="EL741">
            <v>0</v>
          </cell>
          <cell r="EN741">
            <v>0</v>
          </cell>
          <cell r="EP741">
            <v>0</v>
          </cell>
          <cell r="ER741">
            <v>0</v>
          </cell>
          <cell r="ET741">
            <v>0</v>
          </cell>
          <cell r="EX741">
            <v>0</v>
          </cell>
          <cell r="EZ741">
            <v>0</v>
          </cell>
          <cell r="FD741">
            <v>0</v>
          </cell>
          <cell r="FF741">
            <v>0</v>
          </cell>
        </row>
        <row r="742">
          <cell r="A742" t="str">
            <v>SønderborgKV</v>
          </cell>
          <cell r="B742" t="str">
            <v>DK-West</v>
          </cell>
          <cell r="G742">
            <v>58</v>
          </cell>
          <cell r="H742">
            <v>75.619295958279011</v>
          </cell>
          <cell r="AK742">
            <v>22.330000000000002</v>
          </cell>
          <cell r="AL742">
            <v>37.957534477102243</v>
          </cell>
          <cell r="AN742">
            <v>0</v>
          </cell>
          <cell r="AO742">
            <v>67.28</v>
          </cell>
          <cell r="AP742">
            <v>0</v>
          </cell>
          <cell r="AQ742">
            <v>5.22</v>
          </cell>
          <cell r="BG742" t="b">
            <v>1</v>
          </cell>
          <cell r="BO742" t="b">
            <v>0</v>
          </cell>
          <cell r="CA742" t="b">
            <v>0</v>
          </cell>
          <cell r="CB742" t="b">
            <v>0</v>
          </cell>
          <cell r="CD742" t="b">
            <v>0</v>
          </cell>
          <cell r="CE742" t="b">
            <v>0</v>
          </cell>
          <cell r="CG742" t="b">
            <v>0</v>
          </cell>
          <cell r="CH742" t="b">
            <v>0</v>
          </cell>
          <cell r="CP742" t="str">
            <v>ECGWABPD</v>
          </cell>
          <cell r="CT742" t="b">
            <v>0</v>
          </cell>
          <cell r="CV742" t="b">
            <v>0</v>
          </cell>
          <cell r="CX742" t="b">
            <v>0</v>
          </cell>
          <cell r="CZ742" t="b">
            <v>0</v>
          </cell>
          <cell r="DB742" t="b">
            <v>0</v>
          </cell>
          <cell r="DD742" t="b">
            <v>0</v>
          </cell>
          <cell r="DF742" t="b">
            <v>0</v>
          </cell>
          <cell r="DH742" t="b">
            <v>0</v>
          </cell>
          <cell r="DJ742" t="b">
            <v>0</v>
          </cell>
          <cell r="DL742" t="b">
            <v>0</v>
          </cell>
          <cell r="DN742" t="b">
            <v>0</v>
          </cell>
          <cell r="DP742" t="b">
            <v>0</v>
          </cell>
          <cell r="DV742">
            <v>0</v>
          </cell>
          <cell r="DX742">
            <v>0</v>
          </cell>
          <cell r="DZ742">
            <v>0</v>
          </cell>
          <cell r="EB742">
            <v>0</v>
          </cell>
          <cell r="ED742">
            <v>0</v>
          </cell>
          <cell r="EF742">
            <v>0</v>
          </cell>
          <cell r="EJ742">
            <v>0</v>
          </cell>
          <cell r="EL742">
            <v>0</v>
          </cell>
          <cell r="EN742">
            <v>0</v>
          </cell>
          <cell r="EP742">
            <v>0</v>
          </cell>
          <cell r="ER742">
            <v>0</v>
          </cell>
          <cell r="ET742">
            <v>0</v>
          </cell>
          <cell r="EX742">
            <v>0</v>
          </cell>
          <cell r="EZ742">
            <v>0</v>
          </cell>
          <cell r="FD742">
            <v>0</v>
          </cell>
          <cell r="FF742">
            <v>0</v>
          </cell>
        </row>
        <row r="743">
          <cell r="A743" t="str">
            <v>SønderborgKV</v>
          </cell>
          <cell r="B743" t="str">
            <v>DK-West</v>
          </cell>
          <cell r="G743">
            <v>58</v>
          </cell>
          <cell r="H743">
            <v>75.619295958279011</v>
          </cell>
          <cell r="AK743">
            <v>22.330000000000002</v>
          </cell>
          <cell r="AL743">
            <v>37.957534477102243</v>
          </cell>
          <cell r="AN743">
            <v>0</v>
          </cell>
          <cell r="AO743">
            <v>67.28</v>
          </cell>
          <cell r="AP743">
            <v>0</v>
          </cell>
          <cell r="AQ743">
            <v>5.22</v>
          </cell>
          <cell r="BG743" t="b">
            <v>1</v>
          </cell>
          <cell r="BO743" t="b">
            <v>1</v>
          </cell>
          <cell r="CA743" t="b">
            <v>1</v>
          </cell>
          <cell r="CB743" t="b">
            <v>1</v>
          </cell>
          <cell r="CD743" t="b">
            <v>0</v>
          </cell>
          <cell r="CE743" t="b">
            <v>0</v>
          </cell>
          <cell r="CG743" t="b">
            <v>0</v>
          </cell>
          <cell r="CH743" t="b">
            <v>0</v>
          </cell>
          <cell r="CP743" t="str">
            <v>ECGWABPD</v>
          </cell>
          <cell r="CT743" t="b">
            <v>1</v>
          </cell>
          <cell r="CV743" t="b">
            <v>1</v>
          </cell>
          <cell r="CX743" t="b">
            <v>0</v>
          </cell>
          <cell r="CZ743" t="b">
            <v>0</v>
          </cell>
          <cell r="DB743" t="b">
            <v>0</v>
          </cell>
          <cell r="DD743" t="b">
            <v>0</v>
          </cell>
          <cell r="DF743" t="b">
            <v>1</v>
          </cell>
          <cell r="DH743" t="b">
            <v>1</v>
          </cell>
          <cell r="DJ743" t="b">
            <v>0</v>
          </cell>
          <cell r="DL743" t="b">
            <v>0</v>
          </cell>
          <cell r="DN743" t="b">
            <v>0</v>
          </cell>
          <cell r="DP743" t="b">
            <v>0</v>
          </cell>
          <cell r="DV743">
            <v>58</v>
          </cell>
          <cell r="DX743">
            <v>58</v>
          </cell>
          <cell r="DZ743">
            <v>0</v>
          </cell>
          <cell r="EB743">
            <v>0</v>
          </cell>
          <cell r="ED743">
            <v>0</v>
          </cell>
          <cell r="EF743">
            <v>0</v>
          </cell>
          <cell r="EJ743">
            <v>75.619295958279011</v>
          </cell>
          <cell r="EL743">
            <v>75.619295958279011</v>
          </cell>
          <cell r="EN743">
            <v>0</v>
          </cell>
          <cell r="EP743">
            <v>0</v>
          </cell>
          <cell r="ER743">
            <v>0</v>
          </cell>
          <cell r="ET743">
            <v>0</v>
          </cell>
          <cell r="EX743">
            <v>0</v>
          </cell>
          <cell r="EZ743">
            <v>0</v>
          </cell>
          <cell r="FD743">
            <v>0</v>
          </cell>
          <cell r="FF743">
            <v>0</v>
          </cell>
        </row>
        <row r="744">
          <cell r="A744" t="str">
            <v>SønderborgKV2</v>
          </cell>
          <cell r="B744" t="str">
            <v>DK-West</v>
          </cell>
          <cell r="G744">
            <v>60</v>
          </cell>
          <cell r="H744">
            <v>60</v>
          </cell>
          <cell r="AK744">
            <v>26.4</v>
          </cell>
          <cell r="AL744">
            <v>26.4</v>
          </cell>
          <cell r="AN744">
            <v>0</v>
          </cell>
          <cell r="AO744">
            <v>69.599999999999994</v>
          </cell>
          <cell r="AP744">
            <v>0</v>
          </cell>
          <cell r="AQ744">
            <v>4.1999999999999993</v>
          </cell>
          <cell r="BG744" t="b">
            <v>1</v>
          </cell>
          <cell r="BO744" t="b">
            <v>0</v>
          </cell>
          <cell r="CA744" t="b">
            <v>0</v>
          </cell>
          <cell r="CB744" t="b">
            <v>0</v>
          </cell>
          <cell r="CD744" t="b">
            <v>0</v>
          </cell>
          <cell r="CE744" t="b">
            <v>0</v>
          </cell>
          <cell r="CG744" t="b">
            <v>0</v>
          </cell>
          <cell r="CH744" t="b">
            <v>0</v>
          </cell>
          <cell r="CP744" t="str">
            <v>ECGWABPD</v>
          </cell>
          <cell r="CT744" t="b">
            <v>0</v>
          </cell>
          <cell r="CV744" t="b">
            <v>0</v>
          </cell>
          <cell r="CX744" t="b">
            <v>1</v>
          </cell>
          <cell r="CZ744" t="b">
            <v>1</v>
          </cell>
          <cell r="DB744" t="b">
            <v>1</v>
          </cell>
          <cell r="DD744" t="b">
            <v>0</v>
          </cell>
          <cell r="DF744" t="b">
            <v>0</v>
          </cell>
          <cell r="DH744" t="b">
            <v>0</v>
          </cell>
          <cell r="DJ744" t="b">
            <v>1</v>
          </cell>
          <cell r="DL744" t="b">
            <v>1</v>
          </cell>
          <cell r="DN744" t="b">
            <v>1</v>
          </cell>
          <cell r="DP744" t="b">
            <v>0</v>
          </cell>
          <cell r="DV744">
            <v>0</v>
          </cell>
          <cell r="DX744">
            <v>0</v>
          </cell>
          <cell r="DZ744">
            <v>0</v>
          </cell>
          <cell r="EB744">
            <v>0</v>
          </cell>
          <cell r="ED744">
            <v>0</v>
          </cell>
          <cell r="EF744">
            <v>0</v>
          </cell>
          <cell r="EJ744">
            <v>0</v>
          </cell>
          <cell r="EL744">
            <v>0</v>
          </cell>
          <cell r="EN744">
            <v>0</v>
          </cell>
          <cell r="EP744">
            <v>0</v>
          </cell>
          <cell r="ER744">
            <v>0</v>
          </cell>
          <cell r="ET744">
            <v>0</v>
          </cell>
          <cell r="EX744">
            <v>0</v>
          </cell>
          <cell r="EZ744">
            <v>0</v>
          </cell>
          <cell r="FD744">
            <v>0</v>
          </cell>
          <cell r="FF744">
            <v>0</v>
          </cell>
        </row>
        <row r="745">
          <cell r="A745" t="str">
            <v>SønderborgGeotermi</v>
          </cell>
          <cell r="B745" t="str">
            <v>DK-West</v>
          </cell>
          <cell r="G745">
            <v>0</v>
          </cell>
          <cell r="H745">
            <v>29</v>
          </cell>
          <cell r="AK745">
            <v>0</v>
          </cell>
          <cell r="AL745">
            <v>58</v>
          </cell>
          <cell r="AN745">
            <v>0</v>
          </cell>
          <cell r="AO745">
            <v>2.9580000000000002</v>
          </cell>
          <cell r="AP745">
            <v>1160</v>
          </cell>
          <cell r="AQ745">
            <v>3.4800000000000004</v>
          </cell>
          <cell r="BG745" t="b">
            <v>1</v>
          </cell>
          <cell r="BO745" t="b">
            <v>0</v>
          </cell>
          <cell r="CA745" t="b">
            <v>0</v>
          </cell>
          <cell r="CB745" t="b">
            <v>0</v>
          </cell>
          <cell r="CD745" t="b">
            <v>0</v>
          </cell>
          <cell r="CE745" t="b">
            <v>1</v>
          </cell>
          <cell r="CG745" t="b">
            <v>0</v>
          </cell>
          <cell r="CH745" t="b">
            <v>0</v>
          </cell>
          <cell r="CP745" t="str">
            <v>EHWCHGEH</v>
          </cell>
          <cell r="CT745" t="b">
            <v>0</v>
          </cell>
          <cell r="CV745" t="b">
            <v>0</v>
          </cell>
          <cell r="CX745" t="b">
            <v>0</v>
          </cell>
          <cell r="CZ745" t="b">
            <v>0</v>
          </cell>
          <cell r="DB745" t="b">
            <v>0</v>
          </cell>
          <cell r="DD745" t="b">
            <v>0</v>
          </cell>
          <cell r="DF745" t="b">
            <v>1</v>
          </cell>
          <cell r="DH745" t="b">
            <v>1</v>
          </cell>
          <cell r="DJ745" t="b">
            <v>1</v>
          </cell>
          <cell r="DL745" t="b">
            <v>1</v>
          </cell>
          <cell r="DN745" t="b">
            <v>0</v>
          </cell>
          <cell r="DP745" t="b">
            <v>0</v>
          </cell>
          <cell r="DV745">
            <v>0</v>
          </cell>
          <cell r="DX745">
            <v>0</v>
          </cell>
          <cell r="DZ745">
            <v>0</v>
          </cell>
          <cell r="EB745">
            <v>0</v>
          </cell>
          <cell r="ED745">
            <v>0</v>
          </cell>
          <cell r="EF745">
            <v>0</v>
          </cell>
          <cell r="EJ745">
            <v>0</v>
          </cell>
          <cell r="EL745">
            <v>0</v>
          </cell>
          <cell r="EN745">
            <v>0</v>
          </cell>
          <cell r="EP745">
            <v>0</v>
          </cell>
          <cell r="ER745">
            <v>0</v>
          </cell>
          <cell r="ET745">
            <v>0</v>
          </cell>
          <cell r="EX745">
            <v>0</v>
          </cell>
          <cell r="EZ745">
            <v>29</v>
          </cell>
          <cell r="FD745">
            <v>0</v>
          </cell>
          <cell r="FF745">
            <v>0</v>
          </cell>
        </row>
        <row r="746">
          <cell r="A746" t="str">
            <v>VarmelagerSønderborg</v>
          </cell>
          <cell r="B746" t="str">
            <v>DK-West</v>
          </cell>
          <cell r="G746">
            <v>0</v>
          </cell>
          <cell r="H746">
            <v>54</v>
          </cell>
          <cell r="AK746">
            <v>0</v>
          </cell>
          <cell r="AL746">
            <v>0</v>
          </cell>
          <cell r="AN746">
            <v>0</v>
          </cell>
          <cell r="AO746">
            <v>0</v>
          </cell>
          <cell r="AP746">
            <v>0</v>
          </cell>
          <cell r="AQ746">
            <v>0</v>
          </cell>
          <cell r="BG746" t="b">
            <v>0</v>
          </cell>
          <cell r="BO746" t="b">
            <v>0</v>
          </cell>
          <cell r="CA746" t="b">
            <v>0</v>
          </cell>
          <cell r="CB746" t="b">
            <v>0</v>
          </cell>
          <cell r="CD746" t="b">
            <v>0</v>
          </cell>
          <cell r="CE746" t="b">
            <v>0</v>
          </cell>
          <cell r="CG746" t="b">
            <v>0</v>
          </cell>
          <cell r="CH746" t="b">
            <v>0</v>
          </cell>
          <cell r="CP746">
            <v>0</v>
          </cell>
          <cell r="CT746" t="b">
            <v>0</v>
          </cell>
          <cell r="CV746" t="b">
            <v>0</v>
          </cell>
          <cell r="CX746" t="b">
            <v>0</v>
          </cell>
          <cell r="CZ746" t="b">
            <v>0</v>
          </cell>
          <cell r="DB746" t="b">
            <v>0</v>
          </cell>
          <cell r="DD746" t="b">
            <v>0</v>
          </cell>
          <cell r="DF746" t="b">
            <v>0</v>
          </cell>
          <cell r="DH746" t="b">
            <v>0</v>
          </cell>
          <cell r="DJ746" t="b">
            <v>0</v>
          </cell>
          <cell r="DL746" t="b">
            <v>0</v>
          </cell>
          <cell r="DN746" t="b">
            <v>0</v>
          </cell>
          <cell r="DP746" t="b">
            <v>0</v>
          </cell>
          <cell r="DV746">
            <v>0</v>
          </cell>
          <cell r="DX746">
            <v>0</v>
          </cell>
          <cell r="DZ746">
            <v>0</v>
          </cell>
          <cell r="EB746">
            <v>0</v>
          </cell>
          <cell r="ED746">
            <v>0</v>
          </cell>
          <cell r="EF746">
            <v>0</v>
          </cell>
          <cell r="EJ746">
            <v>0</v>
          </cell>
          <cell r="EL746">
            <v>0</v>
          </cell>
          <cell r="EN746">
            <v>0</v>
          </cell>
          <cell r="EP746">
            <v>0</v>
          </cell>
          <cell r="ER746">
            <v>0</v>
          </cell>
          <cell r="ET746">
            <v>0</v>
          </cell>
          <cell r="EX746">
            <v>0</v>
          </cell>
          <cell r="EZ746">
            <v>0</v>
          </cell>
          <cell r="FD746">
            <v>0</v>
          </cell>
          <cell r="FF746">
            <v>0</v>
          </cell>
        </row>
        <row r="747">
          <cell r="A747" t="str">
            <v>ElkedelSønderborg</v>
          </cell>
          <cell r="B747" t="str">
            <v>DK-West</v>
          </cell>
          <cell r="G747" t="e">
            <v>#VALUE!</v>
          </cell>
          <cell r="H747">
            <v>18.904823989569753</v>
          </cell>
          <cell r="AK747">
            <v>0</v>
          </cell>
          <cell r="AL747">
            <v>0</v>
          </cell>
          <cell r="AN747">
            <v>0</v>
          </cell>
          <cell r="AO747">
            <v>0</v>
          </cell>
          <cell r="AP747">
            <v>0</v>
          </cell>
          <cell r="AQ747">
            <v>0</v>
          </cell>
          <cell r="BG747" t="b">
            <v>0</v>
          </cell>
          <cell r="BO747" t="b">
            <v>0</v>
          </cell>
          <cell r="CA747" t="b">
            <v>0</v>
          </cell>
          <cell r="CB747" t="b">
            <v>0</v>
          </cell>
          <cell r="CD747" t="b">
            <v>0</v>
          </cell>
          <cell r="CE747" t="b">
            <v>0</v>
          </cell>
          <cell r="CG747" t="b">
            <v>0</v>
          </cell>
          <cell r="CH747" t="b">
            <v>0</v>
          </cell>
          <cell r="CP747">
            <v>0</v>
          </cell>
          <cell r="CT747" t="b">
            <v>0</v>
          </cell>
          <cell r="CV747" t="b">
            <v>0</v>
          </cell>
          <cell r="CX747" t="b">
            <v>0</v>
          </cell>
          <cell r="CZ747" t="b">
            <v>0</v>
          </cell>
          <cell r="DB747" t="b">
            <v>0</v>
          </cell>
          <cell r="DD747" t="b">
            <v>0</v>
          </cell>
          <cell r="DF747" t="b">
            <v>0</v>
          </cell>
          <cell r="DH747" t="b">
            <v>0</v>
          </cell>
          <cell r="DJ747" t="b">
            <v>0</v>
          </cell>
          <cell r="DL747" t="b">
            <v>0</v>
          </cell>
          <cell r="DN747" t="b">
            <v>0</v>
          </cell>
          <cell r="DP747" t="b">
            <v>0</v>
          </cell>
          <cell r="DV747">
            <v>0</v>
          </cell>
          <cell r="DX747">
            <v>0</v>
          </cell>
          <cell r="DZ747">
            <v>0</v>
          </cell>
          <cell r="EB747">
            <v>0</v>
          </cell>
          <cell r="ED747">
            <v>0</v>
          </cell>
          <cell r="EF747">
            <v>0</v>
          </cell>
          <cell r="EJ747">
            <v>0</v>
          </cell>
          <cell r="EL747">
            <v>0</v>
          </cell>
          <cell r="EN747">
            <v>0</v>
          </cell>
          <cell r="EP747">
            <v>0</v>
          </cell>
          <cell r="ER747">
            <v>0</v>
          </cell>
          <cell r="ET747">
            <v>0</v>
          </cell>
          <cell r="EX747">
            <v>0</v>
          </cell>
          <cell r="EZ747">
            <v>0</v>
          </cell>
          <cell r="FD747">
            <v>0</v>
          </cell>
          <cell r="FF747">
            <v>0</v>
          </cell>
        </row>
        <row r="748">
          <cell r="A748" t="str">
            <v>KedlerTVIS_NG</v>
          </cell>
          <cell r="B748" t="str">
            <v>DK-West</v>
          </cell>
          <cell r="G748">
            <v>0</v>
          </cell>
          <cell r="H748">
            <v>319</v>
          </cell>
          <cell r="AK748">
            <v>0</v>
          </cell>
          <cell r="AL748">
            <v>290.29000000000002</v>
          </cell>
          <cell r="AN748">
            <v>0</v>
          </cell>
          <cell r="AO748">
            <v>0</v>
          </cell>
          <cell r="AP748">
            <v>3445.2000000000003</v>
          </cell>
          <cell r="AQ748">
            <v>0</v>
          </cell>
          <cell r="BG748" t="b">
            <v>1</v>
          </cell>
          <cell r="BO748" t="b">
            <v>0</v>
          </cell>
          <cell r="CA748" t="b">
            <v>0</v>
          </cell>
          <cell r="CB748" t="b">
            <v>0</v>
          </cell>
          <cell r="CD748" t="b">
            <v>0</v>
          </cell>
          <cell r="CE748" t="b">
            <v>0</v>
          </cell>
          <cell r="CG748" t="b">
            <v>0</v>
          </cell>
          <cell r="CH748" t="b">
            <v>0</v>
          </cell>
          <cell r="CP748" t="str">
            <v>EHGASBOC</v>
          </cell>
          <cell r="CT748" t="b">
            <v>0</v>
          </cell>
          <cell r="CV748" t="b">
            <v>0</v>
          </cell>
          <cell r="CX748" t="b">
            <v>0</v>
          </cell>
          <cell r="CZ748" t="b">
            <v>0</v>
          </cell>
          <cell r="DB748" t="b">
            <v>0</v>
          </cell>
          <cell r="DD748" t="b">
            <v>0</v>
          </cell>
          <cell r="DF748" t="b">
            <v>0</v>
          </cell>
          <cell r="DH748" t="b">
            <v>0</v>
          </cell>
          <cell r="DJ748" t="b">
            <v>0</v>
          </cell>
          <cell r="DL748" t="b">
            <v>0</v>
          </cell>
          <cell r="DN748" t="b">
            <v>0</v>
          </cell>
          <cell r="DP748" t="b">
            <v>0</v>
          </cell>
          <cell r="DV748">
            <v>0</v>
          </cell>
          <cell r="DX748">
            <v>0</v>
          </cell>
          <cell r="DZ748">
            <v>0</v>
          </cell>
          <cell r="EB748">
            <v>0</v>
          </cell>
          <cell r="ED748">
            <v>0</v>
          </cell>
          <cell r="EF748">
            <v>0</v>
          </cell>
          <cell r="EJ748">
            <v>0</v>
          </cell>
          <cell r="EL748">
            <v>0</v>
          </cell>
          <cell r="EN748">
            <v>0</v>
          </cell>
          <cell r="EP748">
            <v>0</v>
          </cell>
          <cell r="ER748">
            <v>0</v>
          </cell>
          <cell r="ET748">
            <v>0</v>
          </cell>
          <cell r="EX748">
            <v>0</v>
          </cell>
          <cell r="EZ748">
            <v>0</v>
          </cell>
          <cell r="FD748">
            <v>0</v>
          </cell>
          <cell r="FF748">
            <v>0</v>
          </cell>
        </row>
        <row r="749">
          <cell r="A749" t="str">
            <v>KedlerTVIS_NG</v>
          </cell>
          <cell r="B749" t="str">
            <v>DK-West</v>
          </cell>
          <cell r="G749">
            <v>0</v>
          </cell>
          <cell r="H749">
            <v>319</v>
          </cell>
          <cell r="AK749">
            <v>0</v>
          </cell>
          <cell r="AL749">
            <v>290.29000000000002</v>
          </cell>
          <cell r="AN749">
            <v>0</v>
          </cell>
          <cell r="AO749">
            <v>0</v>
          </cell>
          <cell r="AP749">
            <v>3445.2000000000003</v>
          </cell>
          <cell r="AQ749">
            <v>0</v>
          </cell>
          <cell r="BG749" t="b">
            <v>1</v>
          </cell>
          <cell r="BO749" t="b">
            <v>1</v>
          </cell>
          <cell r="CA749" t="b">
            <v>0</v>
          </cell>
          <cell r="CB749" t="b">
            <v>1</v>
          </cell>
          <cell r="CD749" t="b">
            <v>0</v>
          </cell>
          <cell r="CE749" t="b">
            <v>0</v>
          </cell>
          <cell r="CG749" t="b">
            <v>0</v>
          </cell>
          <cell r="CH749" t="b">
            <v>0</v>
          </cell>
          <cell r="CP749" t="str">
            <v>EHGASBOC</v>
          </cell>
          <cell r="CT749" t="b">
            <v>0</v>
          </cell>
          <cell r="CV749" t="b">
            <v>0</v>
          </cell>
          <cell r="CX749" t="b">
            <v>0</v>
          </cell>
          <cell r="CZ749" t="b">
            <v>0</v>
          </cell>
          <cell r="DB749" t="b">
            <v>0</v>
          </cell>
          <cell r="DD749" t="b">
            <v>0</v>
          </cell>
          <cell r="DF749" t="b">
            <v>1</v>
          </cell>
          <cell r="DH749" t="b">
            <v>1</v>
          </cell>
          <cell r="DJ749" t="b">
            <v>1</v>
          </cell>
          <cell r="DL749" t="b">
            <v>1</v>
          </cell>
          <cell r="DN749" t="b">
            <v>0</v>
          </cell>
          <cell r="DP749" t="b">
            <v>0</v>
          </cell>
          <cell r="DV749">
            <v>0</v>
          </cell>
          <cell r="DX749">
            <v>0</v>
          </cell>
          <cell r="DZ749">
            <v>0</v>
          </cell>
          <cell r="EB749">
            <v>0</v>
          </cell>
          <cell r="ED749">
            <v>0</v>
          </cell>
          <cell r="EF749">
            <v>0</v>
          </cell>
          <cell r="EJ749">
            <v>319</v>
          </cell>
          <cell r="EL749">
            <v>319</v>
          </cell>
          <cell r="EN749">
            <v>319</v>
          </cell>
          <cell r="EP749">
            <v>319</v>
          </cell>
          <cell r="ER749">
            <v>0</v>
          </cell>
          <cell r="ET749">
            <v>0</v>
          </cell>
          <cell r="EX749">
            <v>0</v>
          </cell>
          <cell r="EZ749">
            <v>0</v>
          </cell>
          <cell r="FD749">
            <v>0</v>
          </cell>
          <cell r="FF749">
            <v>0</v>
          </cell>
        </row>
        <row r="750">
          <cell r="A750" t="str">
            <v>KedlerTVIS_GO</v>
          </cell>
          <cell r="B750" t="str">
            <v>DK-West</v>
          </cell>
          <cell r="G750">
            <v>0</v>
          </cell>
          <cell r="H750">
            <v>125</v>
          </cell>
          <cell r="AK750">
            <v>0</v>
          </cell>
          <cell r="AL750">
            <v>106.25</v>
          </cell>
          <cell r="AN750">
            <v>0</v>
          </cell>
          <cell r="AO750">
            <v>0</v>
          </cell>
          <cell r="AP750">
            <v>1350</v>
          </cell>
          <cell r="AQ750">
            <v>0</v>
          </cell>
          <cell r="BG750" t="b">
            <v>1</v>
          </cell>
          <cell r="BO750" t="b">
            <v>0</v>
          </cell>
          <cell r="CA750" t="b">
            <v>0</v>
          </cell>
          <cell r="CB750" t="b">
            <v>0</v>
          </cell>
          <cell r="CD750" t="b">
            <v>0</v>
          </cell>
          <cell r="CE750" t="b">
            <v>0</v>
          </cell>
          <cell r="CG750" t="b">
            <v>0</v>
          </cell>
          <cell r="CH750" t="b">
            <v>0</v>
          </cell>
          <cell r="CP750" t="str">
            <v>EHDSLBOC</v>
          </cell>
          <cell r="CT750" t="b">
            <v>0</v>
          </cell>
          <cell r="CV750" t="b">
            <v>0</v>
          </cell>
          <cell r="CX750" t="b">
            <v>0</v>
          </cell>
          <cell r="CZ750" t="b">
            <v>0</v>
          </cell>
          <cell r="DB750" t="b">
            <v>0</v>
          </cell>
          <cell r="DD750" t="b">
            <v>0</v>
          </cell>
          <cell r="DF750" t="b">
            <v>0</v>
          </cell>
          <cell r="DH750" t="b">
            <v>0</v>
          </cell>
          <cell r="DJ750" t="b">
            <v>0</v>
          </cell>
          <cell r="DL750" t="b">
            <v>0</v>
          </cell>
          <cell r="DN750" t="b">
            <v>0</v>
          </cell>
          <cell r="DP750" t="b">
            <v>0</v>
          </cell>
          <cell r="DV750">
            <v>0</v>
          </cell>
          <cell r="DX750">
            <v>0</v>
          </cell>
          <cell r="DZ750">
            <v>0</v>
          </cell>
          <cell r="EB750">
            <v>0</v>
          </cell>
          <cell r="ED750">
            <v>0</v>
          </cell>
          <cell r="EF750">
            <v>0</v>
          </cell>
          <cell r="EJ750">
            <v>0</v>
          </cell>
          <cell r="EL750">
            <v>0</v>
          </cell>
          <cell r="EN750">
            <v>0</v>
          </cell>
          <cell r="EP750">
            <v>0</v>
          </cell>
          <cell r="ER750">
            <v>0</v>
          </cell>
          <cell r="ET750">
            <v>0</v>
          </cell>
          <cell r="EX750">
            <v>0</v>
          </cell>
          <cell r="EZ750">
            <v>0</v>
          </cell>
          <cell r="FD750">
            <v>0</v>
          </cell>
          <cell r="FF750">
            <v>0</v>
          </cell>
        </row>
        <row r="751">
          <cell r="A751" t="str">
            <v>KedlerTVIS_GO</v>
          </cell>
          <cell r="B751" t="str">
            <v>DK-West</v>
          </cell>
          <cell r="G751">
            <v>0</v>
          </cell>
          <cell r="H751">
            <v>125</v>
          </cell>
          <cell r="AK751">
            <v>0</v>
          </cell>
          <cell r="AL751">
            <v>106.25</v>
          </cell>
          <cell r="AN751">
            <v>0</v>
          </cell>
          <cell r="AO751">
            <v>0</v>
          </cell>
          <cell r="AP751">
            <v>1350</v>
          </cell>
          <cell r="AQ751">
            <v>0</v>
          </cell>
          <cell r="BG751" t="b">
            <v>1</v>
          </cell>
          <cell r="BO751" t="b">
            <v>1</v>
          </cell>
          <cell r="CA751" t="b">
            <v>0</v>
          </cell>
          <cell r="CB751" t="b">
            <v>1</v>
          </cell>
          <cell r="CD751" t="b">
            <v>0</v>
          </cell>
          <cell r="CE751" t="b">
            <v>0</v>
          </cell>
          <cell r="CG751" t="b">
            <v>0</v>
          </cell>
          <cell r="CH751" t="b">
            <v>0</v>
          </cell>
          <cell r="CP751" t="str">
            <v>EHDSLBOC</v>
          </cell>
          <cell r="CT751" t="b">
            <v>0</v>
          </cell>
          <cell r="CV751" t="b">
            <v>0</v>
          </cell>
          <cell r="CX751" t="b">
            <v>0</v>
          </cell>
          <cell r="CZ751" t="b">
            <v>0</v>
          </cell>
          <cell r="DB751" t="b">
            <v>0</v>
          </cell>
          <cell r="DD751" t="b">
            <v>0</v>
          </cell>
          <cell r="DF751" t="b">
            <v>1</v>
          </cell>
          <cell r="DH751" t="b">
            <v>1</v>
          </cell>
          <cell r="DJ751" t="b">
            <v>1</v>
          </cell>
          <cell r="DL751" t="b">
            <v>1</v>
          </cell>
          <cell r="DN751" t="b">
            <v>0</v>
          </cell>
          <cell r="DP751" t="b">
            <v>0</v>
          </cell>
          <cell r="DV751">
            <v>0</v>
          </cell>
          <cell r="DX751">
            <v>0</v>
          </cell>
          <cell r="DZ751">
            <v>0</v>
          </cell>
          <cell r="EB751">
            <v>0</v>
          </cell>
          <cell r="ED751">
            <v>0</v>
          </cell>
          <cell r="EF751">
            <v>0</v>
          </cell>
          <cell r="EJ751">
            <v>125</v>
          </cell>
          <cell r="EL751">
            <v>125</v>
          </cell>
          <cell r="EN751">
            <v>125</v>
          </cell>
          <cell r="EP751">
            <v>125</v>
          </cell>
          <cell r="ER751">
            <v>0</v>
          </cell>
          <cell r="ET751">
            <v>0</v>
          </cell>
          <cell r="EX751">
            <v>0</v>
          </cell>
          <cell r="EZ751">
            <v>0</v>
          </cell>
          <cell r="FD751">
            <v>0</v>
          </cell>
          <cell r="FF751">
            <v>0</v>
          </cell>
        </row>
        <row r="752">
          <cell r="A752" t="str">
            <v>TAS_KV</v>
          </cell>
          <cell r="B752" t="str">
            <v>DK-West</v>
          </cell>
          <cell r="G752">
            <v>6.258</v>
          </cell>
          <cell r="H752">
            <v>16.867924528301888</v>
          </cell>
          <cell r="AK752">
            <v>1.3705020000000001</v>
          </cell>
          <cell r="AL752">
            <v>9.9570767431216005</v>
          </cell>
          <cell r="AN752">
            <v>0</v>
          </cell>
          <cell r="AO752">
            <v>7.2592799999999995</v>
          </cell>
          <cell r="AP752">
            <v>0</v>
          </cell>
          <cell r="AQ752">
            <v>0.56321999999999994</v>
          </cell>
          <cell r="BG752" t="b">
            <v>1</v>
          </cell>
          <cell r="BO752" t="b">
            <v>0</v>
          </cell>
          <cell r="CA752" t="b">
            <v>0</v>
          </cell>
          <cell r="CB752" t="b">
            <v>0</v>
          </cell>
          <cell r="CD752" t="b">
            <v>0</v>
          </cell>
          <cell r="CE752" t="b">
            <v>0</v>
          </cell>
          <cell r="CG752" t="b">
            <v>0</v>
          </cell>
          <cell r="CH752" t="b">
            <v>0</v>
          </cell>
          <cell r="CP752" t="str">
            <v>ECWSTBPC</v>
          </cell>
          <cell r="CT752" t="b">
            <v>0</v>
          </cell>
          <cell r="CV752" t="b">
            <v>0</v>
          </cell>
          <cell r="CX752" t="b">
            <v>0</v>
          </cell>
          <cell r="CZ752" t="b">
            <v>0</v>
          </cell>
          <cell r="DB752" t="b">
            <v>0</v>
          </cell>
          <cell r="DD752" t="b">
            <v>0</v>
          </cell>
          <cell r="DF752" t="b">
            <v>0</v>
          </cell>
          <cell r="DH752" t="b">
            <v>0</v>
          </cell>
          <cell r="DJ752" t="b">
            <v>0</v>
          </cell>
          <cell r="DL752" t="b">
            <v>0</v>
          </cell>
          <cell r="DN752" t="b">
            <v>0</v>
          </cell>
          <cell r="DP752" t="b">
            <v>0</v>
          </cell>
          <cell r="DV752">
            <v>0</v>
          </cell>
          <cell r="DX752">
            <v>0</v>
          </cell>
          <cell r="DZ752">
            <v>0</v>
          </cell>
          <cell r="EB752">
            <v>0</v>
          </cell>
          <cell r="ED752">
            <v>0</v>
          </cell>
          <cell r="EF752">
            <v>0</v>
          </cell>
          <cell r="EJ752">
            <v>0</v>
          </cell>
          <cell r="EL752">
            <v>0</v>
          </cell>
          <cell r="EN752">
            <v>0</v>
          </cell>
          <cell r="EP752">
            <v>0</v>
          </cell>
          <cell r="ER752">
            <v>0</v>
          </cell>
          <cell r="ET752">
            <v>0</v>
          </cell>
          <cell r="EX752">
            <v>0</v>
          </cell>
          <cell r="EZ752">
            <v>0</v>
          </cell>
          <cell r="FD752">
            <v>0</v>
          </cell>
          <cell r="FF752">
            <v>0</v>
          </cell>
        </row>
        <row r="753">
          <cell r="A753" t="str">
            <v>TAS_KV</v>
          </cell>
          <cell r="B753" t="str">
            <v>DK-West</v>
          </cell>
          <cell r="G753">
            <v>6.258</v>
          </cell>
          <cell r="H753">
            <v>16.867924528301888</v>
          </cell>
          <cell r="AK753">
            <v>1.3705020000000001</v>
          </cell>
          <cell r="AL753">
            <v>9.9570767431216005</v>
          </cell>
          <cell r="AN753">
            <v>0</v>
          </cell>
          <cell r="AO753">
            <v>7.2592799999999995</v>
          </cell>
          <cell r="AP753">
            <v>0</v>
          </cell>
          <cell r="AQ753">
            <v>0.56321999999999994</v>
          </cell>
          <cell r="BG753" t="b">
            <v>1</v>
          </cell>
          <cell r="BO753" t="b">
            <v>0</v>
          </cell>
          <cell r="CA753" t="b">
            <v>0</v>
          </cell>
          <cell r="CB753" t="b">
            <v>0</v>
          </cell>
          <cell r="CD753" t="b">
            <v>0</v>
          </cell>
          <cell r="CE753" t="b">
            <v>0</v>
          </cell>
          <cell r="CG753" t="b">
            <v>0</v>
          </cell>
          <cell r="CH753" t="b">
            <v>0</v>
          </cell>
          <cell r="CP753" t="str">
            <v>ECWSTBPC</v>
          </cell>
          <cell r="CT753" t="b">
            <v>0</v>
          </cell>
          <cell r="CV753" t="b">
            <v>0</v>
          </cell>
          <cell r="CX753" t="b">
            <v>0</v>
          </cell>
          <cell r="CZ753" t="b">
            <v>0</v>
          </cell>
          <cell r="DB753" t="b">
            <v>0</v>
          </cell>
          <cell r="DD753" t="b">
            <v>0</v>
          </cell>
          <cell r="DF753" t="b">
            <v>0</v>
          </cell>
          <cell r="DH753" t="b">
            <v>0</v>
          </cell>
          <cell r="DJ753" t="b">
            <v>0</v>
          </cell>
          <cell r="DL753" t="b">
            <v>0</v>
          </cell>
          <cell r="DN753" t="b">
            <v>0</v>
          </cell>
          <cell r="DP753" t="b">
            <v>0</v>
          </cell>
          <cell r="DV753">
            <v>0</v>
          </cell>
          <cell r="DX753">
            <v>0</v>
          </cell>
          <cell r="DZ753">
            <v>0</v>
          </cell>
          <cell r="EB753">
            <v>0</v>
          </cell>
          <cell r="ED753">
            <v>0</v>
          </cell>
          <cell r="EF753">
            <v>0</v>
          </cell>
          <cell r="EJ753">
            <v>0</v>
          </cell>
          <cell r="EL753">
            <v>0</v>
          </cell>
          <cell r="EN753">
            <v>0</v>
          </cell>
          <cell r="EP753">
            <v>0</v>
          </cell>
          <cell r="ER753">
            <v>0</v>
          </cell>
          <cell r="ET753">
            <v>0</v>
          </cell>
          <cell r="EX753">
            <v>0</v>
          </cell>
          <cell r="EZ753">
            <v>0</v>
          </cell>
          <cell r="FD753">
            <v>0</v>
          </cell>
          <cell r="FF753">
            <v>0</v>
          </cell>
        </row>
        <row r="754">
          <cell r="A754" t="str">
            <v>TAS_KV</v>
          </cell>
          <cell r="B754" t="str">
            <v>DK-West</v>
          </cell>
          <cell r="G754">
            <v>6.258</v>
          </cell>
          <cell r="H754">
            <v>16.867924528301888</v>
          </cell>
          <cell r="AK754">
            <v>1.3705020000000001</v>
          </cell>
          <cell r="AL754">
            <v>9.9570767431216005</v>
          </cell>
          <cell r="AN754">
            <v>0</v>
          </cell>
          <cell r="AO754">
            <v>7.2592799999999995</v>
          </cell>
          <cell r="AP754">
            <v>0</v>
          </cell>
          <cell r="AQ754">
            <v>0.56321999999999994</v>
          </cell>
          <cell r="BG754" t="b">
            <v>1</v>
          </cell>
          <cell r="BO754" t="b">
            <v>1</v>
          </cell>
          <cell r="CA754" t="b">
            <v>1</v>
          </cell>
          <cell r="CB754" t="b">
            <v>1</v>
          </cell>
          <cell r="CD754" t="b">
            <v>0</v>
          </cell>
          <cell r="CE754" t="b">
            <v>0</v>
          </cell>
          <cell r="CG754" t="b">
            <v>0</v>
          </cell>
          <cell r="CH754" t="b">
            <v>0</v>
          </cell>
          <cell r="CP754" t="str">
            <v>ECWSTBPC</v>
          </cell>
          <cell r="CT754" t="b">
            <v>1</v>
          </cell>
          <cell r="CV754" t="b">
            <v>0</v>
          </cell>
          <cell r="CX754" t="b">
            <v>0</v>
          </cell>
          <cell r="CZ754" t="b">
            <v>0</v>
          </cell>
          <cell r="DB754" t="b">
            <v>0</v>
          </cell>
          <cell r="DD754" t="b">
            <v>0</v>
          </cell>
          <cell r="DF754" t="b">
            <v>1</v>
          </cell>
          <cell r="DH754" t="b">
            <v>0</v>
          </cell>
          <cell r="DJ754" t="b">
            <v>0</v>
          </cell>
          <cell r="DL754" t="b">
            <v>0</v>
          </cell>
          <cell r="DN754" t="b">
            <v>0</v>
          </cell>
          <cell r="DP754" t="b">
            <v>0</v>
          </cell>
          <cell r="DV754">
            <v>6.258</v>
          </cell>
          <cell r="DX754">
            <v>0</v>
          </cell>
          <cell r="DZ754">
            <v>0</v>
          </cell>
          <cell r="EB754">
            <v>0</v>
          </cell>
          <cell r="ED754">
            <v>0</v>
          </cell>
          <cell r="EF754">
            <v>0</v>
          </cell>
          <cell r="EJ754">
            <v>16.867924528301888</v>
          </cell>
          <cell r="EL754">
            <v>0</v>
          </cell>
          <cell r="EN754">
            <v>0</v>
          </cell>
          <cell r="EP754">
            <v>0</v>
          </cell>
          <cell r="ER754">
            <v>0</v>
          </cell>
          <cell r="ET754">
            <v>0</v>
          </cell>
          <cell r="EX754">
            <v>0</v>
          </cell>
          <cell r="EZ754">
            <v>0</v>
          </cell>
          <cell r="FD754">
            <v>0</v>
          </cell>
          <cell r="FF754">
            <v>0</v>
          </cell>
        </row>
        <row r="755">
          <cell r="A755" t="str">
            <v>TAS_KV</v>
          </cell>
          <cell r="B755" t="str">
            <v>DK-West</v>
          </cell>
          <cell r="G755">
            <v>6.258</v>
          </cell>
          <cell r="H755">
            <v>16.867924528301888</v>
          </cell>
          <cell r="AK755">
            <v>1.3705020000000001</v>
          </cell>
          <cell r="AL755">
            <v>9.9570767431216005</v>
          </cell>
          <cell r="AN755">
            <v>0</v>
          </cell>
          <cell r="AO755">
            <v>7.2592799999999995</v>
          </cell>
          <cell r="AP755">
            <v>0</v>
          </cell>
          <cell r="AQ755">
            <v>0.56321999999999994</v>
          </cell>
          <cell r="BG755" t="b">
            <v>1</v>
          </cell>
          <cell r="BO755" t="b">
            <v>0</v>
          </cell>
          <cell r="CA755" t="b">
            <v>0</v>
          </cell>
          <cell r="CB755" t="b">
            <v>0</v>
          </cell>
          <cell r="CD755" t="b">
            <v>1</v>
          </cell>
          <cell r="CE755" t="b">
            <v>1</v>
          </cell>
          <cell r="CG755" t="b">
            <v>0</v>
          </cell>
          <cell r="CH755" t="b">
            <v>0</v>
          </cell>
          <cell r="CT755" t="b">
            <v>0</v>
          </cell>
          <cell r="CV755" t="b">
            <v>0</v>
          </cell>
          <cell r="CX755" t="b">
            <v>0</v>
          </cell>
          <cell r="CZ755" t="b">
            <v>0</v>
          </cell>
          <cell r="DB755" t="b">
            <v>0</v>
          </cell>
          <cell r="DD755" t="b">
            <v>0</v>
          </cell>
          <cell r="DF755" t="b">
            <v>0</v>
          </cell>
          <cell r="DH755" t="b">
            <v>0</v>
          </cell>
          <cell r="DJ755" t="b">
            <v>0</v>
          </cell>
          <cell r="DL755" t="b">
            <v>0</v>
          </cell>
          <cell r="DN755" t="b">
            <v>0</v>
          </cell>
          <cell r="DP755" t="b">
            <v>0</v>
          </cell>
          <cell r="DV755">
            <v>0</v>
          </cell>
          <cell r="DX755">
            <v>0</v>
          </cell>
          <cell r="DZ755">
            <v>0</v>
          </cell>
          <cell r="EB755">
            <v>0</v>
          </cell>
          <cell r="ED755">
            <v>0</v>
          </cell>
          <cell r="EF755">
            <v>0</v>
          </cell>
          <cell r="EJ755">
            <v>0</v>
          </cell>
          <cell r="EL755">
            <v>0</v>
          </cell>
          <cell r="EN755">
            <v>0</v>
          </cell>
          <cell r="EP755">
            <v>0</v>
          </cell>
          <cell r="ER755">
            <v>0</v>
          </cell>
          <cell r="ET755">
            <v>0</v>
          </cell>
          <cell r="EX755">
            <v>6.258</v>
          </cell>
          <cell r="EZ755">
            <v>16.867924528301888</v>
          </cell>
          <cell r="FD755">
            <v>0</v>
          </cell>
          <cell r="FF755">
            <v>0</v>
          </cell>
        </row>
        <row r="756">
          <cell r="A756" t="str">
            <v>TAS_KV2</v>
          </cell>
          <cell r="B756" t="str">
            <v>DK-West</v>
          </cell>
          <cell r="G756">
            <v>14.312904453749526</v>
          </cell>
          <cell r="H756">
            <v>40</v>
          </cell>
          <cell r="AK756">
            <v>3.4808983631518844</v>
          </cell>
          <cell r="AL756">
            <v>27.186655319148926</v>
          </cell>
          <cell r="AN756">
            <v>0</v>
          </cell>
          <cell r="AO756">
            <v>16.60296916634945</v>
          </cell>
          <cell r="AP756">
            <v>0</v>
          </cell>
          <cell r="AQ756">
            <v>1.0019033117624667</v>
          </cell>
          <cell r="BG756" t="b">
            <v>1</v>
          </cell>
          <cell r="BO756" t="b">
            <v>0</v>
          </cell>
          <cell r="CA756" t="b">
            <v>0</v>
          </cell>
          <cell r="CB756" t="b">
            <v>0</v>
          </cell>
          <cell r="CD756" t="b">
            <v>0</v>
          </cell>
          <cell r="CE756" t="b">
            <v>0</v>
          </cell>
          <cell r="CG756" t="b">
            <v>0</v>
          </cell>
          <cell r="CH756" t="b">
            <v>0</v>
          </cell>
          <cell r="CP756" t="str">
            <v>ECWSTBPC</v>
          </cell>
          <cell r="CT756" t="b">
            <v>0</v>
          </cell>
          <cell r="CV756" t="b">
            <v>1</v>
          </cell>
          <cell r="CX756" t="b">
            <v>1</v>
          </cell>
          <cell r="CZ756" t="b">
            <v>1</v>
          </cell>
          <cell r="DB756" t="b">
            <v>1</v>
          </cell>
          <cell r="DD756" t="b">
            <v>0</v>
          </cell>
          <cell r="DF756" t="b">
            <v>0</v>
          </cell>
          <cell r="DH756" t="b">
            <v>1</v>
          </cell>
          <cell r="DJ756" t="b">
            <v>1</v>
          </cell>
          <cell r="DL756" t="b">
            <v>1</v>
          </cell>
          <cell r="DN756" t="b">
            <v>1</v>
          </cell>
          <cell r="DP756" t="b">
            <v>0</v>
          </cell>
          <cell r="DV756">
            <v>0</v>
          </cell>
          <cell r="DX756">
            <v>0</v>
          </cell>
          <cell r="DZ756">
            <v>0</v>
          </cell>
          <cell r="EB756">
            <v>0</v>
          </cell>
          <cell r="ED756">
            <v>0</v>
          </cell>
          <cell r="EF756">
            <v>0</v>
          </cell>
          <cell r="EJ756">
            <v>0</v>
          </cell>
          <cell r="EL756">
            <v>0</v>
          </cell>
          <cell r="EN756">
            <v>0</v>
          </cell>
          <cell r="EP756">
            <v>0</v>
          </cell>
          <cell r="ER756">
            <v>0</v>
          </cell>
          <cell r="ET756">
            <v>0</v>
          </cell>
          <cell r="EX756">
            <v>0</v>
          </cell>
          <cell r="EZ756">
            <v>0</v>
          </cell>
          <cell r="FD756">
            <v>0</v>
          </cell>
          <cell r="FF756">
            <v>0</v>
          </cell>
        </row>
        <row r="757">
          <cell r="A757" t="str">
            <v>TAS_Kedler</v>
          </cell>
          <cell r="B757" t="str">
            <v>DK-West</v>
          </cell>
          <cell r="G757">
            <v>0</v>
          </cell>
          <cell r="H757">
            <v>19.399999999999999</v>
          </cell>
          <cell r="AK757">
            <v>0</v>
          </cell>
          <cell r="AL757">
            <v>15.2872</v>
          </cell>
          <cell r="AN757">
            <v>0</v>
          </cell>
          <cell r="AO757">
            <v>3.8411999999999997</v>
          </cell>
          <cell r="AP757">
            <v>0</v>
          </cell>
          <cell r="AQ757">
            <v>1.3580000000000001</v>
          </cell>
          <cell r="BG757" t="b">
            <v>1</v>
          </cell>
          <cell r="BO757" t="b">
            <v>0</v>
          </cell>
          <cell r="CA757" t="b">
            <v>0</v>
          </cell>
          <cell r="CB757" t="b">
            <v>0</v>
          </cell>
          <cell r="CD757" t="b">
            <v>0</v>
          </cell>
          <cell r="CE757" t="b">
            <v>0</v>
          </cell>
          <cell r="CG757" t="b">
            <v>0</v>
          </cell>
          <cell r="CH757" t="b">
            <v>0</v>
          </cell>
          <cell r="CP757" t="str">
            <v>EHWSTBOC</v>
          </cell>
          <cell r="CT757" t="b">
            <v>0</v>
          </cell>
          <cell r="CV757" t="b">
            <v>0</v>
          </cell>
          <cell r="CX757" t="b">
            <v>0</v>
          </cell>
          <cell r="CZ757" t="b">
            <v>0</v>
          </cell>
          <cell r="DB757" t="b">
            <v>0</v>
          </cell>
          <cell r="DD757" t="b">
            <v>0</v>
          </cell>
          <cell r="DF757" t="b">
            <v>0</v>
          </cell>
          <cell r="DH757" t="b">
            <v>0</v>
          </cell>
          <cell r="DJ757" t="b">
            <v>0</v>
          </cell>
          <cell r="DL757" t="b">
            <v>0</v>
          </cell>
          <cell r="DN757" t="b">
            <v>0</v>
          </cell>
          <cell r="DP757" t="b">
            <v>0</v>
          </cell>
          <cell r="DV757">
            <v>0</v>
          </cell>
          <cell r="DX757">
            <v>0</v>
          </cell>
          <cell r="DZ757">
            <v>0</v>
          </cell>
          <cell r="EB757">
            <v>0</v>
          </cell>
          <cell r="ED757">
            <v>0</v>
          </cell>
          <cell r="EF757">
            <v>0</v>
          </cell>
          <cell r="EJ757">
            <v>0</v>
          </cell>
          <cell r="EL757">
            <v>0</v>
          </cell>
          <cell r="EN757">
            <v>0</v>
          </cell>
          <cell r="EP757">
            <v>0</v>
          </cell>
          <cell r="ER757">
            <v>0</v>
          </cell>
          <cell r="ET757">
            <v>0</v>
          </cell>
          <cell r="EX757">
            <v>0</v>
          </cell>
          <cell r="EZ757">
            <v>0</v>
          </cell>
          <cell r="FD757">
            <v>0</v>
          </cell>
          <cell r="FF757">
            <v>0</v>
          </cell>
        </row>
        <row r="758">
          <cell r="A758" t="str">
            <v>TAS_Kedler</v>
          </cell>
          <cell r="B758" t="str">
            <v>DK-West</v>
          </cell>
          <cell r="G758">
            <v>0</v>
          </cell>
          <cell r="H758">
            <v>7.0000000000000007E-2</v>
          </cell>
          <cell r="AK758">
            <v>0</v>
          </cell>
          <cell r="AL758">
            <v>5.6560000000000006E-2</v>
          </cell>
          <cell r="AN758">
            <v>0</v>
          </cell>
          <cell r="AO758">
            <v>1.3860000000000003E-2</v>
          </cell>
          <cell r="AP758">
            <v>0</v>
          </cell>
          <cell r="AQ758">
            <v>4.9000000000000007E-3</v>
          </cell>
          <cell r="BG758" t="b">
            <v>1</v>
          </cell>
          <cell r="BO758" t="b">
            <v>0</v>
          </cell>
          <cell r="CA758" t="b">
            <v>0</v>
          </cell>
          <cell r="CB758" t="b">
            <v>0</v>
          </cell>
          <cell r="CD758" t="b">
            <v>0</v>
          </cell>
          <cell r="CE758" t="b">
            <v>0</v>
          </cell>
          <cell r="CG758" t="b">
            <v>0</v>
          </cell>
          <cell r="CH758" t="b">
            <v>0</v>
          </cell>
          <cell r="CP758" t="str">
            <v>EHWSTBOC</v>
          </cell>
          <cell r="CT758" t="b">
            <v>0</v>
          </cell>
          <cell r="CV758" t="b">
            <v>0</v>
          </cell>
          <cell r="CX758" t="b">
            <v>0</v>
          </cell>
          <cell r="CZ758" t="b">
            <v>0</v>
          </cell>
          <cell r="DB758" t="b">
            <v>0</v>
          </cell>
          <cell r="DD758" t="b">
            <v>0</v>
          </cell>
          <cell r="DF758" t="b">
            <v>0</v>
          </cell>
          <cell r="DH758" t="b">
            <v>0</v>
          </cell>
          <cell r="DJ758" t="b">
            <v>0</v>
          </cell>
          <cell r="DL758" t="b">
            <v>0</v>
          </cell>
          <cell r="DN758" t="b">
            <v>0</v>
          </cell>
          <cell r="DP758" t="b">
            <v>0</v>
          </cell>
          <cell r="DV758">
            <v>0</v>
          </cell>
          <cell r="DX758">
            <v>0</v>
          </cell>
          <cell r="DZ758">
            <v>0</v>
          </cell>
          <cell r="EB758">
            <v>0</v>
          </cell>
          <cell r="ED758">
            <v>0</v>
          </cell>
          <cell r="EF758">
            <v>0</v>
          </cell>
          <cell r="EJ758">
            <v>0</v>
          </cell>
          <cell r="EL758">
            <v>0</v>
          </cell>
          <cell r="EN758">
            <v>0</v>
          </cell>
          <cell r="EP758">
            <v>0</v>
          </cell>
          <cell r="ER758">
            <v>0</v>
          </cell>
          <cell r="ET758">
            <v>0</v>
          </cell>
          <cell r="EX758">
            <v>0</v>
          </cell>
          <cell r="EZ758">
            <v>0</v>
          </cell>
          <cell r="FD758">
            <v>0</v>
          </cell>
          <cell r="FF758">
            <v>0</v>
          </cell>
        </row>
        <row r="759">
          <cell r="A759" t="str">
            <v>VejleRenseanlæg</v>
          </cell>
          <cell r="B759" t="str">
            <v>DK-West</v>
          </cell>
          <cell r="G759">
            <v>0.46899999999999997</v>
          </cell>
          <cell r="H759">
            <v>0.29084167931208899</v>
          </cell>
          <cell r="AK759">
            <v>0.15383937681989002</v>
          </cell>
          <cell r="AL759">
            <v>5.9160946523086545E-2</v>
          </cell>
          <cell r="AN759">
            <v>0</v>
          </cell>
          <cell r="AO759">
            <v>4.6899999999999997E-2</v>
          </cell>
          <cell r="AP759">
            <v>14.069999999999999</v>
          </cell>
          <cell r="AQ759">
            <v>4.6899999999999997E-2</v>
          </cell>
          <cell r="BG759" t="b">
            <v>1</v>
          </cell>
          <cell r="BO759" t="b">
            <v>1</v>
          </cell>
          <cell r="CA759" t="b">
            <v>1</v>
          </cell>
          <cell r="CB759" t="b">
            <v>1</v>
          </cell>
          <cell r="CD759" t="b">
            <v>0</v>
          </cell>
          <cell r="CE759" t="b">
            <v>0</v>
          </cell>
          <cell r="CG759" t="b">
            <v>0</v>
          </cell>
          <cell r="CH759" t="b">
            <v>0</v>
          </cell>
          <cell r="CP759" t="str">
            <v>ECBGAENC</v>
          </cell>
          <cell r="CT759" t="b">
            <v>1</v>
          </cell>
          <cell r="CV759" t="b">
            <v>1</v>
          </cell>
          <cell r="CX759" t="b">
            <v>1</v>
          </cell>
          <cell r="CZ759" t="b">
            <v>0</v>
          </cell>
          <cell r="DB759" t="b">
            <v>0</v>
          </cell>
          <cell r="DD759" t="b">
            <v>0</v>
          </cell>
          <cell r="DF759" t="b">
            <v>1</v>
          </cell>
          <cell r="DH759" t="b">
            <v>1</v>
          </cell>
          <cell r="DJ759" t="b">
            <v>1</v>
          </cell>
          <cell r="DL759" t="b">
            <v>0</v>
          </cell>
          <cell r="DN759" t="b">
            <v>0</v>
          </cell>
          <cell r="DP759" t="b">
            <v>0</v>
          </cell>
          <cell r="DV759">
            <v>0.46899999999999997</v>
          </cell>
          <cell r="DX759">
            <v>0.46899999999999997</v>
          </cell>
          <cell r="DZ759">
            <v>0.46899999999999997</v>
          </cell>
          <cell r="EB759">
            <v>0</v>
          </cell>
          <cell r="ED759">
            <v>0</v>
          </cell>
          <cell r="EF759">
            <v>0</v>
          </cell>
          <cell r="EJ759">
            <v>0.29084167931208899</v>
          </cell>
          <cell r="EL759">
            <v>0.29084167931208899</v>
          </cell>
          <cell r="EN759">
            <v>0.29084167931208899</v>
          </cell>
          <cell r="EP759">
            <v>0</v>
          </cell>
          <cell r="ER759">
            <v>0</v>
          </cell>
          <cell r="ET759">
            <v>0</v>
          </cell>
          <cell r="EX759">
            <v>0</v>
          </cell>
          <cell r="EZ759">
            <v>0</v>
          </cell>
          <cell r="FD759">
            <v>0</v>
          </cell>
          <cell r="FF759">
            <v>0</v>
          </cell>
        </row>
        <row r="760">
          <cell r="A760" t="str">
            <v>IndustryHeatTVIS</v>
          </cell>
          <cell r="B760" t="str">
            <v>DK-West</v>
          </cell>
          <cell r="G760">
            <v>0</v>
          </cell>
          <cell r="H760">
            <v>81.297337335236165</v>
          </cell>
          <cell r="N760">
            <v>511.52284651330598</v>
          </cell>
          <cell r="AK760">
            <v>0</v>
          </cell>
          <cell r="AL760">
            <v>0</v>
          </cell>
          <cell r="AN760">
            <v>0</v>
          </cell>
          <cell r="AO760">
            <v>0</v>
          </cell>
          <cell r="AP760">
            <v>0</v>
          </cell>
          <cell r="AQ760">
            <v>0</v>
          </cell>
          <cell r="BG760" t="b">
            <v>0</v>
          </cell>
          <cell r="BO760" t="b">
            <v>0</v>
          </cell>
          <cell r="CA760" t="b">
            <v>0</v>
          </cell>
          <cell r="CB760" t="b">
            <v>0</v>
          </cell>
          <cell r="CD760" t="b">
            <v>0</v>
          </cell>
          <cell r="CE760" t="b">
            <v>0</v>
          </cell>
          <cell r="CG760" t="b">
            <v>0</v>
          </cell>
          <cell r="CH760" t="b">
            <v>0</v>
          </cell>
          <cell r="CP760">
            <v>0</v>
          </cell>
          <cell r="CT760" t="b">
            <v>0</v>
          </cell>
          <cell r="CV760" t="b">
            <v>0</v>
          </cell>
          <cell r="CX760" t="b">
            <v>0</v>
          </cell>
          <cell r="CZ760" t="b">
            <v>0</v>
          </cell>
          <cell r="DB760" t="b">
            <v>0</v>
          </cell>
          <cell r="DD760" t="b">
            <v>0</v>
          </cell>
          <cell r="DF760" t="b">
            <v>0</v>
          </cell>
          <cell r="DH760" t="b">
            <v>0</v>
          </cell>
          <cell r="DJ760" t="b">
            <v>0</v>
          </cell>
          <cell r="DL760" t="b">
            <v>0</v>
          </cell>
          <cell r="DN760" t="b">
            <v>0</v>
          </cell>
          <cell r="DP760" t="b">
            <v>0</v>
          </cell>
          <cell r="DV760">
            <v>0</v>
          </cell>
          <cell r="DX760">
            <v>0</v>
          </cell>
          <cell r="DZ760">
            <v>0</v>
          </cell>
          <cell r="EB760">
            <v>0</v>
          </cell>
          <cell r="ED760">
            <v>0</v>
          </cell>
          <cell r="EF760">
            <v>0</v>
          </cell>
          <cell r="EJ760">
            <v>0</v>
          </cell>
          <cell r="EL760">
            <v>0</v>
          </cell>
          <cell r="EN760">
            <v>0</v>
          </cell>
          <cell r="EP760">
            <v>0</v>
          </cell>
          <cell r="ER760">
            <v>0</v>
          </cell>
          <cell r="ET760">
            <v>0</v>
          </cell>
          <cell r="EX760">
            <v>0</v>
          </cell>
          <cell r="EZ760">
            <v>0</v>
          </cell>
          <cell r="FD760">
            <v>0</v>
          </cell>
          <cell r="FF760">
            <v>0</v>
          </cell>
        </row>
        <row r="761">
          <cell r="A761" t="str">
            <v>IndustryHeatTVIS</v>
          </cell>
          <cell r="B761" t="str">
            <v>DK-West</v>
          </cell>
          <cell r="G761">
            <v>0</v>
          </cell>
          <cell r="H761">
            <v>81.609388802641263</v>
          </cell>
          <cell r="N761">
            <v>513.48627434621881</v>
          </cell>
          <cell r="AK761">
            <v>0</v>
          </cell>
          <cell r="AL761">
            <v>0</v>
          </cell>
          <cell r="AN761">
            <v>0</v>
          </cell>
          <cell r="AO761">
            <v>0</v>
          </cell>
          <cell r="AP761">
            <v>0</v>
          </cell>
          <cell r="AQ761">
            <v>0</v>
          </cell>
          <cell r="BG761" t="b">
            <v>0</v>
          </cell>
          <cell r="BO761" t="b">
            <v>0</v>
          </cell>
          <cell r="CA761" t="b">
            <v>0</v>
          </cell>
          <cell r="CB761" t="b">
            <v>0</v>
          </cell>
          <cell r="CD761" t="b">
            <v>0</v>
          </cell>
          <cell r="CE761" t="b">
            <v>0</v>
          </cell>
          <cell r="CG761" t="b">
            <v>0</v>
          </cell>
          <cell r="CH761" t="b">
            <v>0</v>
          </cell>
          <cell r="CP761">
            <v>0</v>
          </cell>
          <cell r="CT761" t="b">
            <v>0</v>
          </cell>
          <cell r="CV761" t="b">
            <v>0</v>
          </cell>
          <cell r="CX761" t="b">
            <v>0</v>
          </cell>
          <cell r="CZ761" t="b">
            <v>0</v>
          </cell>
          <cell r="DB761" t="b">
            <v>0</v>
          </cell>
          <cell r="DD761" t="b">
            <v>0</v>
          </cell>
          <cell r="DF761" t="b">
            <v>0</v>
          </cell>
          <cell r="DH761" t="b">
            <v>0</v>
          </cell>
          <cell r="DJ761" t="b">
            <v>0</v>
          </cell>
          <cell r="DL761" t="b">
            <v>0</v>
          </cell>
          <cell r="DN761" t="b">
            <v>0</v>
          </cell>
          <cell r="DP761" t="b">
            <v>0</v>
          </cell>
          <cell r="DV761">
            <v>0</v>
          </cell>
          <cell r="DX761">
            <v>0</v>
          </cell>
          <cell r="DZ761">
            <v>0</v>
          </cell>
          <cell r="EB761">
            <v>0</v>
          </cell>
          <cell r="ED761">
            <v>0</v>
          </cell>
          <cell r="EF761">
            <v>0</v>
          </cell>
          <cell r="EJ761">
            <v>0</v>
          </cell>
          <cell r="EL761">
            <v>0</v>
          </cell>
          <cell r="EN761">
            <v>0</v>
          </cell>
          <cell r="EP761">
            <v>0</v>
          </cell>
          <cell r="ER761">
            <v>0</v>
          </cell>
          <cell r="ET761">
            <v>0</v>
          </cell>
          <cell r="EX761">
            <v>0</v>
          </cell>
          <cell r="EZ761">
            <v>0</v>
          </cell>
          <cell r="FD761">
            <v>0</v>
          </cell>
          <cell r="FF761">
            <v>0</v>
          </cell>
        </row>
        <row r="762">
          <cell r="A762" t="str">
            <v>SVS3</v>
          </cell>
          <cell r="B762" t="str">
            <v>DK-West</v>
          </cell>
          <cell r="G762">
            <v>436</v>
          </cell>
          <cell r="H762">
            <v>299</v>
          </cell>
          <cell r="AK762">
            <v>184.428</v>
          </cell>
          <cell r="AL762">
            <v>743.98235294117637</v>
          </cell>
          <cell r="AN762">
            <v>50.830000000000005</v>
          </cell>
          <cell r="AO762">
            <v>390.08733003999237</v>
          </cell>
          <cell r="AP762">
            <v>6540</v>
          </cell>
          <cell r="AQ762">
            <v>61.040000000000006</v>
          </cell>
          <cell r="BG762" t="b">
            <v>1</v>
          </cell>
          <cell r="BO762" t="b">
            <v>0</v>
          </cell>
          <cell r="CA762" t="b">
            <v>0</v>
          </cell>
          <cell r="CB762" t="b">
            <v>0</v>
          </cell>
          <cell r="CD762" t="b">
            <v>0</v>
          </cell>
          <cell r="CE762" t="b">
            <v>0</v>
          </cell>
          <cell r="CG762" t="b">
            <v>0</v>
          </cell>
          <cell r="CH762" t="b">
            <v>0</v>
          </cell>
          <cell r="CP762" t="str">
            <v>ECGASEXC</v>
          </cell>
          <cell r="CT762" t="b">
            <v>0</v>
          </cell>
          <cell r="CV762" t="b">
            <v>0</v>
          </cell>
          <cell r="CX762" t="b">
            <v>0</v>
          </cell>
          <cell r="CZ762" t="b">
            <v>0</v>
          </cell>
          <cell r="DB762" t="b">
            <v>0</v>
          </cell>
          <cell r="DD762" t="b">
            <v>0</v>
          </cell>
          <cell r="DF762" t="b">
            <v>0</v>
          </cell>
          <cell r="DH762" t="b">
            <v>0</v>
          </cell>
          <cell r="DJ762" t="b">
            <v>0</v>
          </cell>
          <cell r="DL762" t="b">
            <v>0</v>
          </cell>
          <cell r="DN762" t="b">
            <v>0</v>
          </cell>
          <cell r="DP762" t="b">
            <v>0</v>
          </cell>
          <cell r="DV762">
            <v>0</v>
          </cell>
          <cell r="DX762">
            <v>0</v>
          </cell>
          <cell r="DZ762">
            <v>0</v>
          </cell>
          <cell r="EB762">
            <v>0</v>
          </cell>
          <cell r="ED762">
            <v>0</v>
          </cell>
          <cell r="EF762">
            <v>0</v>
          </cell>
          <cell r="EJ762">
            <v>0</v>
          </cell>
          <cell r="EL762">
            <v>0</v>
          </cell>
          <cell r="EN762">
            <v>0</v>
          </cell>
          <cell r="EP762">
            <v>0</v>
          </cell>
          <cell r="ER762">
            <v>0</v>
          </cell>
          <cell r="ET762">
            <v>0</v>
          </cell>
          <cell r="EX762">
            <v>0</v>
          </cell>
          <cell r="EZ762">
            <v>0</v>
          </cell>
          <cell r="FD762">
            <v>0</v>
          </cell>
          <cell r="FF762">
            <v>0</v>
          </cell>
        </row>
        <row r="763">
          <cell r="A763" t="str">
            <v>SVS3</v>
          </cell>
          <cell r="B763" t="str">
            <v>DK-West</v>
          </cell>
          <cell r="G763">
            <v>436</v>
          </cell>
          <cell r="H763">
            <v>299</v>
          </cell>
          <cell r="AK763">
            <v>184.428</v>
          </cell>
          <cell r="AL763">
            <v>743.98235294117637</v>
          </cell>
          <cell r="AN763">
            <v>50.830000000000005</v>
          </cell>
          <cell r="AO763">
            <v>390.08733003999237</v>
          </cell>
          <cell r="AP763">
            <v>6540</v>
          </cell>
          <cell r="AQ763">
            <v>61.040000000000006</v>
          </cell>
          <cell r="BG763" t="b">
            <v>1</v>
          </cell>
          <cell r="BO763" t="b">
            <v>0</v>
          </cell>
          <cell r="CA763" t="b">
            <v>0</v>
          </cell>
          <cell r="CB763" t="b">
            <v>0</v>
          </cell>
          <cell r="CD763" t="b">
            <v>0</v>
          </cell>
          <cell r="CE763" t="b">
            <v>0</v>
          </cell>
          <cell r="CG763" t="b">
            <v>0</v>
          </cell>
          <cell r="CH763" t="b">
            <v>0</v>
          </cell>
          <cell r="CP763" t="str">
            <v>ECGASEXC</v>
          </cell>
          <cell r="CT763" t="b">
            <v>0</v>
          </cell>
          <cell r="CV763" t="b">
            <v>0</v>
          </cell>
          <cell r="CX763" t="b">
            <v>0</v>
          </cell>
          <cell r="CZ763" t="b">
            <v>0</v>
          </cell>
          <cell r="DB763" t="b">
            <v>0</v>
          </cell>
          <cell r="DD763" t="b">
            <v>0</v>
          </cell>
          <cell r="DF763" t="b">
            <v>0</v>
          </cell>
          <cell r="DH763" t="b">
            <v>0</v>
          </cell>
          <cell r="DJ763" t="b">
            <v>0</v>
          </cell>
          <cell r="DL763" t="b">
            <v>0</v>
          </cell>
          <cell r="DN763" t="b">
            <v>0</v>
          </cell>
          <cell r="DP763" t="b">
            <v>0</v>
          </cell>
          <cell r="DV763">
            <v>0</v>
          </cell>
          <cell r="DX763">
            <v>0</v>
          </cell>
          <cell r="DZ763">
            <v>0</v>
          </cell>
          <cell r="EB763">
            <v>0</v>
          </cell>
          <cell r="ED763">
            <v>0</v>
          </cell>
          <cell r="EF763">
            <v>0</v>
          </cell>
          <cell r="EJ763">
            <v>0</v>
          </cell>
          <cell r="EL763">
            <v>0</v>
          </cell>
          <cell r="EN763">
            <v>0</v>
          </cell>
          <cell r="EP763">
            <v>0</v>
          </cell>
          <cell r="ER763">
            <v>0</v>
          </cell>
          <cell r="ET763">
            <v>0</v>
          </cell>
          <cell r="EX763">
            <v>0</v>
          </cell>
          <cell r="EZ763">
            <v>0</v>
          </cell>
          <cell r="FD763">
            <v>0</v>
          </cell>
          <cell r="FF763">
            <v>0</v>
          </cell>
        </row>
        <row r="764">
          <cell r="A764" t="str">
            <v>SVS3</v>
          </cell>
          <cell r="B764" t="str">
            <v>DK-West</v>
          </cell>
          <cell r="G764">
            <v>436</v>
          </cell>
          <cell r="H764">
            <v>299</v>
          </cell>
          <cell r="AK764">
            <v>184.428</v>
          </cell>
          <cell r="AL764">
            <v>743.98235294117637</v>
          </cell>
          <cell r="AN764">
            <v>50.830000000000005</v>
          </cell>
          <cell r="AO764">
            <v>390.08733003999237</v>
          </cell>
          <cell r="AP764">
            <v>6540</v>
          </cell>
          <cell r="AQ764">
            <v>61.040000000000006</v>
          </cell>
          <cell r="BG764" t="b">
            <v>1</v>
          </cell>
          <cell r="BO764" t="b">
            <v>0</v>
          </cell>
          <cell r="CA764" t="b">
            <v>0</v>
          </cell>
          <cell r="CB764" t="b">
            <v>0</v>
          </cell>
          <cell r="CD764" t="b">
            <v>0</v>
          </cell>
          <cell r="CE764" t="b">
            <v>0</v>
          </cell>
          <cell r="CG764" t="b">
            <v>0</v>
          </cell>
          <cell r="CH764" t="b">
            <v>0</v>
          </cell>
          <cell r="CP764" t="str">
            <v>ECGASEXC</v>
          </cell>
          <cell r="CT764" t="b">
            <v>0</v>
          </cell>
          <cell r="CV764" t="b">
            <v>0</v>
          </cell>
          <cell r="CX764" t="b">
            <v>0</v>
          </cell>
          <cell r="CZ764" t="b">
            <v>0</v>
          </cell>
          <cell r="DB764" t="b">
            <v>0</v>
          </cell>
          <cell r="DD764" t="b">
            <v>0</v>
          </cell>
          <cell r="DF764" t="b">
            <v>0</v>
          </cell>
          <cell r="DH764" t="b">
            <v>0</v>
          </cell>
          <cell r="DJ764" t="b">
            <v>0</v>
          </cell>
          <cell r="DL764" t="b">
            <v>0</v>
          </cell>
          <cell r="DN764" t="b">
            <v>0</v>
          </cell>
          <cell r="DP764" t="b">
            <v>0</v>
          </cell>
          <cell r="DV764">
            <v>0</v>
          </cell>
          <cell r="DX764">
            <v>0</v>
          </cell>
          <cell r="DZ764">
            <v>0</v>
          </cell>
          <cell r="EB764">
            <v>0</v>
          </cell>
          <cell r="ED764">
            <v>0</v>
          </cell>
          <cell r="EF764">
            <v>0</v>
          </cell>
          <cell r="EJ764">
            <v>0</v>
          </cell>
          <cell r="EL764">
            <v>0</v>
          </cell>
          <cell r="EN764">
            <v>0</v>
          </cell>
          <cell r="EP764">
            <v>0</v>
          </cell>
          <cell r="ER764">
            <v>0</v>
          </cell>
          <cell r="ET764">
            <v>0</v>
          </cell>
          <cell r="EX764">
            <v>0</v>
          </cell>
          <cell r="EZ764">
            <v>0</v>
          </cell>
          <cell r="FD764">
            <v>0</v>
          </cell>
          <cell r="FF764">
            <v>0</v>
          </cell>
        </row>
        <row r="765">
          <cell r="A765" t="str">
            <v>SVS3</v>
          </cell>
          <cell r="B765" t="str">
            <v>DK-West</v>
          </cell>
          <cell r="G765">
            <v>436</v>
          </cell>
          <cell r="H765">
            <v>299</v>
          </cell>
          <cell r="AK765">
            <v>184.428</v>
          </cell>
          <cell r="AL765">
            <v>743.98235294117637</v>
          </cell>
          <cell r="AN765">
            <v>50.830000000000005</v>
          </cell>
          <cell r="AO765">
            <v>390.08733003999237</v>
          </cell>
          <cell r="AP765">
            <v>6540</v>
          </cell>
          <cell r="AQ765">
            <v>61.040000000000006</v>
          </cell>
          <cell r="BG765" t="b">
            <v>1</v>
          </cell>
          <cell r="BO765" t="b">
            <v>1</v>
          </cell>
          <cell r="CA765" t="b">
            <v>1</v>
          </cell>
          <cell r="CB765" t="b">
            <v>1</v>
          </cell>
          <cell r="CD765" t="b">
            <v>0</v>
          </cell>
          <cell r="CE765" t="b">
            <v>0</v>
          </cell>
          <cell r="CG765" t="b">
            <v>0</v>
          </cell>
          <cell r="CH765" t="b">
            <v>0</v>
          </cell>
          <cell r="CP765" t="str">
            <v>ECGASEXC</v>
          </cell>
          <cell r="CT765" t="b">
            <v>1</v>
          </cell>
          <cell r="CV765" t="b">
            <v>1</v>
          </cell>
          <cell r="CX765" t="b">
            <v>1</v>
          </cell>
          <cell r="CZ765" t="b">
            <v>1</v>
          </cell>
          <cell r="DB765" t="b">
            <v>0</v>
          </cell>
          <cell r="DD765" t="b">
            <v>0</v>
          </cell>
          <cell r="DF765" t="b">
            <v>1</v>
          </cell>
          <cell r="DH765" t="b">
            <v>1</v>
          </cell>
          <cell r="DJ765" t="b">
            <v>1</v>
          </cell>
          <cell r="DL765" t="b">
            <v>1</v>
          </cell>
          <cell r="DN765" t="b">
            <v>0</v>
          </cell>
          <cell r="DP765" t="b">
            <v>0</v>
          </cell>
          <cell r="DV765">
            <v>436</v>
          </cell>
          <cell r="DX765">
            <v>436</v>
          </cell>
          <cell r="DZ765">
            <v>436</v>
          </cell>
          <cell r="EB765">
            <v>436</v>
          </cell>
          <cell r="ED765">
            <v>0</v>
          </cell>
          <cell r="EF765">
            <v>0</v>
          </cell>
          <cell r="EJ765">
            <v>299</v>
          </cell>
          <cell r="EL765">
            <v>299</v>
          </cell>
          <cell r="EN765">
            <v>299</v>
          </cell>
          <cell r="EP765">
            <v>299</v>
          </cell>
          <cell r="ER765">
            <v>0</v>
          </cell>
          <cell r="ET765">
            <v>0</v>
          </cell>
          <cell r="EX765">
            <v>0</v>
          </cell>
          <cell r="EZ765">
            <v>0</v>
          </cell>
          <cell r="FD765">
            <v>0</v>
          </cell>
          <cell r="FF765">
            <v>0</v>
          </cell>
        </row>
        <row r="766">
          <cell r="A766" t="str">
            <v>SVS3</v>
          </cell>
          <cell r="B766" t="str">
            <v>DK-West</v>
          </cell>
          <cell r="G766">
            <v>436</v>
          </cell>
          <cell r="H766">
            <v>299</v>
          </cell>
          <cell r="AK766">
            <v>184.428</v>
          </cell>
          <cell r="AL766">
            <v>743.98235294117637</v>
          </cell>
          <cell r="AN766">
            <v>50.830000000000005</v>
          </cell>
          <cell r="AO766">
            <v>390.08733003999237</v>
          </cell>
          <cell r="AP766">
            <v>6540</v>
          </cell>
          <cell r="AQ766">
            <v>61.040000000000006</v>
          </cell>
          <cell r="BG766" t="b">
            <v>1</v>
          </cell>
          <cell r="BO766" t="b">
            <v>0</v>
          </cell>
          <cell r="CA766" t="b">
            <v>0</v>
          </cell>
          <cell r="CB766" t="b">
            <v>0</v>
          </cell>
          <cell r="CD766" t="b">
            <v>1</v>
          </cell>
          <cell r="CE766" t="b">
            <v>1</v>
          </cell>
          <cell r="CG766" t="b">
            <v>0</v>
          </cell>
          <cell r="CH766" t="b">
            <v>0</v>
          </cell>
          <cell r="CT766" t="b">
            <v>0</v>
          </cell>
          <cell r="CV766" t="b">
            <v>0</v>
          </cell>
          <cell r="CX766" t="b">
            <v>0</v>
          </cell>
          <cell r="CZ766" t="b">
            <v>0</v>
          </cell>
          <cell r="DB766" t="b">
            <v>0</v>
          </cell>
          <cell r="DD766" t="b">
            <v>0</v>
          </cell>
          <cell r="DF766" t="b">
            <v>0</v>
          </cell>
          <cell r="DH766" t="b">
            <v>0</v>
          </cell>
          <cell r="DJ766" t="b">
            <v>0</v>
          </cell>
          <cell r="DL766" t="b">
            <v>0</v>
          </cell>
          <cell r="DN766" t="b">
            <v>0</v>
          </cell>
          <cell r="DP766" t="b">
            <v>0</v>
          </cell>
          <cell r="DV766">
            <v>0</v>
          </cell>
          <cell r="DX766">
            <v>0</v>
          </cell>
          <cell r="DZ766">
            <v>0</v>
          </cell>
          <cell r="EB766">
            <v>0</v>
          </cell>
          <cell r="ED766">
            <v>0</v>
          </cell>
          <cell r="EF766">
            <v>0</v>
          </cell>
          <cell r="EJ766">
            <v>0</v>
          </cell>
          <cell r="EL766">
            <v>0</v>
          </cell>
          <cell r="EN766">
            <v>0</v>
          </cell>
          <cell r="EP766">
            <v>0</v>
          </cell>
          <cell r="ER766">
            <v>0</v>
          </cell>
          <cell r="ET766">
            <v>0</v>
          </cell>
          <cell r="EX766">
            <v>436</v>
          </cell>
          <cell r="EZ766">
            <v>299</v>
          </cell>
          <cell r="FD766">
            <v>0</v>
          </cell>
          <cell r="FF766">
            <v>0</v>
          </cell>
        </row>
        <row r="767">
          <cell r="A767" t="str">
            <v>SVS3</v>
          </cell>
          <cell r="B767" t="str">
            <v>DK-West</v>
          </cell>
          <cell r="G767">
            <v>436</v>
          </cell>
          <cell r="H767">
            <v>299</v>
          </cell>
          <cell r="AK767">
            <v>184.428</v>
          </cell>
          <cell r="AL767">
            <v>743.98235294117637</v>
          </cell>
          <cell r="AN767">
            <v>50.830000000000005</v>
          </cell>
          <cell r="AO767">
            <v>68.713600000000014</v>
          </cell>
          <cell r="AP767">
            <v>10834.6</v>
          </cell>
          <cell r="AQ767">
            <v>61.040000000000006</v>
          </cell>
          <cell r="BG767" t="b">
            <v>1</v>
          </cell>
          <cell r="BO767" t="b">
            <v>0</v>
          </cell>
          <cell r="CA767" t="b">
            <v>0</v>
          </cell>
          <cell r="CB767" t="b">
            <v>0</v>
          </cell>
          <cell r="CD767" t="b">
            <v>0</v>
          </cell>
          <cell r="CE767" t="b">
            <v>0</v>
          </cell>
          <cell r="CG767" t="b">
            <v>1</v>
          </cell>
          <cell r="CH767" t="b">
            <v>1</v>
          </cell>
          <cell r="CT767" t="b">
            <v>0</v>
          </cell>
          <cell r="CV767" t="b">
            <v>0</v>
          </cell>
          <cell r="CX767" t="b">
            <v>0</v>
          </cell>
          <cell r="CZ767" t="b">
            <v>0</v>
          </cell>
          <cell r="DB767" t="b">
            <v>0</v>
          </cell>
          <cell r="DD767" t="b">
            <v>0</v>
          </cell>
          <cell r="DF767" t="b">
            <v>0</v>
          </cell>
          <cell r="DH767" t="b">
            <v>0</v>
          </cell>
          <cell r="DJ767" t="b">
            <v>0</v>
          </cell>
          <cell r="DL767" t="b">
            <v>0</v>
          </cell>
          <cell r="DN767" t="b">
            <v>0</v>
          </cell>
          <cell r="DP767" t="b">
            <v>0</v>
          </cell>
          <cell r="DV767">
            <v>0</v>
          </cell>
          <cell r="DX767">
            <v>0</v>
          </cell>
          <cell r="DZ767">
            <v>0</v>
          </cell>
          <cell r="EB767">
            <v>0</v>
          </cell>
          <cell r="ED767">
            <v>0</v>
          </cell>
          <cell r="EF767">
            <v>0</v>
          </cell>
          <cell r="EJ767">
            <v>0</v>
          </cell>
          <cell r="EL767">
            <v>0</v>
          </cell>
          <cell r="EN767">
            <v>0</v>
          </cell>
          <cell r="EP767">
            <v>0</v>
          </cell>
          <cell r="ER767">
            <v>0</v>
          </cell>
          <cell r="ET767">
            <v>0</v>
          </cell>
          <cell r="EX767">
            <v>0</v>
          </cell>
          <cell r="EZ767">
            <v>0</v>
          </cell>
          <cell r="FD767">
            <v>436</v>
          </cell>
          <cell r="FF767">
            <v>299</v>
          </cell>
        </row>
        <row r="768">
          <cell r="A768" t="str">
            <v>SVS3_renoveret</v>
          </cell>
          <cell r="B768" t="str">
            <v>DK-West</v>
          </cell>
          <cell r="G768">
            <v>436</v>
          </cell>
          <cell r="H768">
            <v>299</v>
          </cell>
          <cell r="AK768">
            <v>193.148</v>
          </cell>
          <cell r="AL768">
            <v>779.15882352941162</v>
          </cell>
          <cell r="AN768">
            <v>50.830000000000005</v>
          </cell>
          <cell r="AO768">
            <v>68.364800000000002</v>
          </cell>
          <cell r="AP768">
            <v>10812.800000000001</v>
          </cell>
          <cell r="AQ768">
            <v>61.040000000000006</v>
          </cell>
          <cell r="BG768" t="b">
            <v>1</v>
          </cell>
          <cell r="BO768" t="b">
            <v>0</v>
          </cell>
          <cell r="CA768" t="b">
            <v>0</v>
          </cell>
          <cell r="CB768" t="b">
            <v>0</v>
          </cell>
          <cell r="CD768" t="b">
            <v>0</v>
          </cell>
          <cell r="CE768" t="b">
            <v>0</v>
          </cell>
          <cell r="CG768" t="b">
            <v>0</v>
          </cell>
          <cell r="CH768" t="b">
            <v>0</v>
          </cell>
          <cell r="CP768" t="str">
            <v>ECFL2EXC</v>
          </cell>
          <cell r="CT768" t="b">
            <v>0</v>
          </cell>
          <cell r="CV768" t="b">
            <v>0</v>
          </cell>
          <cell r="CX768" t="b">
            <v>0</v>
          </cell>
          <cell r="CZ768" t="b">
            <v>0</v>
          </cell>
          <cell r="DB768" t="b">
            <v>1</v>
          </cell>
          <cell r="DD768" t="b">
            <v>1</v>
          </cell>
          <cell r="DF768" t="b">
            <v>0</v>
          </cell>
          <cell r="DH768" t="b">
            <v>0</v>
          </cell>
          <cell r="DJ768" t="b">
            <v>0</v>
          </cell>
          <cell r="DL768" t="b">
            <v>0</v>
          </cell>
          <cell r="DN768" t="b">
            <v>1</v>
          </cell>
          <cell r="DP768" t="b">
            <v>1</v>
          </cell>
          <cell r="DV768">
            <v>0</v>
          </cell>
          <cell r="DX768">
            <v>0</v>
          </cell>
          <cell r="DZ768">
            <v>0</v>
          </cell>
          <cell r="EB768">
            <v>0</v>
          </cell>
          <cell r="ED768">
            <v>0</v>
          </cell>
          <cell r="EF768">
            <v>0</v>
          </cell>
          <cell r="EJ768">
            <v>0</v>
          </cell>
          <cell r="EL768">
            <v>0</v>
          </cell>
          <cell r="EN768">
            <v>0</v>
          </cell>
          <cell r="EP768">
            <v>0</v>
          </cell>
          <cell r="ER768">
            <v>0</v>
          </cell>
          <cell r="ET768">
            <v>0</v>
          </cell>
          <cell r="EX768">
            <v>0</v>
          </cell>
          <cell r="EZ768">
            <v>0</v>
          </cell>
          <cell r="FD768">
            <v>0</v>
          </cell>
          <cell r="FF768">
            <v>0</v>
          </cell>
        </row>
        <row r="769">
          <cell r="A769" t="str">
            <v>VarmelagerTVIS</v>
          </cell>
          <cell r="B769" t="str">
            <v>DK-West</v>
          </cell>
          <cell r="G769">
            <v>0</v>
          </cell>
          <cell r="H769">
            <v>186.11111111111111</v>
          </cell>
          <cell r="AK769">
            <v>0</v>
          </cell>
          <cell r="AL769">
            <v>0</v>
          </cell>
          <cell r="AN769">
            <v>0</v>
          </cell>
          <cell r="AO769">
            <v>0</v>
          </cell>
          <cell r="AP769">
            <v>0</v>
          </cell>
          <cell r="AQ769">
            <v>0</v>
          </cell>
          <cell r="BG769" t="b">
            <v>0</v>
          </cell>
          <cell r="BO769" t="b">
            <v>0</v>
          </cell>
          <cell r="CA769" t="b">
            <v>0</v>
          </cell>
          <cell r="CB769" t="b">
            <v>0</v>
          </cell>
          <cell r="CD769" t="b">
            <v>0</v>
          </cell>
          <cell r="CE769" t="b">
            <v>0</v>
          </cell>
          <cell r="CG769" t="b">
            <v>0</v>
          </cell>
          <cell r="CH769" t="b">
            <v>0</v>
          </cell>
          <cell r="CP769">
            <v>0</v>
          </cell>
          <cell r="CT769" t="b">
            <v>0</v>
          </cell>
          <cell r="CV769" t="b">
            <v>0</v>
          </cell>
          <cell r="CX769" t="b">
            <v>0</v>
          </cell>
          <cell r="CZ769" t="b">
            <v>0</v>
          </cell>
          <cell r="DB769" t="b">
            <v>0</v>
          </cell>
          <cell r="DD769" t="b">
            <v>0</v>
          </cell>
          <cell r="DF769" t="b">
            <v>0</v>
          </cell>
          <cell r="DH769" t="b">
            <v>0</v>
          </cell>
          <cell r="DJ769" t="b">
            <v>0</v>
          </cell>
          <cell r="DL769" t="b">
            <v>0</v>
          </cell>
          <cell r="DN769" t="b">
            <v>0</v>
          </cell>
          <cell r="DP769" t="b">
            <v>0</v>
          </cell>
          <cell r="DV769">
            <v>0</v>
          </cell>
          <cell r="DX769">
            <v>0</v>
          </cell>
          <cell r="DZ769">
            <v>0</v>
          </cell>
          <cell r="EB769">
            <v>0</v>
          </cell>
          <cell r="ED769">
            <v>0</v>
          </cell>
          <cell r="EF769">
            <v>0</v>
          </cell>
          <cell r="EJ769">
            <v>0</v>
          </cell>
          <cell r="EL769">
            <v>0</v>
          </cell>
          <cell r="EN769">
            <v>0</v>
          </cell>
          <cell r="EP769">
            <v>0</v>
          </cell>
          <cell r="ER769">
            <v>0</v>
          </cell>
          <cell r="ET769">
            <v>0</v>
          </cell>
          <cell r="EX769">
            <v>0</v>
          </cell>
          <cell r="EZ769">
            <v>0</v>
          </cell>
          <cell r="FD769">
            <v>0</v>
          </cell>
          <cell r="FF769">
            <v>0</v>
          </cell>
        </row>
        <row r="770">
          <cell r="A770" t="str">
            <v>ElkedelTVIS</v>
          </cell>
          <cell r="B770" t="str">
            <v>DK-West</v>
          </cell>
          <cell r="G770" t="e">
            <v>#VALUE!</v>
          </cell>
          <cell r="H770">
            <v>74.75</v>
          </cell>
          <cell r="AK770">
            <v>0</v>
          </cell>
          <cell r="AL770">
            <v>0</v>
          </cell>
          <cell r="AN770">
            <v>0</v>
          </cell>
          <cell r="AO770">
            <v>0</v>
          </cell>
          <cell r="AP770">
            <v>0</v>
          </cell>
          <cell r="AQ770">
            <v>0</v>
          </cell>
          <cell r="BG770" t="b">
            <v>0</v>
          </cell>
          <cell r="BO770" t="b">
            <v>0</v>
          </cell>
          <cell r="CA770" t="b">
            <v>0</v>
          </cell>
          <cell r="CB770" t="b">
            <v>0</v>
          </cell>
          <cell r="CD770" t="b">
            <v>0</v>
          </cell>
          <cell r="CE770" t="b">
            <v>0</v>
          </cell>
          <cell r="CG770" t="b">
            <v>0</v>
          </cell>
          <cell r="CH770" t="b">
            <v>0</v>
          </cell>
          <cell r="CP770">
            <v>0</v>
          </cell>
          <cell r="CT770" t="b">
            <v>0</v>
          </cell>
          <cell r="CV770" t="b">
            <v>0</v>
          </cell>
          <cell r="CX770" t="b">
            <v>0</v>
          </cell>
          <cell r="CZ770" t="b">
            <v>0</v>
          </cell>
          <cell r="DB770" t="b">
            <v>0</v>
          </cell>
          <cell r="DD770" t="b">
            <v>0</v>
          </cell>
          <cell r="DF770" t="b">
            <v>0</v>
          </cell>
          <cell r="DH770" t="b">
            <v>0</v>
          </cell>
          <cell r="DJ770" t="b">
            <v>0</v>
          </cell>
          <cell r="DL770" t="b">
            <v>0</v>
          </cell>
          <cell r="DN770" t="b">
            <v>0</v>
          </cell>
          <cell r="DP770" t="b">
            <v>0</v>
          </cell>
          <cell r="DV770">
            <v>0</v>
          </cell>
          <cell r="DX770">
            <v>0</v>
          </cell>
          <cell r="DZ770">
            <v>0</v>
          </cell>
          <cell r="EB770">
            <v>0</v>
          </cell>
          <cell r="ED770">
            <v>0</v>
          </cell>
          <cell r="EF770">
            <v>0</v>
          </cell>
          <cell r="EJ770">
            <v>0</v>
          </cell>
          <cell r="EL770">
            <v>0</v>
          </cell>
          <cell r="EN770">
            <v>0</v>
          </cell>
          <cell r="EP770">
            <v>0</v>
          </cell>
          <cell r="ER770">
            <v>0</v>
          </cell>
          <cell r="ET770">
            <v>0</v>
          </cell>
          <cell r="EX770">
            <v>0</v>
          </cell>
          <cell r="EZ770">
            <v>0</v>
          </cell>
          <cell r="FD770">
            <v>0</v>
          </cell>
          <cell r="FF770">
            <v>0</v>
          </cell>
        </row>
        <row r="771">
          <cell r="A771" t="str">
            <v>KedlerViborg</v>
          </cell>
          <cell r="B771" t="str">
            <v>DK-West</v>
          </cell>
          <cell r="G771">
            <v>0</v>
          </cell>
          <cell r="H771">
            <v>88.9</v>
          </cell>
          <cell r="AK771">
            <v>0</v>
          </cell>
          <cell r="AL771">
            <v>87.210900000000009</v>
          </cell>
          <cell r="AN771">
            <v>0</v>
          </cell>
          <cell r="AO771">
            <v>0</v>
          </cell>
          <cell r="AP771">
            <v>960.12000000000012</v>
          </cell>
          <cell r="AQ771">
            <v>0</v>
          </cell>
          <cell r="BG771" t="b">
            <v>1</v>
          </cell>
          <cell r="BO771" t="b">
            <v>0</v>
          </cell>
          <cell r="CA771" t="b">
            <v>0</v>
          </cell>
          <cell r="CB771" t="b">
            <v>0</v>
          </cell>
          <cell r="CD771" t="b">
            <v>0</v>
          </cell>
          <cell r="CE771" t="b">
            <v>0</v>
          </cell>
          <cell r="CG771" t="b">
            <v>0</v>
          </cell>
          <cell r="CH771" t="b">
            <v>0</v>
          </cell>
          <cell r="CP771" t="str">
            <v>EHGASBOD</v>
          </cell>
          <cell r="CT771" t="b">
            <v>0</v>
          </cell>
          <cell r="CV771" t="b">
            <v>0</v>
          </cell>
          <cell r="CX771" t="b">
            <v>0</v>
          </cell>
          <cell r="CZ771" t="b">
            <v>0</v>
          </cell>
          <cell r="DB771" t="b">
            <v>0</v>
          </cell>
          <cell r="DD771" t="b">
            <v>0</v>
          </cell>
          <cell r="DF771" t="b">
            <v>0</v>
          </cell>
          <cell r="DH771" t="b">
            <v>0</v>
          </cell>
          <cell r="DJ771" t="b">
            <v>0</v>
          </cell>
          <cell r="DL771" t="b">
            <v>0</v>
          </cell>
          <cell r="DN771" t="b">
            <v>0</v>
          </cell>
          <cell r="DP771" t="b">
            <v>0</v>
          </cell>
          <cell r="DV771">
            <v>0</v>
          </cell>
          <cell r="DX771">
            <v>0</v>
          </cell>
          <cell r="DZ771">
            <v>0</v>
          </cell>
          <cell r="EB771">
            <v>0</v>
          </cell>
          <cell r="ED771">
            <v>0</v>
          </cell>
          <cell r="EF771">
            <v>0</v>
          </cell>
          <cell r="EJ771">
            <v>0</v>
          </cell>
          <cell r="EL771">
            <v>0</v>
          </cell>
          <cell r="EN771">
            <v>0</v>
          </cell>
          <cell r="EP771">
            <v>0</v>
          </cell>
          <cell r="ER771">
            <v>0</v>
          </cell>
          <cell r="ET771">
            <v>0</v>
          </cell>
          <cell r="EX771">
            <v>0</v>
          </cell>
          <cell r="EZ771">
            <v>0</v>
          </cell>
          <cell r="FD771">
            <v>0</v>
          </cell>
          <cell r="FF771">
            <v>0</v>
          </cell>
        </row>
        <row r="772">
          <cell r="A772" t="str">
            <v>KedlerViborg</v>
          </cell>
          <cell r="B772" t="str">
            <v>DK-West</v>
          </cell>
          <cell r="G772">
            <v>0</v>
          </cell>
          <cell r="H772">
            <v>88.9</v>
          </cell>
          <cell r="AK772">
            <v>0</v>
          </cell>
          <cell r="AL772">
            <v>87.210900000000009</v>
          </cell>
          <cell r="AN772">
            <v>0</v>
          </cell>
          <cell r="AO772">
            <v>0</v>
          </cell>
          <cell r="AP772">
            <v>960.12000000000012</v>
          </cell>
          <cell r="AQ772">
            <v>0</v>
          </cell>
          <cell r="BG772" t="b">
            <v>1</v>
          </cell>
          <cell r="BO772" t="b">
            <v>1</v>
          </cell>
          <cell r="CA772" t="b">
            <v>0</v>
          </cell>
          <cell r="CB772" t="b">
            <v>1</v>
          </cell>
          <cell r="CD772" t="b">
            <v>0</v>
          </cell>
          <cell r="CE772" t="b">
            <v>0</v>
          </cell>
          <cell r="CG772" t="b">
            <v>0</v>
          </cell>
          <cell r="CH772" t="b">
            <v>0</v>
          </cell>
          <cell r="CP772" t="str">
            <v>EHGASBOD</v>
          </cell>
          <cell r="CT772" t="b">
            <v>0</v>
          </cell>
          <cell r="CV772" t="b">
            <v>0</v>
          </cell>
          <cell r="CX772" t="b">
            <v>0</v>
          </cell>
          <cell r="CZ772" t="b">
            <v>0</v>
          </cell>
          <cell r="DB772" t="b">
            <v>0</v>
          </cell>
          <cell r="DD772" t="b">
            <v>0</v>
          </cell>
          <cell r="DF772" t="b">
            <v>1</v>
          </cell>
          <cell r="DH772" t="b">
            <v>1</v>
          </cell>
          <cell r="DJ772" t="b">
            <v>1</v>
          </cell>
          <cell r="DL772" t="b">
            <v>1</v>
          </cell>
          <cell r="DN772" t="b">
            <v>0</v>
          </cell>
          <cell r="DP772" t="b">
            <v>0</v>
          </cell>
          <cell r="DV772">
            <v>0</v>
          </cell>
          <cell r="DX772">
            <v>0</v>
          </cell>
          <cell r="DZ772">
            <v>0</v>
          </cell>
          <cell r="EB772">
            <v>0</v>
          </cell>
          <cell r="ED772">
            <v>0</v>
          </cell>
          <cell r="EF772">
            <v>0</v>
          </cell>
          <cell r="EJ772">
            <v>88.9</v>
          </cell>
          <cell r="EL772">
            <v>88.9</v>
          </cell>
          <cell r="EN772">
            <v>88.9</v>
          </cell>
          <cell r="EP772">
            <v>88.9</v>
          </cell>
          <cell r="ER772">
            <v>0</v>
          </cell>
          <cell r="ET772">
            <v>0</v>
          </cell>
          <cell r="EX772">
            <v>0</v>
          </cell>
          <cell r="EZ772">
            <v>0</v>
          </cell>
          <cell r="FD772">
            <v>0</v>
          </cell>
          <cell r="FF772">
            <v>0</v>
          </cell>
        </row>
        <row r="773">
          <cell r="A773" t="str">
            <v>REVASlossepladsgas</v>
          </cell>
          <cell r="B773" t="str">
            <v>DK-West</v>
          </cell>
          <cell r="G773">
            <v>0.37</v>
          </cell>
          <cell r="H773">
            <v>0.54</v>
          </cell>
          <cell r="AK773">
            <v>9.0256408779660069E-2</v>
          </cell>
          <cell r="AL773">
            <v>0.19224812856208093</v>
          </cell>
          <cell r="AN773">
            <v>0</v>
          </cell>
          <cell r="AO773">
            <v>3.6999999999999998E-2</v>
          </cell>
          <cell r="AP773">
            <v>11.1</v>
          </cell>
          <cell r="AQ773">
            <v>3.6999999999999998E-2</v>
          </cell>
          <cell r="BG773" t="b">
            <v>1</v>
          </cell>
          <cell r="BO773" t="b">
            <v>1</v>
          </cell>
          <cell r="CA773" t="b">
            <v>1</v>
          </cell>
          <cell r="CB773" t="b">
            <v>1</v>
          </cell>
          <cell r="CD773" t="b">
            <v>0</v>
          </cell>
          <cell r="CE773" t="b">
            <v>0</v>
          </cell>
          <cell r="CG773" t="b">
            <v>0</v>
          </cell>
          <cell r="CH773" t="b">
            <v>0</v>
          </cell>
          <cell r="CP773" t="str">
            <v>ECBGAEND</v>
          </cell>
          <cell r="CT773" t="b">
            <v>1</v>
          </cell>
          <cell r="CV773" t="b">
            <v>1</v>
          </cell>
          <cell r="CX773" t="b">
            <v>1</v>
          </cell>
          <cell r="CZ773" t="b">
            <v>1</v>
          </cell>
          <cell r="DB773" t="b">
            <v>0</v>
          </cell>
          <cell r="DD773" t="b">
            <v>0</v>
          </cell>
          <cell r="DF773" t="b">
            <v>1</v>
          </cell>
          <cell r="DH773" t="b">
            <v>1</v>
          </cell>
          <cell r="DJ773" t="b">
            <v>1</v>
          </cell>
          <cell r="DL773" t="b">
            <v>1</v>
          </cell>
          <cell r="DN773" t="b">
            <v>0</v>
          </cell>
          <cell r="DP773" t="b">
            <v>0</v>
          </cell>
          <cell r="DV773">
            <v>0.37</v>
          </cell>
          <cell r="DX773">
            <v>0.37</v>
          </cell>
          <cell r="DZ773">
            <v>0.37</v>
          </cell>
          <cell r="EB773">
            <v>0.37</v>
          </cell>
          <cell r="ED773">
            <v>0</v>
          </cell>
          <cell r="EF773">
            <v>0</v>
          </cell>
          <cell r="EJ773">
            <v>0.54</v>
          </cell>
          <cell r="EL773">
            <v>0.54</v>
          </cell>
          <cell r="EN773">
            <v>0.54</v>
          </cell>
          <cell r="EP773">
            <v>0.54</v>
          </cell>
          <cell r="ER773">
            <v>0</v>
          </cell>
          <cell r="ET773">
            <v>0</v>
          </cell>
          <cell r="EX773">
            <v>0</v>
          </cell>
          <cell r="EZ773">
            <v>0</v>
          </cell>
          <cell r="FD773">
            <v>0</v>
          </cell>
          <cell r="FF773">
            <v>0</v>
          </cell>
        </row>
        <row r="774">
          <cell r="A774" t="str">
            <v>ViborgKV</v>
          </cell>
          <cell r="B774" t="str">
            <v>DK-West</v>
          </cell>
          <cell r="G774">
            <v>57</v>
          </cell>
          <cell r="H774">
            <v>59.128630705394194</v>
          </cell>
          <cell r="AK774">
            <v>24.452999999999999</v>
          </cell>
          <cell r="AL774">
            <v>26.313467398977291</v>
          </cell>
          <cell r="AN774">
            <v>0</v>
          </cell>
          <cell r="AO774">
            <v>4.5600000000000005</v>
          </cell>
          <cell r="AP774">
            <v>570</v>
          </cell>
          <cell r="AQ774">
            <v>5.7</v>
          </cell>
          <cell r="BG774" t="b">
            <v>1</v>
          </cell>
          <cell r="BO774" t="b">
            <v>0</v>
          </cell>
          <cell r="CA774" t="b">
            <v>0</v>
          </cell>
          <cell r="CB774" t="b">
            <v>0</v>
          </cell>
          <cell r="CD774" t="b">
            <v>0</v>
          </cell>
          <cell r="CE774" t="b">
            <v>0</v>
          </cell>
          <cell r="CG774" t="b">
            <v>0</v>
          </cell>
          <cell r="CH774" t="b">
            <v>0</v>
          </cell>
          <cell r="CP774" t="str">
            <v>ECGASGTD</v>
          </cell>
          <cell r="CT774" t="b">
            <v>0</v>
          </cell>
          <cell r="CV774" t="b">
            <v>0</v>
          </cell>
          <cell r="CX774" t="b">
            <v>0</v>
          </cell>
          <cell r="CZ774" t="b">
            <v>0</v>
          </cell>
          <cell r="DB774" t="b">
            <v>0</v>
          </cell>
          <cell r="DD774" t="b">
            <v>0</v>
          </cell>
          <cell r="DF774" t="b">
            <v>0</v>
          </cell>
          <cell r="DH774" t="b">
            <v>0</v>
          </cell>
          <cell r="DJ774" t="b">
            <v>0</v>
          </cell>
          <cell r="DL774" t="b">
            <v>0</v>
          </cell>
          <cell r="DN774" t="b">
            <v>0</v>
          </cell>
          <cell r="DP774" t="b">
            <v>0</v>
          </cell>
          <cell r="DV774">
            <v>0</v>
          </cell>
          <cell r="DX774">
            <v>0</v>
          </cell>
          <cell r="DZ774">
            <v>0</v>
          </cell>
          <cell r="EB774">
            <v>0</v>
          </cell>
          <cell r="ED774">
            <v>0</v>
          </cell>
          <cell r="EF774">
            <v>0</v>
          </cell>
          <cell r="EJ774">
            <v>0</v>
          </cell>
          <cell r="EL774">
            <v>0</v>
          </cell>
          <cell r="EN774">
            <v>0</v>
          </cell>
          <cell r="EP774">
            <v>0</v>
          </cell>
          <cell r="ER774">
            <v>0</v>
          </cell>
          <cell r="ET774">
            <v>0</v>
          </cell>
          <cell r="EX774">
            <v>0</v>
          </cell>
          <cell r="EZ774">
            <v>0</v>
          </cell>
          <cell r="FD774">
            <v>0</v>
          </cell>
          <cell r="FF774">
            <v>0</v>
          </cell>
        </row>
        <row r="775">
          <cell r="A775" t="str">
            <v>ViborgKV</v>
          </cell>
          <cell r="B775" t="str">
            <v>DK-West</v>
          </cell>
          <cell r="G775">
            <v>57</v>
          </cell>
          <cell r="H775">
            <v>59.128630705394194</v>
          </cell>
          <cell r="AK775">
            <v>24.452999999999999</v>
          </cell>
          <cell r="AL775">
            <v>26.313467398977291</v>
          </cell>
          <cell r="AN775">
            <v>0</v>
          </cell>
          <cell r="AO775">
            <v>4.5600000000000005</v>
          </cell>
          <cell r="AP775">
            <v>570</v>
          </cell>
          <cell r="AQ775">
            <v>5.7</v>
          </cell>
          <cell r="BG775" t="b">
            <v>1</v>
          </cell>
          <cell r="BO775" t="b">
            <v>0</v>
          </cell>
          <cell r="CA775" t="b">
            <v>0</v>
          </cell>
          <cell r="CB775" t="b">
            <v>0</v>
          </cell>
          <cell r="CD775" t="b">
            <v>0</v>
          </cell>
          <cell r="CE775" t="b">
            <v>0</v>
          </cell>
          <cell r="CG775" t="b">
            <v>0</v>
          </cell>
          <cell r="CH775" t="b">
            <v>0</v>
          </cell>
          <cell r="CP775" t="str">
            <v>ECGASGTD</v>
          </cell>
          <cell r="CT775" t="b">
            <v>0</v>
          </cell>
          <cell r="CV775" t="b">
            <v>0</v>
          </cell>
          <cell r="CX775" t="b">
            <v>0</v>
          </cell>
          <cell r="CZ775" t="b">
            <v>0</v>
          </cell>
          <cell r="DB775" t="b">
            <v>0</v>
          </cell>
          <cell r="DD775" t="b">
            <v>0</v>
          </cell>
          <cell r="DF775" t="b">
            <v>0</v>
          </cell>
          <cell r="DH775" t="b">
            <v>0</v>
          </cell>
          <cell r="DJ775" t="b">
            <v>0</v>
          </cell>
          <cell r="DL775" t="b">
            <v>0</v>
          </cell>
          <cell r="DN775" t="b">
            <v>0</v>
          </cell>
          <cell r="DP775" t="b">
            <v>0</v>
          </cell>
          <cell r="DV775">
            <v>0</v>
          </cell>
          <cell r="DX775">
            <v>0</v>
          </cell>
          <cell r="DZ775">
            <v>0</v>
          </cell>
          <cell r="EB775">
            <v>0</v>
          </cell>
          <cell r="ED775">
            <v>0</v>
          </cell>
          <cell r="EF775">
            <v>0</v>
          </cell>
          <cell r="EJ775">
            <v>0</v>
          </cell>
          <cell r="EL775">
            <v>0</v>
          </cell>
          <cell r="EN775">
            <v>0</v>
          </cell>
          <cell r="EP775">
            <v>0</v>
          </cell>
          <cell r="ER775">
            <v>0</v>
          </cell>
          <cell r="ET775">
            <v>0</v>
          </cell>
          <cell r="EX775">
            <v>0</v>
          </cell>
          <cell r="EZ775">
            <v>0</v>
          </cell>
          <cell r="FD775">
            <v>0</v>
          </cell>
          <cell r="FF775">
            <v>0</v>
          </cell>
        </row>
        <row r="776">
          <cell r="A776" t="str">
            <v>ViborgKV</v>
          </cell>
          <cell r="B776" t="str">
            <v>DK-West</v>
          </cell>
          <cell r="G776">
            <v>57</v>
          </cell>
          <cell r="H776">
            <v>59.128630705394194</v>
          </cell>
          <cell r="AK776">
            <v>24.452999999999999</v>
          </cell>
          <cell r="AL776">
            <v>26.313467398977291</v>
          </cell>
          <cell r="AN776">
            <v>0</v>
          </cell>
          <cell r="AO776">
            <v>4.5600000000000005</v>
          </cell>
          <cell r="AP776">
            <v>570</v>
          </cell>
          <cell r="AQ776">
            <v>5.7</v>
          </cell>
          <cell r="BG776" t="b">
            <v>1</v>
          </cell>
          <cell r="BO776" t="b">
            <v>1</v>
          </cell>
          <cell r="CA776" t="b">
            <v>1</v>
          </cell>
          <cell r="CB776" t="b">
            <v>1</v>
          </cell>
          <cell r="CD776" t="b">
            <v>0</v>
          </cell>
          <cell r="CE776" t="b">
            <v>0</v>
          </cell>
          <cell r="CG776" t="b">
            <v>0</v>
          </cell>
          <cell r="CH776" t="b">
            <v>0</v>
          </cell>
          <cell r="CP776" t="str">
            <v>ECGASGTD</v>
          </cell>
          <cell r="CT776" t="b">
            <v>1</v>
          </cell>
          <cell r="CV776" t="b">
            <v>0</v>
          </cell>
          <cell r="CX776" t="b">
            <v>0</v>
          </cell>
          <cell r="CZ776" t="b">
            <v>0</v>
          </cell>
          <cell r="DB776" t="b">
            <v>0</v>
          </cell>
          <cell r="DD776" t="b">
            <v>0</v>
          </cell>
          <cell r="DF776" t="b">
            <v>1</v>
          </cell>
          <cell r="DH776" t="b">
            <v>0</v>
          </cell>
          <cell r="DJ776" t="b">
            <v>0</v>
          </cell>
          <cell r="DL776" t="b">
            <v>0</v>
          </cell>
          <cell r="DN776" t="b">
            <v>0</v>
          </cell>
          <cell r="DP776" t="b">
            <v>0</v>
          </cell>
          <cell r="DV776">
            <v>57</v>
          </cell>
          <cell r="DX776">
            <v>0</v>
          </cell>
          <cell r="DZ776">
            <v>0</v>
          </cell>
          <cell r="EB776">
            <v>0</v>
          </cell>
          <cell r="ED776">
            <v>0</v>
          </cell>
          <cell r="EF776">
            <v>0</v>
          </cell>
          <cell r="EJ776">
            <v>59.128630705394194</v>
          </cell>
          <cell r="EL776">
            <v>0</v>
          </cell>
          <cell r="EN776">
            <v>0</v>
          </cell>
          <cell r="EP776">
            <v>0</v>
          </cell>
          <cell r="ER776">
            <v>0</v>
          </cell>
          <cell r="ET776">
            <v>0</v>
          </cell>
          <cell r="EX776">
            <v>0</v>
          </cell>
          <cell r="EZ776">
            <v>0</v>
          </cell>
          <cell r="FD776">
            <v>0</v>
          </cell>
          <cell r="FF776">
            <v>0</v>
          </cell>
        </row>
        <row r="777">
          <cell r="A777" t="str">
            <v>ViborgKV</v>
          </cell>
          <cell r="B777" t="str">
            <v>DK-West</v>
          </cell>
          <cell r="G777">
            <v>57</v>
          </cell>
          <cell r="H777">
            <v>59.128630705394194</v>
          </cell>
          <cell r="AK777">
            <v>24.452999999999999</v>
          </cell>
          <cell r="AL777">
            <v>26.313467398977291</v>
          </cell>
          <cell r="AN777">
            <v>0</v>
          </cell>
          <cell r="AO777">
            <v>4.5600000000000005</v>
          </cell>
          <cell r="AP777">
            <v>570</v>
          </cell>
          <cell r="AQ777">
            <v>5.7</v>
          </cell>
          <cell r="BG777" t="b">
            <v>1</v>
          </cell>
          <cell r="BO777" t="b">
            <v>0</v>
          </cell>
          <cell r="CA777" t="b">
            <v>0</v>
          </cell>
          <cell r="CB777" t="b">
            <v>0</v>
          </cell>
          <cell r="CD777" t="b">
            <v>1</v>
          </cell>
          <cell r="CE777" t="b">
            <v>1</v>
          </cell>
          <cell r="CG777" t="b">
            <v>0</v>
          </cell>
          <cell r="CH777" t="b">
            <v>0</v>
          </cell>
          <cell r="CT777" t="b">
            <v>0</v>
          </cell>
          <cell r="CV777" t="b">
            <v>0</v>
          </cell>
          <cell r="CX777" t="b">
            <v>0</v>
          </cell>
          <cell r="CZ777" t="b">
            <v>0</v>
          </cell>
          <cell r="DB777" t="b">
            <v>0</v>
          </cell>
          <cell r="DD777" t="b">
            <v>0</v>
          </cell>
          <cell r="DF777" t="b">
            <v>0</v>
          </cell>
          <cell r="DH777" t="b">
            <v>0</v>
          </cell>
          <cell r="DJ777" t="b">
            <v>0</v>
          </cell>
          <cell r="DL777" t="b">
            <v>0</v>
          </cell>
          <cell r="DN777" t="b">
            <v>0</v>
          </cell>
          <cell r="DP777" t="b">
            <v>0</v>
          </cell>
          <cell r="DV777">
            <v>0</v>
          </cell>
          <cell r="DX777">
            <v>0</v>
          </cell>
          <cell r="DZ777">
            <v>0</v>
          </cell>
          <cell r="EB777">
            <v>0</v>
          </cell>
          <cell r="ED777">
            <v>0</v>
          </cell>
          <cell r="EF777">
            <v>0</v>
          </cell>
          <cell r="EJ777">
            <v>0</v>
          </cell>
          <cell r="EL777">
            <v>0</v>
          </cell>
          <cell r="EN777">
            <v>0</v>
          </cell>
          <cell r="EP777">
            <v>0</v>
          </cell>
          <cell r="ER777">
            <v>0</v>
          </cell>
          <cell r="ET777">
            <v>0</v>
          </cell>
          <cell r="EX777">
            <v>57</v>
          </cell>
          <cell r="EZ777">
            <v>59.128630705394194</v>
          </cell>
          <cell r="FD777">
            <v>0</v>
          </cell>
          <cell r="FF777">
            <v>0</v>
          </cell>
        </row>
        <row r="778">
          <cell r="A778" t="str">
            <v>ViborgKV2</v>
          </cell>
          <cell r="B778" t="str">
            <v>DK-West</v>
          </cell>
          <cell r="G778">
            <v>57</v>
          </cell>
          <cell r="H778">
            <v>41.911764705882348</v>
          </cell>
          <cell r="AK778">
            <v>28.158000000000001</v>
          </cell>
          <cell r="AL778">
            <v>15.223832179930794</v>
          </cell>
          <cell r="AN778">
            <v>0</v>
          </cell>
          <cell r="AO778">
            <v>4.5600000000000005</v>
          </cell>
          <cell r="AP778">
            <v>570</v>
          </cell>
          <cell r="AQ778">
            <v>5.7</v>
          </cell>
          <cell r="BG778" t="b">
            <v>1</v>
          </cell>
          <cell r="BO778" t="b">
            <v>0</v>
          </cell>
          <cell r="CA778" t="b">
            <v>0</v>
          </cell>
          <cell r="CB778" t="b">
            <v>0</v>
          </cell>
          <cell r="CD778" t="b">
            <v>0</v>
          </cell>
          <cell r="CE778" t="b">
            <v>0</v>
          </cell>
          <cell r="CG778" t="b">
            <v>0</v>
          </cell>
          <cell r="CH778" t="b">
            <v>0</v>
          </cell>
          <cell r="CP778" t="str">
            <v>ECGASGTD</v>
          </cell>
          <cell r="CT778" t="b">
            <v>0</v>
          </cell>
          <cell r="CV778" t="b">
            <v>1</v>
          </cell>
          <cell r="CX778" t="b">
            <v>1</v>
          </cell>
          <cell r="CZ778" t="b">
            <v>1</v>
          </cell>
          <cell r="DB778" t="b">
            <v>1</v>
          </cell>
          <cell r="DD778" t="b">
            <v>0</v>
          </cell>
          <cell r="DF778" t="b">
            <v>0</v>
          </cell>
          <cell r="DH778" t="b">
            <v>1</v>
          </cell>
          <cell r="DJ778" t="b">
            <v>1</v>
          </cell>
          <cell r="DL778" t="b">
            <v>1</v>
          </cell>
          <cell r="DN778" t="b">
            <v>1</v>
          </cell>
          <cell r="DP778" t="b">
            <v>0</v>
          </cell>
          <cell r="DV778">
            <v>0</v>
          </cell>
          <cell r="DX778">
            <v>0</v>
          </cell>
          <cell r="DZ778">
            <v>0</v>
          </cell>
          <cell r="EB778">
            <v>0</v>
          </cell>
          <cell r="ED778">
            <v>0</v>
          </cell>
          <cell r="EF778">
            <v>0</v>
          </cell>
          <cell r="EJ778">
            <v>0</v>
          </cell>
          <cell r="EL778">
            <v>0</v>
          </cell>
          <cell r="EN778">
            <v>0</v>
          </cell>
          <cell r="EP778">
            <v>0</v>
          </cell>
          <cell r="ER778">
            <v>0</v>
          </cell>
          <cell r="ET778">
            <v>0</v>
          </cell>
          <cell r="EX778">
            <v>0</v>
          </cell>
          <cell r="EZ778">
            <v>0</v>
          </cell>
          <cell r="FD778">
            <v>0</v>
          </cell>
          <cell r="FF778">
            <v>0</v>
          </cell>
        </row>
        <row r="779">
          <cell r="A779" t="str">
            <v>VarmelagerViborg</v>
          </cell>
          <cell r="B779" t="str">
            <v>DK-West</v>
          </cell>
          <cell r="G779">
            <v>0</v>
          </cell>
          <cell r="H779">
            <v>85.5</v>
          </cell>
          <cell r="AK779">
            <v>0</v>
          </cell>
          <cell r="AL779">
            <v>0</v>
          </cell>
          <cell r="AN779">
            <v>0</v>
          </cell>
          <cell r="AO779">
            <v>0</v>
          </cell>
          <cell r="AP779">
            <v>0</v>
          </cell>
          <cell r="AQ779">
            <v>0</v>
          </cell>
          <cell r="BG779" t="b">
            <v>0</v>
          </cell>
          <cell r="BO779" t="b">
            <v>0</v>
          </cell>
          <cell r="CA779" t="b">
            <v>0</v>
          </cell>
          <cell r="CB779" t="b">
            <v>0</v>
          </cell>
          <cell r="CD779" t="b">
            <v>0</v>
          </cell>
          <cell r="CE779" t="b">
            <v>0</v>
          </cell>
          <cell r="CG779" t="b">
            <v>0</v>
          </cell>
          <cell r="CH779" t="b">
            <v>0</v>
          </cell>
          <cell r="CP779">
            <v>0</v>
          </cell>
          <cell r="CT779" t="b">
            <v>0</v>
          </cell>
          <cell r="CV779" t="b">
            <v>0</v>
          </cell>
          <cell r="CX779" t="b">
            <v>0</v>
          </cell>
          <cell r="CZ779" t="b">
            <v>0</v>
          </cell>
          <cell r="DB779" t="b">
            <v>0</v>
          </cell>
          <cell r="DD779" t="b">
            <v>0</v>
          </cell>
          <cell r="DF779" t="b">
            <v>0</v>
          </cell>
          <cell r="DH779" t="b">
            <v>0</v>
          </cell>
          <cell r="DJ779" t="b">
            <v>0</v>
          </cell>
          <cell r="DL779" t="b">
            <v>0</v>
          </cell>
          <cell r="DN779" t="b">
            <v>0</v>
          </cell>
          <cell r="DP779" t="b">
            <v>0</v>
          </cell>
          <cell r="DV779">
            <v>0</v>
          </cell>
          <cell r="DX779">
            <v>0</v>
          </cell>
          <cell r="DZ779">
            <v>0</v>
          </cell>
          <cell r="EB779">
            <v>0</v>
          </cell>
          <cell r="ED779">
            <v>0</v>
          </cell>
          <cell r="EF779">
            <v>0</v>
          </cell>
          <cell r="EJ779">
            <v>0</v>
          </cell>
          <cell r="EL779">
            <v>0</v>
          </cell>
          <cell r="EN779">
            <v>0</v>
          </cell>
          <cell r="EP779">
            <v>0</v>
          </cell>
          <cell r="ER779">
            <v>0</v>
          </cell>
          <cell r="ET779">
            <v>0</v>
          </cell>
          <cell r="EX779">
            <v>0</v>
          </cell>
          <cell r="EZ779">
            <v>0</v>
          </cell>
          <cell r="FD779">
            <v>0</v>
          </cell>
          <cell r="FF779">
            <v>0</v>
          </cell>
        </row>
        <row r="780">
          <cell r="A780" t="str">
            <v>ElkedelViborg</v>
          </cell>
          <cell r="B780" t="str">
            <v>DK-West</v>
          </cell>
          <cell r="G780" t="e">
            <v>#VALUE!</v>
          </cell>
          <cell r="H780">
            <v>14.782157676348548</v>
          </cell>
          <cell r="AK780">
            <v>0</v>
          </cell>
          <cell r="AL780">
            <v>0</v>
          </cell>
          <cell r="AN780">
            <v>0</v>
          </cell>
          <cell r="AO780">
            <v>0</v>
          </cell>
          <cell r="AP780">
            <v>0</v>
          </cell>
          <cell r="AQ780">
            <v>0</v>
          </cell>
          <cell r="BG780" t="b">
            <v>0</v>
          </cell>
          <cell r="BO780" t="b">
            <v>0</v>
          </cell>
          <cell r="CA780" t="b">
            <v>0</v>
          </cell>
          <cell r="CB780" t="b">
            <v>0</v>
          </cell>
          <cell r="CD780" t="b">
            <v>0</v>
          </cell>
          <cell r="CE780" t="b">
            <v>0</v>
          </cell>
          <cell r="CG780" t="b">
            <v>0</v>
          </cell>
          <cell r="CH780" t="b">
            <v>0</v>
          </cell>
          <cell r="CP780">
            <v>0</v>
          </cell>
          <cell r="CT780" t="b">
            <v>0</v>
          </cell>
          <cell r="CV780" t="b">
            <v>0</v>
          </cell>
          <cell r="CX780" t="b">
            <v>0</v>
          </cell>
          <cell r="CZ780" t="b">
            <v>0</v>
          </cell>
          <cell r="DB780" t="b">
            <v>0</v>
          </cell>
          <cell r="DD780" t="b">
            <v>0</v>
          </cell>
          <cell r="DF780" t="b">
            <v>0</v>
          </cell>
          <cell r="DH780" t="b">
            <v>0</v>
          </cell>
          <cell r="DJ780" t="b">
            <v>0</v>
          </cell>
          <cell r="DL780" t="b">
            <v>0</v>
          </cell>
          <cell r="DN780" t="b">
            <v>0</v>
          </cell>
          <cell r="DP780" t="b">
            <v>0</v>
          </cell>
          <cell r="DV780">
            <v>0</v>
          </cell>
          <cell r="DX780">
            <v>0</v>
          </cell>
          <cell r="DZ780">
            <v>0</v>
          </cell>
          <cell r="EB780">
            <v>0</v>
          </cell>
          <cell r="ED780">
            <v>0</v>
          </cell>
          <cell r="EF780">
            <v>0</v>
          </cell>
          <cell r="EJ780">
            <v>0</v>
          </cell>
          <cell r="EL780">
            <v>0</v>
          </cell>
          <cell r="EN780">
            <v>0</v>
          </cell>
          <cell r="EP780">
            <v>0</v>
          </cell>
          <cell r="ER780">
            <v>0</v>
          </cell>
          <cell r="ET780">
            <v>0</v>
          </cell>
          <cell r="EX780">
            <v>0</v>
          </cell>
          <cell r="EZ780">
            <v>0</v>
          </cell>
          <cell r="FD780">
            <v>0</v>
          </cell>
          <cell r="FF780">
            <v>0</v>
          </cell>
        </row>
        <row r="781">
          <cell r="A781" t="str">
            <v>KedlerÅbenrå</v>
          </cell>
          <cell r="B781" t="str">
            <v>DK-West</v>
          </cell>
          <cell r="G781">
            <v>0</v>
          </cell>
          <cell r="H781">
            <v>77.900000000000006</v>
          </cell>
          <cell r="AK781">
            <v>0</v>
          </cell>
          <cell r="AL781">
            <v>69.253100000000003</v>
          </cell>
          <cell r="AN781">
            <v>0</v>
          </cell>
          <cell r="AO781">
            <v>0</v>
          </cell>
          <cell r="AP781">
            <v>1230.8200000000002</v>
          </cell>
          <cell r="AQ781">
            <v>0</v>
          </cell>
          <cell r="BG781" t="b">
            <v>1</v>
          </cell>
          <cell r="BO781" t="b">
            <v>0</v>
          </cell>
          <cell r="CA781" t="b">
            <v>0</v>
          </cell>
          <cell r="CB781" t="b">
            <v>0</v>
          </cell>
          <cell r="CD781" t="b">
            <v>0</v>
          </cell>
          <cell r="CE781" t="b">
            <v>0</v>
          </cell>
          <cell r="CG781" t="b">
            <v>0</v>
          </cell>
          <cell r="CH781" t="b">
            <v>0</v>
          </cell>
          <cell r="CP781" t="str">
            <v>EHHFOBOC</v>
          </cell>
          <cell r="CT781" t="b">
            <v>0</v>
          </cell>
          <cell r="CV781" t="b">
            <v>0</v>
          </cell>
          <cell r="CX781" t="b">
            <v>0</v>
          </cell>
          <cell r="CZ781" t="b">
            <v>0</v>
          </cell>
          <cell r="DB781" t="b">
            <v>0</v>
          </cell>
          <cell r="DD781" t="b">
            <v>0</v>
          </cell>
          <cell r="DF781" t="b">
            <v>0</v>
          </cell>
          <cell r="DH781" t="b">
            <v>0</v>
          </cell>
          <cell r="DJ781" t="b">
            <v>0</v>
          </cell>
          <cell r="DL781" t="b">
            <v>0</v>
          </cell>
          <cell r="DN781" t="b">
            <v>0</v>
          </cell>
          <cell r="DP781" t="b">
            <v>0</v>
          </cell>
          <cell r="DV781">
            <v>0</v>
          </cell>
          <cell r="DX781">
            <v>0</v>
          </cell>
          <cell r="DZ781">
            <v>0</v>
          </cell>
          <cell r="EB781">
            <v>0</v>
          </cell>
          <cell r="ED781">
            <v>0</v>
          </cell>
          <cell r="EF781">
            <v>0</v>
          </cell>
          <cell r="EJ781">
            <v>0</v>
          </cell>
          <cell r="EL781">
            <v>0</v>
          </cell>
          <cell r="EN781">
            <v>0</v>
          </cell>
          <cell r="EP781">
            <v>0</v>
          </cell>
          <cell r="ER781">
            <v>0</v>
          </cell>
          <cell r="ET781">
            <v>0</v>
          </cell>
          <cell r="EX781">
            <v>0</v>
          </cell>
          <cell r="EZ781">
            <v>0</v>
          </cell>
          <cell r="FD781">
            <v>0</v>
          </cell>
          <cell r="FF781">
            <v>0</v>
          </cell>
        </row>
        <row r="782">
          <cell r="A782" t="str">
            <v>KedlerÅbenrå</v>
          </cell>
          <cell r="B782" t="str">
            <v>DK-West</v>
          </cell>
          <cell r="G782">
            <v>0</v>
          </cell>
          <cell r="H782">
            <v>77.900000000000006</v>
          </cell>
          <cell r="AK782">
            <v>0</v>
          </cell>
          <cell r="AL782">
            <v>69.253100000000003</v>
          </cell>
          <cell r="AN782">
            <v>0</v>
          </cell>
          <cell r="AO782">
            <v>0</v>
          </cell>
          <cell r="AP782">
            <v>1230.8200000000002</v>
          </cell>
          <cell r="AQ782">
            <v>0</v>
          </cell>
          <cell r="BG782" t="b">
            <v>1</v>
          </cell>
          <cell r="BO782" t="b">
            <v>1</v>
          </cell>
          <cell r="CA782" t="b">
            <v>0</v>
          </cell>
          <cell r="CB782" t="b">
            <v>1</v>
          </cell>
          <cell r="CD782" t="b">
            <v>0</v>
          </cell>
          <cell r="CE782" t="b">
            <v>0</v>
          </cell>
          <cell r="CG782" t="b">
            <v>0</v>
          </cell>
          <cell r="CH782" t="b">
            <v>0</v>
          </cell>
          <cell r="CP782" t="str">
            <v>EHHFOBOC</v>
          </cell>
          <cell r="CT782" t="b">
            <v>0</v>
          </cell>
          <cell r="CV782" t="b">
            <v>0</v>
          </cell>
          <cell r="CX782" t="b">
            <v>0</v>
          </cell>
          <cell r="CZ782" t="b">
            <v>0</v>
          </cell>
          <cell r="DB782" t="b">
            <v>0</v>
          </cell>
          <cell r="DD782" t="b">
            <v>0</v>
          </cell>
          <cell r="DF782" t="b">
            <v>1</v>
          </cell>
          <cell r="DH782" t="b">
            <v>1</v>
          </cell>
          <cell r="DJ782" t="b">
            <v>1</v>
          </cell>
          <cell r="DL782" t="b">
            <v>1</v>
          </cell>
          <cell r="DN782" t="b">
            <v>0</v>
          </cell>
          <cell r="DP782" t="b">
            <v>0</v>
          </cell>
          <cell r="DV782">
            <v>0</v>
          </cell>
          <cell r="DX782">
            <v>0</v>
          </cell>
          <cell r="DZ782">
            <v>0</v>
          </cell>
          <cell r="EB782">
            <v>0</v>
          </cell>
          <cell r="ED782">
            <v>0</v>
          </cell>
          <cell r="EF782">
            <v>0</v>
          </cell>
          <cell r="EJ782">
            <v>77.900000000000006</v>
          </cell>
          <cell r="EL782">
            <v>77.900000000000006</v>
          </cell>
          <cell r="EN782">
            <v>77.900000000000006</v>
          </cell>
          <cell r="EP782">
            <v>77.900000000000006</v>
          </cell>
          <cell r="ER782">
            <v>0</v>
          </cell>
          <cell r="ET782">
            <v>0</v>
          </cell>
          <cell r="EX782">
            <v>0</v>
          </cell>
          <cell r="EZ782">
            <v>0</v>
          </cell>
          <cell r="FD782">
            <v>0</v>
          </cell>
          <cell r="FF782">
            <v>0</v>
          </cell>
        </row>
        <row r="783">
          <cell r="A783" t="str">
            <v>ENV3</v>
          </cell>
          <cell r="B783" t="str">
            <v>DK-West</v>
          </cell>
          <cell r="G783">
            <v>627</v>
          </cell>
          <cell r="H783">
            <v>78</v>
          </cell>
          <cell r="AK783">
            <v>250.8</v>
          </cell>
          <cell r="AL783">
            <v>184.61538461538467</v>
          </cell>
          <cell r="AN783">
            <v>13.181999999999999</v>
          </cell>
          <cell r="AO783">
            <v>98.815200000000004</v>
          </cell>
          <cell r="AP783">
            <v>15580.95</v>
          </cell>
          <cell r="AQ783">
            <v>87.780000000000015</v>
          </cell>
          <cell r="BG783" t="b">
            <v>1</v>
          </cell>
          <cell r="BO783" t="b">
            <v>0</v>
          </cell>
          <cell r="CA783" t="b">
            <v>0</v>
          </cell>
          <cell r="CB783" t="b">
            <v>0</v>
          </cell>
          <cell r="CD783" t="b">
            <v>0</v>
          </cell>
          <cell r="CE783" t="b">
            <v>0</v>
          </cell>
          <cell r="CG783" t="b">
            <v>0</v>
          </cell>
          <cell r="CH783" t="b">
            <v>0</v>
          </cell>
          <cell r="CP783" t="str">
            <v>ECCOAEXC</v>
          </cell>
          <cell r="CT783" t="b">
            <v>0</v>
          </cell>
          <cell r="CV783" t="b">
            <v>0</v>
          </cell>
          <cell r="CX783" t="b">
            <v>0</v>
          </cell>
          <cell r="CZ783" t="b">
            <v>0</v>
          </cell>
          <cell r="DB783" t="b">
            <v>0</v>
          </cell>
          <cell r="DD783" t="b">
            <v>0</v>
          </cell>
          <cell r="DF783" t="b">
            <v>0</v>
          </cell>
          <cell r="DH783" t="b">
            <v>0</v>
          </cell>
          <cell r="DJ783" t="b">
            <v>0</v>
          </cell>
          <cell r="DL783" t="b">
            <v>0</v>
          </cell>
          <cell r="DN783" t="b">
            <v>0</v>
          </cell>
          <cell r="DP783" t="b">
            <v>0</v>
          </cell>
          <cell r="DV783">
            <v>0</v>
          </cell>
          <cell r="DX783">
            <v>0</v>
          </cell>
          <cell r="DZ783">
            <v>0</v>
          </cell>
          <cell r="EB783">
            <v>0</v>
          </cell>
          <cell r="ED783">
            <v>0</v>
          </cell>
          <cell r="EF783">
            <v>0</v>
          </cell>
          <cell r="EJ783">
            <v>0</v>
          </cell>
          <cell r="EL783">
            <v>0</v>
          </cell>
          <cell r="EN783">
            <v>0</v>
          </cell>
          <cell r="EP783">
            <v>0</v>
          </cell>
          <cell r="ER783">
            <v>0</v>
          </cell>
          <cell r="ET783">
            <v>0</v>
          </cell>
          <cell r="EX783">
            <v>0</v>
          </cell>
          <cell r="EZ783">
            <v>0</v>
          </cell>
          <cell r="FD783">
            <v>0</v>
          </cell>
          <cell r="FF783">
            <v>0</v>
          </cell>
        </row>
        <row r="784">
          <cell r="A784" t="str">
            <v>ENV3</v>
          </cell>
          <cell r="B784" t="str">
            <v>DK-West</v>
          </cell>
          <cell r="G784">
            <v>627</v>
          </cell>
          <cell r="H784">
            <v>78</v>
          </cell>
          <cell r="AK784">
            <v>250.8</v>
          </cell>
          <cell r="AL784">
            <v>184.61538461538467</v>
          </cell>
          <cell r="AN784">
            <v>13.181999999999999</v>
          </cell>
          <cell r="AO784">
            <v>100.32000000000001</v>
          </cell>
          <cell r="AP784">
            <v>15675</v>
          </cell>
          <cell r="AQ784">
            <v>87.780000000000015</v>
          </cell>
          <cell r="BG784" t="b">
            <v>1</v>
          </cell>
          <cell r="BO784" t="b">
            <v>0</v>
          </cell>
          <cell r="CA784" t="b">
            <v>0</v>
          </cell>
          <cell r="CB784" t="b">
            <v>0</v>
          </cell>
          <cell r="CD784" t="b">
            <v>0</v>
          </cell>
          <cell r="CE784" t="b">
            <v>0</v>
          </cell>
          <cell r="CG784" t="b">
            <v>0</v>
          </cell>
          <cell r="CH784" t="b">
            <v>0</v>
          </cell>
          <cell r="CP784" t="str">
            <v>ECCOAEXC</v>
          </cell>
          <cell r="CT784" t="b">
            <v>0</v>
          </cell>
          <cell r="CV784" t="b">
            <v>0</v>
          </cell>
          <cell r="CX784" t="b">
            <v>0</v>
          </cell>
          <cell r="CZ784" t="b">
            <v>0</v>
          </cell>
          <cell r="DB784" t="b">
            <v>0</v>
          </cell>
          <cell r="DD784" t="b">
            <v>0</v>
          </cell>
          <cell r="DF784" t="b">
            <v>0</v>
          </cell>
          <cell r="DH784" t="b">
            <v>0</v>
          </cell>
          <cell r="DJ784" t="b">
            <v>0</v>
          </cell>
          <cell r="DL784" t="b">
            <v>0</v>
          </cell>
          <cell r="DN784" t="b">
            <v>0</v>
          </cell>
          <cell r="DP784" t="b">
            <v>0</v>
          </cell>
          <cell r="DV784">
            <v>0</v>
          </cell>
          <cell r="DX784">
            <v>0</v>
          </cell>
          <cell r="DZ784">
            <v>0</v>
          </cell>
          <cell r="EB784">
            <v>0</v>
          </cell>
          <cell r="ED784">
            <v>0</v>
          </cell>
          <cell r="EF784">
            <v>0</v>
          </cell>
          <cell r="EJ784">
            <v>0</v>
          </cell>
          <cell r="EL784">
            <v>0</v>
          </cell>
          <cell r="EN784">
            <v>0</v>
          </cell>
          <cell r="EP784">
            <v>0</v>
          </cell>
          <cell r="ER784">
            <v>0</v>
          </cell>
          <cell r="ET784">
            <v>0</v>
          </cell>
          <cell r="EX784">
            <v>0</v>
          </cell>
          <cell r="EZ784">
            <v>0</v>
          </cell>
          <cell r="FD784">
            <v>0</v>
          </cell>
          <cell r="FF784">
            <v>0</v>
          </cell>
        </row>
        <row r="785">
          <cell r="A785" t="str">
            <v>ENV3</v>
          </cell>
          <cell r="B785" t="str">
            <v>DK-West</v>
          </cell>
          <cell r="G785">
            <v>627</v>
          </cell>
          <cell r="H785">
            <v>78</v>
          </cell>
          <cell r="AK785">
            <v>250.8</v>
          </cell>
          <cell r="AL785">
            <v>184.61538461538467</v>
          </cell>
          <cell r="AN785">
            <v>13.181999999999999</v>
          </cell>
          <cell r="AO785">
            <v>100.32000000000001</v>
          </cell>
          <cell r="AP785">
            <v>15675</v>
          </cell>
          <cell r="AQ785">
            <v>87.780000000000015</v>
          </cell>
          <cell r="BG785" t="b">
            <v>1</v>
          </cell>
          <cell r="BO785" t="b">
            <v>0</v>
          </cell>
          <cell r="CA785" t="b">
            <v>0</v>
          </cell>
          <cell r="CB785" t="b">
            <v>0</v>
          </cell>
          <cell r="CD785" t="b">
            <v>0</v>
          </cell>
          <cell r="CE785" t="b">
            <v>0</v>
          </cell>
          <cell r="CG785" t="b">
            <v>0</v>
          </cell>
          <cell r="CH785" t="b">
            <v>0</v>
          </cell>
          <cell r="CP785" t="str">
            <v>ECCOAEXC</v>
          </cell>
          <cell r="CT785" t="b">
            <v>0</v>
          </cell>
          <cell r="CV785" t="b">
            <v>0</v>
          </cell>
          <cell r="CX785" t="b">
            <v>0</v>
          </cell>
          <cell r="CZ785" t="b">
            <v>0</v>
          </cell>
          <cell r="DB785" t="b">
            <v>0</v>
          </cell>
          <cell r="DD785" t="b">
            <v>0</v>
          </cell>
          <cell r="DF785" t="b">
            <v>0</v>
          </cell>
          <cell r="DH785" t="b">
            <v>0</v>
          </cell>
          <cell r="DJ785" t="b">
            <v>0</v>
          </cell>
          <cell r="DL785" t="b">
            <v>0</v>
          </cell>
          <cell r="DN785" t="b">
            <v>0</v>
          </cell>
          <cell r="DP785" t="b">
            <v>0</v>
          </cell>
          <cell r="DV785">
            <v>0</v>
          </cell>
          <cell r="DX785">
            <v>0</v>
          </cell>
          <cell r="DZ785">
            <v>0</v>
          </cell>
          <cell r="EB785">
            <v>0</v>
          </cell>
          <cell r="ED785">
            <v>0</v>
          </cell>
          <cell r="EF785">
            <v>0</v>
          </cell>
          <cell r="EJ785">
            <v>0</v>
          </cell>
          <cell r="EL785">
            <v>0</v>
          </cell>
          <cell r="EN785">
            <v>0</v>
          </cell>
          <cell r="EP785">
            <v>0</v>
          </cell>
          <cell r="ER785">
            <v>0</v>
          </cell>
          <cell r="ET785">
            <v>0</v>
          </cell>
          <cell r="EX785">
            <v>0</v>
          </cell>
          <cell r="EZ785">
            <v>0</v>
          </cell>
          <cell r="FD785">
            <v>0</v>
          </cell>
          <cell r="FF785">
            <v>0</v>
          </cell>
        </row>
        <row r="786">
          <cell r="A786" t="str">
            <v>ENV3</v>
          </cell>
          <cell r="B786" t="str">
            <v>DK-West</v>
          </cell>
          <cell r="G786">
            <v>627</v>
          </cell>
          <cell r="H786">
            <v>78</v>
          </cell>
          <cell r="AK786">
            <v>250.8</v>
          </cell>
          <cell r="AL786">
            <v>184.61538461538467</v>
          </cell>
          <cell r="AN786">
            <v>13.181999999999999</v>
          </cell>
          <cell r="AO786">
            <v>100.32000000000001</v>
          </cell>
          <cell r="AP786">
            <v>15675</v>
          </cell>
          <cell r="AQ786">
            <v>87.780000000000015</v>
          </cell>
          <cell r="BG786" t="b">
            <v>1</v>
          </cell>
          <cell r="BO786" t="b">
            <v>1</v>
          </cell>
          <cell r="CA786" t="b">
            <v>1</v>
          </cell>
          <cell r="CB786" t="b">
            <v>1</v>
          </cell>
          <cell r="CD786" t="b">
            <v>0</v>
          </cell>
          <cell r="CE786" t="b">
            <v>0</v>
          </cell>
          <cell r="CG786" t="b">
            <v>0</v>
          </cell>
          <cell r="CH786" t="b">
            <v>0</v>
          </cell>
          <cell r="CP786" t="str">
            <v>ECCOAEXC</v>
          </cell>
          <cell r="CT786" t="b">
            <v>0</v>
          </cell>
          <cell r="CV786" t="b">
            <v>0</v>
          </cell>
          <cell r="CX786" t="b">
            <v>0</v>
          </cell>
          <cell r="CZ786" t="b">
            <v>0</v>
          </cell>
          <cell r="DB786" t="b">
            <v>0</v>
          </cell>
          <cell r="DD786" t="b">
            <v>0</v>
          </cell>
          <cell r="DF786" t="b">
            <v>0</v>
          </cell>
          <cell r="DH786" t="b">
            <v>0</v>
          </cell>
          <cell r="DJ786" t="b">
            <v>0</v>
          </cell>
          <cell r="DL786" t="b">
            <v>0</v>
          </cell>
          <cell r="DN786" t="b">
            <v>0</v>
          </cell>
          <cell r="DP786" t="b">
            <v>0</v>
          </cell>
          <cell r="DV786">
            <v>0</v>
          </cell>
          <cell r="DX786">
            <v>0</v>
          </cell>
          <cell r="DZ786">
            <v>0</v>
          </cell>
          <cell r="EB786">
            <v>0</v>
          </cell>
          <cell r="ED786">
            <v>0</v>
          </cell>
          <cell r="EF786">
            <v>0</v>
          </cell>
          <cell r="EJ786">
            <v>0</v>
          </cell>
          <cell r="EL786">
            <v>0</v>
          </cell>
          <cell r="EN786">
            <v>0</v>
          </cell>
          <cell r="EP786">
            <v>0</v>
          </cell>
          <cell r="ER786">
            <v>0</v>
          </cell>
          <cell r="ET786">
            <v>0</v>
          </cell>
          <cell r="EX786">
            <v>0</v>
          </cell>
          <cell r="EZ786">
            <v>0</v>
          </cell>
          <cell r="FD786">
            <v>0</v>
          </cell>
          <cell r="FF786">
            <v>0</v>
          </cell>
        </row>
        <row r="787">
          <cell r="A787" t="str">
            <v>ENV3</v>
          </cell>
          <cell r="B787" t="str">
            <v>DK-West</v>
          </cell>
          <cell r="G787">
            <v>627</v>
          </cell>
          <cell r="H787">
            <v>78</v>
          </cell>
          <cell r="AK787">
            <v>250.8</v>
          </cell>
          <cell r="AL787">
            <v>184.61538461538467</v>
          </cell>
          <cell r="AN787">
            <v>13.181999999999999</v>
          </cell>
          <cell r="AO787">
            <v>100.32000000000001</v>
          </cell>
          <cell r="AP787">
            <v>15675</v>
          </cell>
          <cell r="AQ787">
            <v>87.780000000000015</v>
          </cell>
          <cell r="BG787" t="b">
            <v>1</v>
          </cell>
          <cell r="BO787" t="b">
            <v>0</v>
          </cell>
          <cell r="CA787" t="b">
            <v>0</v>
          </cell>
          <cell r="CB787" t="b">
            <v>0</v>
          </cell>
          <cell r="CD787" t="b">
            <v>1</v>
          </cell>
          <cell r="CE787" t="b">
            <v>1</v>
          </cell>
          <cell r="CG787" t="b">
            <v>0</v>
          </cell>
          <cell r="CH787" t="b">
            <v>0</v>
          </cell>
          <cell r="CT787" t="b">
            <v>0</v>
          </cell>
          <cell r="CV787" t="b">
            <v>0</v>
          </cell>
          <cell r="CX787" t="b">
            <v>0</v>
          </cell>
          <cell r="CZ787" t="b">
            <v>0</v>
          </cell>
          <cell r="DB787" t="b">
            <v>0</v>
          </cell>
          <cell r="DD787" t="b">
            <v>0</v>
          </cell>
          <cell r="DF787" t="b">
            <v>0</v>
          </cell>
          <cell r="DH787" t="b">
            <v>0</v>
          </cell>
          <cell r="DJ787" t="b">
            <v>0</v>
          </cell>
          <cell r="DL787" t="b">
            <v>0</v>
          </cell>
          <cell r="DN787" t="b">
            <v>0</v>
          </cell>
          <cell r="DP787" t="b">
            <v>0</v>
          </cell>
          <cell r="DV787">
            <v>0</v>
          </cell>
          <cell r="DX787">
            <v>0</v>
          </cell>
          <cell r="DZ787">
            <v>0</v>
          </cell>
          <cell r="EB787">
            <v>0</v>
          </cell>
          <cell r="ED787">
            <v>0</v>
          </cell>
          <cell r="EF787">
            <v>0</v>
          </cell>
          <cell r="EJ787">
            <v>0</v>
          </cell>
          <cell r="EL787">
            <v>0</v>
          </cell>
          <cell r="EN787">
            <v>0</v>
          </cell>
          <cell r="EP787">
            <v>0</v>
          </cell>
          <cell r="ER787">
            <v>0</v>
          </cell>
          <cell r="ET787">
            <v>0</v>
          </cell>
          <cell r="EX787">
            <v>627</v>
          </cell>
          <cell r="EZ787">
            <v>78</v>
          </cell>
          <cell r="FD787">
            <v>0</v>
          </cell>
          <cell r="FF787">
            <v>0</v>
          </cell>
        </row>
        <row r="788">
          <cell r="A788" t="str">
            <v>ENV_Biokedel</v>
          </cell>
          <cell r="B788" t="str">
            <v>DK-West</v>
          </cell>
          <cell r="G788">
            <v>0</v>
          </cell>
          <cell r="H788">
            <v>38</v>
          </cell>
          <cell r="AK788">
            <v>0</v>
          </cell>
          <cell r="AL788">
            <v>34.200000000000003</v>
          </cell>
          <cell r="AN788">
            <v>0</v>
          </cell>
          <cell r="AO788">
            <v>1.2312000000000003</v>
          </cell>
          <cell r="AP788">
            <v>1398.3999999999999</v>
          </cell>
          <cell r="AQ788">
            <v>0</v>
          </cell>
          <cell r="BG788" t="b">
            <v>1</v>
          </cell>
          <cell r="BO788" t="b">
            <v>0</v>
          </cell>
          <cell r="CA788" t="b">
            <v>0</v>
          </cell>
          <cell r="CB788" t="b">
            <v>0</v>
          </cell>
          <cell r="CD788" t="b">
            <v>0</v>
          </cell>
          <cell r="CE788" t="b">
            <v>1</v>
          </cell>
          <cell r="CG788" t="b">
            <v>0</v>
          </cell>
          <cell r="CH788" t="b">
            <v>0</v>
          </cell>
          <cell r="CP788" t="str">
            <v>EHSTRBOC</v>
          </cell>
          <cell r="CT788" t="b">
            <v>0</v>
          </cell>
          <cell r="CV788" t="b">
            <v>0</v>
          </cell>
          <cell r="CX788" t="b">
            <v>0</v>
          </cell>
          <cell r="CZ788" t="b">
            <v>0</v>
          </cell>
          <cell r="DB788" t="b">
            <v>0</v>
          </cell>
          <cell r="DD788" t="b">
            <v>0</v>
          </cell>
          <cell r="DF788" t="b">
            <v>0</v>
          </cell>
          <cell r="DH788" t="b">
            <v>0</v>
          </cell>
          <cell r="DJ788" t="b">
            <v>0</v>
          </cell>
          <cell r="DL788" t="b">
            <v>0</v>
          </cell>
          <cell r="DN788" t="b">
            <v>0</v>
          </cell>
          <cell r="DP788" t="b">
            <v>0</v>
          </cell>
          <cell r="DV788">
            <v>0</v>
          </cell>
          <cell r="DX788">
            <v>0</v>
          </cell>
          <cell r="DZ788">
            <v>0</v>
          </cell>
          <cell r="EB788">
            <v>0</v>
          </cell>
          <cell r="ED788">
            <v>0</v>
          </cell>
          <cell r="EF788">
            <v>0</v>
          </cell>
          <cell r="EJ788">
            <v>0</v>
          </cell>
          <cell r="EL788">
            <v>0</v>
          </cell>
          <cell r="EN788">
            <v>0</v>
          </cell>
          <cell r="EP788">
            <v>0</v>
          </cell>
          <cell r="ER788">
            <v>0</v>
          </cell>
          <cell r="ET788">
            <v>0</v>
          </cell>
          <cell r="EX788">
            <v>0</v>
          </cell>
          <cell r="EZ788">
            <v>38</v>
          </cell>
          <cell r="FD788">
            <v>0</v>
          </cell>
          <cell r="FF788">
            <v>0</v>
          </cell>
        </row>
        <row r="789">
          <cell r="A789" t="str">
            <v>ÅbenråGeotermi</v>
          </cell>
          <cell r="B789" t="str">
            <v>DK-West</v>
          </cell>
          <cell r="G789">
            <v>0</v>
          </cell>
          <cell r="H789">
            <v>29</v>
          </cell>
          <cell r="AK789">
            <v>0</v>
          </cell>
          <cell r="AL789">
            <v>58</v>
          </cell>
          <cell r="AN789">
            <v>0</v>
          </cell>
          <cell r="AO789">
            <v>4.0600000000000005</v>
          </cell>
          <cell r="AP789">
            <v>1740</v>
          </cell>
          <cell r="AQ789">
            <v>3.4800000000000004</v>
          </cell>
          <cell r="BG789" t="b">
            <v>1</v>
          </cell>
          <cell r="BO789" t="b">
            <v>0</v>
          </cell>
          <cell r="CA789" t="b">
            <v>0</v>
          </cell>
          <cell r="CB789" t="b">
            <v>0</v>
          </cell>
          <cell r="CD789" t="b">
            <v>0</v>
          </cell>
          <cell r="CE789" t="b">
            <v>0</v>
          </cell>
          <cell r="CG789" t="b">
            <v>0</v>
          </cell>
          <cell r="CH789" t="b">
            <v>1</v>
          </cell>
          <cell r="CP789">
            <v>0</v>
          </cell>
          <cell r="CT789" t="b">
            <v>0</v>
          </cell>
          <cell r="CV789" t="b">
            <v>0</v>
          </cell>
          <cell r="CX789" t="b">
            <v>0</v>
          </cell>
          <cell r="CZ789" t="b">
            <v>0</v>
          </cell>
          <cell r="DB789" t="b">
            <v>0</v>
          </cell>
          <cell r="DD789" t="b">
            <v>0</v>
          </cell>
          <cell r="DF789" t="b">
            <v>1</v>
          </cell>
          <cell r="DH789" t="b">
            <v>1</v>
          </cell>
          <cell r="DJ789" t="b">
            <v>1</v>
          </cell>
          <cell r="DL789" t="b">
            <v>1</v>
          </cell>
          <cell r="DN789" t="b">
            <v>0</v>
          </cell>
          <cell r="DP789" t="b">
            <v>0</v>
          </cell>
          <cell r="DV789">
            <v>0</v>
          </cell>
          <cell r="DX789">
            <v>0</v>
          </cell>
          <cell r="DZ789">
            <v>0</v>
          </cell>
          <cell r="EB789">
            <v>0</v>
          </cell>
          <cell r="ED789">
            <v>0</v>
          </cell>
          <cell r="EF789">
            <v>0</v>
          </cell>
          <cell r="EJ789">
            <v>0</v>
          </cell>
          <cell r="EL789">
            <v>0</v>
          </cell>
          <cell r="EN789">
            <v>0</v>
          </cell>
          <cell r="EP789">
            <v>0</v>
          </cell>
          <cell r="ER789">
            <v>0</v>
          </cell>
          <cell r="ET789">
            <v>0</v>
          </cell>
          <cell r="EX789">
            <v>0</v>
          </cell>
          <cell r="EZ789">
            <v>0</v>
          </cell>
          <cell r="FD789">
            <v>0</v>
          </cell>
          <cell r="FF789">
            <v>29</v>
          </cell>
        </row>
        <row r="790">
          <cell r="A790" t="str">
            <v>ElkedelÅbenrå</v>
          </cell>
          <cell r="B790" t="str">
            <v>DK-West</v>
          </cell>
          <cell r="G790" t="e">
            <v>#VALUE!</v>
          </cell>
          <cell r="H790">
            <v>19.5</v>
          </cell>
          <cell r="AK790">
            <v>0</v>
          </cell>
          <cell r="AL790">
            <v>0</v>
          </cell>
          <cell r="AN790">
            <v>0</v>
          </cell>
          <cell r="AO790">
            <v>0</v>
          </cell>
          <cell r="AP790">
            <v>0</v>
          </cell>
          <cell r="AQ790">
            <v>0</v>
          </cell>
          <cell r="BG790" t="b">
            <v>0</v>
          </cell>
          <cell r="BO790" t="b">
            <v>0</v>
          </cell>
          <cell r="CA790" t="b">
            <v>0</v>
          </cell>
          <cell r="CB790" t="b">
            <v>0</v>
          </cell>
          <cell r="CD790" t="b">
            <v>0</v>
          </cell>
          <cell r="CE790" t="b">
            <v>0</v>
          </cell>
          <cell r="CG790" t="b">
            <v>0</v>
          </cell>
          <cell r="CH790" t="b">
            <v>0</v>
          </cell>
          <cell r="CP790">
            <v>0</v>
          </cell>
          <cell r="CT790" t="b">
            <v>0</v>
          </cell>
          <cell r="CV790" t="b">
            <v>0</v>
          </cell>
          <cell r="CX790" t="b">
            <v>0</v>
          </cell>
          <cell r="CZ790" t="b">
            <v>0</v>
          </cell>
          <cell r="DB790" t="b">
            <v>0</v>
          </cell>
          <cell r="DD790" t="b">
            <v>0</v>
          </cell>
          <cell r="DF790" t="b">
            <v>0</v>
          </cell>
          <cell r="DH790" t="b">
            <v>0</v>
          </cell>
          <cell r="DJ790" t="b">
            <v>0</v>
          </cell>
          <cell r="DL790" t="b">
            <v>0</v>
          </cell>
          <cell r="DN790" t="b">
            <v>0</v>
          </cell>
          <cell r="DP790" t="b">
            <v>0</v>
          </cell>
          <cell r="DV790">
            <v>0</v>
          </cell>
          <cell r="DX790">
            <v>0</v>
          </cell>
          <cell r="DZ790">
            <v>0</v>
          </cell>
          <cell r="EB790">
            <v>0</v>
          </cell>
          <cell r="ED790">
            <v>0</v>
          </cell>
          <cell r="EF790">
            <v>0</v>
          </cell>
          <cell r="EJ790">
            <v>0</v>
          </cell>
          <cell r="EL790">
            <v>0</v>
          </cell>
          <cell r="EN790">
            <v>0</v>
          </cell>
          <cell r="EP790">
            <v>0</v>
          </cell>
          <cell r="ER790">
            <v>0</v>
          </cell>
          <cell r="ET790">
            <v>0</v>
          </cell>
          <cell r="EX790">
            <v>0</v>
          </cell>
          <cell r="EZ790">
            <v>0</v>
          </cell>
          <cell r="FD790">
            <v>0</v>
          </cell>
          <cell r="FF790">
            <v>0</v>
          </cell>
        </row>
        <row r="791">
          <cell r="A791" t="str">
            <v>KedlerÅlborgGO</v>
          </cell>
          <cell r="B791" t="str">
            <v>DK-West</v>
          </cell>
          <cell r="G791">
            <v>0</v>
          </cell>
          <cell r="H791">
            <v>207.2</v>
          </cell>
          <cell r="AK791">
            <v>0</v>
          </cell>
          <cell r="AL791">
            <v>186.68719999999999</v>
          </cell>
          <cell r="AN791">
            <v>0</v>
          </cell>
          <cell r="AO791">
            <v>0</v>
          </cell>
          <cell r="AP791">
            <v>2237.7600000000002</v>
          </cell>
          <cell r="AQ791">
            <v>0</v>
          </cell>
          <cell r="BG791" t="b">
            <v>1</v>
          </cell>
          <cell r="BO791" t="b">
            <v>0</v>
          </cell>
          <cell r="CA791" t="b">
            <v>0</v>
          </cell>
          <cell r="CB791" t="b">
            <v>0</v>
          </cell>
          <cell r="CD791" t="b">
            <v>0</v>
          </cell>
          <cell r="CE791" t="b">
            <v>0</v>
          </cell>
          <cell r="CG791" t="b">
            <v>0</v>
          </cell>
          <cell r="CH791" t="b">
            <v>0</v>
          </cell>
          <cell r="CP791" t="str">
            <v>EHDSLBOC</v>
          </cell>
          <cell r="CT791" t="b">
            <v>0</v>
          </cell>
          <cell r="CV791" t="b">
            <v>0</v>
          </cell>
          <cell r="CX791" t="b">
            <v>0</v>
          </cell>
          <cell r="CZ791" t="b">
            <v>0</v>
          </cell>
          <cell r="DB791" t="b">
            <v>0</v>
          </cell>
          <cell r="DD791" t="b">
            <v>0</v>
          </cell>
          <cell r="DF791" t="b">
            <v>0</v>
          </cell>
          <cell r="DH791" t="b">
            <v>0</v>
          </cell>
          <cell r="DJ791" t="b">
            <v>0</v>
          </cell>
          <cell r="DL791" t="b">
            <v>0</v>
          </cell>
          <cell r="DN791" t="b">
            <v>0</v>
          </cell>
          <cell r="DP791" t="b">
            <v>0</v>
          </cell>
          <cell r="DV791">
            <v>0</v>
          </cell>
          <cell r="DX791">
            <v>0</v>
          </cell>
          <cell r="DZ791">
            <v>0</v>
          </cell>
          <cell r="EB791">
            <v>0</v>
          </cell>
          <cell r="ED791">
            <v>0</v>
          </cell>
          <cell r="EF791">
            <v>0</v>
          </cell>
          <cell r="EJ791">
            <v>0</v>
          </cell>
          <cell r="EL791">
            <v>0</v>
          </cell>
          <cell r="EN791">
            <v>0</v>
          </cell>
          <cell r="EP791">
            <v>0</v>
          </cell>
          <cell r="ER791">
            <v>0</v>
          </cell>
          <cell r="ET791">
            <v>0</v>
          </cell>
          <cell r="EX791">
            <v>0</v>
          </cell>
          <cell r="EZ791">
            <v>0</v>
          </cell>
          <cell r="FD791">
            <v>0</v>
          </cell>
          <cell r="FF791">
            <v>0</v>
          </cell>
        </row>
        <row r="792">
          <cell r="A792" t="str">
            <v>KedlerÅlborgGO</v>
          </cell>
          <cell r="B792" t="str">
            <v>DK-West</v>
          </cell>
          <cell r="G792">
            <v>0</v>
          </cell>
          <cell r="H792">
            <v>207.2</v>
          </cell>
          <cell r="AK792">
            <v>0</v>
          </cell>
          <cell r="AL792">
            <v>186.68719999999999</v>
          </cell>
          <cell r="AN792">
            <v>0</v>
          </cell>
          <cell r="AO792">
            <v>0</v>
          </cell>
          <cell r="AP792">
            <v>2237.7600000000002</v>
          </cell>
          <cell r="AQ792">
            <v>0</v>
          </cell>
          <cell r="BG792" t="b">
            <v>1</v>
          </cell>
          <cell r="BO792" t="b">
            <v>1</v>
          </cell>
          <cell r="CA792" t="b">
            <v>0</v>
          </cell>
          <cell r="CB792" t="b">
            <v>1</v>
          </cell>
          <cell r="CD792" t="b">
            <v>0</v>
          </cell>
          <cell r="CE792" t="b">
            <v>0</v>
          </cell>
          <cell r="CG792" t="b">
            <v>0</v>
          </cell>
          <cell r="CH792" t="b">
            <v>0</v>
          </cell>
          <cell r="CP792" t="str">
            <v>EHDSLBOC</v>
          </cell>
          <cell r="CT792" t="b">
            <v>0</v>
          </cell>
          <cell r="CV792" t="b">
            <v>0</v>
          </cell>
          <cell r="CX792" t="b">
            <v>0</v>
          </cell>
          <cell r="CZ792" t="b">
            <v>0</v>
          </cell>
          <cell r="DB792" t="b">
            <v>0</v>
          </cell>
          <cell r="DD792" t="b">
            <v>0</v>
          </cell>
          <cell r="DF792" t="b">
            <v>1</v>
          </cell>
          <cell r="DH792" t="b">
            <v>1</v>
          </cell>
          <cell r="DJ792" t="b">
            <v>1</v>
          </cell>
          <cell r="DL792" t="b">
            <v>1</v>
          </cell>
          <cell r="DN792" t="b">
            <v>0</v>
          </cell>
          <cell r="DP792" t="b">
            <v>0</v>
          </cell>
          <cell r="DV792">
            <v>0</v>
          </cell>
          <cell r="DX792">
            <v>0</v>
          </cell>
          <cell r="DZ792">
            <v>0</v>
          </cell>
          <cell r="EB792">
            <v>0</v>
          </cell>
          <cell r="ED792">
            <v>0</v>
          </cell>
          <cell r="EF792">
            <v>0</v>
          </cell>
          <cell r="EJ792">
            <v>207.2</v>
          </cell>
          <cell r="EL792">
            <v>207.2</v>
          </cell>
          <cell r="EN792">
            <v>207.2</v>
          </cell>
          <cell r="EP792">
            <v>207.2</v>
          </cell>
          <cell r="ER792">
            <v>0</v>
          </cell>
          <cell r="ET792">
            <v>0</v>
          </cell>
          <cell r="EX792">
            <v>0</v>
          </cell>
          <cell r="EZ792">
            <v>0</v>
          </cell>
          <cell r="FD792">
            <v>0</v>
          </cell>
          <cell r="FF792">
            <v>0</v>
          </cell>
        </row>
        <row r="793">
          <cell r="A793" t="str">
            <v>KedlerÅlborgNG</v>
          </cell>
          <cell r="B793" t="str">
            <v>DK-West</v>
          </cell>
          <cell r="G793">
            <v>0</v>
          </cell>
          <cell r="H793">
            <v>223</v>
          </cell>
          <cell r="AK793">
            <v>0</v>
          </cell>
          <cell r="AL793">
            <v>204.93700000000001</v>
          </cell>
          <cell r="AN793">
            <v>0</v>
          </cell>
          <cell r="AO793">
            <v>0</v>
          </cell>
          <cell r="AP793">
            <v>2408.4</v>
          </cell>
          <cell r="AQ793">
            <v>0</v>
          </cell>
          <cell r="BG793" t="b">
            <v>1</v>
          </cell>
          <cell r="BO793" t="b">
            <v>0</v>
          </cell>
          <cell r="CA793" t="b">
            <v>0</v>
          </cell>
          <cell r="CB793" t="b">
            <v>0</v>
          </cell>
          <cell r="CD793" t="b">
            <v>0</v>
          </cell>
          <cell r="CE793" t="b">
            <v>0</v>
          </cell>
          <cell r="CG793" t="b">
            <v>0</v>
          </cell>
          <cell r="CH793" t="b">
            <v>0</v>
          </cell>
          <cell r="CP793" t="str">
            <v>EHGASBOC</v>
          </cell>
          <cell r="CT793" t="b">
            <v>0</v>
          </cell>
          <cell r="CV793" t="b">
            <v>0</v>
          </cell>
          <cell r="CX793" t="b">
            <v>0</v>
          </cell>
          <cell r="CZ793" t="b">
            <v>0</v>
          </cell>
          <cell r="DB793" t="b">
            <v>0</v>
          </cell>
          <cell r="DD793" t="b">
            <v>0</v>
          </cell>
          <cell r="DF793" t="b">
            <v>0</v>
          </cell>
          <cell r="DH793" t="b">
            <v>0</v>
          </cell>
          <cell r="DJ793" t="b">
            <v>0</v>
          </cell>
          <cell r="DL793" t="b">
            <v>0</v>
          </cell>
          <cell r="DN793" t="b">
            <v>0</v>
          </cell>
          <cell r="DP793" t="b">
            <v>0</v>
          </cell>
          <cell r="DV793">
            <v>0</v>
          </cell>
          <cell r="DX793">
            <v>0</v>
          </cell>
          <cell r="DZ793">
            <v>0</v>
          </cell>
          <cell r="EB793">
            <v>0</v>
          </cell>
          <cell r="ED793">
            <v>0</v>
          </cell>
          <cell r="EF793">
            <v>0</v>
          </cell>
          <cell r="EJ793">
            <v>0</v>
          </cell>
          <cell r="EL793">
            <v>0</v>
          </cell>
          <cell r="EN793">
            <v>0</v>
          </cell>
          <cell r="EP793">
            <v>0</v>
          </cell>
          <cell r="ER793">
            <v>0</v>
          </cell>
          <cell r="ET793">
            <v>0</v>
          </cell>
          <cell r="EX793">
            <v>0</v>
          </cell>
          <cell r="EZ793">
            <v>0</v>
          </cell>
          <cell r="FD793">
            <v>0</v>
          </cell>
          <cell r="FF793">
            <v>0</v>
          </cell>
        </row>
        <row r="794">
          <cell r="A794" t="str">
            <v>KedlerÅlborgNG</v>
          </cell>
          <cell r="B794" t="str">
            <v>DK-West</v>
          </cell>
          <cell r="G794">
            <v>0</v>
          </cell>
          <cell r="H794">
            <v>223</v>
          </cell>
          <cell r="AK794">
            <v>0</v>
          </cell>
          <cell r="AL794">
            <v>204.93700000000001</v>
          </cell>
          <cell r="AN794">
            <v>0</v>
          </cell>
          <cell r="AO794">
            <v>0</v>
          </cell>
          <cell r="AP794">
            <v>2408.4</v>
          </cell>
          <cell r="AQ794">
            <v>0</v>
          </cell>
          <cell r="BG794" t="b">
            <v>1</v>
          </cell>
          <cell r="BO794" t="b">
            <v>1</v>
          </cell>
          <cell r="CA794" t="b">
            <v>0</v>
          </cell>
          <cell r="CB794" t="b">
            <v>1</v>
          </cell>
          <cell r="CD794" t="b">
            <v>0</v>
          </cell>
          <cell r="CE794" t="b">
            <v>0</v>
          </cell>
          <cell r="CG794" t="b">
            <v>0</v>
          </cell>
          <cell r="CH794" t="b">
            <v>0</v>
          </cell>
          <cell r="CP794" t="str">
            <v>EHGASBOC</v>
          </cell>
          <cell r="CT794" t="b">
            <v>0</v>
          </cell>
          <cell r="CV794" t="b">
            <v>0</v>
          </cell>
          <cell r="CX794" t="b">
            <v>0</v>
          </cell>
          <cell r="CZ794" t="b">
            <v>0</v>
          </cell>
          <cell r="DB794" t="b">
            <v>0</v>
          </cell>
          <cell r="DD794" t="b">
            <v>0</v>
          </cell>
          <cell r="DF794" t="b">
            <v>1</v>
          </cell>
          <cell r="DH794" t="b">
            <v>1</v>
          </cell>
          <cell r="DJ794" t="b">
            <v>1</v>
          </cell>
          <cell r="DL794" t="b">
            <v>1</v>
          </cell>
          <cell r="DN794" t="b">
            <v>0</v>
          </cell>
          <cell r="DP794" t="b">
            <v>0</v>
          </cell>
          <cell r="DV794">
            <v>0</v>
          </cell>
          <cell r="DX794">
            <v>0</v>
          </cell>
          <cell r="DZ794">
            <v>0</v>
          </cell>
          <cell r="EB794">
            <v>0</v>
          </cell>
          <cell r="ED794">
            <v>0</v>
          </cell>
          <cell r="EF794">
            <v>0</v>
          </cell>
          <cell r="EJ794">
            <v>223</v>
          </cell>
          <cell r="EL794">
            <v>223</v>
          </cell>
          <cell r="EN794">
            <v>223</v>
          </cell>
          <cell r="EP794">
            <v>223</v>
          </cell>
          <cell r="ER794">
            <v>0</v>
          </cell>
          <cell r="ET794">
            <v>0</v>
          </cell>
          <cell r="EX794">
            <v>0</v>
          </cell>
          <cell r="EZ794">
            <v>0</v>
          </cell>
          <cell r="FD794">
            <v>0</v>
          </cell>
          <cell r="FF794">
            <v>0</v>
          </cell>
        </row>
        <row r="795">
          <cell r="A795" t="str">
            <v>NEV2</v>
          </cell>
          <cell r="B795" t="str">
            <v>DK-West</v>
          </cell>
          <cell r="G795">
            <v>275</v>
          </cell>
          <cell r="H795">
            <v>42</v>
          </cell>
          <cell r="AK795">
            <v>102.02500000000001</v>
          </cell>
          <cell r="AL795">
            <v>119.86153846153846</v>
          </cell>
          <cell r="AN795">
            <v>5.46</v>
          </cell>
          <cell r="AO795">
            <v>43.34</v>
          </cell>
          <cell r="AP795">
            <v>6833.75</v>
          </cell>
          <cell r="AQ795">
            <v>38.500000000000007</v>
          </cell>
          <cell r="BG795" t="b">
            <v>1</v>
          </cell>
          <cell r="BO795" t="b">
            <v>0</v>
          </cell>
          <cell r="CA795" t="b">
            <v>0</v>
          </cell>
          <cell r="CB795" t="b">
            <v>0</v>
          </cell>
          <cell r="CD795" t="b">
            <v>0</v>
          </cell>
          <cell r="CE795" t="b">
            <v>0</v>
          </cell>
          <cell r="CG795" t="b">
            <v>0</v>
          </cell>
          <cell r="CH795" t="b">
            <v>0</v>
          </cell>
          <cell r="CP795" t="str">
            <v>ECCOAEXC</v>
          </cell>
          <cell r="CT795" t="b">
            <v>0</v>
          </cell>
          <cell r="CV795" t="b">
            <v>0</v>
          </cell>
          <cell r="CX795" t="b">
            <v>0</v>
          </cell>
          <cell r="CZ795" t="b">
            <v>0</v>
          </cell>
          <cell r="DB795" t="b">
            <v>0</v>
          </cell>
          <cell r="DD795" t="b">
            <v>0</v>
          </cell>
          <cell r="DF795" t="b">
            <v>0</v>
          </cell>
          <cell r="DH795" t="b">
            <v>0</v>
          </cell>
          <cell r="DJ795" t="b">
            <v>0</v>
          </cell>
          <cell r="DL795" t="b">
            <v>0</v>
          </cell>
          <cell r="DN795" t="b">
            <v>0</v>
          </cell>
          <cell r="DP795" t="b">
            <v>0</v>
          </cell>
          <cell r="DV795">
            <v>0</v>
          </cell>
          <cell r="DX795">
            <v>0</v>
          </cell>
          <cell r="DZ795">
            <v>0</v>
          </cell>
          <cell r="EB795">
            <v>0</v>
          </cell>
          <cell r="ED795">
            <v>0</v>
          </cell>
          <cell r="EF795">
            <v>0</v>
          </cell>
          <cell r="EJ795">
            <v>0</v>
          </cell>
          <cell r="EL795">
            <v>0</v>
          </cell>
          <cell r="EN795">
            <v>0</v>
          </cell>
          <cell r="EP795">
            <v>0</v>
          </cell>
          <cell r="ER795">
            <v>0</v>
          </cell>
          <cell r="ET795">
            <v>0</v>
          </cell>
          <cell r="EX795">
            <v>0</v>
          </cell>
          <cell r="EZ795">
            <v>0</v>
          </cell>
          <cell r="FD795">
            <v>0</v>
          </cell>
          <cell r="FF795">
            <v>0</v>
          </cell>
        </row>
        <row r="796">
          <cell r="A796" t="str">
            <v>NEV2</v>
          </cell>
          <cell r="B796" t="str">
            <v>DK-West</v>
          </cell>
          <cell r="G796">
            <v>275</v>
          </cell>
          <cell r="H796">
            <v>42</v>
          </cell>
          <cell r="AK796">
            <v>102.02500000000001</v>
          </cell>
          <cell r="AL796">
            <v>119.86153846153846</v>
          </cell>
          <cell r="AN796">
            <v>5.46</v>
          </cell>
          <cell r="AO796">
            <v>43.34</v>
          </cell>
          <cell r="AP796">
            <v>6833.75</v>
          </cell>
          <cell r="AQ796">
            <v>52.25</v>
          </cell>
          <cell r="BG796" t="b">
            <v>1</v>
          </cell>
          <cell r="BO796" t="b">
            <v>0</v>
          </cell>
          <cell r="CA796" t="b">
            <v>0</v>
          </cell>
          <cell r="CB796" t="b">
            <v>0</v>
          </cell>
          <cell r="CD796" t="b">
            <v>0</v>
          </cell>
          <cell r="CE796" t="b">
            <v>0</v>
          </cell>
          <cell r="CG796" t="b">
            <v>0</v>
          </cell>
          <cell r="CH796" t="b">
            <v>0</v>
          </cell>
          <cell r="CP796" t="str">
            <v>ECCOAEXC</v>
          </cell>
          <cell r="CT796" t="b">
            <v>0</v>
          </cell>
          <cell r="CV796" t="b">
            <v>0</v>
          </cell>
          <cell r="CX796" t="b">
            <v>0</v>
          </cell>
          <cell r="CZ796" t="b">
            <v>0</v>
          </cell>
          <cell r="DB796" t="b">
            <v>0</v>
          </cell>
          <cell r="DD796" t="b">
            <v>0</v>
          </cell>
          <cell r="DF796" t="b">
            <v>0</v>
          </cell>
          <cell r="DH796" t="b">
            <v>0</v>
          </cell>
          <cell r="DJ796" t="b">
            <v>0</v>
          </cell>
          <cell r="DL796" t="b">
            <v>0</v>
          </cell>
          <cell r="DN796" t="b">
            <v>0</v>
          </cell>
          <cell r="DP796" t="b">
            <v>0</v>
          </cell>
          <cell r="DV796">
            <v>0</v>
          </cell>
          <cell r="DX796">
            <v>0</v>
          </cell>
          <cell r="DZ796">
            <v>0</v>
          </cell>
          <cell r="EB796">
            <v>0</v>
          </cell>
          <cell r="ED796">
            <v>0</v>
          </cell>
          <cell r="EF796">
            <v>0</v>
          </cell>
          <cell r="EJ796">
            <v>0</v>
          </cell>
          <cell r="EL796">
            <v>0</v>
          </cell>
          <cell r="EN796">
            <v>0</v>
          </cell>
          <cell r="EP796">
            <v>0</v>
          </cell>
          <cell r="ER796">
            <v>0</v>
          </cell>
          <cell r="ET796">
            <v>0</v>
          </cell>
          <cell r="EX796">
            <v>0</v>
          </cell>
          <cell r="EZ796">
            <v>0</v>
          </cell>
          <cell r="FD796">
            <v>0</v>
          </cell>
          <cell r="FF796">
            <v>0</v>
          </cell>
        </row>
        <row r="797">
          <cell r="A797" t="str">
            <v>NEV2</v>
          </cell>
          <cell r="B797" t="str">
            <v>DK-West</v>
          </cell>
          <cell r="G797">
            <v>275</v>
          </cell>
          <cell r="H797">
            <v>42</v>
          </cell>
          <cell r="AK797">
            <v>102.02500000000001</v>
          </cell>
          <cell r="AL797">
            <v>119.86153846153846</v>
          </cell>
          <cell r="AN797">
            <v>5.46</v>
          </cell>
          <cell r="AO797">
            <v>43.34</v>
          </cell>
          <cell r="AP797">
            <v>6833.75</v>
          </cell>
          <cell r="AQ797">
            <v>52.25</v>
          </cell>
          <cell r="BG797" t="b">
            <v>1</v>
          </cell>
          <cell r="BO797" t="b">
            <v>1</v>
          </cell>
          <cell r="CA797" t="b">
            <v>1</v>
          </cell>
          <cell r="CB797" t="b">
            <v>1</v>
          </cell>
          <cell r="CD797" t="b">
            <v>0</v>
          </cell>
          <cell r="CE797" t="b">
            <v>0</v>
          </cell>
          <cell r="CG797" t="b">
            <v>0</v>
          </cell>
          <cell r="CH797" t="b">
            <v>0</v>
          </cell>
          <cell r="CP797" t="str">
            <v>ECCOAEXC</v>
          </cell>
          <cell r="CT797" t="b">
            <v>0</v>
          </cell>
          <cell r="CV797" t="b">
            <v>0</v>
          </cell>
          <cell r="CX797" t="b">
            <v>0</v>
          </cell>
          <cell r="CZ797" t="b">
            <v>0</v>
          </cell>
          <cell r="DB797" t="b">
            <v>0</v>
          </cell>
          <cell r="DD797" t="b">
            <v>0</v>
          </cell>
          <cell r="DF797" t="b">
            <v>0</v>
          </cell>
          <cell r="DH797" t="b">
            <v>0</v>
          </cell>
          <cell r="DJ797" t="b">
            <v>0</v>
          </cell>
          <cell r="DL797" t="b">
            <v>0</v>
          </cell>
          <cell r="DN797" t="b">
            <v>0</v>
          </cell>
          <cell r="DP797" t="b">
            <v>0</v>
          </cell>
          <cell r="DV797">
            <v>0</v>
          </cell>
          <cell r="DX797">
            <v>0</v>
          </cell>
          <cell r="DZ797">
            <v>0</v>
          </cell>
          <cell r="EB797">
            <v>0</v>
          </cell>
          <cell r="ED797">
            <v>0</v>
          </cell>
          <cell r="EF797">
            <v>0</v>
          </cell>
          <cell r="EJ797">
            <v>0</v>
          </cell>
          <cell r="EL797">
            <v>0</v>
          </cell>
          <cell r="EN797">
            <v>0</v>
          </cell>
          <cell r="EP797">
            <v>0</v>
          </cell>
          <cell r="ER797">
            <v>0</v>
          </cell>
          <cell r="ET797">
            <v>0</v>
          </cell>
          <cell r="EX797">
            <v>0</v>
          </cell>
          <cell r="EZ797">
            <v>0</v>
          </cell>
          <cell r="FD797">
            <v>0</v>
          </cell>
          <cell r="FF797">
            <v>0</v>
          </cell>
        </row>
        <row r="798">
          <cell r="A798" t="str">
            <v>NEV3</v>
          </cell>
          <cell r="B798" t="str">
            <v>DK-West</v>
          </cell>
          <cell r="G798">
            <v>425</v>
          </cell>
          <cell r="H798">
            <v>400</v>
          </cell>
          <cell r="AK798">
            <v>189.125</v>
          </cell>
          <cell r="AL798">
            <v>1186.6666666666667</v>
          </cell>
          <cell r="AN798">
            <v>60</v>
          </cell>
          <cell r="AO798">
            <v>66.98</v>
          </cell>
          <cell r="AP798">
            <v>10561.25</v>
          </cell>
          <cell r="AQ798">
            <v>59.500000000000007</v>
          </cell>
          <cell r="BG798" t="b">
            <v>1</v>
          </cell>
          <cell r="BO798" t="b">
            <v>0</v>
          </cell>
          <cell r="CA798" t="b">
            <v>0</v>
          </cell>
          <cell r="CB798" t="b">
            <v>0</v>
          </cell>
          <cell r="CD798" t="b">
            <v>0</v>
          </cell>
          <cell r="CE798" t="b">
            <v>0</v>
          </cell>
          <cell r="CG798" t="b">
            <v>0</v>
          </cell>
          <cell r="CH798" t="b">
            <v>0</v>
          </cell>
          <cell r="CP798" t="str">
            <v>ECCOAEXC</v>
          </cell>
          <cell r="CT798" t="b">
            <v>0</v>
          </cell>
          <cell r="CV798" t="b">
            <v>0</v>
          </cell>
          <cell r="CX798" t="b">
            <v>0</v>
          </cell>
          <cell r="CZ798" t="b">
            <v>0</v>
          </cell>
          <cell r="DB798" t="b">
            <v>0</v>
          </cell>
          <cell r="DD798" t="b">
            <v>0</v>
          </cell>
          <cell r="DF798" t="b">
            <v>0</v>
          </cell>
          <cell r="DH798" t="b">
            <v>0</v>
          </cell>
          <cell r="DJ798" t="b">
            <v>0</v>
          </cell>
          <cell r="DL798" t="b">
            <v>0</v>
          </cell>
          <cell r="DN798" t="b">
            <v>0</v>
          </cell>
          <cell r="DP798" t="b">
            <v>0</v>
          </cell>
          <cell r="DV798">
            <v>0</v>
          </cell>
          <cell r="DX798">
            <v>0</v>
          </cell>
          <cell r="DZ798">
            <v>0</v>
          </cell>
          <cell r="EB798">
            <v>0</v>
          </cell>
          <cell r="ED798">
            <v>0</v>
          </cell>
          <cell r="EF798">
            <v>0</v>
          </cell>
          <cell r="EJ798">
            <v>0</v>
          </cell>
          <cell r="EL798">
            <v>0</v>
          </cell>
          <cell r="EN798">
            <v>0</v>
          </cell>
          <cell r="EP798">
            <v>0</v>
          </cell>
          <cell r="ER798">
            <v>0</v>
          </cell>
          <cell r="ET798">
            <v>0</v>
          </cell>
          <cell r="EX798">
            <v>0</v>
          </cell>
          <cell r="EZ798">
            <v>0</v>
          </cell>
          <cell r="FD798">
            <v>0</v>
          </cell>
          <cell r="FF798">
            <v>0</v>
          </cell>
        </row>
        <row r="799">
          <cell r="A799" t="str">
            <v>NEV3</v>
          </cell>
          <cell r="B799" t="str">
            <v>DK-West</v>
          </cell>
          <cell r="G799">
            <v>425</v>
          </cell>
          <cell r="H799">
            <v>400</v>
          </cell>
          <cell r="AK799">
            <v>189.125</v>
          </cell>
          <cell r="AL799">
            <v>1186.6666666666667</v>
          </cell>
          <cell r="AN799">
            <v>60</v>
          </cell>
          <cell r="AO799">
            <v>66.98</v>
          </cell>
          <cell r="AP799">
            <v>10561.25</v>
          </cell>
          <cell r="AQ799">
            <v>59.500000000000007</v>
          </cell>
          <cell r="BG799" t="b">
            <v>1</v>
          </cell>
          <cell r="BO799" t="b">
            <v>0</v>
          </cell>
          <cell r="CA799" t="b">
            <v>0</v>
          </cell>
          <cell r="CB799" t="b">
            <v>0</v>
          </cell>
          <cell r="CD799" t="b">
            <v>0</v>
          </cell>
          <cell r="CE799" t="b">
            <v>0</v>
          </cell>
          <cell r="CG799" t="b">
            <v>0</v>
          </cell>
          <cell r="CH799" t="b">
            <v>0</v>
          </cell>
          <cell r="CP799" t="str">
            <v>ECCOAEXC</v>
          </cell>
          <cell r="CT799" t="b">
            <v>0</v>
          </cell>
          <cell r="CV799" t="b">
            <v>0</v>
          </cell>
          <cell r="CX799" t="b">
            <v>0</v>
          </cell>
          <cell r="CZ799" t="b">
            <v>0</v>
          </cell>
          <cell r="DB799" t="b">
            <v>0</v>
          </cell>
          <cell r="DD799" t="b">
            <v>0</v>
          </cell>
          <cell r="DF799" t="b">
            <v>0</v>
          </cell>
          <cell r="DH799" t="b">
            <v>0</v>
          </cell>
          <cell r="DJ799" t="b">
            <v>0</v>
          </cell>
          <cell r="DL799" t="b">
            <v>0</v>
          </cell>
          <cell r="DN799" t="b">
            <v>0</v>
          </cell>
          <cell r="DP799" t="b">
            <v>0</v>
          </cell>
          <cell r="DV799">
            <v>0</v>
          </cell>
          <cell r="DX799">
            <v>0</v>
          </cell>
          <cell r="DZ799">
            <v>0</v>
          </cell>
          <cell r="EB799">
            <v>0</v>
          </cell>
          <cell r="ED799">
            <v>0</v>
          </cell>
          <cell r="EF799">
            <v>0</v>
          </cell>
          <cell r="EJ799">
            <v>0</v>
          </cell>
          <cell r="EL799">
            <v>0</v>
          </cell>
          <cell r="EN799">
            <v>0</v>
          </cell>
          <cell r="EP799">
            <v>0</v>
          </cell>
          <cell r="ER799">
            <v>0</v>
          </cell>
          <cell r="ET799">
            <v>0</v>
          </cell>
          <cell r="EX799">
            <v>0</v>
          </cell>
          <cell r="EZ799">
            <v>0</v>
          </cell>
          <cell r="FD799">
            <v>0</v>
          </cell>
          <cell r="FF799">
            <v>0</v>
          </cell>
        </row>
        <row r="800">
          <cell r="A800" t="str">
            <v>NEV3</v>
          </cell>
          <cell r="B800" t="str">
            <v>DK-West</v>
          </cell>
          <cell r="G800">
            <v>425</v>
          </cell>
          <cell r="H800">
            <v>400</v>
          </cell>
          <cell r="AK800">
            <v>189.125</v>
          </cell>
          <cell r="AL800">
            <v>1186.6666666666667</v>
          </cell>
          <cell r="AN800">
            <v>60</v>
          </cell>
          <cell r="AO800">
            <v>66.98</v>
          </cell>
          <cell r="AP800">
            <v>10561.25</v>
          </cell>
          <cell r="AQ800">
            <v>59.500000000000007</v>
          </cell>
          <cell r="BG800" t="b">
            <v>1</v>
          </cell>
          <cell r="BO800" t="b">
            <v>1</v>
          </cell>
          <cell r="CA800" t="b">
            <v>1</v>
          </cell>
          <cell r="CB800" t="b">
            <v>1</v>
          </cell>
          <cell r="CD800" t="b">
            <v>0</v>
          </cell>
          <cell r="CE800" t="b">
            <v>0</v>
          </cell>
          <cell r="CG800" t="b">
            <v>0</v>
          </cell>
          <cell r="CH800" t="b">
            <v>0</v>
          </cell>
          <cell r="CP800" t="str">
            <v>ECCOAEXC</v>
          </cell>
          <cell r="CT800" t="b">
            <v>1</v>
          </cell>
          <cell r="CV800" t="b">
            <v>0</v>
          </cell>
          <cell r="CX800" t="b">
            <v>0</v>
          </cell>
          <cell r="CZ800" t="b">
            <v>0</v>
          </cell>
          <cell r="DB800" t="b">
            <v>0</v>
          </cell>
          <cell r="DD800" t="b">
            <v>0</v>
          </cell>
          <cell r="DF800" t="b">
            <v>1</v>
          </cell>
          <cell r="DH800" t="b">
            <v>0</v>
          </cell>
          <cell r="DJ800" t="b">
            <v>0</v>
          </cell>
          <cell r="DL800" t="b">
            <v>0</v>
          </cell>
          <cell r="DN800" t="b">
            <v>0</v>
          </cell>
          <cell r="DP800" t="b">
            <v>0</v>
          </cell>
          <cell r="DV800">
            <v>425</v>
          </cell>
          <cell r="DX800">
            <v>425</v>
          </cell>
          <cell r="DZ800">
            <v>425</v>
          </cell>
          <cell r="EB800">
            <v>425</v>
          </cell>
          <cell r="ED800">
            <v>0</v>
          </cell>
          <cell r="EF800">
            <v>0</v>
          </cell>
          <cell r="EJ800">
            <v>400</v>
          </cell>
          <cell r="EL800">
            <v>400</v>
          </cell>
          <cell r="EN800">
            <v>400</v>
          </cell>
          <cell r="EP800">
            <v>400</v>
          </cell>
          <cell r="ER800">
            <v>0</v>
          </cell>
          <cell r="ET800">
            <v>0</v>
          </cell>
          <cell r="EX800">
            <v>0</v>
          </cell>
          <cell r="EZ800">
            <v>0</v>
          </cell>
          <cell r="FD800">
            <v>0</v>
          </cell>
          <cell r="FF800">
            <v>0</v>
          </cell>
        </row>
        <row r="801">
          <cell r="A801" t="str">
            <v>NEV3</v>
          </cell>
          <cell r="B801" t="str">
            <v>DK-West</v>
          </cell>
          <cell r="G801">
            <v>425</v>
          </cell>
          <cell r="H801">
            <v>400</v>
          </cell>
          <cell r="AK801">
            <v>189.125</v>
          </cell>
          <cell r="AL801">
            <v>1186.6666666666667</v>
          </cell>
          <cell r="AN801">
            <v>60</v>
          </cell>
          <cell r="AO801">
            <v>66.98</v>
          </cell>
          <cell r="AP801">
            <v>10561.25</v>
          </cell>
          <cell r="AQ801">
            <v>59.500000000000007</v>
          </cell>
          <cell r="BG801" t="b">
            <v>1</v>
          </cell>
          <cell r="BO801" t="b">
            <v>0</v>
          </cell>
          <cell r="CA801" t="b">
            <v>0</v>
          </cell>
          <cell r="CB801" t="b">
            <v>0</v>
          </cell>
          <cell r="CD801" t="b">
            <v>1</v>
          </cell>
          <cell r="CE801" t="b">
            <v>1</v>
          </cell>
          <cell r="CG801" t="b">
            <v>0</v>
          </cell>
          <cell r="CH801" t="b">
            <v>0</v>
          </cell>
          <cell r="CT801" t="b">
            <v>0</v>
          </cell>
          <cell r="CV801" t="b">
            <v>0</v>
          </cell>
          <cell r="CX801" t="b">
            <v>0</v>
          </cell>
          <cell r="CZ801" t="b">
            <v>0</v>
          </cell>
          <cell r="DB801" t="b">
            <v>0</v>
          </cell>
          <cell r="DD801" t="b">
            <v>0</v>
          </cell>
          <cell r="DF801" t="b">
            <v>0</v>
          </cell>
          <cell r="DH801" t="b">
            <v>0</v>
          </cell>
          <cell r="DJ801" t="b">
            <v>0</v>
          </cell>
          <cell r="DL801" t="b">
            <v>0</v>
          </cell>
          <cell r="DN801" t="b">
            <v>0</v>
          </cell>
          <cell r="DP801" t="b">
            <v>0</v>
          </cell>
          <cell r="DV801">
            <v>0</v>
          </cell>
          <cell r="DX801">
            <v>0</v>
          </cell>
          <cell r="DZ801">
            <v>0</v>
          </cell>
          <cell r="EB801">
            <v>0</v>
          </cell>
          <cell r="ED801">
            <v>0</v>
          </cell>
          <cell r="EF801">
            <v>0</v>
          </cell>
          <cell r="EJ801">
            <v>0</v>
          </cell>
          <cell r="EL801">
            <v>0</v>
          </cell>
          <cell r="EN801">
            <v>0</v>
          </cell>
          <cell r="EP801">
            <v>0</v>
          </cell>
          <cell r="ER801">
            <v>0</v>
          </cell>
          <cell r="ET801">
            <v>0</v>
          </cell>
          <cell r="EX801">
            <v>425</v>
          </cell>
          <cell r="EZ801">
            <v>400</v>
          </cell>
          <cell r="FD801">
            <v>0</v>
          </cell>
          <cell r="FF801">
            <v>0</v>
          </cell>
        </row>
        <row r="802">
          <cell r="A802" t="str">
            <v>NEV3</v>
          </cell>
          <cell r="B802" t="str">
            <v>DK-West</v>
          </cell>
          <cell r="G802">
            <v>425</v>
          </cell>
          <cell r="H802">
            <v>400</v>
          </cell>
          <cell r="AK802">
            <v>189.125</v>
          </cell>
          <cell r="AL802">
            <v>1186.6666666666667</v>
          </cell>
          <cell r="AN802">
            <v>60</v>
          </cell>
          <cell r="AO802">
            <v>66.98</v>
          </cell>
          <cell r="AP802">
            <v>10561.25</v>
          </cell>
          <cell r="AQ802">
            <v>59.500000000000007</v>
          </cell>
          <cell r="BG802" t="b">
            <v>1</v>
          </cell>
          <cell r="BO802" t="b">
            <v>0</v>
          </cell>
          <cell r="CA802" t="b">
            <v>0</v>
          </cell>
          <cell r="CB802" t="b">
            <v>0</v>
          </cell>
          <cell r="CD802" t="b">
            <v>0</v>
          </cell>
          <cell r="CE802" t="b">
            <v>0</v>
          </cell>
          <cell r="CG802" t="b">
            <v>1</v>
          </cell>
          <cell r="CH802" t="b">
            <v>1</v>
          </cell>
          <cell r="CT802" t="b">
            <v>0</v>
          </cell>
          <cell r="CV802" t="b">
            <v>0</v>
          </cell>
          <cell r="CX802" t="b">
            <v>0</v>
          </cell>
          <cell r="CZ802" t="b">
            <v>0</v>
          </cell>
          <cell r="DB802" t="b">
            <v>0</v>
          </cell>
          <cell r="DD802" t="b">
            <v>0</v>
          </cell>
          <cell r="DF802" t="b">
            <v>0</v>
          </cell>
          <cell r="DH802" t="b">
            <v>0</v>
          </cell>
          <cell r="DJ802" t="b">
            <v>0</v>
          </cell>
          <cell r="DL802" t="b">
            <v>0</v>
          </cell>
          <cell r="DN802" t="b">
            <v>0</v>
          </cell>
          <cell r="DP802" t="b">
            <v>0</v>
          </cell>
          <cell r="DV802">
            <v>0</v>
          </cell>
          <cell r="DX802">
            <v>0</v>
          </cell>
          <cell r="DZ802">
            <v>0</v>
          </cell>
          <cell r="EB802">
            <v>0</v>
          </cell>
          <cell r="ED802">
            <v>0</v>
          </cell>
          <cell r="EF802">
            <v>0</v>
          </cell>
          <cell r="EJ802">
            <v>0</v>
          </cell>
          <cell r="EL802">
            <v>0</v>
          </cell>
          <cell r="EN802">
            <v>0</v>
          </cell>
          <cell r="EP802">
            <v>0</v>
          </cell>
          <cell r="ER802">
            <v>0</v>
          </cell>
          <cell r="ET802">
            <v>0</v>
          </cell>
          <cell r="EX802">
            <v>0</v>
          </cell>
          <cell r="EZ802">
            <v>0</v>
          </cell>
          <cell r="FD802">
            <v>425</v>
          </cell>
          <cell r="FF802">
            <v>400</v>
          </cell>
        </row>
        <row r="803">
          <cell r="A803" t="str">
            <v>NEV3</v>
          </cell>
          <cell r="B803" t="str">
            <v>DK-West</v>
          </cell>
          <cell r="G803">
            <v>425</v>
          </cell>
          <cell r="H803">
            <v>400</v>
          </cell>
          <cell r="AK803">
            <v>189.125</v>
          </cell>
          <cell r="AL803">
            <v>1186.6666666666667</v>
          </cell>
          <cell r="AN803">
            <v>60</v>
          </cell>
          <cell r="AO803">
            <v>66.98</v>
          </cell>
          <cell r="AP803">
            <v>10561.25</v>
          </cell>
          <cell r="AQ803">
            <v>59.500000000000007</v>
          </cell>
          <cell r="BG803" t="b">
            <v>1</v>
          </cell>
          <cell r="BO803" t="b">
            <v>0</v>
          </cell>
          <cell r="CA803" t="b">
            <v>0</v>
          </cell>
          <cell r="CB803" t="b">
            <v>0</v>
          </cell>
          <cell r="CD803" t="b">
            <v>0</v>
          </cell>
          <cell r="CE803" t="b">
            <v>0</v>
          </cell>
          <cell r="CG803" t="b">
            <v>0</v>
          </cell>
          <cell r="CH803" t="b">
            <v>0</v>
          </cell>
          <cell r="CP803" t="str">
            <v>ECXXXEXC</v>
          </cell>
          <cell r="CT803" t="b">
            <v>0</v>
          </cell>
          <cell r="CV803" t="b">
            <v>1</v>
          </cell>
          <cell r="CX803" t="b">
            <v>1</v>
          </cell>
          <cell r="CZ803" t="b">
            <v>1</v>
          </cell>
          <cell r="DB803" t="b">
            <v>0</v>
          </cell>
          <cell r="DD803" t="b">
            <v>0</v>
          </cell>
          <cell r="DF803" t="b">
            <v>0</v>
          </cell>
          <cell r="DH803" t="b">
            <v>1</v>
          </cell>
          <cell r="DJ803" t="b">
            <v>1</v>
          </cell>
          <cell r="DL803" t="b">
            <v>1</v>
          </cell>
          <cell r="DN803" t="b">
            <v>0</v>
          </cell>
          <cell r="DP803" t="b">
            <v>0</v>
          </cell>
          <cell r="DV803">
            <v>0</v>
          </cell>
          <cell r="DX803">
            <v>0</v>
          </cell>
          <cell r="DZ803">
            <v>0</v>
          </cell>
          <cell r="EB803">
            <v>0</v>
          </cell>
          <cell r="ED803">
            <v>0</v>
          </cell>
          <cell r="EF803">
            <v>0</v>
          </cell>
          <cell r="EJ803">
            <v>0</v>
          </cell>
          <cell r="EL803">
            <v>0</v>
          </cell>
          <cell r="EN803">
            <v>0</v>
          </cell>
          <cell r="EP803">
            <v>0</v>
          </cell>
          <cell r="ER803">
            <v>0</v>
          </cell>
          <cell r="ET803">
            <v>0</v>
          </cell>
          <cell r="EX803">
            <v>0</v>
          </cell>
          <cell r="EZ803">
            <v>0</v>
          </cell>
          <cell r="FD803">
            <v>0</v>
          </cell>
          <cell r="FF803">
            <v>0</v>
          </cell>
        </row>
        <row r="804">
          <cell r="A804" t="str">
            <v>NEV3_renoveret</v>
          </cell>
          <cell r="B804" t="str">
            <v>DK-West</v>
          </cell>
          <cell r="G804">
            <v>425</v>
          </cell>
          <cell r="H804">
            <v>400</v>
          </cell>
          <cell r="AK804">
            <v>197.625</v>
          </cell>
          <cell r="AL804">
            <v>1240</v>
          </cell>
          <cell r="AN804">
            <v>60</v>
          </cell>
          <cell r="AO804">
            <v>66.64</v>
          </cell>
          <cell r="AP804">
            <v>10540</v>
          </cell>
          <cell r="AQ804">
            <v>59.500000000000007</v>
          </cell>
          <cell r="BG804" t="b">
            <v>1</v>
          </cell>
          <cell r="BO804" t="b">
            <v>0</v>
          </cell>
          <cell r="CA804" t="b">
            <v>0</v>
          </cell>
          <cell r="CB804" t="b">
            <v>0</v>
          </cell>
          <cell r="CD804" t="b">
            <v>0</v>
          </cell>
          <cell r="CE804" t="b">
            <v>0</v>
          </cell>
          <cell r="CG804" t="b">
            <v>0</v>
          </cell>
          <cell r="CH804" t="b">
            <v>0</v>
          </cell>
          <cell r="CP804" t="str">
            <v>ECXXXEXC</v>
          </cell>
          <cell r="CT804" t="b">
            <v>0</v>
          </cell>
          <cell r="CV804" t="b">
            <v>0</v>
          </cell>
          <cell r="CX804" t="b">
            <v>0</v>
          </cell>
          <cell r="CZ804" t="b">
            <v>0</v>
          </cell>
          <cell r="DB804" t="b">
            <v>1</v>
          </cell>
          <cell r="DD804" t="b">
            <v>1</v>
          </cell>
          <cell r="DF804" t="b">
            <v>0</v>
          </cell>
          <cell r="DH804" t="b">
            <v>0</v>
          </cell>
          <cell r="DJ804" t="b">
            <v>0</v>
          </cell>
          <cell r="DL804" t="b">
            <v>0</v>
          </cell>
          <cell r="DN804" t="b">
            <v>1</v>
          </cell>
          <cell r="DP804" t="b">
            <v>1</v>
          </cell>
          <cell r="DV804">
            <v>0</v>
          </cell>
          <cell r="DX804">
            <v>0</v>
          </cell>
          <cell r="DZ804">
            <v>0</v>
          </cell>
          <cell r="EB804">
            <v>0</v>
          </cell>
          <cell r="ED804">
            <v>0</v>
          </cell>
          <cell r="EF804">
            <v>0</v>
          </cell>
          <cell r="EJ804">
            <v>0</v>
          </cell>
          <cell r="EL804">
            <v>0</v>
          </cell>
          <cell r="EN804">
            <v>0</v>
          </cell>
          <cell r="EP804">
            <v>0</v>
          </cell>
          <cell r="ER804">
            <v>0</v>
          </cell>
          <cell r="ET804">
            <v>0</v>
          </cell>
          <cell r="EX804">
            <v>0</v>
          </cell>
          <cell r="EZ804">
            <v>0</v>
          </cell>
          <cell r="FD804">
            <v>0</v>
          </cell>
          <cell r="FF804">
            <v>0</v>
          </cell>
        </row>
        <row r="805">
          <cell r="A805" t="str">
            <v>RenoNord_Kedler</v>
          </cell>
          <cell r="B805" t="str">
            <v>DK-West</v>
          </cell>
          <cell r="G805">
            <v>0</v>
          </cell>
          <cell r="H805">
            <v>30</v>
          </cell>
          <cell r="AK805">
            <v>0</v>
          </cell>
          <cell r="AL805">
            <v>23.400000000000002</v>
          </cell>
          <cell r="AN805">
            <v>0</v>
          </cell>
          <cell r="AO805">
            <v>5.94</v>
          </cell>
          <cell r="AP805">
            <v>0</v>
          </cell>
          <cell r="AQ805">
            <v>2.1</v>
          </cell>
          <cell r="BG805" t="b">
            <v>1</v>
          </cell>
          <cell r="BO805" t="b">
            <v>0</v>
          </cell>
          <cell r="CA805" t="b">
            <v>0</v>
          </cell>
          <cell r="CB805" t="b">
            <v>0</v>
          </cell>
          <cell r="CD805" t="b">
            <v>0</v>
          </cell>
          <cell r="CE805" t="b">
            <v>0</v>
          </cell>
          <cell r="CG805" t="b">
            <v>0</v>
          </cell>
          <cell r="CH805" t="b">
            <v>0</v>
          </cell>
          <cell r="CP805" t="str">
            <v>EHWSTBOC</v>
          </cell>
          <cell r="CT805" t="b">
            <v>0</v>
          </cell>
          <cell r="CV805" t="b">
            <v>0</v>
          </cell>
          <cell r="CX805" t="b">
            <v>0</v>
          </cell>
          <cell r="CZ805" t="b">
            <v>0</v>
          </cell>
          <cell r="DB805" t="b">
            <v>0</v>
          </cell>
          <cell r="DD805" t="b">
            <v>0</v>
          </cell>
          <cell r="DF805" t="b">
            <v>0</v>
          </cell>
          <cell r="DH805" t="b">
            <v>0</v>
          </cell>
          <cell r="DJ805" t="b">
            <v>0</v>
          </cell>
          <cell r="DL805" t="b">
            <v>0</v>
          </cell>
          <cell r="DN805" t="b">
            <v>0</v>
          </cell>
          <cell r="DP805" t="b">
            <v>0</v>
          </cell>
          <cell r="DV805">
            <v>0</v>
          </cell>
          <cell r="DX805">
            <v>0</v>
          </cell>
          <cell r="DZ805">
            <v>0</v>
          </cell>
          <cell r="EB805">
            <v>0</v>
          </cell>
          <cell r="ED805">
            <v>0</v>
          </cell>
          <cell r="EF805">
            <v>0</v>
          </cell>
          <cell r="EJ805">
            <v>0</v>
          </cell>
          <cell r="EL805">
            <v>0</v>
          </cell>
          <cell r="EN805">
            <v>0</v>
          </cell>
          <cell r="EP805">
            <v>0</v>
          </cell>
          <cell r="ER805">
            <v>0</v>
          </cell>
          <cell r="ET805">
            <v>0</v>
          </cell>
          <cell r="EX805">
            <v>0</v>
          </cell>
          <cell r="EZ805">
            <v>0</v>
          </cell>
          <cell r="FD805">
            <v>0</v>
          </cell>
          <cell r="FF805">
            <v>0</v>
          </cell>
        </row>
        <row r="806">
          <cell r="A806" t="str">
            <v>RenoNord_Kedler</v>
          </cell>
          <cell r="B806" t="str">
            <v>DK-West</v>
          </cell>
          <cell r="G806">
            <v>0</v>
          </cell>
          <cell r="H806">
            <v>7</v>
          </cell>
          <cell r="AK806">
            <v>0</v>
          </cell>
          <cell r="AL806">
            <v>5.46</v>
          </cell>
          <cell r="AN806">
            <v>0</v>
          </cell>
          <cell r="AO806">
            <v>1.3860000000000001</v>
          </cell>
          <cell r="AP806">
            <v>0</v>
          </cell>
          <cell r="AQ806">
            <v>0.49000000000000005</v>
          </cell>
          <cell r="BG806" t="b">
            <v>1</v>
          </cell>
          <cell r="BO806" t="b">
            <v>0</v>
          </cell>
          <cell r="CA806" t="b">
            <v>0</v>
          </cell>
          <cell r="CB806" t="b">
            <v>0</v>
          </cell>
          <cell r="CD806" t="b">
            <v>0</v>
          </cell>
          <cell r="CE806" t="b">
            <v>0</v>
          </cell>
          <cell r="CG806" t="b">
            <v>0</v>
          </cell>
          <cell r="CH806" t="b">
            <v>0</v>
          </cell>
          <cell r="CP806" t="str">
            <v>EHWSTBOC</v>
          </cell>
          <cell r="CT806" t="b">
            <v>0</v>
          </cell>
          <cell r="CV806" t="b">
            <v>0</v>
          </cell>
          <cell r="CX806" t="b">
            <v>0</v>
          </cell>
          <cell r="CZ806" t="b">
            <v>0</v>
          </cell>
          <cell r="DB806" t="b">
            <v>0</v>
          </cell>
          <cell r="DD806" t="b">
            <v>0</v>
          </cell>
          <cell r="DF806" t="b">
            <v>0</v>
          </cell>
          <cell r="DH806" t="b">
            <v>0</v>
          </cell>
          <cell r="DJ806" t="b">
            <v>0</v>
          </cell>
          <cell r="DL806" t="b">
            <v>0</v>
          </cell>
          <cell r="DN806" t="b">
            <v>0</v>
          </cell>
          <cell r="DP806" t="b">
            <v>0</v>
          </cell>
          <cell r="DV806">
            <v>0</v>
          </cell>
          <cell r="DX806">
            <v>0</v>
          </cell>
          <cell r="DZ806">
            <v>0</v>
          </cell>
          <cell r="EB806">
            <v>0</v>
          </cell>
          <cell r="ED806">
            <v>0</v>
          </cell>
          <cell r="EF806">
            <v>0</v>
          </cell>
          <cell r="EJ806">
            <v>0</v>
          </cell>
          <cell r="EL806">
            <v>0</v>
          </cell>
          <cell r="EN806">
            <v>0</v>
          </cell>
          <cell r="EP806">
            <v>0</v>
          </cell>
          <cell r="ER806">
            <v>0</v>
          </cell>
          <cell r="ET806">
            <v>0</v>
          </cell>
          <cell r="EX806">
            <v>0</v>
          </cell>
          <cell r="EZ806">
            <v>0</v>
          </cell>
          <cell r="FD806">
            <v>0</v>
          </cell>
          <cell r="FF806">
            <v>0</v>
          </cell>
        </row>
        <row r="807">
          <cell r="A807" t="str">
            <v>RenoNord_KV</v>
          </cell>
          <cell r="B807" t="str">
            <v>DK-West</v>
          </cell>
          <cell r="G807">
            <v>5.9850000000000003</v>
          </cell>
          <cell r="H807">
            <v>19</v>
          </cell>
          <cell r="AK807">
            <v>1.1191950000000002</v>
          </cell>
          <cell r="AL807">
            <v>11.279365079365078</v>
          </cell>
          <cell r="AN807">
            <v>0</v>
          </cell>
          <cell r="AO807">
            <v>6.9425999999999997</v>
          </cell>
          <cell r="AP807">
            <v>0</v>
          </cell>
          <cell r="AQ807">
            <v>0.53864999999999996</v>
          </cell>
          <cell r="BG807" t="b">
            <v>1</v>
          </cell>
          <cell r="BO807" t="b">
            <v>0</v>
          </cell>
          <cell r="CA807" t="b">
            <v>0</v>
          </cell>
          <cell r="CB807" t="b">
            <v>0</v>
          </cell>
          <cell r="CD807" t="b">
            <v>0</v>
          </cell>
          <cell r="CE807" t="b">
            <v>0</v>
          </cell>
          <cell r="CG807" t="b">
            <v>0</v>
          </cell>
          <cell r="CH807" t="b">
            <v>0</v>
          </cell>
          <cell r="CP807" t="str">
            <v>ECWSTBPC</v>
          </cell>
          <cell r="CT807" t="b">
            <v>0</v>
          </cell>
          <cell r="CV807" t="b">
            <v>0</v>
          </cell>
          <cell r="CX807" t="b">
            <v>0</v>
          </cell>
          <cell r="CZ807" t="b">
            <v>0</v>
          </cell>
          <cell r="DB807" t="b">
            <v>0</v>
          </cell>
          <cell r="DD807" t="b">
            <v>0</v>
          </cell>
          <cell r="DF807" t="b">
            <v>0</v>
          </cell>
          <cell r="DH807" t="b">
            <v>0</v>
          </cell>
          <cell r="DJ807" t="b">
            <v>0</v>
          </cell>
          <cell r="DL807" t="b">
            <v>0</v>
          </cell>
          <cell r="DN807" t="b">
            <v>0</v>
          </cell>
          <cell r="DP807" t="b">
            <v>0</v>
          </cell>
          <cell r="DV807">
            <v>0</v>
          </cell>
          <cell r="DX807">
            <v>0</v>
          </cell>
          <cell r="DZ807">
            <v>0</v>
          </cell>
          <cell r="EB807">
            <v>0</v>
          </cell>
          <cell r="ED807">
            <v>0</v>
          </cell>
          <cell r="EF807">
            <v>0</v>
          </cell>
          <cell r="EJ807">
            <v>0</v>
          </cell>
          <cell r="EL807">
            <v>0</v>
          </cell>
          <cell r="EN807">
            <v>0</v>
          </cell>
          <cell r="EP807">
            <v>0</v>
          </cell>
          <cell r="ER807">
            <v>0</v>
          </cell>
          <cell r="ET807">
            <v>0</v>
          </cell>
          <cell r="EX807">
            <v>0</v>
          </cell>
          <cell r="EZ807">
            <v>0</v>
          </cell>
          <cell r="FD807">
            <v>0</v>
          </cell>
          <cell r="FF807">
            <v>0</v>
          </cell>
        </row>
        <row r="808">
          <cell r="A808" t="str">
            <v>RenoNordKV2</v>
          </cell>
          <cell r="B808" t="str">
            <v>DK-West</v>
          </cell>
          <cell r="G808">
            <v>17.899999999999999</v>
          </cell>
          <cell r="H808">
            <v>57.00636942675159</v>
          </cell>
          <cell r="AK808">
            <v>4.0095999999999998</v>
          </cell>
          <cell r="AL808">
            <v>40.66696417704572</v>
          </cell>
          <cell r="AN808">
            <v>0</v>
          </cell>
          <cell r="AO808">
            <v>20.763999999999996</v>
          </cell>
          <cell r="AP808">
            <v>0</v>
          </cell>
          <cell r="AQ808">
            <v>1.6109999999999998</v>
          </cell>
          <cell r="BG808" t="b">
            <v>1</v>
          </cell>
          <cell r="BO808" t="b">
            <v>0</v>
          </cell>
          <cell r="CA808" t="b">
            <v>0</v>
          </cell>
          <cell r="CB808" t="b">
            <v>0</v>
          </cell>
          <cell r="CD808" t="b">
            <v>0</v>
          </cell>
          <cell r="CE808" t="b">
            <v>0</v>
          </cell>
          <cell r="CG808" t="b">
            <v>0</v>
          </cell>
          <cell r="CH808" t="b">
            <v>0</v>
          </cell>
          <cell r="CP808" t="str">
            <v>ECWSTBPC</v>
          </cell>
          <cell r="CT808" t="b">
            <v>0</v>
          </cell>
          <cell r="CV808" t="b">
            <v>0</v>
          </cell>
          <cell r="CX808" t="b">
            <v>0</v>
          </cell>
          <cell r="CZ808" t="b">
            <v>0</v>
          </cell>
          <cell r="DB808" t="b">
            <v>0</v>
          </cell>
          <cell r="DD808" t="b">
            <v>0</v>
          </cell>
          <cell r="DF808" t="b">
            <v>0</v>
          </cell>
          <cell r="DH808" t="b">
            <v>0</v>
          </cell>
          <cell r="DJ808" t="b">
            <v>0</v>
          </cell>
          <cell r="DL808" t="b">
            <v>0</v>
          </cell>
          <cell r="DN808" t="b">
            <v>0</v>
          </cell>
          <cell r="DP808" t="b">
            <v>0</v>
          </cell>
          <cell r="DV808">
            <v>0</v>
          </cell>
          <cell r="DX808">
            <v>0</v>
          </cell>
          <cell r="DZ808">
            <v>0</v>
          </cell>
          <cell r="EB808">
            <v>0</v>
          </cell>
          <cell r="ED808">
            <v>0</v>
          </cell>
          <cell r="EF808">
            <v>0</v>
          </cell>
          <cell r="EJ808">
            <v>0</v>
          </cell>
          <cell r="EL808">
            <v>0</v>
          </cell>
          <cell r="EN808">
            <v>0</v>
          </cell>
          <cell r="EP808">
            <v>0</v>
          </cell>
          <cell r="ER808">
            <v>0</v>
          </cell>
          <cell r="ET808">
            <v>0</v>
          </cell>
          <cell r="EX808">
            <v>0</v>
          </cell>
          <cell r="EZ808">
            <v>0</v>
          </cell>
          <cell r="FD808">
            <v>0</v>
          </cell>
          <cell r="FF808">
            <v>0</v>
          </cell>
        </row>
        <row r="809">
          <cell r="A809" t="str">
            <v>RenoNordKV2</v>
          </cell>
          <cell r="B809" t="str">
            <v>DK-West</v>
          </cell>
          <cell r="G809">
            <v>17.899999999999999</v>
          </cell>
          <cell r="H809">
            <v>57.00636942675159</v>
          </cell>
          <cell r="AK809">
            <v>4.0095999999999998</v>
          </cell>
          <cell r="AL809">
            <v>40.66696417704572</v>
          </cell>
          <cell r="AN809">
            <v>0</v>
          </cell>
          <cell r="AO809">
            <v>20.763999999999996</v>
          </cell>
          <cell r="AP809">
            <v>0</v>
          </cell>
          <cell r="AQ809">
            <v>1.6109999999999998</v>
          </cell>
          <cell r="BG809" t="b">
            <v>1</v>
          </cell>
          <cell r="BO809" t="b">
            <v>1</v>
          </cell>
          <cell r="CA809" t="b">
            <v>1</v>
          </cell>
          <cell r="CB809" t="b">
            <v>1</v>
          </cell>
          <cell r="CD809" t="b">
            <v>0</v>
          </cell>
          <cell r="CE809" t="b">
            <v>0</v>
          </cell>
          <cell r="CG809" t="b">
            <v>0</v>
          </cell>
          <cell r="CH809" t="b">
            <v>0</v>
          </cell>
          <cell r="CP809" t="str">
            <v>ECWSTBPC</v>
          </cell>
          <cell r="CT809" t="b">
            <v>1</v>
          </cell>
          <cell r="CV809" t="b">
            <v>1</v>
          </cell>
          <cell r="CX809" t="b">
            <v>1</v>
          </cell>
          <cell r="CZ809" t="b">
            <v>1</v>
          </cell>
          <cell r="DB809" t="b">
            <v>0</v>
          </cell>
          <cell r="DD809" t="b">
            <v>0</v>
          </cell>
          <cell r="DF809" t="b">
            <v>1</v>
          </cell>
          <cell r="DH809" t="b">
            <v>1</v>
          </cell>
          <cell r="DJ809" t="b">
            <v>1</v>
          </cell>
          <cell r="DL809" t="b">
            <v>1</v>
          </cell>
          <cell r="DN809" t="b">
            <v>0</v>
          </cell>
          <cell r="DP809" t="b">
            <v>0</v>
          </cell>
          <cell r="DV809">
            <v>17.899999999999999</v>
          </cell>
          <cell r="DX809">
            <v>17.899999999999999</v>
          </cell>
          <cell r="DZ809">
            <v>17.899999999999999</v>
          </cell>
          <cell r="EB809">
            <v>17.899999999999999</v>
          </cell>
          <cell r="ED809">
            <v>0</v>
          </cell>
          <cell r="EF809">
            <v>0</v>
          </cell>
          <cell r="EJ809">
            <v>57.00636942675159</v>
          </cell>
          <cell r="EL809">
            <v>57.00636942675159</v>
          </cell>
          <cell r="EN809">
            <v>57.00636942675159</v>
          </cell>
          <cell r="EP809">
            <v>57.00636942675159</v>
          </cell>
          <cell r="ER809">
            <v>0</v>
          </cell>
          <cell r="ET809">
            <v>0</v>
          </cell>
          <cell r="EX809">
            <v>0</v>
          </cell>
          <cell r="EZ809">
            <v>0</v>
          </cell>
          <cell r="FD809">
            <v>0</v>
          </cell>
          <cell r="FF809">
            <v>0</v>
          </cell>
        </row>
        <row r="810">
          <cell r="A810" t="str">
            <v>RenoNordKV2</v>
          </cell>
          <cell r="B810" t="str">
            <v>DK-West</v>
          </cell>
          <cell r="G810">
            <v>17.899999999999999</v>
          </cell>
          <cell r="H810">
            <v>57.00636942675159</v>
          </cell>
          <cell r="AK810">
            <v>4.0095999999999998</v>
          </cell>
          <cell r="AL810">
            <v>40.66696417704572</v>
          </cell>
          <cell r="AN810">
            <v>0</v>
          </cell>
          <cell r="AO810">
            <v>20.763999999999996</v>
          </cell>
          <cell r="AP810">
            <v>0</v>
          </cell>
          <cell r="AQ810">
            <v>1.6109999999999998</v>
          </cell>
          <cell r="BG810" t="b">
            <v>1</v>
          </cell>
          <cell r="BO810" t="b">
            <v>0</v>
          </cell>
          <cell r="CA810" t="b">
            <v>0</v>
          </cell>
          <cell r="CB810" t="b">
            <v>0</v>
          </cell>
          <cell r="CD810" t="b">
            <v>1</v>
          </cell>
          <cell r="CE810" t="b">
            <v>1</v>
          </cell>
          <cell r="CG810" t="b">
            <v>0</v>
          </cell>
          <cell r="CH810" t="b">
            <v>0</v>
          </cell>
          <cell r="CT810" t="b">
            <v>0</v>
          </cell>
          <cell r="CV810" t="b">
            <v>0</v>
          </cell>
          <cell r="CX810" t="b">
            <v>0</v>
          </cell>
          <cell r="CZ810" t="b">
            <v>0</v>
          </cell>
          <cell r="DB810" t="b">
            <v>0</v>
          </cell>
          <cell r="DD810" t="b">
            <v>0</v>
          </cell>
          <cell r="DF810" t="b">
            <v>0</v>
          </cell>
          <cell r="DH810" t="b">
            <v>0</v>
          </cell>
          <cell r="DJ810" t="b">
            <v>0</v>
          </cell>
          <cell r="DL810" t="b">
            <v>0</v>
          </cell>
          <cell r="DN810" t="b">
            <v>0</v>
          </cell>
          <cell r="DP810" t="b">
            <v>0</v>
          </cell>
          <cell r="DV810">
            <v>0</v>
          </cell>
          <cell r="DX810">
            <v>0</v>
          </cell>
          <cell r="DZ810">
            <v>0</v>
          </cell>
          <cell r="EB810">
            <v>0</v>
          </cell>
          <cell r="ED810">
            <v>0</v>
          </cell>
          <cell r="EF810">
            <v>0</v>
          </cell>
          <cell r="EJ810">
            <v>0</v>
          </cell>
          <cell r="EL810">
            <v>0</v>
          </cell>
          <cell r="EN810">
            <v>0</v>
          </cell>
          <cell r="EP810">
            <v>0</v>
          </cell>
          <cell r="ER810">
            <v>0</v>
          </cell>
          <cell r="ET810">
            <v>0</v>
          </cell>
          <cell r="EX810">
            <v>17.899999999999999</v>
          </cell>
          <cell r="EZ810">
            <v>57.00636942675159</v>
          </cell>
          <cell r="FD810">
            <v>0</v>
          </cell>
          <cell r="FF810">
            <v>0</v>
          </cell>
        </row>
        <row r="811">
          <cell r="A811" t="str">
            <v>RenoNordKV3</v>
          </cell>
          <cell r="B811" t="str">
            <v>DK-West</v>
          </cell>
          <cell r="G811">
            <v>18.30985915492958</v>
          </cell>
          <cell r="H811">
            <v>50</v>
          </cell>
          <cell r="AK811">
            <v>4.5225352112676065</v>
          </cell>
          <cell r="AL811">
            <v>33.725000000000001</v>
          </cell>
          <cell r="AN811">
            <v>0</v>
          </cell>
          <cell r="AO811">
            <v>21.239436619718312</v>
          </cell>
          <cell r="AP811">
            <v>0</v>
          </cell>
          <cell r="AQ811">
            <v>1.2816901408450705</v>
          </cell>
          <cell r="BG811" t="b">
            <v>1</v>
          </cell>
          <cell r="BO811" t="b">
            <v>0</v>
          </cell>
          <cell r="CA811" t="b">
            <v>0</v>
          </cell>
          <cell r="CB811" t="b">
            <v>0</v>
          </cell>
          <cell r="CD811" t="b">
            <v>0</v>
          </cell>
          <cell r="CE811" t="b">
            <v>0</v>
          </cell>
          <cell r="CG811" t="b">
            <v>0</v>
          </cell>
          <cell r="CH811" t="b">
            <v>0</v>
          </cell>
          <cell r="CP811" t="str">
            <v>ECWSTBPC</v>
          </cell>
          <cell r="CT811" t="b">
            <v>0</v>
          </cell>
          <cell r="CV811" t="b">
            <v>0</v>
          </cell>
          <cell r="CX811" t="b">
            <v>0</v>
          </cell>
          <cell r="CZ811" t="b">
            <v>0</v>
          </cell>
          <cell r="DB811" t="b">
            <v>1</v>
          </cell>
          <cell r="DD811" t="b">
            <v>1</v>
          </cell>
          <cell r="DF811" t="b">
            <v>0</v>
          </cell>
          <cell r="DH811" t="b">
            <v>0</v>
          </cell>
          <cell r="DJ811" t="b">
            <v>0</v>
          </cell>
          <cell r="DL811" t="b">
            <v>0</v>
          </cell>
          <cell r="DN811" t="b">
            <v>1</v>
          </cell>
          <cell r="DP811" t="b">
            <v>1</v>
          </cell>
          <cell r="DV811">
            <v>0</v>
          </cell>
          <cell r="DX811">
            <v>0</v>
          </cell>
          <cell r="DZ811">
            <v>0</v>
          </cell>
          <cell r="EB811">
            <v>0</v>
          </cell>
          <cell r="ED811">
            <v>0</v>
          </cell>
          <cell r="EF811">
            <v>0</v>
          </cell>
          <cell r="EJ811">
            <v>0</v>
          </cell>
          <cell r="EL811">
            <v>0</v>
          </cell>
          <cell r="EN811">
            <v>0</v>
          </cell>
          <cell r="EP811">
            <v>0</v>
          </cell>
          <cell r="ER811">
            <v>0</v>
          </cell>
          <cell r="ET811">
            <v>0</v>
          </cell>
          <cell r="EX811">
            <v>0</v>
          </cell>
          <cell r="EZ811">
            <v>0</v>
          </cell>
          <cell r="FD811">
            <v>0</v>
          </cell>
          <cell r="FF811">
            <v>0</v>
          </cell>
        </row>
        <row r="812">
          <cell r="A812" t="str">
            <v>IndustryHeatÅlborg</v>
          </cell>
          <cell r="B812" t="str">
            <v>DK-West</v>
          </cell>
          <cell r="G812">
            <v>0</v>
          </cell>
          <cell r="H812">
            <v>62.554354697355855</v>
          </cell>
          <cell r="N812">
            <v>393.59199975576303</v>
          </cell>
          <cell r="AK812">
            <v>0</v>
          </cell>
          <cell r="AL812">
            <v>0</v>
          </cell>
          <cell r="AN812">
            <v>0</v>
          </cell>
          <cell r="AO812">
            <v>0</v>
          </cell>
          <cell r="AP812">
            <v>0</v>
          </cell>
          <cell r="AQ812">
            <v>0</v>
          </cell>
          <cell r="BG812" t="b">
            <v>0</v>
          </cell>
          <cell r="BO812" t="b">
            <v>0</v>
          </cell>
          <cell r="CA812" t="b">
            <v>0</v>
          </cell>
          <cell r="CB812" t="b">
            <v>0</v>
          </cell>
          <cell r="CD812" t="b">
            <v>0</v>
          </cell>
          <cell r="CE812" t="b">
            <v>0</v>
          </cell>
          <cell r="CG812" t="b">
            <v>0</v>
          </cell>
          <cell r="CH812" t="b">
            <v>0</v>
          </cell>
          <cell r="CP812">
            <v>0</v>
          </cell>
          <cell r="CT812" t="b">
            <v>0</v>
          </cell>
          <cell r="CV812" t="b">
            <v>0</v>
          </cell>
          <cell r="CX812" t="b">
            <v>0</v>
          </cell>
          <cell r="CZ812" t="b">
            <v>0</v>
          </cell>
          <cell r="DB812" t="b">
            <v>0</v>
          </cell>
          <cell r="DD812" t="b">
            <v>0</v>
          </cell>
          <cell r="DF812" t="b">
            <v>0</v>
          </cell>
          <cell r="DH812" t="b">
            <v>0</v>
          </cell>
          <cell r="DJ812" t="b">
            <v>0</v>
          </cell>
          <cell r="DL812" t="b">
            <v>0</v>
          </cell>
          <cell r="DN812" t="b">
            <v>0</v>
          </cell>
          <cell r="DP812" t="b">
            <v>0</v>
          </cell>
          <cell r="DV812">
            <v>0</v>
          </cell>
          <cell r="DX812">
            <v>0</v>
          </cell>
          <cell r="DZ812">
            <v>0</v>
          </cell>
          <cell r="EB812">
            <v>0</v>
          </cell>
          <cell r="ED812">
            <v>0</v>
          </cell>
          <cell r="EF812">
            <v>0</v>
          </cell>
          <cell r="EJ812">
            <v>0</v>
          </cell>
          <cell r="EL812">
            <v>0</v>
          </cell>
          <cell r="EN812">
            <v>0</v>
          </cell>
          <cell r="EP812">
            <v>0</v>
          </cell>
          <cell r="ER812">
            <v>0</v>
          </cell>
          <cell r="ET812">
            <v>0</v>
          </cell>
          <cell r="EX812">
            <v>0</v>
          </cell>
          <cell r="EZ812">
            <v>0</v>
          </cell>
          <cell r="FD812">
            <v>0</v>
          </cell>
          <cell r="FF812">
            <v>0</v>
          </cell>
        </row>
        <row r="813">
          <cell r="A813" t="str">
            <v>IndustryHeatÅlborg</v>
          </cell>
          <cell r="B813" t="str">
            <v>DK-West</v>
          </cell>
          <cell r="G813">
            <v>0</v>
          </cell>
          <cell r="H813">
            <v>62.794463153742221</v>
          </cell>
          <cell r="N813">
            <v>395.10276216334603</v>
          </cell>
          <cell r="AK813">
            <v>0</v>
          </cell>
          <cell r="AL813">
            <v>0</v>
          </cell>
          <cell r="AN813">
            <v>0</v>
          </cell>
          <cell r="AO813">
            <v>0</v>
          </cell>
          <cell r="AP813">
            <v>0</v>
          </cell>
          <cell r="AQ813">
            <v>0</v>
          </cell>
          <cell r="BG813" t="b">
            <v>0</v>
          </cell>
          <cell r="BO813" t="b">
            <v>0</v>
          </cell>
          <cell r="CA813" t="b">
            <v>0</v>
          </cell>
          <cell r="CB813" t="b">
            <v>0</v>
          </cell>
          <cell r="CD813" t="b">
            <v>0</v>
          </cell>
          <cell r="CE813" t="b">
            <v>0</v>
          </cell>
          <cell r="CG813" t="b">
            <v>0</v>
          </cell>
          <cell r="CH813" t="b">
            <v>0</v>
          </cell>
          <cell r="CP813">
            <v>0</v>
          </cell>
          <cell r="CT813" t="b">
            <v>0</v>
          </cell>
          <cell r="CV813" t="b">
            <v>0</v>
          </cell>
          <cell r="CX813" t="b">
            <v>0</v>
          </cell>
          <cell r="CZ813" t="b">
            <v>0</v>
          </cell>
          <cell r="DB813" t="b">
            <v>0</v>
          </cell>
          <cell r="DD813" t="b">
            <v>0</v>
          </cell>
          <cell r="DF813" t="b">
            <v>0</v>
          </cell>
          <cell r="DH813" t="b">
            <v>0</v>
          </cell>
          <cell r="DJ813" t="b">
            <v>0</v>
          </cell>
          <cell r="DL813" t="b">
            <v>0</v>
          </cell>
          <cell r="DN813" t="b">
            <v>0</v>
          </cell>
          <cell r="DP813" t="b">
            <v>0</v>
          </cell>
          <cell r="DV813">
            <v>0</v>
          </cell>
          <cell r="DX813">
            <v>0</v>
          </cell>
          <cell r="DZ813">
            <v>0</v>
          </cell>
          <cell r="EB813">
            <v>0</v>
          </cell>
          <cell r="ED813">
            <v>0</v>
          </cell>
          <cell r="EF813">
            <v>0</v>
          </cell>
          <cell r="EJ813">
            <v>0</v>
          </cell>
          <cell r="EL813">
            <v>0</v>
          </cell>
          <cell r="EN813">
            <v>0</v>
          </cell>
          <cell r="EP813">
            <v>0</v>
          </cell>
          <cell r="ER813">
            <v>0</v>
          </cell>
          <cell r="ET813">
            <v>0</v>
          </cell>
          <cell r="EX813">
            <v>0</v>
          </cell>
          <cell r="EZ813">
            <v>0</v>
          </cell>
          <cell r="FD813">
            <v>0</v>
          </cell>
          <cell r="FF813">
            <v>0</v>
          </cell>
        </row>
        <row r="814">
          <cell r="A814" t="str">
            <v>VarmelagerÅlborg</v>
          </cell>
          <cell r="B814" t="str">
            <v>DK-West</v>
          </cell>
          <cell r="G814">
            <v>0</v>
          </cell>
          <cell r="H814">
            <v>219.44444444444446</v>
          </cell>
          <cell r="AK814">
            <v>0</v>
          </cell>
          <cell r="AL814">
            <v>0</v>
          </cell>
          <cell r="AN814">
            <v>0</v>
          </cell>
          <cell r="AO814">
            <v>0</v>
          </cell>
          <cell r="AP814">
            <v>0</v>
          </cell>
          <cell r="AQ814">
            <v>0</v>
          </cell>
          <cell r="BG814" t="b">
            <v>0</v>
          </cell>
          <cell r="BO814" t="b">
            <v>0</v>
          </cell>
          <cell r="CA814" t="b">
            <v>0</v>
          </cell>
          <cell r="CB814" t="b">
            <v>0</v>
          </cell>
          <cell r="CD814" t="b">
            <v>0</v>
          </cell>
          <cell r="CE814" t="b">
            <v>0</v>
          </cell>
          <cell r="CG814" t="b">
            <v>0</v>
          </cell>
          <cell r="CH814" t="b">
            <v>0</v>
          </cell>
          <cell r="CP814">
            <v>0</v>
          </cell>
          <cell r="CT814" t="b">
            <v>0</v>
          </cell>
          <cell r="CV814" t="b">
            <v>0</v>
          </cell>
          <cell r="CX814" t="b">
            <v>0</v>
          </cell>
          <cell r="CZ814" t="b">
            <v>0</v>
          </cell>
          <cell r="DB814" t="b">
            <v>0</v>
          </cell>
          <cell r="DD814" t="b">
            <v>0</v>
          </cell>
          <cell r="DF814" t="b">
            <v>0</v>
          </cell>
          <cell r="DH814" t="b">
            <v>0</v>
          </cell>
          <cell r="DJ814" t="b">
            <v>0</v>
          </cell>
          <cell r="DL814" t="b">
            <v>0</v>
          </cell>
          <cell r="DN814" t="b">
            <v>0</v>
          </cell>
          <cell r="DP814" t="b">
            <v>0</v>
          </cell>
          <cell r="DV814">
            <v>0</v>
          </cell>
          <cell r="DX814">
            <v>0</v>
          </cell>
          <cell r="DZ814">
            <v>0</v>
          </cell>
          <cell r="EB814">
            <v>0</v>
          </cell>
          <cell r="ED814">
            <v>0</v>
          </cell>
          <cell r="EF814">
            <v>0</v>
          </cell>
          <cell r="EJ814">
            <v>0</v>
          </cell>
          <cell r="EL814">
            <v>0</v>
          </cell>
          <cell r="EN814">
            <v>0</v>
          </cell>
          <cell r="EP814">
            <v>0</v>
          </cell>
          <cell r="ER814">
            <v>0</v>
          </cell>
          <cell r="ET814">
            <v>0</v>
          </cell>
          <cell r="EX814">
            <v>0</v>
          </cell>
          <cell r="EZ814">
            <v>0</v>
          </cell>
          <cell r="FD814">
            <v>0</v>
          </cell>
          <cell r="FF814">
            <v>0</v>
          </cell>
        </row>
        <row r="815">
          <cell r="A815" t="str">
            <v>ElkedelÅlborg</v>
          </cell>
          <cell r="B815" t="str">
            <v>DK-West</v>
          </cell>
          <cell r="G815" t="e">
            <v>#VALUE!</v>
          </cell>
          <cell r="H815">
            <v>100</v>
          </cell>
          <cell r="AK815">
            <v>0</v>
          </cell>
          <cell r="AL815">
            <v>0</v>
          </cell>
          <cell r="AN815">
            <v>0</v>
          </cell>
          <cell r="AO815">
            <v>0</v>
          </cell>
          <cell r="AP815">
            <v>0</v>
          </cell>
          <cell r="AQ815">
            <v>0</v>
          </cell>
          <cell r="BG815" t="b">
            <v>0</v>
          </cell>
          <cell r="BO815" t="b">
            <v>0</v>
          </cell>
          <cell r="CA815" t="b">
            <v>0</v>
          </cell>
          <cell r="CB815" t="b">
            <v>0</v>
          </cell>
          <cell r="CD815" t="b">
            <v>0</v>
          </cell>
          <cell r="CE815" t="b">
            <v>0</v>
          </cell>
          <cell r="CG815" t="b">
            <v>0</v>
          </cell>
          <cell r="CH815" t="b">
            <v>0</v>
          </cell>
          <cell r="CP815">
            <v>0</v>
          </cell>
          <cell r="CT815" t="b">
            <v>0</v>
          </cell>
          <cell r="CV815" t="b">
            <v>0</v>
          </cell>
          <cell r="CX815" t="b">
            <v>0</v>
          </cell>
          <cell r="CZ815" t="b">
            <v>0</v>
          </cell>
          <cell r="DB815" t="b">
            <v>0</v>
          </cell>
          <cell r="DD815" t="b">
            <v>0</v>
          </cell>
          <cell r="DF815" t="b">
            <v>0</v>
          </cell>
          <cell r="DH815" t="b">
            <v>0</v>
          </cell>
          <cell r="DJ815" t="b">
            <v>0</v>
          </cell>
          <cell r="DL815" t="b">
            <v>0</v>
          </cell>
          <cell r="DN815" t="b">
            <v>0</v>
          </cell>
          <cell r="DP815" t="b">
            <v>0</v>
          </cell>
          <cell r="DV815">
            <v>0</v>
          </cell>
          <cell r="DX815">
            <v>0</v>
          </cell>
          <cell r="DZ815">
            <v>0</v>
          </cell>
          <cell r="EB815">
            <v>0</v>
          </cell>
          <cell r="ED815">
            <v>0</v>
          </cell>
          <cell r="EF815">
            <v>0</v>
          </cell>
          <cell r="EJ815">
            <v>0</v>
          </cell>
          <cell r="EL815">
            <v>0</v>
          </cell>
          <cell r="EN815">
            <v>0</v>
          </cell>
          <cell r="EP815">
            <v>0</v>
          </cell>
          <cell r="ER815">
            <v>0</v>
          </cell>
          <cell r="ET815">
            <v>0</v>
          </cell>
          <cell r="EX815">
            <v>0</v>
          </cell>
          <cell r="EZ815">
            <v>0</v>
          </cell>
          <cell r="FD815">
            <v>0</v>
          </cell>
          <cell r="FF815">
            <v>0</v>
          </cell>
        </row>
        <row r="816">
          <cell r="A816" t="str">
            <v>KedlerÅrhus</v>
          </cell>
          <cell r="B816" t="str">
            <v>DK-West</v>
          </cell>
          <cell r="G816">
            <v>0</v>
          </cell>
          <cell r="H816">
            <v>514.5</v>
          </cell>
          <cell r="AK816">
            <v>0</v>
          </cell>
          <cell r="AL816">
            <v>471.28200000000004</v>
          </cell>
          <cell r="AN816">
            <v>0</v>
          </cell>
          <cell r="AO816">
            <v>0</v>
          </cell>
          <cell r="AP816">
            <v>5556.6</v>
          </cell>
          <cell r="AQ816">
            <v>0</v>
          </cell>
          <cell r="BG816" t="b">
            <v>1</v>
          </cell>
          <cell r="BO816" t="b">
            <v>0</v>
          </cell>
          <cell r="CA816" t="b">
            <v>0</v>
          </cell>
          <cell r="CB816" t="b">
            <v>0</v>
          </cell>
          <cell r="CD816" t="b">
            <v>0</v>
          </cell>
          <cell r="CE816" t="b">
            <v>0</v>
          </cell>
          <cell r="CG816" t="b">
            <v>0</v>
          </cell>
          <cell r="CH816" t="b">
            <v>0</v>
          </cell>
          <cell r="CP816" t="str">
            <v>EHDSLBOC</v>
          </cell>
          <cell r="CT816" t="b">
            <v>0</v>
          </cell>
          <cell r="CV816" t="b">
            <v>0</v>
          </cell>
          <cell r="CX816" t="b">
            <v>0</v>
          </cell>
          <cell r="CZ816" t="b">
            <v>0</v>
          </cell>
          <cell r="DB816" t="b">
            <v>0</v>
          </cell>
          <cell r="DD816" t="b">
            <v>0</v>
          </cell>
          <cell r="DF816" t="b">
            <v>0</v>
          </cell>
          <cell r="DH816" t="b">
            <v>0</v>
          </cell>
          <cell r="DJ816" t="b">
            <v>0</v>
          </cell>
          <cell r="DL816" t="b">
            <v>0</v>
          </cell>
          <cell r="DN816" t="b">
            <v>0</v>
          </cell>
          <cell r="DP816" t="b">
            <v>0</v>
          </cell>
          <cell r="DV816">
            <v>0</v>
          </cell>
          <cell r="DX816">
            <v>0</v>
          </cell>
          <cell r="DZ816">
            <v>0</v>
          </cell>
          <cell r="EB816">
            <v>0</v>
          </cell>
          <cell r="ED816">
            <v>0</v>
          </cell>
          <cell r="EF816">
            <v>0</v>
          </cell>
          <cell r="EJ816">
            <v>0</v>
          </cell>
          <cell r="EL816">
            <v>0</v>
          </cell>
          <cell r="EN816">
            <v>0</v>
          </cell>
          <cell r="EP816">
            <v>0</v>
          </cell>
          <cell r="ER816">
            <v>0</v>
          </cell>
          <cell r="ET816">
            <v>0</v>
          </cell>
          <cell r="EX816">
            <v>0</v>
          </cell>
          <cell r="EZ816">
            <v>0</v>
          </cell>
          <cell r="FD816">
            <v>0</v>
          </cell>
          <cell r="FF816">
            <v>0</v>
          </cell>
        </row>
        <row r="817">
          <cell r="A817" t="str">
            <v>KedlerÅrhus</v>
          </cell>
          <cell r="B817" t="str">
            <v>DK-West</v>
          </cell>
          <cell r="G817">
            <v>0</v>
          </cell>
          <cell r="H817">
            <v>492</v>
          </cell>
          <cell r="AK817">
            <v>0</v>
          </cell>
          <cell r="AL817">
            <v>450.67200000000003</v>
          </cell>
          <cell r="AN817">
            <v>0</v>
          </cell>
          <cell r="AO817">
            <v>0</v>
          </cell>
          <cell r="AP817">
            <v>5313.6</v>
          </cell>
          <cell r="AQ817">
            <v>0</v>
          </cell>
          <cell r="BG817" t="b">
            <v>1</v>
          </cell>
          <cell r="BO817" t="b">
            <v>1</v>
          </cell>
          <cell r="CA817" t="b">
            <v>0</v>
          </cell>
          <cell r="CB817" t="b">
            <v>1</v>
          </cell>
          <cell r="CD817" t="b">
            <v>0</v>
          </cell>
          <cell r="CE817" t="b">
            <v>0</v>
          </cell>
          <cell r="CG817" t="b">
            <v>0</v>
          </cell>
          <cell r="CH817" t="b">
            <v>0</v>
          </cell>
          <cell r="CP817" t="str">
            <v>EHDSLBOC</v>
          </cell>
          <cell r="CT817" t="b">
            <v>0</v>
          </cell>
          <cell r="CV817" t="b">
            <v>0</v>
          </cell>
          <cell r="CX817" t="b">
            <v>0</v>
          </cell>
          <cell r="CZ817" t="b">
            <v>0</v>
          </cell>
          <cell r="DB817" t="b">
            <v>0</v>
          </cell>
          <cell r="DD817" t="b">
            <v>0</v>
          </cell>
          <cell r="DF817" t="b">
            <v>1</v>
          </cell>
          <cell r="DH817" t="b">
            <v>1</v>
          </cell>
          <cell r="DJ817" t="b">
            <v>1</v>
          </cell>
          <cell r="DL817" t="b">
            <v>1</v>
          </cell>
          <cell r="DN817" t="b">
            <v>0</v>
          </cell>
          <cell r="DP817" t="b">
            <v>0</v>
          </cell>
          <cell r="DV817">
            <v>0</v>
          </cell>
          <cell r="DX817">
            <v>0</v>
          </cell>
          <cell r="DZ817">
            <v>0</v>
          </cell>
          <cell r="EB817">
            <v>0</v>
          </cell>
          <cell r="ED817">
            <v>0</v>
          </cell>
          <cell r="EF817">
            <v>0</v>
          </cell>
          <cell r="EJ817">
            <v>492</v>
          </cell>
          <cell r="EL817">
            <v>492</v>
          </cell>
          <cell r="EN817">
            <v>492</v>
          </cell>
          <cell r="EP817">
            <v>492</v>
          </cell>
          <cell r="ER817">
            <v>0</v>
          </cell>
          <cell r="ET817">
            <v>0</v>
          </cell>
          <cell r="EX817">
            <v>0</v>
          </cell>
          <cell r="EZ817">
            <v>0</v>
          </cell>
          <cell r="FD817">
            <v>0</v>
          </cell>
          <cell r="FF817">
            <v>0</v>
          </cell>
        </row>
        <row r="818">
          <cell r="A818" t="str">
            <v>MKS3</v>
          </cell>
          <cell r="B818" t="str">
            <v>DK-West</v>
          </cell>
          <cell r="G818">
            <v>380</v>
          </cell>
          <cell r="H818">
            <v>336.72500000000002</v>
          </cell>
          <cell r="AK818">
            <v>147.44</v>
          </cell>
          <cell r="AL818">
            <v>746.56742857142865</v>
          </cell>
          <cell r="AN818">
            <v>58.926875000000003</v>
          </cell>
          <cell r="AO818">
            <v>59.888000000000005</v>
          </cell>
          <cell r="AP818">
            <v>9443</v>
          </cell>
          <cell r="AQ818">
            <v>53.2</v>
          </cell>
          <cell r="BG818" t="b">
            <v>1</v>
          </cell>
          <cell r="BO818" t="b">
            <v>0</v>
          </cell>
          <cell r="CA818" t="b">
            <v>0</v>
          </cell>
          <cell r="CB818" t="b">
            <v>0</v>
          </cell>
          <cell r="CD818" t="b">
            <v>0</v>
          </cell>
          <cell r="CE818" t="b">
            <v>0</v>
          </cell>
          <cell r="CG818" t="b">
            <v>0</v>
          </cell>
          <cell r="CH818" t="b">
            <v>0</v>
          </cell>
          <cell r="CP818" t="str">
            <v>ECCOAEXC</v>
          </cell>
          <cell r="CT818" t="b">
            <v>0</v>
          </cell>
          <cell r="CV818" t="b">
            <v>0</v>
          </cell>
          <cell r="CX818" t="b">
            <v>0</v>
          </cell>
          <cell r="CZ818" t="b">
            <v>0</v>
          </cell>
          <cell r="DB818" t="b">
            <v>0</v>
          </cell>
          <cell r="DD818" t="b">
            <v>0</v>
          </cell>
          <cell r="DF818" t="b">
            <v>0</v>
          </cell>
          <cell r="DH818" t="b">
            <v>0</v>
          </cell>
          <cell r="DJ818" t="b">
            <v>0</v>
          </cell>
          <cell r="DL818" t="b">
            <v>0</v>
          </cell>
          <cell r="DN818" t="b">
            <v>0</v>
          </cell>
          <cell r="DP818" t="b">
            <v>0</v>
          </cell>
          <cell r="DV818">
            <v>0</v>
          </cell>
          <cell r="DX818">
            <v>0</v>
          </cell>
          <cell r="DZ818">
            <v>0</v>
          </cell>
          <cell r="EB818">
            <v>0</v>
          </cell>
          <cell r="ED818">
            <v>0</v>
          </cell>
          <cell r="EF818">
            <v>0</v>
          </cell>
          <cell r="EJ818">
            <v>0</v>
          </cell>
          <cell r="EL818">
            <v>0</v>
          </cell>
          <cell r="EN818">
            <v>0</v>
          </cell>
          <cell r="EP818">
            <v>0</v>
          </cell>
          <cell r="ER818">
            <v>0</v>
          </cell>
          <cell r="ET818">
            <v>0</v>
          </cell>
          <cell r="EX818">
            <v>0</v>
          </cell>
          <cell r="EZ818">
            <v>0</v>
          </cell>
          <cell r="FD818">
            <v>0</v>
          </cell>
          <cell r="FF818">
            <v>0</v>
          </cell>
        </row>
        <row r="819">
          <cell r="A819" t="str">
            <v>MKS3</v>
          </cell>
          <cell r="B819" t="str">
            <v>DK-West</v>
          </cell>
          <cell r="G819">
            <v>376</v>
          </cell>
          <cell r="H819">
            <v>336.72500000000002</v>
          </cell>
          <cell r="AK819">
            <v>145.88800000000001</v>
          </cell>
          <cell r="AL819">
            <v>746.56742857142865</v>
          </cell>
          <cell r="AN819">
            <v>58.926875000000003</v>
          </cell>
          <cell r="AO819">
            <v>59.257600000000004</v>
          </cell>
          <cell r="AP819">
            <v>9343.6</v>
          </cell>
          <cell r="AQ819">
            <v>52.640000000000008</v>
          </cell>
          <cell r="BG819" t="b">
            <v>1</v>
          </cell>
          <cell r="BO819" t="b">
            <v>0</v>
          </cell>
          <cell r="CA819" t="b">
            <v>0</v>
          </cell>
          <cell r="CB819" t="b">
            <v>0</v>
          </cell>
          <cell r="CD819" t="b">
            <v>0</v>
          </cell>
          <cell r="CE819" t="b">
            <v>0</v>
          </cell>
          <cell r="CG819" t="b">
            <v>0</v>
          </cell>
          <cell r="CH819" t="b">
            <v>0</v>
          </cell>
          <cell r="CP819" t="str">
            <v>ECCOAEXC</v>
          </cell>
          <cell r="CT819" t="b">
            <v>0</v>
          </cell>
          <cell r="CV819" t="b">
            <v>0</v>
          </cell>
          <cell r="CX819" t="b">
            <v>0</v>
          </cell>
          <cell r="CZ819" t="b">
            <v>0</v>
          </cell>
          <cell r="DB819" t="b">
            <v>0</v>
          </cell>
          <cell r="DD819" t="b">
            <v>0</v>
          </cell>
          <cell r="DF819" t="b">
            <v>0</v>
          </cell>
          <cell r="DH819" t="b">
            <v>0</v>
          </cell>
          <cell r="DJ819" t="b">
            <v>0</v>
          </cell>
          <cell r="DL819" t="b">
            <v>0</v>
          </cell>
          <cell r="DN819" t="b">
            <v>0</v>
          </cell>
          <cell r="DP819" t="b">
            <v>0</v>
          </cell>
          <cell r="DV819">
            <v>0</v>
          </cell>
          <cell r="DX819">
            <v>0</v>
          </cell>
          <cell r="DZ819">
            <v>0</v>
          </cell>
          <cell r="EB819">
            <v>0</v>
          </cell>
          <cell r="ED819">
            <v>0</v>
          </cell>
          <cell r="EF819">
            <v>0</v>
          </cell>
          <cell r="EJ819">
            <v>0</v>
          </cell>
          <cell r="EL819">
            <v>0</v>
          </cell>
          <cell r="EN819">
            <v>0</v>
          </cell>
          <cell r="EP819">
            <v>0</v>
          </cell>
          <cell r="ER819">
            <v>0</v>
          </cell>
          <cell r="ET819">
            <v>0</v>
          </cell>
          <cell r="EX819">
            <v>0</v>
          </cell>
          <cell r="EZ819">
            <v>0</v>
          </cell>
          <cell r="FD819">
            <v>0</v>
          </cell>
          <cell r="FF819">
            <v>0</v>
          </cell>
        </row>
        <row r="820">
          <cell r="A820" t="str">
            <v>MKS3</v>
          </cell>
          <cell r="B820" t="str">
            <v>DK-West</v>
          </cell>
          <cell r="G820">
            <v>376</v>
          </cell>
          <cell r="H820">
            <v>336.72500000000002</v>
          </cell>
          <cell r="AK820">
            <v>145.88800000000001</v>
          </cell>
          <cell r="AL820">
            <v>746.56742857142865</v>
          </cell>
          <cell r="AN820">
            <v>58.926875000000003</v>
          </cell>
          <cell r="AO820">
            <v>59.257600000000004</v>
          </cell>
          <cell r="AP820">
            <v>9343.6</v>
          </cell>
          <cell r="AQ820">
            <v>52.640000000000008</v>
          </cell>
          <cell r="BG820" t="b">
            <v>1</v>
          </cell>
          <cell r="BO820" t="b">
            <v>0</v>
          </cell>
          <cell r="CA820" t="b">
            <v>0</v>
          </cell>
          <cell r="CB820" t="b">
            <v>0</v>
          </cell>
          <cell r="CD820" t="b">
            <v>0</v>
          </cell>
          <cell r="CE820" t="b">
            <v>0</v>
          </cell>
          <cell r="CG820" t="b">
            <v>0</v>
          </cell>
          <cell r="CH820" t="b">
            <v>0</v>
          </cell>
          <cell r="CP820" t="str">
            <v>ECCOAEXC</v>
          </cell>
          <cell r="CT820" t="b">
            <v>0</v>
          </cell>
          <cell r="CV820" t="b">
            <v>0</v>
          </cell>
          <cell r="CX820" t="b">
            <v>0</v>
          </cell>
          <cell r="CZ820" t="b">
            <v>0</v>
          </cell>
          <cell r="DB820" t="b">
            <v>0</v>
          </cell>
          <cell r="DD820" t="b">
            <v>0</v>
          </cell>
          <cell r="DF820" t="b">
            <v>0</v>
          </cell>
          <cell r="DH820" t="b">
            <v>0</v>
          </cell>
          <cell r="DJ820" t="b">
            <v>0</v>
          </cell>
          <cell r="DL820" t="b">
            <v>0</v>
          </cell>
          <cell r="DN820" t="b">
            <v>0</v>
          </cell>
          <cell r="DP820" t="b">
            <v>0</v>
          </cell>
          <cell r="DV820">
            <v>0</v>
          </cell>
          <cell r="DX820">
            <v>0</v>
          </cell>
          <cell r="DZ820">
            <v>0</v>
          </cell>
          <cell r="EB820">
            <v>0</v>
          </cell>
          <cell r="ED820">
            <v>0</v>
          </cell>
          <cell r="EF820">
            <v>0</v>
          </cell>
          <cell r="EJ820">
            <v>0</v>
          </cell>
          <cell r="EL820">
            <v>0</v>
          </cell>
          <cell r="EN820">
            <v>0</v>
          </cell>
          <cell r="EP820">
            <v>0</v>
          </cell>
          <cell r="ER820">
            <v>0</v>
          </cell>
          <cell r="ET820">
            <v>0</v>
          </cell>
          <cell r="EX820">
            <v>0</v>
          </cell>
          <cell r="EZ820">
            <v>0</v>
          </cell>
          <cell r="FD820">
            <v>0</v>
          </cell>
          <cell r="FF820">
            <v>0</v>
          </cell>
        </row>
        <row r="821">
          <cell r="A821" t="str">
            <v>MKS3</v>
          </cell>
          <cell r="B821" t="str">
            <v>DK-West</v>
          </cell>
          <cell r="G821">
            <v>376</v>
          </cell>
          <cell r="H821">
            <v>336.72500000000002</v>
          </cell>
          <cell r="AK821">
            <v>145.88800000000001</v>
          </cell>
          <cell r="AL821">
            <v>746.56742857142865</v>
          </cell>
          <cell r="AN821">
            <v>58.926875000000003</v>
          </cell>
          <cell r="AO821">
            <v>59.257600000000004</v>
          </cell>
          <cell r="AP821">
            <v>9343.6</v>
          </cell>
          <cell r="AQ821">
            <v>52.640000000000008</v>
          </cell>
          <cell r="BG821" t="b">
            <v>1</v>
          </cell>
          <cell r="BO821" t="b">
            <v>0</v>
          </cell>
          <cell r="CA821" t="b">
            <v>0</v>
          </cell>
          <cell r="CB821" t="b">
            <v>0</v>
          </cell>
          <cell r="CD821" t="b">
            <v>0</v>
          </cell>
          <cell r="CE821" t="b">
            <v>0</v>
          </cell>
          <cell r="CG821" t="b">
            <v>0</v>
          </cell>
          <cell r="CH821" t="b">
            <v>0</v>
          </cell>
          <cell r="CP821" t="str">
            <v>ECCOAEXC</v>
          </cell>
          <cell r="CT821" t="b">
            <v>0</v>
          </cell>
          <cell r="CV821" t="b">
            <v>0</v>
          </cell>
          <cell r="CX821" t="b">
            <v>0</v>
          </cell>
          <cell r="CZ821" t="b">
            <v>0</v>
          </cell>
          <cell r="DB821" t="b">
            <v>0</v>
          </cell>
          <cell r="DD821" t="b">
            <v>0</v>
          </cell>
          <cell r="DF821" t="b">
            <v>0</v>
          </cell>
          <cell r="DH821" t="b">
            <v>0</v>
          </cell>
          <cell r="DJ821" t="b">
            <v>0</v>
          </cell>
          <cell r="DL821" t="b">
            <v>0</v>
          </cell>
          <cell r="DN821" t="b">
            <v>0</v>
          </cell>
          <cell r="DP821" t="b">
            <v>0</v>
          </cell>
          <cell r="DV821">
            <v>0</v>
          </cell>
          <cell r="DX821">
            <v>0</v>
          </cell>
          <cell r="DZ821">
            <v>0</v>
          </cell>
          <cell r="EB821">
            <v>0</v>
          </cell>
          <cell r="ED821">
            <v>0</v>
          </cell>
          <cell r="EF821">
            <v>0</v>
          </cell>
          <cell r="EJ821">
            <v>0</v>
          </cell>
          <cell r="EL821">
            <v>0</v>
          </cell>
          <cell r="EN821">
            <v>0</v>
          </cell>
          <cell r="EP821">
            <v>0</v>
          </cell>
          <cell r="ER821">
            <v>0</v>
          </cell>
          <cell r="ET821">
            <v>0</v>
          </cell>
          <cell r="EX821">
            <v>0</v>
          </cell>
          <cell r="EZ821">
            <v>0</v>
          </cell>
          <cell r="FD821">
            <v>0</v>
          </cell>
          <cell r="FF821">
            <v>0</v>
          </cell>
        </row>
        <row r="822">
          <cell r="A822" t="str">
            <v>MKS3</v>
          </cell>
          <cell r="B822" t="str">
            <v>DK-West</v>
          </cell>
          <cell r="G822">
            <v>376</v>
          </cell>
          <cell r="H822">
            <v>336.72500000000002</v>
          </cell>
          <cell r="AK822">
            <v>145.88800000000001</v>
          </cell>
          <cell r="AL822">
            <v>746.56742857142865</v>
          </cell>
          <cell r="AN822">
            <v>58.926875000000003</v>
          </cell>
          <cell r="AO822">
            <v>59.257600000000004</v>
          </cell>
          <cell r="AP822">
            <v>9343.6</v>
          </cell>
          <cell r="AQ822">
            <v>52.640000000000008</v>
          </cell>
          <cell r="BG822" t="b">
            <v>1</v>
          </cell>
          <cell r="BO822" t="b">
            <v>1</v>
          </cell>
          <cell r="CA822" t="b">
            <v>1</v>
          </cell>
          <cell r="CB822" t="b">
            <v>1</v>
          </cell>
          <cell r="CD822" t="b">
            <v>0</v>
          </cell>
          <cell r="CE822" t="b">
            <v>0</v>
          </cell>
          <cell r="CG822" t="b">
            <v>0</v>
          </cell>
          <cell r="CH822" t="b">
            <v>0</v>
          </cell>
          <cell r="CP822" t="str">
            <v>ECCOAEXC</v>
          </cell>
          <cell r="CT822" t="b">
            <v>1</v>
          </cell>
          <cell r="CV822" t="b">
            <v>0</v>
          </cell>
          <cell r="CX822" t="b">
            <v>0</v>
          </cell>
          <cell r="CZ822" t="b">
            <v>0</v>
          </cell>
          <cell r="DB822" t="b">
            <v>0</v>
          </cell>
          <cell r="DD822" t="b">
            <v>0</v>
          </cell>
          <cell r="DF822" t="b">
            <v>1</v>
          </cell>
          <cell r="DH822" t="b">
            <v>0</v>
          </cell>
          <cell r="DJ822" t="b">
            <v>0</v>
          </cell>
          <cell r="DL822" t="b">
            <v>0</v>
          </cell>
          <cell r="DN822" t="b">
            <v>0</v>
          </cell>
          <cell r="DP822" t="b">
            <v>0</v>
          </cell>
          <cell r="DV822">
            <v>376</v>
          </cell>
          <cell r="DX822">
            <v>0</v>
          </cell>
          <cell r="DZ822">
            <v>0</v>
          </cell>
          <cell r="EB822">
            <v>0</v>
          </cell>
          <cell r="ED822">
            <v>0</v>
          </cell>
          <cell r="EF822">
            <v>0</v>
          </cell>
          <cell r="EJ822">
            <v>336.72500000000002</v>
          </cell>
          <cell r="EL822">
            <v>0</v>
          </cell>
          <cell r="EN822">
            <v>0</v>
          </cell>
          <cell r="EP822">
            <v>0</v>
          </cell>
          <cell r="ER822">
            <v>0</v>
          </cell>
          <cell r="ET822">
            <v>0</v>
          </cell>
          <cell r="EX822">
            <v>0</v>
          </cell>
          <cell r="EZ822">
            <v>0</v>
          </cell>
          <cell r="FD822">
            <v>0</v>
          </cell>
          <cell r="FF822">
            <v>0</v>
          </cell>
        </row>
        <row r="823">
          <cell r="A823" t="str">
            <v>MKS3</v>
          </cell>
          <cell r="B823" t="str">
            <v>DK-West</v>
          </cell>
          <cell r="G823">
            <v>376</v>
          </cell>
          <cell r="H823">
            <v>336.72500000000002</v>
          </cell>
          <cell r="AK823">
            <v>145.88800000000001</v>
          </cell>
          <cell r="AL823">
            <v>746.56742857142865</v>
          </cell>
          <cell r="AN823">
            <v>58.926875000000003</v>
          </cell>
          <cell r="AO823">
            <v>59.257600000000004</v>
          </cell>
          <cell r="AP823">
            <v>9343.6</v>
          </cell>
          <cell r="AQ823">
            <v>52.640000000000008</v>
          </cell>
          <cell r="BG823" t="b">
            <v>1</v>
          </cell>
          <cell r="BO823" t="b">
            <v>0</v>
          </cell>
          <cell r="CA823" t="b">
            <v>0</v>
          </cell>
          <cell r="CB823" t="b">
            <v>0</v>
          </cell>
          <cell r="CD823" t="b">
            <v>1</v>
          </cell>
          <cell r="CE823" t="b">
            <v>1</v>
          </cell>
          <cell r="CG823" t="b">
            <v>0</v>
          </cell>
          <cell r="CH823" t="b">
            <v>0</v>
          </cell>
          <cell r="CT823" t="b">
            <v>0</v>
          </cell>
          <cell r="CV823" t="b">
            <v>0</v>
          </cell>
          <cell r="CX823" t="b">
            <v>0</v>
          </cell>
          <cell r="CZ823" t="b">
            <v>0</v>
          </cell>
          <cell r="DB823" t="b">
            <v>0</v>
          </cell>
          <cell r="DD823" t="b">
            <v>0</v>
          </cell>
          <cell r="DF823" t="b">
            <v>0</v>
          </cell>
          <cell r="DH823" t="b">
            <v>0</v>
          </cell>
          <cell r="DJ823" t="b">
            <v>0</v>
          </cell>
          <cell r="DL823" t="b">
            <v>0</v>
          </cell>
          <cell r="DN823" t="b">
            <v>0</v>
          </cell>
          <cell r="DP823" t="b">
            <v>0</v>
          </cell>
          <cell r="DV823">
            <v>0</v>
          </cell>
          <cell r="DX823">
            <v>0</v>
          </cell>
          <cell r="DZ823">
            <v>0</v>
          </cell>
          <cell r="EB823">
            <v>0</v>
          </cell>
          <cell r="ED823">
            <v>0</v>
          </cell>
          <cell r="EF823">
            <v>0</v>
          </cell>
          <cell r="EJ823">
            <v>0</v>
          </cell>
          <cell r="EL823">
            <v>0</v>
          </cell>
          <cell r="EN823">
            <v>0</v>
          </cell>
          <cell r="EP823">
            <v>0</v>
          </cell>
          <cell r="ER823">
            <v>0</v>
          </cell>
          <cell r="ET823">
            <v>0</v>
          </cell>
          <cell r="EX823">
            <v>188</v>
          </cell>
          <cell r="EZ823">
            <v>168.36250000000001</v>
          </cell>
          <cell r="FD823">
            <v>0</v>
          </cell>
          <cell r="FF823">
            <v>0</v>
          </cell>
        </row>
        <row r="824">
          <cell r="A824" t="str">
            <v>MKS3</v>
          </cell>
          <cell r="B824" t="str">
            <v>DK-West</v>
          </cell>
          <cell r="G824">
            <v>376</v>
          </cell>
          <cell r="H824">
            <v>336.72500000000002</v>
          </cell>
          <cell r="AK824">
            <v>145.88800000000001</v>
          </cell>
          <cell r="AL824">
            <v>746.56742857142865</v>
          </cell>
          <cell r="AN824">
            <v>58.926875000000003</v>
          </cell>
          <cell r="AO824">
            <v>59.257600000000004</v>
          </cell>
          <cell r="AP824">
            <v>9343.6</v>
          </cell>
          <cell r="AQ824">
            <v>52.640000000000008</v>
          </cell>
          <cell r="BG824" t="b">
            <v>1</v>
          </cell>
          <cell r="BO824" t="b">
            <v>0</v>
          </cell>
          <cell r="CA824" t="b">
            <v>0</v>
          </cell>
          <cell r="CB824" t="b">
            <v>0</v>
          </cell>
          <cell r="CD824" t="b">
            <v>1</v>
          </cell>
          <cell r="CE824" t="b">
            <v>1</v>
          </cell>
          <cell r="CG824" t="b">
            <v>0</v>
          </cell>
          <cell r="CH824" t="b">
            <v>0</v>
          </cell>
          <cell r="CT824" t="b">
            <v>0</v>
          </cell>
          <cell r="CV824" t="b">
            <v>0</v>
          </cell>
          <cell r="CX824" t="b">
            <v>0</v>
          </cell>
          <cell r="CZ824" t="b">
            <v>0</v>
          </cell>
          <cell r="DB824" t="b">
            <v>0</v>
          </cell>
          <cell r="DD824" t="b">
            <v>0</v>
          </cell>
          <cell r="DF824" t="b">
            <v>0</v>
          </cell>
          <cell r="DH824" t="b">
            <v>0</v>
          </cell>
          <cell r="DJ824" t="b">
            <v>0</v>
          </cell>
          <cell r="DL824" t="b">
            <v>0</v>
          </cell>
          <cell r="DN824" t="b">
            <v>0</v>
          </cell>
          <cell r="DP824" t="b">
            <v>0</v>
          </cell>
          <cell r="DV824">
            <v>0</v>
          </cell>
          <cell r="DX824">
            <v>0</v>
          </cell>
          <cell r="DZ824">
            <v>0</v>
          </cell>
          <cell r="EB824">
            <v>0</v>
          </cell>
          <cell r="ED824">
            <v>0</v>
          </cell>
          <cell r="EF824">
            <v>0</v>
          </cell>
          <cell r="EJ824">
            <v>0</v>
          </cell>
          <cell r="EL824">
            <v>0</v>
          </cell>
          <cell r="EN824">
            <v>0</v>
          </cell>
          <cell r="EP824">
            <v>0</v>
          </cell>
          <cell r="ER824">
            <v>0</v>
          </cell>
          <cell r="ET824">
            <v>0</v>
          </cell>
          <cell r="EX824">
            <v>188</v>
          </cell>
          <cell r="EZ824">
            <v>168.36250000000001</v>
          </cell>
          <cell r="FD824">
            <v>0</v>
          </cell>
          <cell r="FF824">
            <v>0</v>
          </cell>
        </row>
        <row r="825">
          <cell r="A825" t="str">
            <v>MKS3_Renoveret</v>
          </cell>
          <cell r="B825" t="str">
            <v>DK-West</v>
          </cell>
          <cell r="G825">
            <v>376</v>
          </cell>
          <cell r="H825">
            <v>336.72500000000002</v>
          </cell>
          <cell r="AK825">
            <v>153.40800000000002</v>
          </cell>
          <cell r="AL825">
            <v>785.05028571428579</v>
          </cell>
          <cell r="AN825">
            <v>58.926875000000003</v>
          </cell>
          <cell r="AO825">
            <v>59.257600000000004</v>
          </cell>
          <cell r="AP825">
            <v>9343.6</v>
          </cell>
          <cell r="AQ825">
            <v>52.640000000000008</v>
          </cell>
          <cell r="BG825" t="b">
            <v>1</v>
          </cell>
          <cell r="BO825" t="b">
            <v>0</v>
          </cell>
          <cell r="CA825" t="b">
            <v>0</v>
          </cell>
          <cell r="CB825" t="b">
            <v>0</v>
          </cell>
          <cell r="CD825" t="b">
            <v>0</v>
          </cell>
          <cell r="CE825" t="b">
            <v>0</v>
          </cell>
          <cell r="CG825" t="b">
            <v>0</v>
          </cell>
          <cell r="CH825" t="b">
            <v>0</v>
          </cell>
          <cell r="CP825" t="str">
            <v>ECXXXEXC</v>
          </cell>
          <cell r="CT825" t="b">
            <v>0</v>
          </cell>
          <cell r="CV825" t="b">
            <v>1</v>
          </cell>
          <cell r="CX825" t="b">
            <v>1</v>
          </cell>
          <cell r="CZ825" t="b">
            <v>1</v>
          </cell>
          <cell r="DB825" t="b">
            <v>0</v>
          </cell>
          <cell r="DD825" t="b">
            <v>0</v>
          </cell>
          <cell r="DF825" t="b">
            <v>0</v>
          </cell>
          <cell r="DH825" t="b">
            <v>1</v>
          </cell>
          <cell r="DJ825" t="b">
            <v>1</v>
          </cell>
          <cell r="DL825" t="b">
            <v>1</v>
          </cell>
          <cell r="DN825" t="b">
            <v>0</v>
          </cell>
          <cell r="DP825" t="b">
            <v>0</v>
          </cell>
          <cell r="DV825">
            <v>0</v>
          </cell>
          <cell r="DX825">
            <v>0</v>
          </cell>
          <cell r="DZ825">
            <v>0</v>
          </cell>
          <cell r="EB825">
            <v>0</v>
          </cell>
          <cell r="ED825">
            <v>0</v>
          </cell>
          <cell r="EF825">
            <v>0</v>
          </cell>
          <cell r="EJ825">
            <v>0</v>
          </cell>
          <cell r="EL825">
            <v>0</v>
          </cell>
          <cell r="EN825">
            <v>0</v>
          </cell>
          <cell r="EP825">
            <v>0</v>
          </cell>
          <cell r="ER825">
            <v>0</v>
          </cell>
          <cell r="ET825">
            <v>0</v>
          </cell>
          <cell r="EX825">
            <v>0</v>
          </cell>
          <cell r="EZ825">
            <v>0</v>
          </cell>
          <cell r="FD825">
            <v>0</v>
          </cell>
          <cell r="FF825">
            <v>0</v>
          </cell>
        </row>
        <row r="826">
          <cell r="A826" t="str">
            <v>MKS4</v>
          </cell>
          <cell r="B826" t="str">
            <v>DK-West</v>
          </cell>
          <cell r="G826">
            <v>380</v>
          </cell>
          <cell r="H826">
            <v>336.72500000000002</v>
          </cell>
          <cell r="AK826">
            <v>150.1</v>
          </cell>
          <cell r="AL826">
            <v>760.0364285714287</v>
          </cell>
          <cell r="AN826">
            <v>58.926875000000003</v>
          </cell>
          <cell r="AO826">
            <v>59.888000000000005</v>
          </cell>
          <cell r="AP826">
            <v>9443</v>
          </cell>
          <cell r="AQ826">
            <v>53.2</v>
          </cell>
          <cell r="BG826" t="b">
            <v>1</v>
          </cell>
          <cell r="BO826" t="b">
            <v>0</v>
          </cell>
          <cell r="CA826" t="b">
            <v>0</v>
          </cell>
          <cell r="CB826" t="b">
            <v>0</v>
          </cell>
          <cell r="CD826" t="b">
            <v>0</v>
          </cell>
          <cell r="CE826" t="b">
            <v>0</v>
          </cell>
          <cell r="CG826" t="b">
            <v>0</v>
          </cell>
          <cell r="CH826" t="b">
            <v>0</v>
          </cell>
          <cell r="CP826" t="str">
            <v>ECCOAEXC</v>
          </cell>
          <cell r="CT826" t="b">
            <v>0</v>
          </cell>
          <cell r="CV826" t="b">
            <v>0</v>
          </cell>
          <cell r="CX826" t="b">
            <v>0</v>
          </cell>
          <cell r="CZ826" t="b">
            <v>0</v>
          </cell>
          <cell r="DB826" t="b">
            <v>0</v>
          </cell>
          <cell r="DD826" t="b">
            <v>0</v>
          </cell>
          <cell r="DF826" t="b">
            <v>0</v>
          </cell>
          <cell r="DH826" t="b">
            <v>0</v>
          </cell>
          <cell r="DJ826" t="b">
            <v>0</v>
          </cell>
          <cell r="DL826" t="b">
            <v>0</v>
          </cell>
          <cell r="DN826" t="b">
            <v>0</v>
          </cell>
          <cell r="DP826" t="b">
            <v>0</v>
          </cell>
          <cell r="DV826">
            <v>0</v>
          </cell>
          <cell r="DX826">
            <v>0</v>
          </cell>
          <cell r="DZ826">
            <v>0</v>
          </cell>
          <cell r="EB826">
            <v>0</v>
          </cell>
          <cell r="ED826">
            <v>0</v>
          </cell>
          <cell r="EF826">
            <v>0</v>
          </cell>
          <cell r="EJ826">
            <v>0</v>
          </cell>
          <cell r="EL826">
            <v>0</v>
          </cell>
          <cell r="EN826">
            <v>0</v>
          </cell>
          <cell r="EP826">
            <v>0</v>
          </cell>
          <cell r="ER826">
            <v>0</v>
          </cell>
          <cell r="ET826">
            <v>0</v>
          </cell>
          <cell r="EX826">
            <v>0</v>
          </cell>
          <cell r="EZ826">
            <v>0</v>
          </cell>
          <cell r="FD826">
            <v>0</v>
          </cell>
          <cell r="FF826">
            <v>0</v>
          </cell>
        </row>
        <row r="827">
          <cell r="A827" t="str">
            <v>MKS4</v>
          </cell>
          <cell r="B827" t="str">
            <v>DK-West</v>
          </cell>
          <cell r="G827">
            <v>376</v>
          </cell>
          <cell r="H827">
            <v>336.72500000000002</v>
          </cell>
          <cell r="AK827">
            <v>148.52000000000001</v>
          </cell>
          <cell r="AL827">
            <v>760.0364285714287</v>
          </cell>
          <cell r="AN827">
            <v>58.926875000000003</v>
          </cell>
          <cell r="AO827">
            <v>59.257600000000004</v>
          </cell>
          <cell r="AP827">
            <v>9343.6</v>
          </cell>
          <cell r="AQ827">
            <v>52.640000000000008</v>
          </cell>
          <cell r="BG827" t="b">
            <v>1</v>
          </cell>
          <cell r="BO827" t="b">
            <v>0</v>
          </cell>
          <cell r="CA827" t="b">
            <v>0</v>
          </cell>
          <cell r="CB827" t="b">
            <v>0</v>
          </cell>
          <cell r="CD827" t="b">
            <v>0</v>
          </cell>
          <cell r="CE827" t="b">
            <v>0</v>
          </cell>
          <cell r="CG827" t="b">
            <v>0</v>
          </cell>
          <cell r="CH827" t="b">
            <v>0</v>
          </cell>
          <cell r="CP827" t="str">
            <v>ECCOAEXC</v>
          </cell>
          <cell r="CT827" t="b">
            <v>0</v>
          </cell>
          <cell r="CV827" t="b">
            <v>0</v>
          </cell>
          <cell r="CX827" t="b">
            <v>0</v>
          </cell>
          <cell r="CZ827" t="b">
            <v>0</v>
          </cell>
          <cell r="DB827" t="b">
            <v>0</v>
          </cell>
          <cell r="DD827" t="b">
            <v>0</v>
          </cell>
          <cell r="DF827" t="b">
            <v>0</v>
          </cell>
          <cell r="DH827" t="b">
            <v>0</v>
          </cell>
          <cell r="DJ827" t="b">
            <v>0</v>
          </cell>
          <cell r="DL827" t="b">
            <v>0</v>
          </cell>
          <cell r="DN827" t="b">
            <v>0</v>
          </cell>
          <cell r="DP827" t="b">
            <v>0</v>
          </cell>
          <cell r="DV827">
            <v>0</v>
          </cell>
          <cell r="DX827">
            <v>0</v>
          </cell>
          <cell r="DZ827">
            <v>0</v>
          </cell>
          <cell r="EB827">
            <v>0</v>
          </cell>
          <cell r="ED827">
            <v>0</v>
          </cell>
          <cell r="EF827">
            <v>0</v>
          </cell>
          <cell r="EJ827">
            <v>0</v>
          </cell>
          <cell r="EL827">
            <v>0</v>
          </cell>
          <cell r="EN827">
            <v>0</v>
          </cell>
          <cell r="EP827">
            <v>0</v>
          </cell>
          <cell r="ER827">
            <v>0</v>
          </cell>
          <cell r="ET827">
            <v>0</v>
          </cell>
          <cell r="EX827">
            <v>0</v>
          </cell>
          <cell r="EZ827">
            <v>0</v>
          </cell>
          <cell r="FD827">
            <v>0</v>
          </cell>
          <cell r="FF827">
            <v>0</v>
          </cell>
        </row>
        <row r="828">
          <cell r="A828" t="str">
            <v>MKS4</v>
          </cell>
          <cell r="B828" t="str">
            <v>DK-West</v>
          </cell>
          <cell r="G828">
            <v>376</v>
          </cell>
          <cell r="H828">
            <v>336.72500000000002</v>
          </cell>
          <cell r="AK828">
            <v>148.52000000000001</v>
          </cell>
          <cell r="AL828">
            <v>760.0364285714287</v>
          </cell>
          <cell r="AN828">
            <v>58.926875000000003</v>
          </cell>
          <cell r="AO828">
            <v>59.257600000000004</v>
          </cell>
          <cell r="AP828">
            <v>9343.6</v>
          </cell>
          <cell r="AQ828">
            <v>52.640000000000008</v>
          </cell>
          <cell r="BG828" t="b">
            <v>1</v>
          </cell>
          <cell r="BO828" t="b">
            <v>0</v>
          </cell>
          <cell r="CA828" t="b">
            <v>0</v>
          </cell>
          <cell r="CB828" t="b">
            <v>0</v>
          </cell>
          <cell r="CD828" t="b">
            <v>0</v>
          </cell>
          <cell r="CE828" t="b">
            <v>0</v>
          </cell>
          <cell r="CG828" t="b">
            <v>0</v>
          </cell>
          <cell r="CH828" t="b">
            <v>0</v>
          </cell>
          <cell r="CP828" t="str">
            <v>ECCOAEXC</v>
          </cell>
          <cell r="CT828" t="b">
            <v>0</v>
          </cell>
          <cell r="CV828" t="b">
            <v>0</v>
          </cell>
          <cell r="CX828" t="b">
            <v>0</v>
          </cell>
          <cell r="CZ828" t="b">
            <v>0</v>
          </cell>
          <cell r="DB828" t="b">
            <v>0</v>
          </cell>
          <cell r="DD828" t="b">
            <v>0</v>
          </cell>
          <cell r="DF828" t="b">
            <v>0</v>
          </cell>
          <cell r="DH828" t="b">
            <v>0</v>
          </cell>
          <cell r="DJ828" t="b">
            <v>0</v>
          </cell>
          <cell r="DL828" t="b">
            <v>0</v>
          </cell>
          <cell r="DN828" t="b">
            <v>0</v>
          </cell>
          <cell r="DP828" t="b">
            <v>0</v>
          </cell>
          <cell r="DV828">
            <v>0</v>
          </cell>
          <cell r="DX828">
            <v>0</v>
          </cell>
          <cell r="DZ828">
            <v>0</v>
          </cell>
          <cell r="EB828">
            <v>0</v>
          </cell>
          <cell r="ED828">
            <v>0</v>
          </cell>
          <cell r="EF828">
            <v>0</v>
          </cell>
          <cell r="EJ828">
            <v>0</v>
          </cell>
          <cell r="EL828">
            <v>0</v>
          </cell>
          <cell r="EN828">
            <v>0</v>
          </cell>
          <cell r="EP828">
            <v>0</v>
          </cell>
          <cell r="ER828">
            <v>0</v>
          </cell>
          <cell r="ET828">
            <v>0</v>
          </cell>
          <cell r="EX828">
            <v>0</v>
          </cell>
          <cell r="EZ828">
            <v>0</v>
          </cell>
          <cell r="FD828">
            <v>0</v>
          </cell>
          <cell r="FF828">
            <v>0</v>
          </cell>
        </row>
        <row r="829">
          <cell r="A829" t="str">
            <v>MKS4</v>
          </cell>
          <cell r="B829" t="str">
            <v>DK-West</v>
          </cell>
          <cell r="G829">
            <v>376</v>
          </cell>
          <cell r="H829">
            <v>336.72500000000002</v>
          </cell>
          <cell r="AK829">
            <v>148.52000000000001</v>
          </cell>
          <cell r="AL829">
            <v>760.0364285714287</v>
          </cell>
          <cell r="AN829">
            <v>58.926875000000003</v>
          </cell>
          <cell r="AO829">
            <v>59.257600000000004</v>
          </cell>
          <cell r="AP829">
            <v>9343.6</v>
          </cell>
          <cell r="AQ829">
            <v>52.640000000000008</v>
          </cell>
          <cell r="BG829" t="b">
            <v>1</v>
          </cell>
          <cell r="BO829" t="b">
            <v>0</v>
          </cell>
          <cell r="CA829" t="b">
            <v>0</v>
          </cell>
          <cell r="CB829" t="b">
            <v>0</v>
          </cell>
          <cell r="CD829" t="b">
            <v>0</v>
          </cell>
          <cell r="CE829" t="b">
            <v>0</v>
          </cell>
          <cell r="CG829" t="b">
            <v>0</v>
          </cell>
          <cell r="CH829" t="b">
            <v>0</v>
          </cell>
          <cell r="CP829" t="str">
            <v>ECCOAEXC</v>
          </cell>
          <cell r="CT829" t="b">
            <v>0</v>
          </cell>
          <cell r="CV829" t="b">
            <v>0</v>
          </cell>
          <cell r="CX829" t="b">
            <v>0</v>
          </cell>
          <cell r="CZ829" t="b">
            <v>0</v>
          </cell>
          <cell r="DB829" t="b">
            <v>0</v>
          </cell>
          <cell r="DD829" t="b">
            <v>0</v>
          </cell>
          <cell r="DF829" t="b">
            <v>0</v>
          </cell>
          <cell r="DH829" t="b">
            <v>0</v>
          </cell>
          <cell r="DJ829" t="b">
            <v>0</v>
          </cell>
          <cell r="DL829" t="b">
            <v>0</v>
          </cell>
          <cell r="DN829" t="b">
            <v>0</v>
          </cell>
          <cell r="DP829" t="b">
            <v>0</v>
          </cell>
          <cell r="DV829">
            <v>0</v>
          </cell>
          <cell r="DX829">
            <v>0</v>
          </cell>
          <cell r="DZ829">
            <v>0</v>
          </cell>
          <cell r="EB829">
            <v>0</v>
          </cell>
          <cell r="ED829">
            <v>0</v>
          </cell>
          <cell r="EF829">
            <v>0</v>
          </cell>
          <cell r="EJ829">
            <v>0</v>
          </cell>
          <cell r="EL829">
            <v>0</v>
          </cell>
          <cell r="EN829">
            <v>0</v>
          </cell>
          <cell r="EP829">
            <v>0</v>
          </cell>
          <cell r="ER829">
            <v>0</v>
          </cell>
          <cell r="ET829">
            <v>0</v>
          </cell>
          <cell r="EX829">
            <v>0</v>
          </cell>
          <cell r="EZ829">
            <v>0</v>
          </cell>
          <cell r="FD829">
            <v>0</v>
          </cell>
          <cell r="FF829">
            <v>0</v>
          </cell>
        </row>
        <row r="830">
          <cell r="A830" t="str">
            <v>MKS4</v>
          </cell>
          <cell r="B830" t="str">
            <v>DK-West</v>
          </cell>
          <cell r="G830">
            <v>376</v>
          </cell>
          <cell r="H830">
            <v>336.72500000000002</v>
          </cell>
          <cell r="AK830">
            <v>148.52000000000001</v>
          </cell>
          <cell r="AL830">
            <v>760.0364285714287</v>
          </cell>
          <cell r="AN830">
            <v>58.926875000000003</v>
          </cell>
          <cell r="AO830">
            <v>59.257600000000004</v>
          </cell>
          <cell r="AP830">
            <v>9343.6</v>
          </cell>
          <cell r="AQ830">
            <v>52.640000000000008</v>
          </cell>
          <cell r="BG830" t="b">
            <v>1</v>
          </cell>
          <cell r="BO830" t="b">
            <v>0</v>
          </cell>
          <cell r="CA830" t="b">
            <v>0</v>
          </cell>
          <cell r="CB830" t="b">
            <v>0</v>
          </cell>
          <cell r="CD830" t="b">
            <v>0</v>
          </cell>
          <cell r="CE830" t="b">
            <v>0</v>
          </cell>
          <cell r="CG830" t="b">
            <v>0</v>
          </cell>
          <cell r="CH830" t="b">
            <v>0</v>
          </cell>
          <cell r="CP830" t="str">
            <v>ECCOAEXC</v>
          </cell>
          <cell r="CT830" t="b">
            <v>0</v>
          </cell>
          <cell r="CV830" t="b">
            <v>0</v>
          </cell>
          <cell r="CX830" t="b">
            <v>0</v>
          </cell>
          <cell r="CZ830" t="b">
            <v>0</v>
          </cell>
          <cell r="DB830" t="b">
            <v>0</v>
          </cell>
          <cell r="DD830" t="b">
            <v>0</v>
          </cell>
          <cell r="DF830" t="b">
            <v>0</v>
          </cell>
          <cell r="DH830" t="b">
            <v>0</v>
          </cell>
          <cell r="DJ830" t="b">
            <v>0</v>
          </cell>
          <cell r="DL830" t="b">
            <v>0</v>
          </cell>
          <cell r="DN830" t="b">
            <v>0</v>
          </cell>
          <cell r="DP830" t="b">
            <v>0</v>
          </cell>
          <cell r="DV830">
            <v>0</v>
          </cell>
          <cell r="DX830">
            <v>0</v>
          </cell>
          <cell r="DZ830">
            <v>0</v>
          </cell>
          <cell r="EB830">
            <v>0</v>
          </cell>
          <cell r="ED830">
            <v>0</v>
          </cell>
          <cell r="EF830">
            <v>0</v>
          </cell>
          <cell r="EJ830">
            <v>0</v>
          </cell>
          <cell r="EL830">
            <v>0</v>
          </cell>
          <cell r="EN830">
            <v>0</v>
          </cell>
          <cell r="EP830">
            <v>0</v>
          </cell>
          <cell r="ER830">
            <v>0</v>
          </cell>
          <cell r="ET830">
            <v>0</v>
          </cell>
          <cell r="EX830">
            <v>0</v>
          </cell>
          <cell r="EZ830">
            <v>0</v>
          </cell>
          <cell r="FD830">
            <v>0</v>
          </cell>
          <cell r="FF830">
            <v>0</v>
          </cell>
        </row>
        <row r="831">
          <cell r="A831" t="str">
            <v>MKS4</v>
          </cell>
          <cell r="B831" t="str">
            <v>DK-West</v>
          </cell>
          <cell r="G831">
            <v>94</v>
          </cell>
          <cell r="H831">
            <v>84.181250000000006</v>
          </cell>
          <cell r="AK831">
            <v>37.130000000000003</v>
          </cell>
          <cell r="AL831">
            <v>190.00910714285718</v>
          </cell>
          <cell r="AN831">
            <v>14.731718750000001</v>
          </cell>
          <cell r="AO831">
            <v>14.814400000000001</v>
          </cell>
          <cell r="AP831">
            <v>2335.9</v>
          </cell>
          <cell r="AQ831">
            <v>13.160000000000002</v>
          </cell>
          <cell r="BG831" t="b">
            <v>1</v>
          </cell>
          <cell r="BO831" t="b">
            <v>1</v>
          </cell>
          <cell r="CA831" t="b">
            <v>1</v>
          </cell>
          <cell r="CB831" t="b">
            <v>1</v>
          </cell>
          <cell r="CD831" t="b">
            <v>0</v>
          </cell>
          <cell r="CE831" t="b">
            <v>0</v>
          </cell>
          <cell r="CG831" t="b">
            <v>0</v>
          </cell>
          <cell r="CH831" t="b">
            <v>0</v>
          </cell>
          <cell r="CP831" t="str">
            <v>ECCOAEXC</v>
          </cell>
          <cell r="CT831" t="b">
            <v>0</v>
          </cell>
          <cell r="CV831" t="b">
            <v>0</v>
          </cell>
          <cell r="CX831" t="b">
            <v>0</v>
          </cell>
          <cell r="CZ831" t="b">
            <v>0</v>
          </cell>
          <cell r="DB831" t="b">
            <v>0</v>
          </cell>
          <cell r="DD831" t="b">
            <v>0</v>
          </cell>
          <cell r="DF831" t="b">
            <v>0</v>
          </cell>
          <cell r="DH831" t="b">
            <v>0</v>
          </cell>
          <cell r="DJ831" t="b">
            <v>0</v>
          </cell>
          <cell r="DL831" t="b">
            <v>0</v>
          </cell>
          <cell r="DN831" t="b">
            <v>0</v>
          </cell>
          <cell r="DP831" t="b">
            <v>0</v>
          </cell>
          <cell r="DV831">
            <v>0</v>
          </cell>
          <cell r="DX831">
            <v>0</v>
          </cell>
          <cell r="DZ831">
            <v>0</v>
          </cell>
          <cell r="EB831">
            <v>0</v>
          </cell>
          <cell r="ED831">
            <v>0</v>
          </cell>
          <cell r="EF831">
            <v>0</v>
          </cell>
          <cell r="EJ831">
            <v>0</v>
          </cell>
          <cell r="EL831">
            <v>0</v>
          </cell>
          <cell r="EN831">
            <v>0</v>
          </cell>
          <cell r="EP831">
            <v>0</v>
          </cell>
          <cell r="ER831">
            <v>0</v>
          </cell>
          <cell r="ET831">
            <v>0</v>
          </cell>
          <cell r="EX831">
            <v>0</v>
          </cell>
          <cell r="EZ831">
            <v>0</v>
          </cell>
          <cell r="FD831">
            <v>0</v>
          </cell>
          <cell r="FF831">
            <v>0</v>
          </cell>
        </row>
        <row r="832">
          <cell r="A832" t="str">
            <v>IndustryHeatÅrhus</v>
          </cell>
          <cell r="B832" t="str">
            <v>DK-West</v>
          </cell>
          <cell r="G832">
            <v>0</v>
          </cell>
          <cell r="H832">
            <v>1.0136511018445518</v>
          </cell>
          <cell r="N832">
            <v>6.3778927328059201</v>
          </cell>
          <cell r="AK832">
            <v>0</v>
          </cell>
          <cell r="AL832">
            <v>0</v>
          </cell>
          <cell r="AN832">
            <v>0</v>
          </cell>
          <cell r="AO832">
            <v>0</v>
          </cell>
          <cell r="AP832">
            <v>0</v>
          </cell>
          <cell r="AQ832">
            <v>0</v>
          </cell>
          <cell r="BG832" t="b">
            <v>0</v>
          </cell>
          <cell r="BO832" t="b">
            <v>0</v>
          </cell>
          <cell r="CA832" t="b">
            <v>0</v>
          </cell>
          <cell r="CB832" t="b">
            <v>0</v>
          </cell>
          <cell r="CD832" t="b">
            <v>0</v>
          </cell>
          <cell r="CE832" t="b">
            <v>0</v>
          </cell>
          <cell r="CG832" t="b">
            <v>0</v>
          </cell>
          <cell r="CH832" t="b">
            <v>0</v>
          </cell>
          <cell r="CP832">
            <v>0</v>
          </cell>
          <cell r="CT832" t="b">
            <v>0</v>
          </cell>
          <cell r="CV832" t="b">
            <v>0</v>
          </cell>
          <cell r="CX832" t="b">
            <v>0</v>
          </cell>
          <cell r="CZ832" t="b">
            <v>0</v>
          </cell>
          <cell r="DB832" t="b">
            <v>0</v>
          </cell>
          <cell r="DD832" t="b">
            <v>0</v>
          </cell>
          <cell r="DF832" t="b">
            <v>0</v>
          </cell>
          <cell r="DH832" t="b">
            <v>0</v>
          </cell>
          <cell r="DJ832" t="b">
            <v>0</v>
          </cell>
          <cell r="DL832" t="b">
            <v>0</v>
          </cell>
          <cell r="DN832" t="b">
            <v>0</v>
          </cell>
          <cell r="DP832" t="b">
            <v>0</v>
          </cell>
          <cell r="DV832">
            <v>0</v>
          </cell>
          <cell r="DX832">
            <v>0</v>
          </cell>
          <cell r="DZ832">
            <v>0</v>
          </cell>
          <cell r="EB832">
            <v>0</v>
          </cell>
          <cell r="ED832">
            <v>0</v>
          </cell>
          <cell r="EF832">
            <v>0</v>
          </cell>
          <cell r="EJ832">
            <v>0</v>
          </cell>
          <cell r="EL832">
            <v>0</v>
          </cell>
          <cell r="EN832">
            <v>0</v>
          </cell>
          <cell r="EP832">
            <v>0</v>
          </cell>
          <cell r="ER832">
            <v>0</v>
          </cell>
          <cell r="ET832">
            <v>0</v>
          </cell>
          <cell r="EX832">
            <v>0</v>
          </cell>
          <cell r="EZ832">
            <v>0</v>
          </cell>
          <cell r="FD832">
            <v>0</v>
          </cell>
          <cell r="FF832">
            <v>0</v>
          </cell>
        </row>
        <row r="833">
          <cell r="A833" t="str">
            <v>IndustryHeatÅrhus</v>
          </cell>
          <cell r="B833" t="str">
            <v>DK-West</v>
          </cell>
          <cell r="G833">
            <v>0</v>
          </cell>
          <cell r="H833">
            <v>1.017541897338418</v>
          </cell>
          <cell r="N833">
            <v>6.4023736180533257</v>
          </cell>
          <cell r="AK833">
            <v>0</v>
          </cell>
          <cell r="AL833">
            <v>0</v>
          </cell>
          <cell r="AN833">
            <v>0</v>
          </cell>
          <cell r="AO833">
            <v>0</v>
          </cell>
          <cell r="AP833">
            <v>0</v>
          </cell>
          <cell r="AQ833">
            <v>0</v>
          </cell>
          <cell r="BG833" t="b">
            <v>0</v>
          </cell>
          <cell r="BO833" t="b">
            <v>0</v>
          </cell>
          <cell r="CA833" t="b">
            <v>0</v>
          </cell>
          <cell r="CB833" t="b">
            <v>0</v>
          </cell>
          <cell r="CD833" t="b">
            <v>0</v>
          </cell>
          <cell r="CE833" t="b">
            <v>0</v>
          </cell>
          <cell r="CG833" t="b">
            <v>0</v>
          </cell>
          <cell r="CH833" t="b">
            <v>0</v>
          </cell>
          <cell r="CP833">
            <v>0</v>
          </cell>
          <cell r="CT833" t="b">
            <v>0</v>
          </cell>
          <cell r="CV833" t="b">
            <v>0</v>
          </cell>
          <cell r="CX833" t="b">
            <v>0</v>
          </cell>
          <cell r="CZ833" t="b">
            <v>0</v>
          </cell>
          <cell r="DB833" t="b">
            <v>0</v>
          </cell>
          <cell r="DD833" t="b">
            <v>0</v>
          </cell>
          <cell r="DF833" t="b">
            <v>0</v>
          </cell>
          <cell r="DH833" t="b">
            <v>0</v>
          </cell>
          <cell r="DJ833" t="b">
            <v>0</v>
          </cell>
          <cell r="DL833" t="b">
            <v>0</v>
          </cell>
          <cell r="DN833" t="b">
            <v>0</v>
          </cell>
          <cell r="DP833" t="b">
            <v>0</v>
          </cell>
          <cell r="DV833">
            <v>0</v>
          </cell>
          <cell r="DX833">
            <v>0</v>
          </cell>
          <cell r="DZ833">
            <v>0</v>
          </cell>
          <cell r="EB833">
            <v>0</v>
          </cell>
          <cell r="ED833">
            <v>0</v>
          </cell>
          <cell r="EF833">
            <v>0</v>
          </cell>
          <cell r="EJ833">
            <v>0</v>
          </cell>
          <cell r="EL833">
            <v>0</v>
          </cell>
          <cell r="EN833">
            <v>0</v>
          </cell>
          <cell r="EP833">
            <v>0</v>
          </cell>
          <cell r="ER833">
            <v>0</v>
          </cell>
          <cell r="ET833">
            <v>0</v>
          </cell>
          <cell r="EX833">
            <v>0</v>
          </cell>
          <cell r="EZ833">
            <v>0</v>
          </cell>
          <cell r="FD833">
            <v>0</v>
          </cell>
          <cell r="FF833">
            <v>0</v>
          </cell>
        </row>
        <row r="834">
          <cell r="A834" t="str">
            <v>Spørring_Edslev</v>
          </cell>
          <cell r="B834" t="str">
            <v>DK-West</v>
          </cell>
          <cell r="G834">
            <v>2.16</v>
          </cell>
          <cell r="H834">
            <v>2.86</v>
          </cell>
          <cell r="AK834">
            <v>0.64800000000000002</v>
          </cell>
          <cell r="AL834">
            <v>1.1360555555555554</v>
          </cell>
          <cell r="AN834">
            <v>0</v>
          </cell>
          <cell r="AO834">
            <v>0.21600000000000003</v>
          </cell>
          <cell r="AP834">
            <v>64.800000000000011</v>
          </cell>
          <cell r="AQ834">
            <v>0.21600000000000003</v>
          </cell>
          <cell r="BG834" t="b">
            <v>1</v>
          </cell>
          <cell r="BO834" t="b">
            <v>1</v>
          </cell>
          <cell r="CA834" t="b">
            <v>1</v>
          </cell>
          <cell r="CB834" t="b">
            <v>1</v>
          </cell>
          <cell r="CD834" t="b">
            <v>0</v>
          </cell>
          <cell r="CE834" t="b">
            <v>0</v>
          </cell>
          <cell r="CG834" t="b">
            <v>0</v>
          </cell>
          <cell r="CH834" t="b">
            <v>0</v>
          </cell>
          <cell r="CP834" t="str">
            <v>ECBGAENC</v>
          </cell>
          <cell r="CT834" t="b">
            <v>0</v>
          </cell>
          <cell r="CV834" t="b">
            <v>0</v>
          </cell>
          <cell r="CX834" t="b">
            <v>0</v>
          </cell>
          <cell r="CZ834" t="b">
            <v>0</v>
          </cell>
          <cell r="DB834" t="b">
            <v>0</v>
          </cell>
          <cell r="DD834" t="b">
            <v>0</v>
          </cell>
          <cell r="DF834" t="b">
            <v>0</v>
          </cell>
          <cell r="DH834" t="b">
            <v>0</v>
          </cell>
          <cell r="DJ834" t="b">
            <v>0</v>
          </cell>
          <cell r="DL834" t="b">
            <v>0</v>
          </cell>
          <cell r="DN834" t="b">
            <v>0</v>
          </cell>
          <cell r="DP834" t="b">
            <v>0</v>
          </cell>
          <cell r="DV834">
            <v>0</v>
          </cell>
          <cell r="DX834">
            <v>0</v>
          </cell>
          <cell r="DZ834">
            <v>0</v>
          </cell>
          <cell r="EB834">
            <v>0</v>
          </cell>
          <cell r="ED834">
            <v>0</v>
          </cell>
          <cell r="EF834">
            <v>0</v>
          </cell>
          <cell r="EJ834">
            <v>0</v>
          </cell>
          <cell r="EL834">
            <v>0</v>
          </cell>
          <cell r="EN834">
            <v>0</v>
          </cell>
          <cell r="EP834">
            <v>0</v>
          </cell>
          <cell r="ER834">
            <v>0</v>
          </cell>
          <cell r="ET834">
            <v>0</v>
          </cell>
          <cell r="EX834">
            <v>0</v>
          </cell>
          <cell r="EZ834">
            <v>0</v>
          </cell>
          <cell r="FD834">
            <v>0</v>
          </cell>
          <cell r="FF834">
            <v>0</v>
          </cell>
        </row>
        <row r="835">
          <cell r="A835" t="str">
            <v>Spørring_Edslev2</v>
          </cell>
          <cell r="B835" t="str">
            <v>DK-West</v>
          </cell>
          <cell r="G835">
            <v>2.6076999999999999</v>
          </cell>
          <cell r="H835">
            <v>2.9299999999999997</v>
          </cell>
          <cell r="AK835">
            <v>1.04308</v>
          </cell>
          <cell r="AL835">
            <v>1.3168539325842696</v>
          </cell>
          <cell r="AN835">
            <v>0</v>
          </cell>
          <cell r="AO835">
            <v>0.26077</v>
          </cell>
          <cell r="AP835">
            <v>78.230999999999995</v>
          </cell>
          <cell r="AQ835">
            <v>0.26077</v>
          </cell>
          <cell r="BG835" t="b">
            <v>1</v>
          </cell>
          <cell r="BO835" t="b">
            <v>0</v>
          </cell>
          <cell r="CA835" t="b">
            <v>0</v>
          </cell>
          <cell r="CB835" t="b">
            <v>0</v>
          </cell>
          <cell r="CD835" t="b">
            <v>0</v>
          </cell>
          <cell r="CE835" t="b">
            <v>0</v>
          </cell>
          <cell r="CG835" t="b">
            <v>1</v>
          </cell>
          <cell r="CH835" t="b">
            <v>1</v>
          </cell>
          <cell r="CP835" t="str">
            <v>ECBGAENC</v>
          </cell>
          <cell r="CT835" t="b">
            <v>1</v>
          </cell>
          <cell r="CV835" t="b">
            <v>1</v>
          </cell>
          <cell r="CX835" t="b">
            <v>1</v>
          </cell>
          <cell r="CZ835" t="b">
            <v>1</v>
          </cell>
          <cell r="DB835" t="b">
            <v>0</v>
          </cell>
          <cell r="DD835" t="b">
            <v>0</v>
          </cell>
          <cell r="DF835" t="b">
            <v>1</v>
          </cell>
          <cell r="DH835" t="b">
            <v>1</v>
          </cell>
          <cell r="DJ835" t="b">
            <v>1</v>
          </cell>
          <cell r="DL835" t="b">
            <v>1</v>
          </cell>
          <cell r="DN835" t="b">
            <v>0</v>
          </cell>
          <cell r="DP835" t="b">
            <v>0</v>
          </cell>
          <cell r="DV835">
            <v>0</v>
          </cell>
          <cell r="DX835">
            <v>0</v>
          </cell>
          <cell r="DZ835">
            <v>0</v>
          </cell>
          <cell r="EB835">
            <v>0</v>
          </cell>
          <cell r="ED835">
            <v>0</v>
          </cell>
          <cell r="EF835">
            <v>0</v>
          </cell>
          <cell r="EJ835">
            <v>0</v>
          </cell>
          <cell r="EL835">
            <v>0</v>
          </cell>
          <cell r="EN835">
            <v>0</v>
          </cell>
          <cell r="EP835">
            <v>0</v>
          </cell>
          <cell r="ER835">
            <v>0</v>
          </cell>
          <cell r="ET835">
            <v>0</v>
          </cell>
          <cell r="EX835">
            <v>0</v>
          </cell>
          <cell r="EZ835">
            <v>0</v>
          </cell>
          <cell r="FD835">
            <v>2.6076999999999999</v>
          </cell>
          <cell r="FF835">
            <v>2.9299999999999997</v>
          </cell>
        </row>
        <row r="836">
          <cell r="A836" t="str">
            <v>RenoSydKV</v>
          </cell>
          <cell r="B836" t="str">
            <v>DK-West</v>
          </cell>
          <cell r="G836">
            <v>3.2</v>
          </cell>
          <cell r="H836">
            <v>10.631229235880399</v>
          </cell>
          <cell r="AK836">
            <v>0.5344000000000001</v>
          </cell>
          <cell r="AL836">
            <v>5.8983896424984277</v>
          </cell>
          <cell r="AN836">
            <v>0</v>
          </cell>
          <cell r="AO836">
            <v>3.7119999999999997</v>
          </cell>
          <cell r="AP836">
            <v>0</v>
          </cell>
          <cell r="AQ836">
            <v>0.28799999999999998</v>
          </cell>
          <cell r="BG836" t="b">
            <v>1</v>
          </cell>
          <cell r="BO836" t="b">
            <v>0</v>
          </cell>
          <cell r="CA836" t="b">
            <v>0</v>
          </cell>
          <cell r="CB836" t="b">
            <v>0</v>
          </cell>
          <cell r="CD836" t="b">
            <v>0</v>
          </cell>
          <cell r="CE836" t="b">
            <v>0</v>
          </cell>
          <cell r="CG836" t="b">
            <v>0</v>
          </cell>
          <cell r="CH836" t="b">
            <v>0</v>
          </cell>
          <cell r="CP836" t="str">
            <v>ECWSTBPC</v>
          </cell>
          <cell r="CT836" t="b">
            <v>0</v>
          </cell>
          <cell r="CV836" t="b">
            <v>0</v>
          </cell>
          <cell r="CX836" t="b">
            <v>0</v>
          </cell>
          <cell r="CZ836" t="b">
            <v>0</v>
          </cell>
          <cell r="DB836" t="b">
            <v>0</v>
          </cell>
          <cell r="DD836" t="b">
            <v>0</v>
          </cell>
          <cell r="DF836" t="b">
            <v>0</v>
          </cell>
          <cell r="DH836" t="b">
            <v>0</v>
          </cell>
          <cell r="DJ836" t="b">
            <v>0</v>
          </cell>
          <cell r="DL836" t="b">
            <v>0</v>
          </cell>
          <cell r="DN836" t="b">
            <v>0</v>
          </cell>
          <cell r="DP836" t="b">
            <v>0</v>
          </cell>
          <cell r="DV836">
            <v>0</v>
          </cell>
          <cell r="DX836">
            <v>0</v>
          </cell>
          <cell r="DZ836">
            <v>0</v>
          </cell>
          <cell r="EB836">
            <v>0</v>
          </cell>
          <cell r="ED836">
            <v>0</v>
          </cell>
          <cell r="EF836">
            <v>0</v>
          </cell>
          <cell r="EJ836">
            <v>0</v>
          </cell>
          <cell r="EL836">
            <v>0</v>
          </cell>
          <cell r="EN836">
            <v>0</v>
          </cell>
          <cell r="EP836">
            <v>0</v>
          </cell>
          <cell r="ER836">
            <v>0</v>
          </cell>
          <cell r="ET836">
            <v>0</v>
          </cell>
          <cell r="EX836">
            <v>0</v>
          </cell>
          <cell r="EZ836">
            <v>0</v>
          </cell>
          <cell r="FD836">
            <v>0</v>
          </cell>
          <cell r="FF836">
            <v>0</v>
          </cell>
        </row>
        <row r="837">
          <cell r="A837" t="str">
            <v>RenoSydKV</v>
          </cell>
          <cell r="B837" t="str">
            <v>DK-West</v>
          </cell>
          <cell r="G837">
            <v>3.2</v>
          </cell>
          <cell r="H837">
            <v>10.631229235880399</v>
          </cell>
          <cell r="AK837">
            <v>0.5344000000000001</v>
          </cell>
          <cell r="AL837">
            <v>5.8983896424984277</v>
          </cell>
          <cell r="AN837">
            <v>0</v>
          </cell>
          <cell r="AO837">
            <v>3.7119999999999997</v>
          </cell>
          <cell r="AP837">
            <v>0</v>
          </cell>
          <cell r="AQ837">
            <v>0.28799999999999998</v>
          </cell>
          <cell r="BG837" t="b">
            <v>1</v>
          </cell>
          <cell r="BO837" t="b">
            <v>1</v>
          </cell>
          <cell r="CA837" t="b">
            <v>1</v>
          </cell>
          <cell r="CB837" t="b">
            <v>1</v>
          </cell>
          <cell r="CD837" t="b">
            <v>0</v>
          </cell>
          <cell r="CE837" t="b">
            <v>0</v>
          </cell>
          <cell r="CG837" t="b">
            <v>0</v>
          </cell>
          <cell r="CH837" t="b">
            <v>0</v>
          </cell>
          <cell r="CP837" t="str">
            <v>ECWSTBPC</v>
          </cell>
          <cell r="CT837" t="b">
            <v>1</v>
          </cell>
          <cell r="CV837" t="b">
            <v>0</v>
          </cell>
          <cell r="CX837" t="b">
            <v>0</v>
          </cell>
          <cell r="CZ837" t="b">
            <v>0</v>
          </cell>
          <cell r="DB837" t="b">
            <v>0</v>
          </cell>
          <cell r="DD837" t="b">
            <v>0</v>
          </cell>
          <cell r="DF837" t="b">
            <v>1</v>
          </cell>
          <cell r="DH837" t="b">
            <v>0</v>
          </cell>
          <cell r="DJ837" t="b">
            <v>0</v>
          </cell>
          <cell r="DL837" t="b">
            <v>0</v>
          </cell>
          <cell r="DN837" t="b">
            <v>0</v>
          </cell>
          <cell r="DP837" t="b">
            <v>0</v>
          </cell>
          <cell r="DV837">
            <v>3.2</v>
          </cell>
          <cell r="DX837">
            <v>0</v>
          </cell>
          <cell r="DZ837">
            <v>0</v>
          </cell>
          <cell r="EB837">
            <v>0</v>
          </cell>
          <cell r="ED837">
            <v>0</v>
          </cell>
          <cell r="EF837">
            <v>0</v>
          </cell>
          <cell r="EJ837">
            <v>10.631229235880399</v>
          </cell>
          <cell r="EL837">
            <v>0</v>
          </cell>
          <cell r="EN837">
            <v>0</v>
          </cell>
          <cell r="EP837">
            <v>0</v>
          </cell>
          <cell r="ER837">
            <v>0</v>
          </cell>
          <cell r="ET837">
            <v>0</v>
          </cell>
          <cell r="EX837">
            <v>0</v>
          </cell>
          <cell r="EZ837">
            <v>0</v>
          </cell>
          <cell r="FD837">
            <v>0</v>
          </cell>
          <cell r="FF837">
            <v>0</v>
          </cell>
        </row>
        <row r="838">
          <cell r="A838" t="str">
            <v>RenoSydKV</v>
          </cell>
          <cell r="B838" t="str">
            <v>DK-West</v>
          </cell>
          <cell r="G838">
            <v>3.2</v>
          </cell>
          <cell r="H838">
            <v>10.631229235880399</v>
          </cell>
          <cell r="AK838">
            <v>0.5344000000000001</v>
          </cell>
          <cell r="AL838">
            <v>5.8983896424984277</v>
          </cell>
          <cell r="AN838">
            <v>0</v>
          </cell>
          <cell r="AO838">
            <v>3.7119999999999997</v>
          </cell>
          <cell r="AP838">
            <v>0</v>
          </cell>
          <cell r="AQ838">
            <v>0.28799999999999998</v>
          </cell>
          <cell r="BG838" t="b">
            <v>1</v>
          </cell>
          <cell r="BO838" t="b">
            <v>0</v>
          </cell>
          <cell r="CA838" t="b">
            <v>0</v>
          </cell>
          <cell r="CB838" t="b">
            <v>0</v>
          </cell>
          <cell r="CD838" t="b">
            <v>1</v>
          </cell>
          <cell r="CE838" t="b">
            <v>1</v>
          </cell>
          <cell r="CG838" t="b">
            <v>0</v>
          </cell>
          <cell r="CH838" t="b">
            <v>0</v>
          </cell>
          <cell r="CT838" t="b">
            <v>0</v>
          </cell>
          <cell r="CV838" t="b">
            <v>0</v>
          </cell>
          <cell r="CX838" t="b">
            <v>0</v>
          </cell>
          <cell r="CZ838" t="b">
            <v>0</v>
          </cell>
          <cell r="DB838" t="b">
            <v>0</v>
          </cell>
          <cell r="DD838" t="b">
            <v>0</v>
          </cell>
          <cell r="DF838" t="b">
            <v>0</v>
          </cell>
          <cell r="DH838" t="b">
            <v>0</v>
          </cell>
          <cell r="DJ838" t="b">
            <v>0</v>
          </cell>
          <cell r="DL838" t="b">
            <v>0</v>
          </cell>
          <cell r="DN838" t="b">
            <v>0</v>
          </cell>
          <cell r="DP838" t="b">
            <v>0</v>
          </cell>
          <cell r="DV838">
            <v>0</v>
          </cell>
          <cell r="DX838">
            <v>0</v>
          </cell>
          <cell r="DZ838">
            <v>0</v>
          </cell>
          <cell r="EB838">
            <v>0</v>
          </cell>
          <cell r="ED838">
            <v>0</v>
          </cell>
          <cell r="EF838">
            <v>0</v>
          </cell>
          <cell r="EJ838">
            <v>0</v>
          </cell>
          <cell r="EL838">
            <v>0</v>
          </cell>
          <cell r="EN838">
            <v>0</v>
          </cell>
          <cell r="EP838">
            <v>0</v>
          </cell>
          <cell r="ER838">
            <v>0</v>
          </cell>
          <cell r="ET838">
            <v>0</v>
          </cell>
          <cell r="EX838">
            <v>3.2</v>
          </cell>
          <cell r="EZ838">
            <v>10.631229235880399</v>
          </cell>
          <cell r="FD838">
            <v>0</v>
          </cell>
          <cell r="FF838">
            <v>0</v>
          </cell>
        </row>
        <row r="839">
          <cell r="A839" t="str">
            <v>RenoSydKV2</v>
          </cell>
          <cell r="B839" t="str">
            <v>DK-West</v>
          </cell>
          <cell r="G839">
            <v>3.8439284354777317</v>
          </cell>
          <cell r="H839">
            <v>11</v>
          </cell>
          <cell r="AK839">
            <v>0.92023646745336884</v>
          </cell>
          <cell r="AL839">
            <v>7.5358843137254885</v>
          </cell>
          <cell r="AN839">
            <v>0</v>
          </cell>
          <cell r="AO839">
            <v>4.4589569851541686</v>
          </cell>
          <cell r="AP839">
            <v>0</v>
          </cell>
          <cell r="AQ839">
            <v>0.26907499048344119</v>
          </cell>
          <cell r="BG839" t="b">
            <v>1</v>
          </cell>
          <cell r="BO839" t="b">
            <v>0</v>
          </cell>
          <cell r="CA839" t="b">
            <v>0</v>
          </cell>
          <cell r="CB839" t="b">
            <v>0</v>
          </cell>
          <cell r="CD839" t="b">
            <v>0</v>
          </cell>
          <cell r="CE839" t="b">
            <v>0</v>
          </cell>
          <cell r="CG839" t="b">
            <v>0</v>
          </cell>
          <cell r="CH839" t="b">
            <v>0</v>
          </cell>
          <cell r="CP839" t="str">
            <v>ECWSTBPC</v>
          </cell>
          <cell r="CT839" t="b">
            <v>0</v>
          </cell>
          <cell r="CV839" t="b">
            <v>1</v>
          </cell>
          <cell r="CX839" t="b">
            <v>1</v>
          </cell>
          <cell r="CZ839" t="b">
            <v>1</v>
          </cell>
          <cell r="DB839" t="b">
            <v>1</v>
          </cell>
          <cell r="DD839" t="b">
            <v>0</v>
          </cell>
          <cell r="DF839" t="b">
            <v>0</v>
          </cell>
          <cell r="DH839" t="b">
            <v>1</v>
          </cell>
          <cell r="DJ839" t="b">
            <v>1</v>
          </cell>
          <cell r="DL839" t="b">
            <v>1</v>
          </cell>
          <cell r="DN839" t="b">
            <v>1</v>
          </cell>
          <cell r="DP839" t="b">
            <v>0</v>
          </cell>
          <cell r="DV839">
            <v>0</v>
          </cell>
          <cell r="DX839">
            <v>0</v>
          </cell>
          <cell r="DZ839">
            <v>0</v>
          </cell>
          <cell r="EB839">
            <v>0</v>
          </cell>
          <cell r="ED839">
            <v>0</v>
          </cell>
          <cell r="EF839">
            <v>0</v>
          </cell>
          <cell r="EJ839">
            <v>0</v>
          </cell>
          <cell r="EL839">
            <v>0</v>
          </cell>
          <cell r="EN839">
            <v>0</v>
          </cell>
          <cell r="EP839">
            <v>0</v>
          </cell>
          <cell r="ER839">
            <v>0</v>
          </cell>
          <cell r="ET839">
            <v>0</v>
          </cell>
          <cell r="EX839">
            <v>0</v>
          </cell>
          <cell r="EZ839">
            <v>0</v>
          </cell>
          <cell r="FD839">
            <v>0</v>
          </cell>
          <cell r="FF839">
            <v>0</v>
          </cell>
        </row>
        <row r="840">
          <cell r="A840" t="str">
            <v>RenoSydKedel</v>
          </cell>
          <cell r="B840" t="str">
            <v>DK-West</v>
          </cell>
          <cell r="G840">
            <v>0</v>
          </cell>
          <cell r="H840">
            <v>30</v>
          </cell>
          <cell r="AK840">
            <v>0</v>
          </cell>
          <cell r="AL840">
            <v>24.45</v>
          </cell>
          <cell r="AN840">
            <v>0</v>
          </cell>
          <cell r="AO840">
            <v>5.94</v>
          </cell>
          <cell r="AP840">
            <v>0</v>
          </cell>
          <cell r="AQ840">
            <v>2.1</v>
          </cell>
          <cell r="BG840" t="b">
            <v>1</v>
          </cell>
          <cell r="BO840" t="b">
            <v>0</v>
          </cell>
          <cell r="CA840" t="b">
            <v>0</v>
          </cell>
          <cell r="CB840" t="b">
            <v>0</v>
          </cell>
          <cell r="CD840" t="b">
            <v>0</v>
          </cell>
          <cell r="CE840" t="b">
            <v>0</v>
          </cell>
          <cell r="CG840" t="b">
            <v>0</v>
          </cell>
          <cell r="CH840" t="b">
            <v>0</v>
          </cell>
          <cell r="CP840" t="str">
            <v>EHWSTBOC</v>
          </cell>
          <cell r="CT840" t="b">
            <v>0</v>
          </cell>
          <cell r="CV840" t="b">
            <v>0</v>
          </cell>
          <cell r="CX840" t="b">
            <v>0</v>
          </cell>
          <cell r="CZ840" t="b">
            <v>0</v>
          </cell>
          <cell r="DB840" t="b">
            <v>0</v>
          </cell>
          <cell r="DD840" t="b">
            <v>0</v>
          </cell>
          <cell r="DF840" t="b">
            <v>0</v>
          </cell>
          <cell r="DH840" t="b">
            <v>0</v>
          </cell>
          <cell r="DJ840" t="b">
            <v>0</v>
          </cell>
          <cell r="DL840" t="b">
            <v>0</v>
          </cell>
          <cell r="DN840" t="b">
            <v>0</v>
          </cell>
          <cell r="DP840" t="b">
            <v>0</v>
          </cell>
          <cell r="DV840">
            <v>0</v>
          </cell>
          <cell r="DX840">
            <v>0</v>
          </cell>
          <cell r="DZ840">
            <v>0</v>
          </cell>
          <cell r="EB840">
            <v>0</v>
          </cell>
          <cell r="ED840">
            <v>0</v>
          </cell>
          <cell r="EF840">
            <v>0</v>
          </cell>
          <cell r="EJ840">
            <v>0</v>
          </cell>
          <cell r="EL840">
            <v>0</v>
          </cell>
          <cell r="EN840">
            <v>0</v>
          </cell>
          <cell r="EP840">
            <v>0</v>
          </cell>
          <cell r="ER840">
            <v>0</v>
          </cell>
          <cell r="ET840">
            <v>0</v>
          </cell>
          <cell r="EX840">
            <v>0</v>
          </cell>
          <cell r="EZ840">
            <v>0</v>
          </cell>
          <cell r="FD840">
            <v>0</v>
          </cell>
          <cell r="FF840">
            <v>0</v>
          </cell>
        </row>
        <row r="841">
          <cell r="A841" t="str">
            <v>RenoSydKedel</v>
          </cell>
          <cell r="B841" t="str">
            <v>DK-West</v>
          </cell>
          <cell r="G841">
            <v>0</v>
          </cell>
          <cell r="H841">
            <v>0.05</v>
          </cell>
          <cell r="AK841">
            <v>0</v>
          </cell>
          <cell r="AL841">
            <v>4.0750000000000001E-2</v>
          </cell>
          <cell r="AN841">
            <v>0</v>
          </cell>
          <cell r="AO841">
            <v>9.9000000000000008E-3</v>
          </cell>
          <cell r="AP841">
            <v>0</v>
          </cell>
          <cell r="AQ841">
            <v>3.5000000000000005E-3</v>
          </cell>
          <cell r="BG841" t="b">
            <v>1</v>
          </cell>
          <cell r="BO841" t="b">
            <v>0</v>
          </cell>
          <cell r="CA841" t="b">
            <v>0</v>
          </cell>
          <cell r="CB841" t="b">
            <v>0</v>
          </cell>
          <cell r="CD841" t="b">
            <v>0</v>
          </cell>
          <cell r="CE841" t="b">
            <v>0</v>
          </cell>
          <cell r="CG841" t="b">
            <v>0</v>
          </cell>
          <cell r="CH841" t="b">
            <v>0</v>
          </cell>
          <cell r="CP841" t="str">
            <v>EHWSTBOC</v>
          </cell>
          <cell r="CT841" t="b">
            <v>0</v>
          </cell>
          <cell r="CV841" t="b">
            <v>0</v>
          </cell>
          <cell r="CX841" t="b">
            <v>0</v>
          </cell>
          <cell r="CZ841" t="b">
            <v>0</v>
          </cell>
          <cell r="DB841" t="b">
            <v>0</v>
          </cell>
          <cell r="DD841" t="b">
            <v>0</v>
          </cell>
          <cell r="DF841" t="b">
            <v>0</v>
          </cell>
          <cell r="DH841" t="b">
            <v>0</v>
          </cell>
          <cell r="DJ841" t="b">
            <v>0</v>
          </cell>
          <cell r="DL841" t="b">
            <v>0</v>
          </cell>
          <cell r="DN841" t="b">
            <v>0</v>
          </cell>
          <cell r="DP841" t="b">
            <v>0</v>
          </cell>
          <cell r="DV841">
            <v>0</v>
          </cell>
          <cell r="DX841">
            <v>0</v>
          </cell>
          <cell r="DZ841">
            <v>0</v>
          </cell>
          <cell r="EB841">
            <v>0</v>
          </cell>
          <cell r="ED841">
            <v>0</v>
          </cell>
          <cell r="EF841">
            <v>0</v>
          </cell>
          <cell r="EJ841">
            <v>0</v>
          </cell>
          <cell r="EL841">
            <v>0</v>
          </cell>
          <cell r="EN841">
            <v>0</v>
          </cell>
          <cell r="EP841">
            <v>0</v>
          </cell>
          <cell r="ER841">
            <v>0</v>
          </cell>
          <cell r="ET841">
            <v>0</v>
          </cell>
          <cell r="EX841">
            <v>0</v>
          </cell>
          <cell r="EZ841">
            <v>0</v>
          </cell>
          <cell r="FD841">
            <v>0</v>
          </cell>
          <cell r="FF841">
            <v>0</v>
          </cell>
        </row>
        <row r="842">
          <cell r="A842" t="str">
            <v>RenoSydKedel</v>
          </cell>
          <cell r="B842" t="str">
            <v>DK-West</v>
          </cell>
          <cell r="G842">
            <v>0</v>
          </cell>
          <cell r="H842">
            <v>0.05</v>
          </cell>
          <cell r="AK842">
            <v>0</v>
          </cell>
          <cell r="AL842">
            <v>4.0750000000000001E-2</v>
          </cell>
          <cell r="AN842">
            <v>0</v>
          </cell>
          <cell r="AO842">
            <v>9.9000000000000008E-3</v>
          </cell>
          <cell r="AP842">
            <v>0</v>
          </cell>
          <cell r="AQ842">
            <v>3.5000000000000005E-3</v>
          </cell>
          <cell r="BG842" t="b">
            <v>1</v>
          </cell>
          <cell r="BO842" t="b">
            <v>1</v>
          </cell>
          <cell r="CA842" t="b">
            <v>0</v>
          </cell>
          <cell r="CB842" t="b">
            <v>1</v>
          </cell>
          <cell r="CD842" t="b">
            <v>0</v>
          </cell>
          <cell r="CE842" t="b">
            <v>0</v>
          </cell>
          <cell r="CG842" t="b">
            <v>0</v>
          </cell>
          <cell r="CH842" t="b">
            <v>0</v>
          </cell>
          <cell r="CP842" t="str">
            <v>EHWSTBOC</v>
          </cell>
          <cell r="CT842" t="b">
            <v>0</v>
          </cell>
          <cell r="CV842" t="b">
            <v>0</v>
          </cell>
          <cell r="CX842" t="b">
            <v>0</v>
          </cell>
          <cell r="CZ842" t="b">
            <v>0</v>
          </cell>
          <cell r="DB842" t="b">
            <v>0</v>
          </cell>
          <cell r="DD842" t="b">
            <v>0</v>
          </cell>
          <cell r="DF842" t="b">
            <v>1</v>
          </cell>
          <cell r="DH842" t="b">
            <v>1</v>
          </cell>
          <cell r="DJ842" t="b">
            <v>1</v>
          </cell>
          <cell r="DL842" t="b">
            <v>1</v>
          </cell>
          <cell r="DN842" t="b">
            <v>0</v>
          </cell>
          <cell r="DP842" t="b">
            <v>0</v>
          </cell>
          <cell r="DV842">
            <v>0</v>
          </cell>
          <cell r="DX842">
            <v>0</v>
          </cell>
          <cell r="DZ842">
            <v>0</v>
          </cell>
          <cell r="EB842">
            <v>0</v>
          </cell>
          <cell r="ED842">
            <v>0</v>
          </cell>
          <cell r="EF842">
            <v>0</v>
          </cell>
          <cell r="EJ842">
            <v>0.05</v>
          </cell>
          <cell r="EL842">
            <v>0.05</v>
          </cell>
          <cell r="EN842">
            <v>0.05</v>
          </cell>
          <cell r="EP842">
            <v>0.05</v>
          </cell>
          <cell r="ER842">
            <v>0</v>
          </cell>
          <cell r="ET842">
            <v>0</v>
          </cell>
          <cell r="EX842">
            <v>0</v>
          </cell>
          <cell r="EZ842">
            <v>0</v>
          </cell>
          <cell r="FD842">
            <v>0</v>
          </cell>
          <cell r="FF842">
            <v>0</v>
          </cell>
        </row>
        <row r="843">
          <cell r="A843" t="str">
            <v>RenoSydKedel</v>
          </cell>
          <cell r="B843" t="str">
            <v>DK-West</v>
          </cell>
          <cell r="G843">
            <v>0</v>
          </cell>
          <cell r="H843">
            <v>0.05</v>
          </cell>
          <cell r="AK843">
            <v>0</v>
          </cell>
          <cell r="AL843">
            <v>4.0750000000000001E-2</v>
          </cell>
          <cell r="AN843">
            <v>0</v>
          </cell>
          <cell r="AO843">
            <v>9.9000000000000008E-3</v>
          </cell>
          <cell r="AP843">
            <v>0</v>
          </cell>
          <cell r="AQ843">
            <v>3.5000000000000005E-3</v>
          </cell>
          <cell r="BG843" t="b">
            <v>1</v>
          </cell>
          <cell r="BO843" t="b">
            <v>0</v>
          </cell>
          <cell r="CA843" t="b">
            <v>0</v>
          </cell>
          <cell r="CB843" t="b">
            <v>0</v>
          </cell>
          <cell r="CD843" t="b">
            <v>0</v>
          </cell>
          <cell r="CE843" t="b">
            <v>1</v>
          </cell>
          <cell r="CG843" t="b">
            <v>0</v>
          </cell>
          <cell r="CH843" t="b">
            <v>0</v>
          </cell>
          <cell r="CT843" t="b">
            <v>0</v>
          </cell>
          <cell r="CV843" t="b">
            <v>0</v>
          </cell>
          <cell r="CX843" t="b">
            <v>0</v>
          </cell>
          <cell r="CZ843" t="b">
            <v>0</v>
          </cell>
          <cell r="DB843" t="b">
            <v>0</v>
          </cell>
          <cell r="DD843" t="b">
            <v>0</v>
          </cell>
          <cell r="DF843" t="b">
            <v>0</v>
          </cell>
          <cell r="DH843" t="b">
            <v>0</v>
          </cell>
          <cell r="DJ843" t="b">
            <v>0</v>
          </cell>
          <cell r="DL843" t="b">
            <v>0</v>
          </cell>
          <cell r="DN843" t="b">
            <v>0</v>
          </cell>
          <cell r="DP843" t="b">
            <v>0</v>
          </cell>
          <cell r="DV843">
            <v>0</v>
          </cell>
          <cell r="DX843">
            <v>0</v>
          </cell>
          <cell r="DZ843">
            <v>0</v>
          </cell>
          <cell r="EB843">
            <v>0</v>
          </cell>
          <cell r="ED843">
            <v>0</v>
          </cell>
          <cell r="EF843">
            <v>0</v>
          </cell>
          <cell r="EJ843">
            <v>0</v>
          </cell>
          <cell r="EL843">
            <v>0</v>
          </cell>
          <cell r="EN843">
            <v>0</v>
          </cell>
          <cell r="EP843">
            <v>0</v>
          </cell>
          <cell r="ER843">
            <v>0</v>
          </cell>
          <cell r="ET843">
            <v>0</v>
          </cell>
          <cell r="EX843">
            <v>0</v>
          </cell>
          <cell r="EZ843">
            <v>0.05</v>
          </cell>
          <cell r="FD843">
            <v>0</v>
          </cell>
          <cell r="FF843">
            <v>0</v>
          </cell>
        </row>
        <row r="844">
          <cell r="A844" t="str">
            <v>AarhusNordKV</v>
          </cell>
          <cell r="B844" t="str">
            <v>DK-West</v>
          </cell>
          <cell r="G844">
            <v>9</v>
          </cell>
          <cell r="H844">
            <v>33.333333333333329</v>
          </cell>
          <cell r="AK844">
            <v>1.5479999999999998</v>
          </cell>
          <cell r="AL844">
            <v>21.234567901234559</v>
          </cell>
          <cell r="AN844">
            <v>0</v>
          </cell>
          <cell r="AO844">
            <v>10.44</v>
          </cell>
          <cell r="AP844">
            <v>0</v>
          </cell>
          <cell r="AQ844">
            <v>0.80999999999999994</v>
          </cell>
          <cell r="BG844" t="b">
            <v>1</v>
          </cell>
          <cell r="BO844" t="b">
            <v>0</v>
          </cell>
          <cell r="CA844" t="b">
            <v>0</v>
          </cell>
          <cell r="CB844" t="b">
            <v>0</v>
          </cell>
          <cell r="CD844" t="b">
            <v>0</v>
          </cell>
          <cell r="CE844" t="b">
            <v>0</v>
          </cell>
          <cell r="CG844" t="b">
            <v>0</v>
          </cell>
          <cell r="CH844" t="b">
            <v>0</v>
          </cell>
          <cell r="CP844" t="str">
            <v>ECWSTBPC</v>
          </cell>
          <cell r="CT844" t="b">
            <v>0</v>
          </cell>
          <cell r="CV844" t="b">
            <v>0</v>
          </cell>
          <cell r="CX844" t="b">
            <v>0</v>
          </cell>
          <cell r="CZ844" t="b">
            <v>0</v>
          </cell>
          <cell r="DB844" t="b">
            <v>0</v>
          </cell>
          <cell r="DD844" t="b">
            <v>0</v>
          </cell>
          <cell r="DF844" t="b">
            <v>0</v>
          </cell>
          <cell r="DH844" t="b">
            <v>0</v>
          </cell>
          <cell r="DJ844" t="b">
            <v>0</v>
          </cell>
          <cell r="DL844" t="b">
            <v>0</v>
          </cell>
          <cell r="DN844" t="b">
            <v>0</v>
          </cell>
          <cell r="DP844" t="b">
            <v>0</v>
          </cell>
          <cell r="DV844">
            <v>0</v>
          </cell>
          <cell r="DX844">
            <v>0</v>
          </cell>
          <cell r="DZ844">
            <v>0</v>
          </cell>
          <cell r="EB844">
            <v>0</v>
          </cell>
          <cell r="ED844">
            <v>0</v>
          </cell>
          <cell r="EF844">
            <v>0</v>
          </cell>
          <cell r="EJ844">
            <v>0</v>
          </cell>
          <cell r="EL844">
            <v>0</v>
          </cell>
          <cell r="EN844">
            <v>0</v>
          </cell>
          <cell r="EP844">
            <v>0</v>
          </cell>
          <cell r="ER844">
            <v>0</v>
          </cell>
          <cell r="ET844">
            <v>0</v>
          </cell>
          <cell r="EX844">
            <v>0</v>
          </cell>
          <cell r="EZ844">
            <v>0</v>
          </cell>
          <cell r="FD844">
            <v>0</v>
          </cell>
          <cell r="FF844">
            <v>0</v>
          </cell>
        </row>
        <row r="845">
          <cell r="A845" t="str">
            <v>AarhusNordKV</v>
          </cell>
          <cell r="B845" t="str">
            <v>DK-West</v>
          </cell>
          <cell r="G845">
            <v>9</v>
          </cell>
          <cell r="H845">
            <v>33.333333333333329</v>
          </cell>
          <cell r="AK845">
            <v>1.5479999999999998</v>
          </cell>
          <cell r="AL845">
            <v>21.234567901234559</v>
          </cell>
          <cell r="AN845">
            <v>0</v>
          </cell>
          <cell r="AO845">
            <v>10.44</v>
          </cell>
          <cell r="AP845">
            <v>0</v>
          </cell>
          <cell r="AQ845">
            <v>0.80999999999999994</v>
          </cell>
          <cell r="BG845" t="b">
            <v>1</v>
          </cell>
          <cell r="BO845" t="b">
            <v>0</v>
          </cell>
          <cell r="CA845" t="b">
            <v>0</v>
          </cell>
          <cell r="CB845" t="b">
            <v>0</v>
          </cell>
          <cell r="CD845" t="b">
            <v>0</v>
          </cell>
          <cell r="CE845" t="b">
            <v>0</v>
          </cell>
          <cell r="CG845" t="b">
            <v>0</v>
          </cell>
          <cell r="CH845" t="b">
            <v>0</v>
          </cell>
          <cell r="CP845" t="str">
            <v>ECWSTBPC</v>
          </cell>
          <cell r="CT845" t="b">
            <v>0</v>
          </cell>
          <cell r="CV845" t="b">
            <v>0</v>
          </cell>
          <cell r="CX845" t="b">
            <v>0</v>
          </cell>
          <cell r="CZ845" t="b">
            <v>0</v>
          </cell>
          <cell r="DB845" t="b">
            <v>0</v>
          </cell>
          <cell r="DD845" t="b">
            <v>0</v>
          </cell>
          <cell r="DF845" t="b">
            <v>0</v>
          </cell>
          <cell r="DH845" t="b">
            <v>0</v>
          </cell>
          <cell r="DJ845" t="b">
            <v>0</v>
          </cell>
          <cell r="DL845" t="b">
            <v>0</v>
          </cell>
          <cell r="DN845" t="b">
            <v>0</v>
          </cell>
          <cell r="DP845" t="b">
            <v>0</v>
          </cell>
          <cell r="DV845">
            <v>0</v>
          </cell>
          <cell r="DX845">
            <v>0</v>
          </cell>
          <cell r="DZ845">
            <v>0</v>
          </cell>
          <cell r="EB845">
            <v>0</v>
          </cell>
          <cell r="ED845">
            <v>0</v>
          </cell>
          <cell r="EF845">
            <v>0</v>
          </cell>
          <cell r="EJ845">
            <v>0</v>
          </cell>
          <cell r="EL845">
            <v>0</v>
          </cell>
          <cell r="EN845">
            <v>0</v>
          </cell>
          <cell r="EP845">
            <v>0</v>
          </cell>
          <cell r="ER845">
            <v>0</v>
          </cell>
          <cell r="ET845">
            <v>0</v>
          </cell>
          <cell r="EX845">
            <v>0</v>
          </cell>
          <cell r="EZ845">
            <v>0</v>
          </cell>
          <cell r="FD845">
            <v>0</v>
          </cell>
          <cell r="FF845">
            <v>0</v>
          </cell>
        </row>
        <row r="846">
          <cell r="A846" t="str">
            <v>AarhusNordKV</v>
          </cell>
          <cell r="B846" t="str">
            <v>DK-West</v>
          </cell>
          <cell r="G846">
            <v>9</v>
          </cell>
          <cell r="H846">
            <v>33.333333333333329</v>
          </cell>
          <cell r="AK846">
            <v>1.5479999999999998</v>
          </cell>
          <cell r="AL846">
            <v>21.234567901234559</v>
          </cell>
          <cell r="AN846">
            <v>0</v>
          </cell>
          <cell r="AO846">
            <v>10.44</v>
          </cell>
          <cell r="AP846">
            <v>0</v>
          </cell>
          <cell r="AQ846">
            <v>0.80999999999999994</v>
          </cell>
          <cell r="BG846" t="b">
            <v>1</v>
          </cell>
          <cell r="BO846" t="b">
            <v>1</v>
          </cell>
          <cell r="CA846" t="b">
            <v>1</v>
          </cell>
          <cell r="CB846" t="b">
            <v>1</v>
          </cell>
          <cell r="CD846" t="b">
            <v>0</v>
          </cell>
          <cell r="CE846" t="b">
            <v>0</v>
          </cell>
          <cell r="CG846" t="b">
            <v>0</v>
          </cell>
          <cell r="CH846" t="b">
            <v>0</v>
          </cell>
          <cell r="CP846" t="str">
            <v>ECWSTBPC</v>
          </cell>
          <cell r="CT846" t="b">
            <v>1</v>
          </cell>
          <cell r="CV846" t="b">
            <v>1</v>
          </cell>
          <cell r="CX846" t="b">
            <v>0</v>
          </cell>
          <cell r="CZ846" t="b">
            <v>0</v>
          </cell>
          <cell r="DB846" t="b">
            <v>0</v>
          </cell>
          <cell r="DD846" t="b">
            <v>0</v>
          </cell>
          <cell r="DF846" t="b">
            <v>1</v>
          </cell>
          <cell r="DH846" t="b">
            <v>1</v>
          </cell>
          <cell r="DJ846" t="b">
            <v>0</v>
          </cell>
          <cell r="DL846" t="b">
            <v>0</v>
          </cell>
          <cell r="DN846" t="b">
            <v>0</v>
          </cell>
          <cell r="DP846" t="b">
            <v>0</v>
          </cell>
          <cell r="DV846">
            <v>9</v>
          </cell>
          <cell r="DX846">
            <v>9</v>
          </cell>
          <cell r="DZ846">
            <v>0</v>
          </cell>
          <cell r="EB846">
            <v>0</v>
          </cell>
          <cell r="ED846">
            <v>0</v>
          </cell>
          <cell r="EF846">
            <v>0</v>
          </cell>
          <cell r="EJ846">
            <v>33.333333333333329</v>
          </cell>
          <cell r="EL846">
            <v>33.333333333333329</v>
          </cell>
          <cell r="EN846">
            <v>0</v>
          </cell>
          <cell r="EP846">
            <v>0</v>
          </cell>
          <cell r="ER846">
            <v>0</v>
          </cell>
          <cell r="ET846">
            <v>0</v>
          </cell>
          <cell r="EX846">
            <v>0</v>
          </cell>
          <cell r="EZ846">
            <v>0</v>
          </cell>
          <cell r="FD846">
            <v>0</v>
          </cell>
          <cell r="FF846">
            <v>0</v>
          </cell>
        </row>
        <row r="847">
          <cell r="A847" t="str">
            <v>AarhusNordKV</v>
          </cell>
          <cell r="B847" t="str">
            <v>DK-West</v>
          </cell>
          <cell r="G847">
            <v>9</v>
          </cell>
          <cell r="H847">
            <v>33.333333333333329</v>
          </cell>
          <cell r="AK847">
            <v>1.5479999999999998</v>
          </cell>
          <cell r="AL847">
            <v>21.234567901234559</v>
          </cell>
          <cell r="AN847">
            <v>0</v>
          </cell>
          <cell r="AO847">
            <v>10.44</v>
          </cell>
          <cell r="AP847">
            <v>0</v>
          </cell>
          <cell r="AQ847">
            <v>0.80999999999999994</v>
          </cell>
          <cell r="BG847" t="b">
            <v>1</v>
          </cell>
          <cell r="BO847" t="b">
            <v>0</v>
          </cell>
          <cell r="CA847" t="b">
            <v>0</v>
          </cell>
          <cell r="CB847" t="b">
            <v>0</v>
          </cell>
          <cell r="CD847" t="b">
            <v>1</v>
          </cell>
          <cell r="CE847" t="b">
            <v>1</v>
          </cell>
          <cell r="CG847" t="b">
            <v>0</v>
          </cell>
          <cell r="CH847" t="b">
            <v>0</v>
          </cell>
          <cell r="CT847" t="b">
            <v>0</v>
          </cell>
          <cell r="CV847" t="b">
            <v>0</v>
          </cell>
          <cell r="CX847" t="b">
            <v>0</v>
          </cell>
          <cell r="CZ847" t="b">
            <v>0</v>
          </cell>
          <cell r="DB847" t="b">
            <v>0</v>
          </cell>
          <cell r="DD847" t="b">
            <v>0</v>
          </cell>
          <cell r="DF847" t="b">
            <v>0</v>
          </cell>
          <cell r="DH847" t="b">
            <v>0</v>
          </cell>
          <cell r="DJ847" t="b">
            <v>0</v>
          </cell>
          <cell r="DL847" t="b">
            <v>0</v>
          </cell>
          <cell r="DN847" t="b">
            <v>0</v>
          </cell>
          <cell r="DP847" t="b">
            <v>0</v>
          </cell>
          <cell r="DV847">
            <v>0</v>
          </cell>
          <cell r="DX847">
            <v>0</v>
          </cell>
          <cell r="DZ847">
            <v>0</v>
          </cell>
          <cell r="EB847">
            <v>0</v>
          </cell>
          <cell r="ED847">
            <v>0</v>
          </cell>
          <cell r="EF847">
            <v>0</v>
          </cell>
          <cell r="EJ847">
            <v>0</v>
          </cell>
          <cell r="EL847">
            <v>0</v>
          </cell>
          <cell r="EN847">
            <v>0</v>
          </cell>
          <cell r="EP847">
            <v>0</v>
          </cell>
          <cell r="ER847">
            <v>0</v>
          </cell>
          <cell r="ET847">
            <v>0</v>
          </cell>
          <cell r="EX847">
            <v>9</v>
          </cell>
          <cell r="EZ847">
            <v>33.333333333333329</v>
          </cell>
          <cell r="FD847">
            <v>0</v>
          </cell>
          <cell r="FF847">
            <v>0</v>
          </cell>
        </row>
        <row r="848">
          <cell r="A848" t="str">
            <v>AarhusNordKV2</v>
          </cell>
          <cell r="B848" t="str">
            <v>DK-West</v>
          </cell>
          <cell r="G848">
            <v>11.3</v>
          </cell>
          <cell r="H848">
            <v>40.357142857142854</v>
          </cell>
          <cell r="AK848">
            <v>2.3616999999999999</v>
          </cell>
          <cell r="AL848">
            <v>30.123724489795915</v>
          </cell>
          <cell r="AN848">
            <v>0</v>
          </cell>
          <cell r="AO848">
            <v>13.108000000000001</v>
          </cell>
          <cell r="AP848">
            <v>0</v>
          </cell>
          <cell r="AQ848">
            <v>1.0170000000000001</v>
          </cell>
          <cell r="BG848" t="b">
            <v>1</v>
          </cell>
          <cell r="BO848" t="b">
            <v>0</v>
          </cell>
          <cell r="CA848" t="b">
            <v>0</v>
          </cell>
          <cell r="CB848" t="b">
            <v>0</v>
          </cell>
          <cell r="CD848" t="b">
            <v>0</v>
          </cell>
          <cell r="CE848" t="b">
            <v>0</v>
          </cell>
          <cell r="CG848" t="b">
            <v>0</v>
          </cell>
          <cell r="CH848" t="b">
            <v>0</v>
          </cell>
          <cell r="CP848" t="str">
            <v>ECWSTBPC</v>
          </cell>
          <cell r="CT848" t="b">
            <v>0</v>
          </cell>
          <cell r="CV848" t="b">
            <v>0</v>
          </cell>
          <cell r="CX848" t="b">
            <v>0</v>
          </cell>
          <cell r="CZ848" t="b">
            <v>0</v>
          </cell>
          <cell r="DB848" t="b">
            <v>0</v>
          </cell>
          <cell r="DD848" t="b">
            <v>0</v>
          </cell>
          <cell r="DF848" t="b">
            <v>0</v>
          </cell>
          <cell r="DH848" t="b">
            <v>0</v>
          </cell>
          <cell r="DJ848" t="b">
            <v>0</v>
          </cell>
          <cell r="DL848" t="b">
            <v>0</v>
          </cell>
          <cell r="DN848" t="b">
            <v>0</v>
          </cell>
          <cell r="DP848" t="b">
            <v>0</v>
          </cell>
          <cell r="DV848">
            <v>0</v>
          </cell>
          <cell r="DX848">
            <v>0</v>
          </cell>
          <cell r="DZ848">
            <v>0</v>
          </cell>
          <cell r="EB848">
            <v>0</v>
          </cell>
          <cell r="ED848">
            <v>0</v>
          </cell>
          <cell r="EF848">
            <v>0</v>
          </cell>
          <cell r="EJ848">
            <v>0</v>
          </cell>
          <cell r="EL848">
            <v>0</v>
          </cell>
          <cell r="EN848">
            <v>0</v>
          </cell>
          <cell r="EP848">
            <v>0</v>
          </cell>
          <cell r="ER848">
            <v>0</v>
          </cell>
          <cell r="ET848">
            <v>0</v>
          </cell>
          <cell r="EX848">
            <v>0</v>
          </cell>
          <cell r="EZ848">
            <v>0</v>
          </cell>
          <cell r="FD848">
            <v>0</v>
          </cell>
          <cell r="FF848">
            <v>0</v>
          </cell>
        </row>
        <row r="849">
          <cell r="A849" t="str">
            <v>AarhusNordKV2</v>
          </cell>
          <cell r="B849" t="str">
            <v>DK-West</v>
          </cell>
          <cell r="G849">
            <v>11.3</v>
          </cell>
          <cell r="H849">
            <v>40.357142857142854</v>
          </cell>
          <cell r="AK849">
            <v>2.3616999999999999</v>
          </cell>
          <cell r="AL849">
            <v>30.123724489795915</v>
          </cell>
          <cell r="AN849">
            <v>0</v>
          </cell>
          <cell r="AO849">
            <v>13.108000000000001</v>
          </cell>
          <cell r="AP849">
            <v>0</v>
          </cell>
          <cell r="AQ849">
            <v>1.0170000000000001</v>
          </cell>
          <cell r="BG849" t="b">
            <v>1</v>
          </cell>
          <cell r="BO849" t="b">
            <v>1</v>
          </cell>
          <cell r="CA849" t="b">
            <v>1</v>
          </cell>
          <cell r="CB849" t="b">
            <v>1</v>
          </cell>
          <cell r="CD849" t="b">
            <v>0</v>
          </cell>
          <cell r="CE849" t="b">
            <v>0</v>
          </cell>
          <cell r="CG849" t="b">
            <v>0</v>
          </cell>
          <cell r="CH849" t="b">
            <v>0</v>
          </cell>
          <cell r="CP849" t="str">
            <v>ECWSTBPC</v>
          </cell>
          <cell r="CT849" t="b">
            <v>1</v>
          </cell>
          <cell r="CV849" t="b">
            <v>1</v>
          </cell>
          <cell r="CX849" t="b">
            <v>1</v>
          </cell>
          <cell r="CZ849" t="b">
            <v>0</v>
          </cell>
          <cell r="DB849" t="b">
            <v>0</v>
          </cell>
          <cell r="DD849" t="b">
            <v>0</v>
          </cell>
          <cell r="DF849" t="b">
            <v>1</v>
          </cell>
          <cell r="DH849" t="b">
            <v>1</v>
          </cell>
          <cell r="DJ849" t="b">
            <v>1</v>
          </cell>
          <cell r="DL849" t="b">
            <v>0</v>
          </cell>
          <cell r="DN849" t="b">
            <v>0</v>
          </cell>
          <cell r="DP849" t="b">
            <v>0</v>
          </cell>
          <cell r="DV849">
            <v>11.3</v>
          </cell>
          <cell r="DX849">
            <v>11.3</v>
          </cell>
          <cell r="DZ849">
            <v>11.3</v>
          </cell>
          <cell r="EB849">
            <v>0</v>
          </cell>
          <cell r="ED849">
            <v>0</v>
          </cell>
          <cell r="EF849">
            <v>0</v>
          </cell>
          <cell r="EJ849">
            <v>40.357142857142854</v>
          </cell>
          <cell r="EL849">
            <v>40.357142857142854</v>
          </cell>
          <cell r="EN849">
            <v>40.357142857142854</v>
          </cell>
          <cell r="EP849">
            <v>0</v>
          </cell>
          <cell r="ER849">
            <v>0</v>
          </cell>
          <cell r="ET849">
            <v>0</v>
          </cell>
          <cell r="EX849">
            <v>0</v>
          </cell>
          <cell r="EZ849">
            <v>0</v>
          </cell>
          <cell r="FD849">
            <v>0</v>
          </cell>
          <cell r="FF849">
            <v>0</v>
          </cell>
        </row>
        <row r="850">
          <cell r="A850" t="str">
            <v>AarhusNordKV2</v>
          </cell>
          <cell r="B850" t="str">
            <v>DK-West</v>
          </cell>
          <cell r="G850">
            <v>11.3</v>
          </cell>
          <cell r="H850">
            <v>40.357142857142854</v>
          </cell>
          <cell r="AK850">
            <v>2.3616999999999999</v>
          </cell>
          <cell r="AL850">
            <v>30.123724489795915</v>
          </cell>
          <cell r="AN850">
            <v>0</v>
          </cell>
          <cell r="AO850">
            <v>13.108000000000001</v>
          </cell>
          <cell r="AP850">
            <v>0</v>
          </cell>
          <cell r="AQ850">
            <v>1.0170000000000001</v>
          </cell>
          <cell r="BG850" t="b">
            <v>1</v>
          </cell>
          <cell r="BO850" t="b">
            <v>0</v>
          </cell>
          <cell r="CA850" t="b">
            <v>0</v>
          </cell>
          <cell r="CB850" t="b">
            <v>0</v>
          </cell>
          <cell r="CD850" t="b">
            <v>1</v>
          </cell>
          <cell r="CE850" t="b">
            <v>1</v>
          </cell>
          <cell r="CG850" t="b">
            <v>0</v>
          </cell>
          <cell r="CH850" t="b">
            <v>0</v>
          </cell>
          <cell r="CT850" t="b">
            <v>0</v>
          </cell>
          <cell r="CV850" t="b">
            <v>0</v>
          </cell>
          <cell r="CX850" t="b">
            <v>0</v>
          </cell>
          <cell r="CZ850" t="b">
            <v>0</v>
          </cell>
          <cell r="DB850" t="b">
            <v>0</v>
          </cell>
          <cell r="DD850" t="b">
            <v>0</v>
          </cell>
          <cell r="DF850" t="b">
            <v>0</v>
          </cell>
          <cell r="DH850" t="b">
            <v>0</v>
          </cell>
          <cell r="DJ850" t="b">
            <v>0</v>
          </cell>
          <cell r="DL850" t="b">
            <v>0</v>
          </cell>
          <cell r="DN850" t="b">
            <v>0</v>
          </cell>
          <cell r="DP850" t="b">
            <v>0</v>
          </cell>
          <cell r="DV850">
            <v>0</v>
          </cell>
          <cell r="DX850">
            <v>0</v>
          </cell>
          <cell r="DZ850">
            <v>0</v>
          </cell>
          <cell r="EB850">
            <v>0</v>
          </cell>
          <cell r="ED850">
            <v>0</v>
          </cell>
          <cell r="EF850">
            <v>0</v>
          </cell>
          <cell r="EJ850">
            <v>0</v>
          </cell>
          <cell r="EL850">
            <v>0</v>
          </cell>
          <cell r="EN850">
            <v>0</v>
          </cell>
          <cell r="EP850">
            <v>0</v>
          </cell>
          <cell r="ER850">
            <v>0</v>
          </cell>
          <cell r="ET850">
            <v>0</v>
          </cell>
          <cell r="EX850">
            <v>11.3</v>
          </cell>
          <cell r="EZ850">
            <v>40.357142857142854</v>
          </cell>
          <cell r="FD850">
            <v>0</v>
          </cell>
          <cell r="FF850">
            <v>0</v>
          </cell>
        </row>
        <row r="851">
          <cell r="A851" t="str">
            <v>AarhusNordKV3</v>
          </cell>
          <cell r="B851" t="str">
            <v>DK-West</v>
          </cell>
          <cell r="G851">
            <v>33.19756376094405</v>
          </cell>
          <cell r="H851">
            <v>95</v>
          </cell>
          <cell r="AK851">
            <v>7.9474967643700047</v>
          </cell>
          <cell r="AL851">
            <v>65.082637254901954</v>
          </cell>
          <cell r="AN851">
            <v>0</v>
          </cell>
          <cell r="AO851">
            <v>38.509173962695094</v>
          </cell>
          <cell r="AP851">
            <v>0</v>
          </cell>
          <cell r="AQ851">
            <v>2.3238294632660832</v>
          </cell>
          <cell r="BG851" t="b">
            <v>1</v>
          </cell>
          <cell r="BO851" t="b">
            <v>0</v>
          </cell>
          <cell r="CA851" t="b">
            <v>0</v>
          </cell>
          <cell r="CB851" t="b">
            <v>0</v>
          </cell>
          <cell r="CD851" t="b">
            <v>0</v>
          </cell>
          <cell r="CE851" t="b">
            <v>0</v>
          </cell>
          <cell r="CG851" t="b">
            <v>0</v>
          </cell>
          <cell r="CH851" t="b">
            <v>0</v>
          </cell>
          <cell r="CP851" t="str">
            <v>ECWSTBPC</v>
          </cell>
          <cell r="CT851" t="b">
            <v>0</v>
          </cell>
          <cell r="CV851" t="b">
            <v>1</v>
          </cell>
          <cell r="CX851" t="b">
            <v>1</v>
          </cell>
          <cell r="CZ851" t="b">
            <v>1</v>
          </cell>
          <cell r="DB851" t="b">
            <v>1</v>
          </cell>
          <cell r="DD851" t="b">
            <v>0</v>
          </cell>
          <cell r="DF851" t="b">
            <v>0</v>
          </cell>
          <cell r="DH851" t="b">
            <v>1</v>
          </cell>
          <cell r="DJ851" t="b">
            <v>1</v>
          </cell>
          <cell r="DL851" t="b">
            <v>1</v>
          </cell>
          <cell r="DN851" t="b">
            <v>1</v>
          </cell>
          <cell r="DP851" t="b">
            <v>0</v>
          </cell>
          <cell r="DV851">
            <v>0</v>
          </cell>
          <cell r="DX851">
            <v>0</v>
          </cell>
          <cell r="DZ851">
            <v>0</v>
          </cell>
          <cell r="EB851">
            <v>0</v>
          </cell>
          <cell r="ED851">
            <v>0</v>
          </cell>
          <cell r="EF851">
            <v>0</v>
          </cell>
          <cell r="EJ851">
            <v>0</v>
          </cell>
          <cell r="EL851">
            <v>0</v>
          </cell>
          <cell r="EN851">
            <v>0</v>
          </cell>
          <cell r="EP851">
            <v>0</v>
          </cell>
          <cell r="ER851">
            <v>0</v>
          </cell>
          <cell r="ET851">
            <v>0</v>
          </cell>
          <cell r="EX851">
            <v>0</v>
          </cell>
          <cell r="EZ851">
            <v>0</v>
          </cell>
          <cell r="FD851">
            <v>0</v>
          </cell>
          <cell r="FF851">
            <v>0</v>
          </cell>
        </row>
        <row r="852">
          <cell r="A852" t="str">
            <v>VarmelagerÅrhus</v>
          </cell>
          <cell r="B852" t="str">
            <v>DK-West</v>
          </cell>
          <cell r="G852">
            <v>0</v>
          </cell>
          <cell r="H852">
            <v>139.56666666666666</v>
          </cell>
          <cell r="AK852">
            <v>0</v>
          </cell>
          <cell r="AL852">
            <v>0</v>
          </cell>
          <cell r="AN852">
            <v>0</v>
          </cell>
          <cell r="AO852">
            <v>0</v>
          </cell>
          <cell r="AP852">
            <v>0</v>
          </cell>
          <cell r="AQ852">
            <v>0</v>
          </cell>
          <cell r="BG852" t="b">
            <v>0</v>
          </cell>
          <cell r="BO852" t="b">
            <v>0</v>
          </cell>
          <cell r="CA852" t="b">
            <v>0</v>
          </cell>
          <cell r="CB852" t="b">
            <v>0</v>
          </cell>
          <cell r="CD852" t="b">
            <v>0</v>
          </cell>
          <cell r="CE852" t="b">
            <v>0</v>
          </cell>
          <cell r="CG852" t="b">
            <v>0</v>
          </cell>
          <cell r="CH852" t="b">
            <v>0</v>
          </cell>
          <cell r="CP852">
            <v>0</v>
          </cell>
          <cell r="CT852" t="b">
            <v>0</v>
          </cell>
          <cell r="CV852" t="b">
            <v>0</v>
          </cell>
          <cell r="CX852" t="b">
            <v>0</v>
          </cell>
          <cell r="CZ852" t="b">
            <v>0</v>
          </cell>
          <cell r="DB852" t="b">
            <v>0</v>
          </cell>
          <cell r="DD852" t="b">
            <v>0</v>
          </cell>
          <cell r="DF852" t="b">
            <v>0</v>
          </cell>
          <cell r="DH852" t="b">
            <v>0</v>
          </cell>
          <cell r="DJ852" t="b">
            <v>0</v>
          </cell>
          <cell r="DL852" t="b">
            <v>0</v>
          </cell>
          <cell r="DN852" t="b">
            <v>0</v>
          </cell>
          <cell r="DP852" t="b">
            <v>0</v>
          </cell>
          <cell r="DV852">
            <v>0</v>
          </cell>
          <cell r="DX852">
            <v>0</v>
          </cell>
          <cell r="DZ852">
            <v>0</v>
          </cell>
          <cell r="EB852">
            <v>0</v>
          </cell>
          <cell r="ED852">
            <v>0</v>
          </cell>
          <cell r="EF852">
            <v>0</v>
          </cell>
          <cell r="EJ852">
            <v>0</v>
          </cell>
          <cell r="EL852">
            <v>0</v>
          </cell>
          <cell r="EN852">
            <v>0</v>
          </cell>
          <cell r="EP852">
            <v>0</v>
          </cell>
          <cell r="ER852">
            <v>0</v>
          </cell>
          <cell r="ET852">
            <v>0</v>
          </cell>
          <cell r="EX852">
            <v>0</v>
          </cell>
          <cell r="EZ852">
            <v>0</v>
          </cell>
          <cell r="FD852">
            <v>0</v>
          </cell>
          <cell r="FF852">
            <v>0</v>
          </cell>
        </row>
        <row r="853">
          <cell r="A853" t="str">
            <v>ElkedelÅrhus</v>
          </cell>
          <cell r="B853" t="str">
            <v>DK-West</v>
          </cell>
          <cell r="G853" t="e">
            <v>#VALUE!</v>
          </cell>
          <cell r="H853">
            <v>84.181250000000006</v>
          </cell>
          <cell r="AK853">
            <v>0</v>
          </cell>
          <cell r="AL853">
            <v>0</v>
          </cell>
          <cell r="AN853">
            <v>0</v>
          </cell>
          <cell r="AO853">
            <v>0</v>
          </cell>
          <cell r="AP853">
            <v>0</v>
          </cell>
          <cell r="AQ853">
            <v>0</v>
          </cell>
          <cell r="BG853" t="b">
            <v>0</v>
          </cell>
          <cell r="BO853" t="b">
            <v>0</v>
          </cell>
          <cell r="CA853" t="b">
            <v>0</v>
          </cell>
          <cell r="CB853" t="b">
            <v>0</v>
          </cell>
          <cell r="CD853" t="b">
            <v>0</v>
          </cell>
          <cell r="CE853" t="b">
            <v>0</v>
          </cell>
          <cell r="CG853" t="b">
            <v>0</v>
          </cell>
          <cell r="CH853" t="b">
            <v>0</v>
          </cell>
          <cell r="CP853">
            <v>0</v>
          </cell>
          <cell r="CT853" t="b">
            <v>0</v>
          </cell>
          <cell r="CV853" t="b">
            <v>0</v>
          </cell>
          <cell r="CX853" t="b">
            <v>0</v>
          </cell>
          <cell r="CZ853" t="b">
            <v>0</v>
          </cell>
          <cell r="DB853" t="b">
            <v>0</v>
          </cell>
          <cell r="DD853" t="b">
            <v>0</v>
          </cell>
          <cell r="DF853" t="b">
            <v>0</v>
          </cell>
          <cell r="DH853" t="b">
            <v>0</v>
          </cell>
          <cell r="DJ853" t="b">
            <v>0</v>
          </cell>
          <cell r="DL853" t="b">
            <v>0</v>
          </cell>
          <cell r="DN853" t="b">
            <v>0</v>
          </cell>
          <cell r="DP853" t="b">
            <v>0</v>
          </cell>
          <cell r="DV853">
            <v>0</v>
          </cell>
          <cell r="DX853">
            <v>0</v>
          </cell>
          <cell r="DZ853">
            <v>0</v>
          </cell>
          <cell r="EB853">
            <v>0</v>
          </cell>
          <cell r="ED853">
            <v>0</v>
          </cell>
          <cell r="EF853">
            <v>0</v>
          </cell>
          <cell r="EJ853">
            <v>0</v>
          </cell>
          <cell r="EL853">
            <v>0</v>
          </cell>
          <cell r="EN853">
            <v>0</v>
          </cell>
          <cell r="EP853">
            <v>0</v>
          </cell>
          <cell r="ER853">
            <v>0</v>
          </cell>
          <cell r="ET853">
            <v>0</v>
          </cell>
          <cell r="EX853">
            <v>0</v>
          </cell>
          <cell r="EZ853">
            <v>0</v>
          </cell>
          <cell r="FD853">
            <v>0</v>
          </cell>
          <cell r="FF853">
            <v>0</v>
          </cell>
        </row>
        <row r="854">
          <cell r="A854" t="str">
            <v>AffKV_DKW10</v>
          </cell>
          <cell r="B854" t="str">
            <v>DK-West</v>
          </cell>
          <cell r="G854">
            <v>10</v>
          </cell>
          <cell r="H854">
            <v>31.948881789137381</v>
          </cell>
          <cell r="AK854">
            <v>1.88</v>
          </cell>
          <cell r="AL854">
            <v>19.189743694433954</v>
          </cell>
          <cell r="AN854">
            <v>0</v>
          </cell>
          <cell r="AO854">
            <v>11.6</v>
          </cell>
          <cell r="AP854">
            <v>0</v>
          </cell>
          <cell r="AQ854">
            <v>0.89999999999999991</v>
          </cell>
          <cell r="BG854" t="b">
            <v>1</v>
          </cell>
          <cell r="BO854" t="b">
            <v>0</v>
          </cell>
          <cell r="CA854" t="b">
            <v>0</v>
          </cell>
          <cell r="CB854" t="b">
            <v>0</v>
          </cell>
          <cell r="CD854" t="b">
            <v>0</v>
          </cell>
          <cell r="CE854" t="b">
            <v>0</v>
          </cell>
          <cell r="CG854" t="b">
            <v>0</v>
          </cell>
          <cell r="CH854" t="b">
            <v>0</v>
          </cell>
          <cell r="CP854" t="str">
            <v>ECWSTBPD</v>
          </cell>
          <cell r="CT854" t="b">
            <v>0</v>
          </cell>
          <cell r="CV854" t="b">
            <v>0</v>
          </cell>
          <cell r="CX854" t="b">
            <v>0</v>
          </cell>
          <cell r="CZ854" t="b">
            <v>0</v>
          </cell>
          <cell r="DB854" t="b">
            <v>0</v>
          </cell>
          <cell r="DD854" t="b">
            <v>0</v>
          </cell>
          <cell r="DF854" t="b">
            <v>0</v>
          </cell>
          <cell r="DH854" t="b">
            <v>0</v>
          </cell>
          <cell r="DJ854" t="b">
            <v>0</v>
          </cell>
          <cell r="DL854" t="b">
            <v>0</v>
          </cell>
          <cell r="DN854" t="b">
            <v>0</v>
          </cell>
          <cell r="DP854" t="b">
            <v>0</v>
          </cell>
          <cell r="DV854">
            <v>0</v>
          </cell>
          <cell r="DX854">
            <v>0</v>
          </cell>
          <cell r="DZ854">
            <v>0</v>
          </cell>
          <cell r="EB854">
            <v>0</v>
          </cell>
          <cell r="ED854">
            <v>0</v>
          </cell>
          <cell r="EF854">
            <v>0</v>
          </cell>
          <cell r="EJ854">
            <v>0</v>
          </cell>
          <cell r="EL854">
            <v>0</v>
          </cell>
          <cell r="EN854">
            <v>0</v>
          </cell>
          <cell r="EP854">
            <v>0</v>
          </cell>
          <cell r="ER854">
            <v>0</v>
          </cell>
          <cell r="ET854">
            <v>0</v>
          </cell>
          <cell r="EX854">
            <v>0</v>
          </cell>
          <cell r="EZ854">
            <v>0</v>
          </cell>
          <cell r="FD854">
            <v>0</v>
          </cell>
          <cell r="FF854">
            <v>0</v>
          </cell>
        </row>
        <row r="855">
          <cell r="A855" t="str">
            <v>AffKV_DKW10</v>
          </cell>
          <cell r="B855" t="str">
            <v>DK-West</v>
          </cell>
          <cell r="G855">
            <v>10</v>
          </cell>
          <cell r="H855">
            <v>31.948881789137381</v>
          </cell>
          <cell r="AK855">
            <v>1.88</v>
          </cell>
          <cell r="AL855">
            <v>19.189743694433954</v>
          </cell>
          <cell r="AN855">
            <v>0</v>
          </cell>
          <cell r="AO855">
            <v>11.6</v>
          </cell>
          <cell r="AP855">
            <v>0</v>
          </cell>
          <cell r="AQ855">
            <v>0.89999999999999991</v>
          </cell>
          <cell r="BG855" t="b">
            <v>1</v>
          </cell>
          <cell r="BO855" t="b">
            <v>1</v>
          </cell>
          <cell r="CA855" t="b">
            <v>1</v>
          </cell>
          <cell r="CB855" t="b">
            <v>1</v>
          </cell>
          <cell r="CD855" t="b">
            <v>0</v>
          </cell>
          <cell r="CE855" t="b">
            <v>0</v>
          </cell>
          <cell r="CG855" t="b">
            <v>0</v>
          </cell>
          <cell r="CH855" t="b">
            <v>0</v>
          </cell>
          <cell r="CP855" t="str">
            <v>ECWSTBPD</v>
          </cell>
          <cell r="CT855" t="b">
            <v>0</v>
          </cell>
          <cell r="CV855" t="b">
            <v>0</v>
          </cell>
          <cell r="CX855" t="b">
            <v>0</v>
          </cell>
          <cell r="CZ855" t="b">
            <v>0</v>
          </cell>
          <cell r="DB855" t="b">
            <v>0</v>
          </cell>
          <cell r="DD855" t="b">
            <v>0</v>
          </cell>
          <cell r="DF855" t="b">
            <v>0</v>
          </cell>
          <cell r="DH855" t="b">
            <v>0</v>
          </cell>
          <cell r="DJ855" t="b">
            <v>0</v>
          </cell>
          <cell r="DL855" t="b">
            <v>0</v>
          </cell>
          <cell r="DN855" t="b">
            <v>0</v>
          </cell>
          <cell r="DP855" t="b">
            <v>0</v>
          </cell>
          <cell r="DV855">
            <v>0</v>
          </cell>
          <cell r="DX855">
            <v>0</v>
          </cell>
          <cell r="DZ855">
            <v>0</v>
          </cell>
          <cell r="EB855">
            <v>0</v>
          </cell>
          <cell r="ED855">
            <v>0</v>
          </cell>
          <cell r="EF855">
            <v>0</v>
          </cell>
          <cell r="EJ855">
            <v>0</v>
          </cell>
          <cell r="EL855">
            <v>0</v>
          </cell>
          <cell r="EN855">
            <v>0</v>
          </cell>
          <cell r="EP855">
            <v>0</v>
          </cell>
          <cell r="ER855">
            <v>0</v>
          </cell>
          <cell r="ET855">
            <v>0</v>
          </cell>
          <cell r="EX855">
            <v>0</v>
          </cell>
          <cell r="EZ855">
            <v>0</v>
          </cell>
          <cell r="FD855">
            <v>0</v>
          </cell>
          <cell r="FF855">
            <v>0</v>
          </cell>
        </row>
        <row r="856">
          <cell r="A856" t="str">
            <v>AffKV_DKW10</v>
          </cell>
          <cell r="B856" t="str">
            <v>DK-West</v>
          </cell>
          <cell r="G856">
            <v>10</v>
          </cell>
          <cell r="H856">
            <v>31.948881789137381</v>
          </cell>
          <cell r="AK856">
            <v>1.88</v>
          </cell>
          <cell r="AL856">
            <v>19.189743694433954</v>
          </cell>
          <cell r="AN856">
            <v>0</v>
          </cell>
          <cell r="AO856">
            <v>11.6</v>
          </cell>
          <cell r="AP856">
            <v>0</v>
          </cell>
          <cell r="AQ856">
            <v>0.89999999999999991</v>
          </cell>
          <cell r="BG856" t="b">
            <v>1</v>
          </cell>
          <cell r="BO856" t="b">
            <v>0</v>
          </cell>
          <cell r="CA856" t="b">
            <v>0</v>
          </cell>
          <cell r="CB856" t="b">
            <v>0</v>
          </cell>
          <cell r="CD856" t="b">
            <v>1</v>
          </cell>
          <cell r="CE856" t="b">
            <v>1</v>
          </cell>
          <cell r="CG856" t="b">
            <v>0</v>
          </cell>
          <cell r="CH856" t="b">
            <v>0</v>
          </cell>
          <cell r="CT856" t="b">
            <v>0</v>
          </cell>
          <cell r="CV856" t="b">
            <v>0</v>
          </cell>
          <cell r="CX856" t="b">
            <v>0</v>
          </cell>
          <cell r="CZ856" t="b">
            <v>0</v>
          </cell>
          <cell r="DB856" t="b">
            <v>0</v>
          </cell>
          <cell r="DD856" t="b">
            <v>0</v>
          </cell>
          <cell r="DF856" t="b">
            <v>0</v>
          </cell>
          <cell r="DH856" t="b">
            <v>0</v>
          </cell>
          <cell r="DJ856" t="b">
            <v>0</v>
          </cell>
          <cell r="DL856" t="b">
            <v>0</v>
          </cell>
          <cell r="DN856" t="b">
            <v>0</v>
          </cell>
          <cell r="DP856" t="b">
            <v>0</v>
          </cell>
          <cell r="DV856">
            <v>0</v>
          </cell>
          <cell r="DX856">
            <v>0</v>
          </cell>
          <cell r="DZ856">
            <v>0</v>
          </cell>
          <cell r="EB856">
            <v>0</v>
          </cell>
          <cell r="ED856">
            <v>0</v>
          </cell>
          <cell r="EF856">
            <v>0</v>
          </cell>
          <cell r="EJ856">
            <v>0</v>
          </cell>
          <cell r="EL856">
            <v>0</v>
          </cell>
          <cell r="EN856">
            <v>0</v>
          </cell>
          <cell r="EP856">
            <v>0</v>
          </cell>
          <cell r="ER856">
            <v>0</v>
          </cell>
          <cell r="ET856">
            <v>0</v>
          </cell>
          <cell r="EX856">
            <v>10</v>
          </cell>
          <cell r="EZ856">
            <v>31.948881789137381</v>
          </cell>
          <cell r="FD856">
            <v>0</v>
          </cell>
          <cell r="FF856">
            <v>0</v>
          </cell>
        </row>
        <row r="857">
          <cell r="A857" t="str">
            <v>GT_DKW10</v>
          </cell>
          <cell r="B857" t="str">
            <v>DK-West</v>
          </cell>
          <cell r="G857">
            <v>6</v>
          </cell>
          <cell r="H857">
            <v>12.793176972281451</v>
          </cell>
          <cell r="AK857">
            <v>1.7159999999999997</v>
          </cell>
          <cell r="AL857">
            <v>7.8013829724360226</v>
          </cell>
          <cell r="AN857">
            <v>0</v>
          </cell>
          <cell r="AO857">
            <v>0.24</v>
          </cell>
          <cell r="AP857">
            <v>60</v>
          </cell>
          <cell r="AQ857">
            <v>0.48</v>
          </cell>
          <cell r="BG857" t="b">
            <v>1</v>
          </cell>
          <cell r="BO857" t="b">
            <v>0</v>
          </cell>
          <cell r="CA857" t="b">
            <v>0</v>
          </cell>
          <cell r="CB857" t="b">
            <v>0</v>
          </cell>
          <cell r="CD857" t="b">
            <v>0</v>
          </cell>
          <cell r="CE857" t="b">
            <v>0</v>
          </cell>
          <cell r="CG857" t="b">
            <v>0</v>
          </cell>
          <cell r="CH857" t="b">
            <v>0</v>
          </cell>
          <cell r="CP857" t="str">
            <v>ECGASGTD</v>
          </cell>
          <cell r="CT857" t="b">
            <v>0</v>
          </cell>
          <cell r="CV857" t="b">
            <v>0</v>
          </cell>
          <cell r="CX857" t="b">
            <v>0</v>
          </cell>
          <cell r="CZ857" t="b">
            <v>0</v>
          </cell>
          <cell r="DB857" t="b">
            <v>0</v>
          </cell>
          <cell r="DD857" t="b">
            <v>0</v>
          </cell>
          <cell r="DF857" t="b">
            <v>0</v>
          </cell>
          <cell r="DH857" t="b">
            <v>0</v>
          </cell>
          <cell r="DJ857" t="b">
            <v>0</v>
          </cell>
          <cell r="DL857" t="b">
            <v>0</v>
          </cell>
          <cell r="DN857" t="b">
            <v>0</v>
          </cell>
          <cell r="DP857" t="b">
            <v>0</v>
          </cell>
          <cell r="DV857">
            <v>0</v>
          </cell>
          <cell r="DX857">
            <v>0</v>
          </cell>
          <cell r="DZ857">
            <v>0</v>
          </cell>
          <cell r="EB857">
            <v>0</v>
          </cell>
          <cell r="ED857">
            <v>0</v>
          </cell>
          <cell r="EF857">
            <v>0</v>
          </cell>
          <cell r="EJ857">
            <v>0</v>
          </cell>
          <cell r="EL857">
            <v>0</v>
          </cell>
          <cell r="EN857">
            <v>0</v>
          </cell>
          <cell r="EP857">
            <v>0</v>
          </cell>
          <cell r="ER857">
            <v>0</v>
          </cell>
          <cell r="ET857">
            <v>0</v>
          </cell>
          <cell r="EX857">
            <v>0</v>
          </cell>
          <cell r="EZ857">
            <v>0</v>
          </cell>
          <cell r="FD857">
            <v>0</v>
          </cell>
          <cell r="FF857">
            <v>0</v>
          </cell>
        </row>
        <row r="858">
          <cell r="A858" t="str">
            <v>GT_DKW10</v>
          </cell>
          <cell r="B858" t="str">
            <v>DK-West</v>
          </cell>
          <cell r="G858">
            <v>6</v>
          </cell>
          <cell r="H858">
            <v>12.793176972281451</v>
          </cell>
          <cell r="AK858">
            <v>1.7159999999999997</v>
          </cell>
          <cell r="AL858">
            <v>7.8013829724360226</v>
          </cell>
          <cell r="AN858">
            <v>0</v>
          </cell>
          <cell r="AO858">
            <v>0.24</v>
          </cell>
          <cell r="AP858">
            <v>60</v>
          </cell>
          <cell r="AQ858">
            <v>0.48</v>
          </cell>
          <cell r="BG858" t="b">
            <v>1</v>
          </cell>
          <cell r="BO858" t="b">
            <v>1</v>
          </cell>
          <cell r="CA858" t="b">
            <v>1</v>
          </cell>
          <cell r="CB858" t="b">
            <v>1</v>
          </cell>
          <cell r="CD858" t="b">
            <v>0</v>
          </cell>
          <cell r="CE858" t="b">
            <v>0</v>
          </cell>
          <cell r="CG858" t="b">
            <v>0</v>
          </cell>
          <cell r="CH858" t="b">
            <v>0</v>
          </cell>
          <cell r="CP858" t="str">
            <v>ECGASGTD</v>
          </cell>
          <cell r="CT858" t="b">
            <v>0</v>
          </cell>
          <cell r="CV858" t="b">
            <v>0</v>
          </cell>
          <cell r="CX858" t="b">
            <v>0</v>
          </cell>
          <cell r="CZ858" t="b">
            <v>0</v>
          </cell>
          <cell r="DB858" t="b">
            <v>0</v>
          </cell>
          <cell r="DD858" t="b">
            <v>0</v>
          </cell>
          <cell r="DF858" t="b">
            <v>0</v>
          </cell>
          <cell r="DH858" t="b">
            <v>0</v>
          </cell>
          <cell r="DJ858" t="b">
            <v>0</v>
          </cell>
          <cell r="DL858" t="b">
            <v>0</v>
          </cell>
          <cell r="DN858" t="b">
            <v>0</v>
          </cell>
          <cell r="DP858" t="b">
            <v>0</v>
          </cell>
          <cell r="DV858">
            <v>6</v>
          </cell>
          <cell r="DX858">
            <v>6</v>
          </cell>
          <cell r="DZ858">
            <v>6</v>
          </cell>
          <cell r="EB858">
            <v>6</v>
          </cell>
          <cell r="ED858">
            <v>0</v>
          </cell>
          <cell r="EF858">
            <v>0</v>
          </cell>
          <cell r="EJ858">
            <v>12.793176972281451</v>
          </cell>
          <cell r="EL858">
            <v>12.793176972281451</v>
          </cell>
          <cell r="EN858">
            <v>12.793176972281451</v>
          </cell>
          <cell r="EP858">
            <v>12.793176972281451</v>
          </cell>
          <cell r="ER858">
            <v>0</v>
          </cell>
          <cell r="ET858">
            <v>0</v>
          </cell>
          <cell r="EX858">
            <v>0</v>
          </cell>
          <cell r="EZ858">
            <v>0</v>
          </cell>
          <cell r="FD858">
            <v>0</v>
          </cell>
          <cell r="FF858">
            <v>0</v>
          </cell>
        </row>
        <row r="859">
          <cell r="A859" t="str">
            <v>GT_DKW10</v>
          </cell>
          <cell r="B859" t="str">
            <v>DK-West</v>
          </cell>
          <cell r="G859">
            <v>6</v>
          </cell>
          <cell r="H859">
            <v>12.793176972281451</v>
          </cell>
          <cell r="AK859">
            <v>1.7159999999999997</v>
          </cell>
          <cell r="AL859">
            <v>7.8013829724360226</v>
          </cell>
          <cell r="AN859">
            <v>0</v>
          </cell>
          <cell r="AO859">
            <v>0.24</v>
          </cell>
          <cell r="AP859">
            <v>60</v>
          </cell>
          <cell r="AQ859">
            <v>0.48</v>
          </cell>
          <cell r="BG859" t="b">
            <v>1</v>
          </cell>
          <cell r="BO859" t="b">
            <v>0</v>
          </cell>
          <cell r="CA859" t="b">
            <v>0</v>
          </cell>
          <cell r="CB859" t="b">
            <v>0</v>
          </cell>
          <cell r="CD859" t="b">
            <v>1</v>
          </cell>
          <cell r="CE859" t="b">
            <v>1</v>
          </cell>
          <cell r="CG859" t="b">
            <v>0</v>
          </cell>
          <cell r="CH859" t="b">
            <v>0</v>
          </cell>
          <cell r="CP859" t="str">
            <v>ECGASGTD</v>
          </cell>
          <cell r="CT859" t="b">
            <v>1</v>
          </cell>
          <cell r="CV859" t="b">
            <v>1</v>
          </cell>
          <cell r="CX859" t="b">
            <v>1</v>
          </cell>
          <cell r="CZ859" t="b">
            <v>1</v>
          </cell>
          <cell r="DB859" t="b">
            <v>0</v>
          </cell>
          <cell r="DD859" t="b">
            <v>0</v>
          </cell>
          <cell r="DF859" t="b">
            <v>1</v>
          </cell>
          <cell r="DH859" t="b">
            <v>1</v>
          </cell>
          <cell r="DJ859" t="b">
            <v>1</v>
          </cell>
          <cell r="DL859" t="b">
            <v>1</v>
          </cell>
          <cell r="DN859" t="b">
            <v>0</v>
          </cell>
          <cell r="DP859" t="b">
            <v>0</v>
          </cell>
          <cell r="DV859">
            <v>0</v>
          </cell>
          <cell r="DX859">
            <v>0</v>
          </cell>
          <cell r="DZ859">
            <v>0</v>
          </cell>
          <cell r="EB859">
            <v>0</v>
          </cell>
          <cell r="ED859">
            <v>0</v>
          </cell>
          <cell r="EF859">
            <v>0</v>
          </cell>
          <cell r="EJ859">
            <v>0</v>
          </cell>
          <cell r="EL859">
            <v>0</v>
          </cell>
          <cell r="EN859">
            <v>0</v>
          </cell>
          <cell r="EP859">
            <v>0</v>
          </cell>
          <cell r="ER859">
            <v>0</v>
          </cell>
          <cell r="ET859">
            <v>0</v>
          </cell>
          <cell r="EX859">
            <v>6</v>
          </cell>
          <cell r="EZ859">
            <v>12.793176972281451</v>
          </cell>
          <cell r="FD859">
            <v>0</v>
          </cell>
          <cell r="FF859">
            <v>0</v>
          </cell>
        </row>
        <row r="860">
          <cell r="A860" t="str">
            <v>GM_DKW10</v>
          </cell>
          <cell r="B860" t="str">
            <v>DK-West</v>
          </cell>
          <cell r="G860">
            <v>131.51999999999998</v>
          </cell>
          <cell r="H860">
            <v>153.64485981308408</v>
          </cell>
          <cell r="AK860">
            <v>53.134079999999997</v>
          </cell>
          <cell r="AL860">
            <v>72.514630098698575</v>
          </cell>
          <cell r="AN860">
            <v>0</v>
          </cell>
          <cell r="AO860">
            <v>13.151999999999999</v>
          </cell>
          <cell r="AP860">
            <v>3945.5999999999995</v>
          </cell>
          <cell r="AQ860">
            <v>13.151999999999999</v>
          </cell>
          <cell r="BG860" t="b">
            <v>1</v>
          </cell>
          <cell r="BO860" t="b">
            <v>0</v>
          </cell>
          <cell r="CA860" t="b">
            <v>0</v>
          </cell>
          <cell r="CB860" t="b">
            <v>0</v>
          </cell>
          <cell r="CD860" t="b">
            <v>0</v>
          </cell>
          <cell r="CE860" t="b">
            <v>0</v>
          </cell>
          <cell r="CG860" t="b">
            <v>0</v>
          </cell>
          <cell r="CH860" t="b">
            <v>0</v>
          </cell>
          <cell r="CP860" t="str">
            <v>ECGASEND</v>
          </cell>
          <cell r="CT860" t="b">
            <v>0</v>
          </cell>
          <cell r="CV860" t="b">
            <v>0</v>
          </cell>
          <cell r="CX860" t="b">
            <v>0</v>
          </cell>
          <cell r="CZ860" t="b">
            <v>0</v>
          </cell>
          <cell r="DB860" t="b">
            <v>0</v>
          </cell>
          <cell r="DD860" t="b">
            <v>0</v>
          </cell>
          <cell r="DF860" t="b">
            <v>0</v>
          </cell>
          <cell r="DH860" t="b">
            <v>0</v>
          </cell>
          <cell r="DJ860" t="b">
            <v>0</v>
          </cell>
          <cell r="DL860" t="b">
            <v>0</v>
          </cell>
          <cell r="DN860" t="b">
            <v>0</v>
          </cell>
          <cell r="DP860" t="b">
            <v>0</v>
          </cell>
          <cell r="DV860">
            <v>0</v>
          </cell>
          <cell r="DX860">
            <v>0</v>
          </cell>
          <cell r="DZ860">
            <v>0</v>
          </cell>
          <cell r="EB860">
            <v>0</v>
          </cell>
          <cell r="ED860">
            <v>0</v>
          </cell>
          <cell r="EF860">
            <v>0</v>
          </cell>
          <cell r="EJ860">
            <v>0</v>
          </cell>
          <cell r="EL860">
            <v>0</v>
          </cell>
          <cell r="EN860">
            <v>0</v>
          </cell>
          <cell r="EP860">
            <v>0</v>
          </cell>
          <cell r="ER860">
            <v>0</v>
          </cell>
          <cell r="ET860">
            <v>0</v>
          </cell>
          <cell r="EX860">
            <v>0</v>
          </cell>
          <cell r="EZ860">
            <v>0</v>
          </cell>
          <cell r="FD860">
            <v>0</v>
          </cell>
          <cell r="FF860">
            <v>0</v>
          </cell>
        </row>
        <row r="861">
          <cell r="A861" t="str">
            <v>GM_DKW10</v>
          </cell>
          <cell r="B861" t="str">
            <v>DK-West</v>
          </cell>
          <cell r="G861">
            <v>131.51999999999998</v>
          </cell>
          <cell r="H861">
            <v>153.64485981308408</v>
          </cell>
          <cell r="AK861">
            <v>53.134079999999997</v>
          </cell>
          <cell r="AL861">
            <v>72.514630098698575</v>
          </cell>
          <cell r="AN861">
            <v>0</v>
          </cell>
          <cell r="AO861">
            <v>13.151999999999999</v>
          </cell>
          <cell r="AP861">
            <v>3945.5999999999995</v>
          </cell>
          <cell r="AQ861">
            <v>13.151999999999999</v>
          </cell>
          <cell r="BG861" t="b">
            <v>1</v>
          </cell>
          <cell r="BO861" t="b">
            <v>1</v>
          </cell>
          <cell r="CA861" t="b">
            <v>1</v>
          </cell>
          <cell r="CB861" t="b">
            <v>1</v>
          </cell>
          <cell r="CD861" t="b">
            <v>0</v>
          </cell>
          <cell r="CE861" t="b">
            <v>0</v>
          </cell>
          <cell r="CG861" t="b">
            <v>0</v>
          </cell>
          <cell r="CH861" t="b">
            <v>0</v>
          </cell>
          <cell r="CP861" t="str">
            <v>ECGASEND</v>
          </cell>
          <cell r="CT861" t="b">
            <v>0</v>
          </cell>
          <cell r="CV861" t="b">
            <v>0</v>
          </cell>
          <cell r="CX861" t="b">
            <v>0</v>
          </cell>
          <cell r="CZ861" t="b">
            <v>0</v>
          </cell>
          <cell r="DB861" t="b">
            <v>0</v>
          </cell>
          <cell r="DD861" t="b">
            <v>0</v>
          </cell>
          <cell r="DF861" t="b">
            <v>0</v>
          </cell>
          <cell r="DH861" t="b">
            <v>0</v>
          </cell>
          <cell r="DJ861" t="b">
            <v>0</v>
          </cell>
          <cell r="DL861" t="b">
            <v>0</v>
          </cell>
          <cell r="DN861" t="b">
            <v>0</v>
          </cell>
          <cell r="DP861" t="b">
            <v>0</v>
          </cell>
          <cell r="DV861">
            <v>131.51999999999998</v>
          </cell>
          <cell r="DX861">
            <v>131.51999999999998</v>
          </cell>
          <cell r="DZ861">
            <v>131.51999999999998</v>
          </cell>
          <cell r="EB861">
            <v>131.51999999999998</v>
          </cell>
          <cell r="ED861">
            <v>0</v>
          </cell>
          <cell r="EF861">
            <v>0</v>
          </cell>
          <cell r="EJ861">
            <v>153.64485981308408</v>
          </cell>
          <cell r="EL861">
            <v>153.64485981308408</v>
          </cell>
          <cell r="EN861">
            <v>153.64485981308408</v>
          </cell>
          <cell r="EP861">
            <v>153.64485981308408</v>
          </cell>
          <cell r="ER861">
            <v>0</v>
          </cell>
          <cell r="ET861">
            <v>0</v>
          </cell>
          <cell r="EX861">
            <v>0</v>
          </cell>
          <cell r="EZ861">
            <v>0</v>
          </cell>
          <cell r="FD861">
            <v>0</v>
          </cell>
          <cell r="FF861">
            <v>0</v>
          </cell>
        </row>
        <row r="862">
          <cell r="A862" t="str">
            <v>GM_DKW10</v>
          </cell>
          <cell r="B862" t="str">
            <v>DK-West</v>
          </cell>
          <cell r="G862">
            <v>131.51999999999998</v>
          </cell>
          <cell r="H862">
            <v>153.64485981308408</v>
          </cell>
          <cell r="AK862">
            <v>53.134079999999997</v>
          </cell>
          <cell r="AL862">
            <v>72.514630098698575</v>
          </cell>
          <cell r="AN862">
            <v>0</v>
          </cell>
          <cell r="AO862">
            <v>13.151999999999999</v>
          </cell>
          <cell r="AP862">
            <v>3945.5999999999995</v>
          </cell>
          <cell r="AQ862">
            <v>13.151999999999999</v>
          </cell>
          <cell r="BG862" t="b">
            <v>1</v>
          </cell>
          <cell r="BO862" t="b">
            <v>0</v>
          </cell>
          <cell r="CA862" t="b">
            <v>0</v>
          </cell>
          <cell r="CB862" t="b">
            <v>0</v>
          </cell>
          <cell r="CD862" t="b">
            <v>1</v>
          </cell>
          <cell r="CE862" t="b">
            <v>1</v>
          </cell>
          <cell r="CG862" t="b">
            <v>0</v>
          </cell>
          <cell r="CH862" t="b">
            <v>0</v>
          </cell>
          <cell r="CP862" t="str">
            <v>ECGASEND</v>
          </cell>
          <cell r="CT862" t="b">
            <v>1</v>
          </cell>
          <cell r="CV862" t="b">
            <v>1</v>
          </cell>
          <cell r="CX862" t="b">
            <v>1</v>
          </cell>
          <cell r="CZ862" t="b">
            <v>1</v>
          </cell>
          <cell r="DB862" t="b">
            <v>0</v>
          </cell>
          <cell r="DD862" t="b">
            <v>0</v>
          </cell>
          <cell r="DF862" t="b">
            <v>1</v>
          </cell>
          <cell r="DH862" t="b">
            <v>1</v>
          </cell>
          <cell r="DJ862" t="b">
            <v>1</v>
          </cell>
          <cell r="DL862" t="b">
            <v>1</v>
          </cell>
          <cell r="DN862" t="b">
            <v>0</v>
          </cell>
          <cell r="DP862" t="b">
            <v>0</v>
          </cell>
          <cell r="DV862">
            <v>0</v>
          </cell>
          <cell r="DX862">
            <v>0</v>
          </cell>
          <cell r="DZ862">
            <v>0</v>
          </cell>
          <cell r="EB862">
            <v>0</v>
          </cell>
          <cell r="ED862">
            <v>0</v>
          </cell>
          <cell r="EF862">
            <v>0</v>
          </cell>
          <cell r="EJ862">
            <v>0</v>
          </cell>
          <cell r="EL862">
            <v>0</v>
          </cell>
          <cell r="EN862">
            <v>0</v>
          </cell>
          <cell r="EP862">
            <v>0</v>
          </cell>
          <cell r="ER862">
            <v>0</v>
          </cell>
          <cell r="ET862">
            <v>0</v>
          </cell>
          <cell r="EX862">
            <v>131.51999999999998</v>
          </cell>
          <cell r="EZ862">
            <v>153.64485981308408</v>
          </cell>
          <cell r="FD862">
            <v>0</v>
          </cell>
          <cell r="FF862">
            <v>0</v>
          </cell>
        </row>
        <row r="863">
          <cell r="A863" t="str">
            <v>Biogas_DKW10</v>
          </cell>
          <cell r="B863" t="str">
            <v>DK-West</v>
          </cell>
          <cell r="G863">
            <v>5.48</v>
          </cell>
          <cell r="H863">
            <v>6.4018691588785055</v>
          </cell>
          <cell r="AK863">
            <v>2.2139200000000003</v>
          </cell>
          <cell r="AL863">
            <v>3.021442920779108</v>
          </cell>
          <cell r="AN863">
            <v>0</v>
          </cell>
          <cell r="AO863">
            <v>0.54800000000000004</v>
          </cell>
          <cell r="AP863">
            <v>164.4</v>
          </cell>
          <cell r="AQ863">
            <v>0.54800000000000004</v>
          </cell>
          <cell r="BG863" t="b">
            <v>1</v>
          </cell>
          <cell r="BO863" t="b">
            <v>1</v>
          </cell>
          <cell r="CA863" t="b">
            <v>1</v>
          </cell>
          <cell r="CB863" t="b">
            <v>1</v>
          </cell>
          <cell r="CD863" t="b">
            <v>0</v>
          </cell>
          <cell r="CE863" t="b">
            <v>0</v>
          </cell>
          <cell r="CG863" t="b">
            <v>0</v>
          </cell>
          <cell r="CH863" t="b">
            <v>0</v>
          </cell>
          <cell r="CP863" t="str">
            <v>ECBGAEND</v>
          </cell>
          <cell r="CT863" t="b">
            <v>1</v>
          </cell>
          <cell r="CV863" t="b">
            <v>1</v>
          </cell>
          <cell r="CX863" t="b">
            <v>1</v>
          </cell>
          <cell r="CZ863" t="b">
            <v>1</v>
          </cell>
          <cell r="DB863" t="b">
            <v>0</v>
          </cell>
          <cell r="DD863" t="b">
            <v>0</v>
          </cell>
          <cell r="DF863" t="b">
            <v>1</v>
          </cell>
          <cell r="DH863" t="b">
            <v>1</v>
          </cell>
          <cell r="DJ863" t="b">
            <v>1</v>
          </cell>
          <cell r="DL863" t="b">
            <v>1</v>
          </cell>
          <cell r="DN863" t="b">
            <v>0</v>
          </cell>
          <cell r="DP863" t="b">
            <v>0</v>
          </cell>
          <cell r="DV863">
            <v>5.48</v>
          </cell>
          <cell r="DX863">
            <v>5.48</v>
          </cell>
          <cell r="DZ863">
            <v>5.48</v>
          </cell>
          <cell r="EB863">
            <v>5.48</v>
          </cell>
          <cell r="ED863">
            <v>0</v>
          </cell>
          <cell r="EF863">
            <v>0</v>
          </cell>
          <cell r="EJ863">
            <v>6.4018691588785055</v>
          </cell>
          <cell r="EL863">
            <v>6.4018691588785055</v>
          </cell>
          <cell r="EN863">
            <v>6.4018691588785055</v>
          </cell>
          <cell r="EP863">
            <v>6.4018691588785055</v>
          </cell>
          <cell r="ER863">
            <v>0</v>
          </cell>
          <cell r="ET863">
            <v>0</v>
          </cell>
          <cell r="EX863">
            <v>0</v>
          </cell>
          <cell r="EZ863">
            <v>0</v>
          </cell>
          <cell r="FD863">
            <v>0</v>
          </cell>
          <cell r="FF863">
            <v>0</v>
          </cell>
        </row>
        <row r="864">
          <cell r="A864" t="str">
            <v>Kedler_DKW10_NG</v>
          </cell>
          <cell r="B864" t="str">
            <v>DK-West</v>
          </cell>
          <cell r="G864">
            <v>0</v>
          </cell>
          <cell r="H864">
            <v>299.2</v>
          </cell>
          <cell r="AK864">
            <v>0</v>
          </cell>
          <cell r="AL864">
            <v>293.81439999999998</v>
          </cell>
          <cell r="AN864">
            <v>0</v>
          </cell>
          <cell r="AO864">
            <v>0</v>
          </cell>
          <cell r="AP864">
            <v>3231.36</v>
          </cell>
          <cell r="AQ864">
            <v>0</v>
          </cell>
          <cell r="BG864" t="b">
            <v>1</v>
          </cell>
          <cell r="BO864" t="b">
            <v>0</v>
          </cell>
          <cell r="CA864" t="b">
            <v>0</v>
          </cell>
          <cell r="CB864" t="b">
            <v>0</v>
          </cell>
          <cell r="CD864" t="b">
            <v>0</v>
          </cell>
          <cell r="CE864" t="b">
            <v>0</v>
          </cell>
          <cell r="CG864" t="b">
            <v>0</v>
          </cell>
          <cell r="CH864" t="b">
            <v>0</v>
          </cell>
          <cell r="CP864" t="str">
            <v>EHGASBOD</v>
          </cell>
          <cell r="CT864" t="b">
            <v>0</v>
          </cell>
          <cell r="CV864" t="b">
            <v>0</v>
          </cell>
          <cell r="CX864" t="b">
            <v>0</v>
          </cell>
          <cell r="CZ864" t="b">
            <v>0</v>
          </cell>
          <cell r="DB864" t="b">
            <v>0</v>
          </cell>
          <cell r="DD864" t="b">
            <v>0</v>
          </cell>
          <cell r="DF864" t="b">
            <v>0</v>
          </cell>
          <cell r="DH864" t="b">
            <v>0</v>
          </cell>
          <cell r="DJ864" t="b">
            <v>0</v>
          </cell>
          <cell r="DL864" t="b">
            <v>0</v>
          </cell>
          <cell r="DN864" t="b">
            <v>0</v>
          </cell>
          <cell r="DP864" t="b">
            <v>0</v>
          </cell>
          <cell r="DV864">
            <v>0</v>
          </cell>
          <cell r="DX864">
            <v>0</v>
          </cell>
          <cell r="DZ864">
            <v>0</v>
          </cell>
          <cell r="EB864">
            <v>0</v>
          </cell>
          <cell r="ED864">
            <v>0</v>
          </cell>
          <cell r="EF864">
            <v>0</v>
          </cell>
          <cell r="EJ864">
            <v>0</v>
          </cell>
          <cell r="EL864">
            <v>0</v>
          </cell>
          <cell r="EN864">
            <v>0</v>
          </cell>
          <cell r="EP864">
            <v>0</v>
          </cell>
          <cell r="ER864">
            <v>0</v>
          </cell>
          <cell r="ET864">
            <v>0</v>
          </cell>
          <cell r="EX864">
            <v>0</v>
          </cell>
          <cell r="EZ864">
            <v>0</v>
          </cell>
          <cell r="FD864">
            <v>0</v>
          </cell>
          <cell r="FF864">
            <v>0</v>
          </cell>
        </row>
        <row r="865">
          <cell r="A865" t="str">
            <v>Kedler_DKW10_NG</v>
          </cell>
          <cell r="B865" t="str">
            <v>DK-West</v>
          </cell>
          <cell r="G865">
            <v>0</v>
          </cell>
          <cell r="H865">
            <v>299.2</v>
          </cell>
          <cell r="AK865">
            <v>0</v>
          </cell>
          <cell r="AL865">
            <v>293.81439999999998</v>
          </cell>
          <cell r="AN865">
            <v>0</v>
          </cell>
          <cell r="AO865">
            <v>0</v>
          </cell>
          <cell r="AP865">
            <v>3231.36</v>
          </cell>
          <cell r="AQ865">
            <v>0</v>
          </cell>
          <cell r="BG865" t="b">
            <v>1</v>
          </cell>
          <cell r="BO865" t="b">
            <v>0</v>
          </cell>
          <cell r="CA865" t="b">
            <v>0</v>
          </cell>
          <cell r="CB865" t="b">
            <v>0</v>
          </cell>
          <cell r="CD865" t="b">
            <v>0</v>
          </cell>
          <cell r="CE865" t="b">
            <v>0</v>
          </cell>
          <cell r="CG865" t="b">
            <v>0</v>
          </cell>
          <cell r="CH865" t="b">
            <v>0</v>
          </cell>
          <cell r="CP865" t="str">
            <v>EHGASBOD</v>
          </cell>
          <cell r="CT865" t="b">
            <v>0</v>
          </cell>
          <cell r="CV865" t="b">
            <v>0</v>
          </cell>
          <cell r="CX865" t="b">
            <v>0</v>
          </cell>
          <cell r="CZ865" t="b">
            <v>0</v>
          </cell>
          <cell r="DB865" t="b">
            <v>0</v>
          </cell>
          <cell r="DD865" t="b">
            <v>0</v>
          </cell>
          <cell r="DF865" t="b">
            <v>0</v>
          </cell>
          <cell r="DH865" t="b">
            <v>0</v>
          </cell>
          <cell r="DJ865" t="b">
            <v>0</v>
          </cell>
          <cell r="DL865" t="b">
            <v>0</v>
          </cell>
          <cell r="DN865" t="b">
            <v>0</v>
          </cell>
          <cell r="DP865" t="b">
            <v>0</v>
          </cell>
          <cell r="DV865">
            <v>0</v>
          </cell>
          <cell r="DX865">
            <v>0</v>
          </cell>
          <cell r="DZ865">
            <v>0</v>
          </cell>
          <cell r="EB865">
            <v>0</v>
          </cell>
          <cell r="ED865">
            <v>0</v>
          </cell>
          <cell r="EF865">
            <v>0</v>
          </cell>
          <cell r="EJ865">
            <v>0</v>
          </cell>
          <cell r="EL865">
            <v>0</v>
          </cell>
          <cell r="EN865">
            <v>0</v>
          </cell>
          <cell r="EP865">
            <v>0</v>
          </cell>
          <cell r="ER865">
            <v>0</v>
          </cell>
          <cell r="ET865">
            <v>0</v>
          </cell>
          <cell r="EX865">
            <v>0</v>
          </cell>
          <cell r="EZ865">
            <v>0</v>
          </cell>
          <cell r="FD865">
            <v>0</v>
          </cell>
          <cell r="FF865">
            <v>0</v>
          </cell>
        </row>
        <row r="866">
          <cell r="A866" t="str">
            <v>Kedler_DKW10_NG</v>
          </cell>
          <cell r="B866" t="str">
            <v>DK-West</v>
          </cell>
          <cell r="G866">
            <v>0</v>
          </cell>
          <cell r="H866">
            <v>299.2</v>
          </cell>
          <cell r="AK866">
            <v>0</v>
          </cell>
          <cell r="AL866">
            <v>293.81439999999998</v>
          </cell>
          <cell r="AN866">
            <v>0</v>
          </cell>
          <cell r="AO866">
            <v>0</v>
          </cell>
          <cell r="AP866">
            <v>3231.36</v>
          </cell>
          <cell r="AQ866">
            <v>0</v>
          </cell>
          <cell r="BG866" t="b">
            <v>1</v>
          </cell>
          <cell r="BO866" t="b">
            <v>1</v>
          </cell>
          <cell r="CA866" t="b">
            <v>0</v>
          </cell>
          <cell r="CB866" t="b">
            <v>1</v>
          </cell>
          <cell r="CD866" t="b">
            <v>0</v>
          </cell>
          <cell r="CE866" t="b">
            <v>0</v>
          </cell>
          <cell r="CG866" t="b">
            <v>0</v>
          </cell>
          <cell r="CH866" t="b">
            <v>0</v>
          </cell>
          <cell r="CP866" t="str">
            <v>EHGASBOD</v>
          </cell>
          <cell r="CT866" t="b">
            <v>0</v>
          </cell>
          <cell r="CV866" t="b">
            <v>0</v>
          </cell>
          <cell r="CX866" t="b">
            <v>0</v>
          </cell>
          <cell r="CZ866" t="b">
            <v>0</v>
          </cell>
          <cell r="DB866" t="b">
            <v>0</v>
          </cell>
          <cell r="DD866" t="b">
            <v>0</v>
          </cell>
          <cell r="DF866" t="b">
            <v>1</v>
          </cell>
          <cell r="DH866" t="b">
            <v>1</v>
          </cell>
          <cell r="DJ866" t="b">
            <v>1</v>
          </cell>
          <cell r="DL866" t="b">
            <v>1</v>
          </cell>
          <cell r="DN866" t="b">
            <v>0</v>
          </cell>
          <cell r="DP866" t="b">
            <v>0</v>
          </cell>
          <cell r="DV866">
            <v>0</v>
          </cell>
          <cell r="DX866">
            <v>0</v>
          </cell>
          <cell r="DZ866">
            <v>0</v>
          </cell>
          <cell r="EB866">
            <v>0</v>
          </cell>
          <cell r="ED866">
            <v>0</v>
          </cell>
          <cell r="EF866">
            <v>0</v>
          </cell>
          <cell r="EJ866">
            <v>299.2</v>
          </cell>
          <cell r="EL866">
            <v>299.2</v>
          </cell>
          <cell r="EN866">
            <v>299.2</v>
          </cell>
          <cell r="EP866">
            <v>299.2</v>
          </cell>
          <cell r="ER866">
            <v>0</v>
          </cell>
          <cell r="ET866">
            <v>0</v>
          </cell>
          <cell r="EX866">
            <v>0</v>
          </cell>
          <cell r="EZ866">
            <v>0</v>
          </cell>
          <cell r="FD866">
            <v>0</v>
          </cell>
          <cell r="FF866">
            <v>0</v>
          </cell>
        </row>
        <row r="867">
          <cell r="A867" t="str">
            <v>Kedler_DKW10_FO</v>
          </cell>
          <cell r="B867" t="str">
            <v>DK-West</v>
          </cell>
          <cell r="G867">
            <v>0</v>
          </cell>
          <cell r="H867">
            <v>74.8</v>
          </cell>
          <cell r="AK867">
            <v>0</v>
          </cell>
          <cell r="AL867">
            <v>73.453599999999994</v>
          </cell>
          <cell r="AN867">
            <v>0</v>
          </cell>
          <cell r="AO867">
            <v>0</v>
          </cell>
          <cell r="AP867">
            <v>1181.8399999999999</v>
          </cell>
          <cell r="AQ867">
            <v>0</v>
          </cell>
          <cell r="BG867" t="b">
            <v>1</v>
          </cell>
          <cell r="BO867" t="b">
            <v>0</v>
          </cell>
          <cell r="CA867" t="b">
            <v>0</v>
          </cell>
          <cell r="CB867" t="b">
            <v>0</v>
          </cell>
          <cell r="CD867" t="b">
            <v>0</v>
          </cell>
          <cell r="CE867" t="b">
            <v>0</v>
          </cell>
          <cell r="CG867" t="b">
            <v>0</v>
          </cell>
          <cell r="CH867" t="b">
            <v>0</v>
          </cell>
          <cell r="CP867" t="str">
            <v>EHHFOBOD</v>
          </cell>
          <cell r="CT867" t="b">
            <v>0</v>
          </cell>
          <cell r="CV867" t="b">
            <v>0</v>
          </cell>
          <cell r="CX867" t="b">
            <v>0</v>
          </cell>
          <cell r="CZ867" t="b">
            <v>0</v>
          </cell>
          <cell r="DB867" t="b">
            <v>0</v>
          </cell>
          <cell r="DD867" t="b">
            <v>0</v>
          </cell>
          <cell r="DF867" t="b">
            <v>0</v>
          </cell>
          <cell r="DH867" t="b">
            <v>0</v>
          </cell>
          <cell r="DJ867" t="b">
            <v>0</v>
          </cell>
          <cell r="DL867" t="b">
            <v>0</v>
          </cell>
          <cell r="DN867" t="b">
            <v>0</v>
          </cell>
          <cell r="DP867" t="b">
            <v>0</v>
          </cell>
          <cell r="DV867">
            <v>0</v>
          </cell>
          <cell r="DX867">
            <v>0</v>
          </cell>
          <cell r="DZ867">
            <v>0</v>
          </cell>
          <cell r="EB867">
            <v>0</v>
          </cell>
          <cell r="ED867">
            <v>0</v>
          </cell>
          <cell r="EF867">
            <v>0</v>
          </cell>
          <cell r="EJ867">
            <v>0</v>
          </cell>
          <cell r="EL867">
            <v>0</v>
          </cell>
          <cell r="EN867">
            <v>0</v>
          </cell>
          <cell r="EP867">
            <v>0</v>
          </cell>
          <cell r="ER867">
            <v>0</v>
          </cell>
          <cell r="ET867">
            <v>0</v>
          </cell>
          <cell r="EX867">
            <v>0</v>
          </cell>
          <cell r="EZ867">
            <v>0</v>
          </cell>
          <cell r="FD867">
            <v>0</v>
          </cell>
          <cell r="FF867">
            <v>0</v>
          </cell>
        </row>
        <row r="868">
          <cell r="A868" t="str">
            <v>Kedler_DKW10_FO</v>
          </cell>
          <cell r="B868" t="str">
            <v>DK-West</v>
          </cell>
          <cell r="G868">
            <v>0</v>
          </cell>
          <cell r="H868">
            <v>74.8</v>
          </cell>
          <cell r="AK868">
            <v>0</v>
          </cell>
          <cell r="AL868">
            <v>73.453599999999994</v>
          </cell>
          <cell r="AN868">
            <v>0</v>
          </cell>
          <cell r="AO868">
            <v>0</v>
          </cell>
          <cell r="AP868">
            <v>1181.8399999999999</v>
          </cell>
          <cell r="AQ868">
            <v>0</v>
          </cell>
          <cell r="BG868" t="b">
            <v>1</v>
          </cell>
          <cell r="BO868" t="b">
            <v>0</v>
          </cell>
          <cell r="CA868" t="b">
            <v>0</v>
          </cell>
          <cell r="CB868" t="b">
            <v>0</v>
          </cell>
          <cell r="CD868" t="b">
            <v>0</v>
          </cell>
          <cell r="CE868" t="b">
            <v>0</v>
          </cell>
          <cell r="CG868" t="b">
            <v>0</v>
          </cell>
          <cell r="CH868" t="b">
            <v>0</v>
          </cell>
          <cell r="CP868" t="str">
            <v>EHHFOBOD</v>
          </cell>
          <cell r="CT868" t="b">
            <v>0</v>
          </cell>
          <cell r="CV868" t="b">
            <v>0</v>
          </cell>
          <cell r="CX868" t="b">
            <v>0</v>
          </cell>
          <cell r="CZ868" t="b">
            <v>0</v>
          </cell>
          <cell r="DB868" t="b">
            <v>0</v>
          </cell>
          <cell r="DD868" t="b">
            <v>0</v>
          </cell>
          <cell r="DF868" t="b">
            <v>0</v>
          </cell>
          <cell r="DH868" t="b">
            <v>0</v>
          </cell>
          <cell r="DJ868" t="b">
            <v>0</v>
          </cell>
          <cell r="DL868" t="b">
            <v>0</v>
          </cell>
          <cell r="DN868" t="b">
            <v>0</v>
          </cell>
          <cell r="DP868" t="b">
            <v>0</v>
          </cell>
          <cell r="DV868">
            <v>0</v>
          </cell>
          <cell r="DX868">
            <v>0</v>
          </cell>
          <cell r="DZ868">
            <v>0</v>
          </cell>
          <cell r="EB868">
            <v>0</v>
          </cell>
          <cell r="ED868">
            <v>0</v>
          </cell>
          <cell r="EF868">
            <v>0</v>
          </cell>
          <cell r="EJ868">
            <v>0</v>
          </cell>
          <cell r="EL868">
            <v>0</v>
          </cell>
          <cell r="EN868">
            <v>0</v>
          </cell>
          <cell r="EP868">
            <v>0</v>
          </cell>
          <cell r="ER868">
            <v>0</v>
          </cell>
          <cell r="ET868">
            <v>0</v>
          </cell>
          <cell r="EX868">
            <v>0</v>
          </cell>
          <cell r="EZ868">
            <v>0</v>
          </cell>
          <cell r="FD868">
            <v>0</v>
          </cell>
          <cell r="FF868">
            <v>0</v>
          </cell>
        </row>
        <row r="869">
          <cell r="A869" t="str">
            <v>Kedler_DKW10_FO</v>
          </cell>
          <cell r="B869" t="str">
            <v>DK-West</v>
          </cell>
          <cell r="G869">
            <v>0</v>
          </cell>
          <cell r="H869">
            <v>74.8</v>
          </cell>
          <cell r="AK869">
            <v>0</v>
          </cell>
          <cell r="AL869">
            <v>73.453599999999994</v>
          </cell>
          <cell r="AN869">
            <v>0</v>
          </cell>
          <cell r="AO869">
            <v>0</v>
          </cell>
          <cell r="AP869">
            <v>1181.8399999999999</v>
          </cell>
          <cell r="AQ869">
            <v>0</v>
          </cell>
          <cell r="BG869" t="b">
            <v>1</v>
          </cell>
          <cell r="BO869" t="b">
            <v>1</v>
          </cell>
          <cell r="CA869" t="b">
            <v>0</v>
          </cell>
          <cell r="CB869" t="b">
            <v>1</v>
          </cell>
          <cell r="CD869" t="b">
            <v>0</v>
          </cell>
          <cell r="CE869" t="b">
            <v>0</v>
          </cell>
          <cell r="CG869" t="b">
            <v>0</v>
          </cell>
          <cell r="CH869" t="b">
            <v>0</v>
          </cell>
          <cell r="CP869" t="str">
            <v>EHHFOBOD</v>
          </cell>
          <cell r="CT869" t="b">
            <v>0</v>
          </cell>
          <cell r="CV869" t="b">
            <v>0</v>
          </cell>
          <cell r="CX869" t="b">
            <v>0</v>
          </cell>
          <cell r="CZ869" t="b">
            <v>0</v>
          </cell>
          <cell r="DB869" t="b">
            <v>0</v>
          </cell>
          <cell r="DD869" t="b">
            <v>0</v>
          </cell>
          <cell r="DF869" t="b">
            <v>1</v>
          </cell>
          <cell r="DH869" t="b">
            <v>1</v>
          </cell>
          <cell r="DJ869" t="b">
            <v>1</v>
          </cell>
          <cell r="DL869" t="b">
            <v>1</v>
          </cell>
          <cell r="DN869" t="b">
            <v>0</v>
          </cell>
          <cell r="DP869" t="b">
            <v>0</v>
          </cell>
          <cell r="DV869">
            <v>0</v>
          </cell>
          <cell r="DX869">
            <v>0</v>
          </cell>
          <cell r="DZ869">
            <v>0</v>
          </cell>
          <cell r="EB869">
            <v>0</v>
          </cell>
          <cell r="ED869">
            <v>0</v>
          </cell>
          <cell r="EF869">
            <v>0</v>
          </cell>
          <cell r="EJ869">
            <v>74.8</v>
          </cell>
          <cell r="EL869">
            <v>74.8</v>
          </cell>
          <cell r="EN869">
            <v>74.8</v>
          </cell>
          <cell r="EP869">
            <v>74.8</v>
          </cell>
          <cell r="ER869">
            <v>0</v>
          </cell>
          <cell r="ET869">
            <v>0</v>
          </cell>
          <cell r="EX869">
            <v>0</v>
          </cell>
          <cell r="EZ869">
            <v>0</v>
          </cell>
          <cell r="FD869">
            <v>0</v>
          </cell>
          <cell r="FF869">
            <v>0</v>
          </cell>
        </row>
        <row r="870">
          <cell r="A870" t="str">
            <v>Kedler_DKW10_AF</v>
          </cell>
          <cell r="B870" t="str">
            <v>DK-West</v>
          </cell>
          <cell r="G870">
            <v>0</v>
          </cell>
          <cell r="H870">
            <v>5</v>
          </cell>
          <cell r="AK870">
            <v>0</v>
          </cell>
          <cell r="AL870">
            <v>4</v>
          </cell>
          <cell r="AN870">
            <v>0</v>
          </cell>
          <cell r="AO870">
            <v>0.99</v>
          </cell>
          <cell r="AP870">
            <v>0</v>
          </cell>
          <cell r="AQ870">
            <v>0.35000000000000003</v>
          </cell>
          <cell r="BG870" t="b">
            <v>1</v>
          </cell>
          <cell r="BO870" t="b">
            <v>1</v>
          </cell>
          <cell r="CA870" t="b">
            <v>0</v>
          </cell>
          <cell r="CB870" t="b">
            <v>1</v>
          </cell>
          <cell r="CD870" t="b">
            <v>0</v>
          </cell>
          <cell r="CE870" t="b">
            <v>0</v>
          </cell>
          <cell r="CG870" t="b">
            <v>0</v>
          </cell>
          <cell r="CH870" t="b">
            <v>0</v>
          </cell>
          <cell r="CP870" t="str">
            <v>EHWSTBOD</v>
          </cell>
          <cell r="CT870" t="b">
            <v>0</v>
          </cell>
          <cell r="CV870" t="b">
            <v>0</v>
          </cell>
          <cell r="CX870" t="b">
            <v>0</v>
          </cell>
          <cell r="CZ870" t="b">
            <v>0</v>
          </cell>
          <cell r="DB870" t="b">
            <v>0</v>
          </cell>
          <cell r="DD870" t="b">
            <v>0</v>
          </cell>
          <cell r="DF870" t="b">
            <v>1</v>
          </cell>
          <cell r="DH870" t="b">
            <v>1</v>
          </cell>
          <cell r="DJ870" t="b">
            <v>1</v>
          </cell>
          <cell r="DL870" t="b">
            <v>1</v>
          </cell>
          <cell r="DN870" t="b">
            <v>0</v>
          </cell>
          <cell r="DP870" t="b">
            <v>0</v>
          </cell>
          <cell r="DV870">
            <v>0</v>
          </cell>
          <cell r="DX870">
            <v>0</v>
          </cell>
          <cell r="DZ870">
            <v>0</v>
          </cell>
          <cell r="EB870">
            <v>0</v>
          </cell>
          <cell r="ED870">
            <v>0</v>
          </cell>
          <cell r="EF870">
            <v>0</v>
          </cell>
          <cell r="EJ870">
            <v>5</v>
          </cell>
          <cell r="EL870">
            <v>5</v>
          </cell>
          <cell r="EN870">
            <v>5</v>
          </cell>
          <cell r="EP870">
            <v>5</v>
          </cell>
          <cell r="ER870">
            <v>0</v>
          </cell>
          <cell r="ET870">
            <v>0</v>
          </cell>
          <cell r="EX870">
            <v>0</v>
          </cell>
          <cell r="EZ870">
            <v>0</v>
          </cell>
          <cell r="FD870">
            <v>0</v>
          </cell>
          <cell r="FF870">
            <v>0</v>
          </cell>
        </row>
        <row r="871">
          <cell r="A871" t="str">
            <v>Kedler_DKW10_BG</v>
          </cell>
          <cell r="B871" t="str">
            <v>DK-West</v>
          </cell>
          <cell r="G871">
            <v>0</v>
          </cell>
          <cell r="H871">
            <v>4.2972972972972974</v>
          </cell>
          <cell r="AK871">
            <v>0</v>
          </cell>
          <cell r="AL871">
            <v>3.4722162162162165</v>
          </cell>
          <cell r="AN871">
            <v>0</v>
          </cell>
          <cell r="AO871">
            <v>0</v>
          </cell>
          <cell r="AP871">
            <v>46.410810810810815</v>
          </cell>
          <cell r="AQ871">
            <v>0.21486486486486489</v>
          </cell>
          <cell r="BG871" t="b">
            <v>1</v>
          </cell>
          <cell r="BO871" t="b">
            <v>1</v>
          </cell>
          <cell r="CA871" t="b">
            <v>0</v>
          </cell>
          <cell r="CB871" t="b">
            <v>1</v>
          </cell>
          <cell r="CD871" t="b">
            <v>0</v>
          </cell>
          <cell r="CE871" t="b">
            <v>0</v>
          </cell>
          <cell r="CG871" t="b">
            <v>0</v>
          </cell>
          <cell r="CH871" t="b">
            <v>0</v>
          </cell>
          <cell r="CP871" t="str">
            <v>EHBGABOD</v>
          </cell>
          <cell r="CT871" t="b">
            <v>0</v>
          </cell>
          <cell r="CV871" t="b">
            <v>0</v>
          </cell>
          <cell r="CX871" t="b">
            <v>0</v>
          </cell>
          <cell r="CZ871" t="b">
            <v>0</v>
          </cell>
          <cell r="DB871" t="b">
            <v>0</v>
          </cell>
          <cell r="DD871" t="b">
            <v>0</v>
          </cell>
          <cell r="DF871" t="b">
            <v>1</v>
          </cell>
          <cell r="DH871" t="b">
            <v>1</v>
          </cell>
          <cell r="DJ871" t="b">
            <v>1</v>
          </cell>
          <cell r="DL871" t="b">
            <v>1</v>
          </cell>
          <cell r="DN871" t="b">
            <v>0</v>
          </cell>
          <cell r="DP871" t="b">
            <v>0</v>
          </cell>
          <cell r="DV871">
            <v>0</v>
          </cell>
          <cell r="DX871">
            <v>0</v>
          </cell>
          <cell r="DZ871">
            <v>0</v>
          </cell>
          <cell r="EB871">
            <v>0</v>
          </cell>
          <cell r="ED871">
            <v>0</v>
          </cell>
          <cell r="EF871">
            <v>0</v>
          </cell>
          <cell r="EJ871">
            <v>4.2972972972972974</v>
          </cell>
          <cell r="EL871">
            <v>4.2972972972972974</v>
          </cell>
          <cell r="EN871">
            <v>4.2972972972972974</v>
          </cell>
          <cell r="EP871">
            <v>4.2972972972972974</v>
          </cell>
          <cell r="ER871">
            <v>0</v>
          </cell>
          <cell r="ET871">
            <v>0</v>
          </cell>
          <cell r="EX871">
            <v>0</v>
          </cell>
          <cell r="EZ871">
            <v>0</v>
          </cell>
          <cell r="FD871">
            <v>0</v>
          </cell>
          <cell r="FF871">
            <v>0</v>
          </cell>
        </row>
        <row r="872">
          <cell r="A872" t="str">
            <v>Kedler_DKW10_TR</v>
          </cell>
          <cell r="B872" t="str">
            <v>DK-West</v>
          </cell>
          <cell r="G872">
            <v>0</v>
          </cell>
          <cell r="H872">
            <v>77.351351351351354</v>
          </cell>
          <cell r="AK872">
            <v>0</v>
          </cell>
          <cell r="AL872">
            <v>62.499891891891899</v>
          </cell>
          <cell r="AN872">
            <v>0</v>
          </cell>
          <cell r="AO872">
            <v>0.1547027027027027</v>
          </cell>
          <cell r="AP872">
            <v>1608.9081081081083</v>
          </cell>
          <cell r="AQ872">
            <v>3.8675675675675678</v>
          </cell>
          <cell r="BG872" t="b">
            <v>1</v>
          </cell>
          <cell r="BO872" t="b">
            <v>1</v>
          </cell>
          <cell r="CA872" t="b">
            <v>0</v>
          </cell>
          <cell r="CB872" t="b">
            <v>1</v>
          </cell>
          <cell r="CD872" t="b">
            <v>0</v>
          </cell>
          <cell r="CE872" t="b">
            <v>0</v>
          </cell>
          <cell r="CG872" t="b">
            <v>0</v>
          </cell>
          <cell r="CH872" t="b">
            <v>0</v>
          </cell>
          <cell r="CP872" t="str">
            <v>EHWPEBOD</v>
          </cell>
          <cell r="CT872" t="b">
            <v>0</v>
          </cell>
          <cell r="CV872" t="b">
            <v>0</v>
          </cell>
          <cell r="CX872" t="b">
            <v>0</v>
          </cell>
          <cell r="CZ872" t="b">
            <v>0</v>
          </cell>
          <cell r="DB872" t="b">
            <v>0</v>
          </cell>
          <cell r="DD872" t="b">
            <v>0</v>
          </cell>
          <cell r="DF872" t="b">
            <v>1</v>
          </cell>
          <cell r="DH872" t="b">
            <v>1</v>
          </cell>
          <cell r="DJ872" t="b">
            <v>1</v>
          </cell>
          <cell r="DL872" t="b">
            <v>1</v>
          </cell>
          <cell r="DN872" t="b">
            <v>0</v>
          </cell>
          <cell r="DP872" t="b">
            <v>0</v>
          </cell>
          <cell r="DV872">
            <v>0</v>
          </cell>
          <cell r="DX872">
            <v>0</v>
          </cell>
          <cell r="DZ872">
            <v>0</v>
          </cell>
          <cell r="EB872">
            <v>0</v>
          </cell>
          <cell r="ED872">
            <v>0</v>
          </cell>
          <cell r="EF872">
            <v>0</v>
          </cell>
          <cell r="EJ872">
            <v>77.351351351351354</v>
          </cell>
          <cell r="EL872">
            <v>77.351351351351354</v>
          </cell>
          <cell r="EN872">
            <v>77.351351351351354</v>
          </cell>
          <cell r="EP872">
            <v>77.351351351351354</v>
          </cell>
          <cell r="ER872">
            <v>0</v>
          </cell>
          <cell r="ET872">
            <v>0</v>
          </cell>
          <cell r="EX872">
            <v>0</v>
          </cell>
          <cell r="EZ872">
            <v>0</v>
          </cell>
          <cell r="FD872">
            <v>0</v>
          </cell>
          <cell r="FF872">
            <v>0</v>
          </cell>
        </row>
        <row r="873">
          <cell r="A873" t="str">
            <v>OVV_DKW10</v>
          </cell>
          <cell r="B873" t="str">
            <v>DK-West</v>
          </cell>
          <cell r="G873">
            <v>0</v>
          </cell>
          <cell r="H873">
            <v>40</v>
          </cell>
          <cell r="N873">
            <v>175.01196176362978</v>
          </cell>
          <cell r="AK873">
            <v>0</v>
          </cell>
          <cell r="AL873">
            <v>0</v>
          </cell>
          <cell r="AN873">
            <v>0</v>
          </cell>
          <cell r="AO873">
            <v>0</v>
          </cell>
          <cell r="AP873">
            <v>0</v>
          </cell>
          <cell r="AQ873">
            <v>0</v>
          </cell>
          <cell r="BG873" t="b">
            <v>0</v>
          </cell>
          <cell r="BO873" t="b">
            <v>0</v>
          </cell>
          <cell r="CA873" t="b">
            <v>0</v>
          </cell>
          <cell r="CB873" t="b">
            <v>0</v>
          </cell>
          <cell r="CD873" t="b">
            <v>0</v>
          </cell>
          <cell r="CE873" t="b">
            <v>0</v>
          </cell>
          <cell r="CG873" t="b">
            <v>0</v>
          </cell>
          <cell r="CH873" t="b">
            <v>0</v>
          </cell>
          <cell r="CP873">
            <v>0</v>
          </cell>
          <cell r="CT873" t="b">
            <v>0</v>
          </cell>
          <cell r="CV873" t="b">
            <v>0</v>
          </cell>
          <cell r="CX873" t="b">
            <v>0</v>
          </cell>
          <cell r="CZ873" t="b">
            <v>0</v>
          </cell>
          <cell r="DB873" t="b">
            <v>0</v>
          </cell>
          <cell r="DD873" t="b">
            <v>0</v>
          </cell>
          <cell r="DF873" t="b">
            <v>0</v>
          </cell>
          <cell r="DH873" t="b">
            <v>0</v>
          </cell>
          <cell r="DJ873" t="b">
            <v>0</v>
          </cell>
          <cell r="DL873" t="b">
            <v>0</v>
          </cell>
          <cell r="DN873" t="b">
            <v>0</v>
          </cell>
          <cell r="DP873" t="b">
            <v>0</v>
          </cell>
          <cell r="DV873">
            <v>0</v>
          </cell>
          <cell r="DX873">
            <v>0</v>
          </cell>
          <cell r="DZ873">
            <v>0</v>
          </cell>
          <cell r="EB873">
            <v>0</v>
          </cell>
          <cell r="ED873">
            <v>0</v>
          </cell>
          <cell r="EF873">
            <v>0</v>
          </cell>
          <cell r="EJ873">
            <v>0</v>
          </cell>
          <cell r="EL873">
            <v>0</v>
          </cell>
          <cell r="EN873">
            <v>0</v>
          </cell>
          <cell r="EP873">
            <v>0</v>
          </cell>
          <cell r="ER873">
            <v>0</v>
          </cell>
          <cell r="ET873">
            <v>0</v>
          </cell>
          <cell r="EX873">
            <v>0</v>
          </cell>
          <cell r="EZ873">
            <v>0</v>
          </cell>
          <cell r="FD873">
            <v>0</v>
          </cell>
          <cell r="FF873">
            <v>0</v>
          </cell>
        </row>
        <row r="874">
          <cell r="A874" t="str">
            <v>Elkedler_DKW10_2013</v>
          </cell>
          <cell r="B874" t="str">
            <v>DK-West</v>
          </cell>
          <cell r="G874">
            <v>-78</v>
          </cell>
          <cell r="H874">
            <v>78</v>
          </cell>
          <cell r="AK874">
            <v>-78</v>
          </cell>
          <cell r="AL874">
            <v>0</v>
          </cell>
          <cell r="AN874">
            <v>0</v>
          </cell>
          <cell r="AO874">
            <v>0</v>
          </cell>
          <cell r="AP874">
            <v>0</v>
          </cell>
          <cell r="AQ874">
            <v>0</v>
          </cell>
          <cell r="BG874" t="b">
            <v>0</v>
          </cell>
          <cell r="BO874" t="b">
            <v>0</v>
          </cell>
          <cell r="CA874" t="b">
            <v>0</v>
          </cell>
          <cell r="CB874" t="b">
            <v>0</v>
          </cell>
          <cell r="CD874" t="b">
            <v>0</v>
          </cell>
          <cell r="CE874" t="b">
            <v>0</v>
          </cell>
          <cell r="CG874" t="b">
            <v>0</v>
          </cell>
          <cell r="CH874" t="b">
            <v>0</v>
          </cell>
          <cell r="CP874">
            <v>0</v>
          </cell>
          <cell r="CT874" t="b">
            <v>0</v>
          </cell>
          <cell r="CV874" t="b">
            <v>0</v>
          </cell>
          <cell r="CX874" t="b">
            <v>0</v>
          </cell>
          <cell r="CZ874" t="b">
            <v>0</v>
          </cell>
          <cell r="DB874" t="b">
            <v>0</v>
          </cell>
          <cell r="DD874" t="b">
            <v>0</v>
          </cell>
          <cell r="DF874" t="b">
            <v>0</v>
          </cell>
          <cell r="DH874" t="b">
            <v>0</v>
          </cell>
          <cell r="DJ874" t="b">
            <v>0</v>
          </cell>
          <cell r="DL874" t="b">
            <v>0</v>
          </cell>
          <cell r="DN874" t="b">
            <v>0</v>
          </cell>
          <cell r="DP874" t="b">
            <v>0</v>
          </cell>
          <cell r="DV874">
            <v>0</v>
          </cell>
          <cell r="DX874">
            <v>0</v>
          </cell>
          <cell r="DZ874">
            <v>0</v>
          </cell>
          <cell r="EB874">
            <v>0</v>
          </cell>
          <cell r="ED874">
            <v>0</v>
          </cell>
          <cell r="EF874">
            <v>0</v>
          </cell>
          <cell r="EJ874">
            <v>0</v>
          </cell>
          <cell r="EL874">
            <v>0</v>
          </cell>
          <cell r="EN874">
            <v>0</v>
          </cell>
          <cell r="EP874">
            <v>0</v>
          </cell>
          <cell r="ER874">
            <v>0</v>
          </cell>
          <cell r="ET874">
            <v>0</v>
          </cell>
          <cell r="EX874">
            <v>0</v>
          </cell>
          <cell r="EZ874">
            <v>0</v>
          </cell>
          <cell r="FD874">
            <v>0</v>
          </cell>
          <cell r="FF874">
            <v>0</v>
          </cell>
        </row>
        <row r="875">
          <cell r="A875" t="str">
            <v>Elkedler_DKW10_2014</v>
          </cell>
          <cell r="B875" t="str">
            <v>DK-West</v>
          </cell>
          <cell r="G875">
            <v>-3.5</v>
          </cell>
          <cell r="H875">
            <v>3.5</v>
          </cell>
          <cell r="AK875">
            <v>-3.5</v>
          </cell>
          <cell r="AL875">
            <v>0</v>
          </cell>
          <cell r="AN875">
            <v>0</v>
          </cell>
          <cell r="AO875">
            <v>0</v>
          </cell>
          <cell r="AP875">
            <v>0</v>
          </cell>
          <cell r="AQ875">
            <v>0</v>
          </cell>
          <cell r="BG875" t="b">
            <v>0</v>
          </cell>
          <cell r="BO875" t="b">
            <v>0</v>
          </cell>
          <cell r="CA875" t="b">
            <v>0</v>
          </cell>
          <cell r="CB875" t="b">
            <v>0</v>
          </cell>
          <cell r="CD875" t="b">
            <v>0</v>
          </cell>
          <cell r="CE875" t="b">
            <v>0</v>
          </cell>
          <cell r="CG875" t="b">
            <v>0</v>
          </cell>
          <cell r="CH875" t="b">
            <v>0</v>
          </cell>
          <cell r="CP875">
            <v>0</v>
          </cell>
          <cell r="CT875" t="b">
            <v>0</v>
          </cell>
          <cell r="CV875" t="b">
            <v>0</v>
          </cell>
          <cell r="CX875" t="b">
            <v>0</v>
          </cell>
          <cell r="CZ875" t="b">
            <v>0</v>
          </cell>
          <cell r="DB875" t="b">
            <v>0</v>
          </cell>
          <cell r="DD875" t="b">
            <v>0</v>
          </cell>
          <cell r="DF875" t="b">
            <v>0</v>
          </cell>
          <cell r="DH875" t="b">
            <v>0</v>
          </cell>
          <cell r="DJ875" t="b">
            <v>0</v>
          </cell>
          <cell r="DL875" t="b">
            <v>0</v>
          </cell>
          <cell r="DN875" t="b">
            <v>0</v>
          </cell>
          <cell r="DP875" t="b">
            <v>0</v>
          </cell>
          <cell r="DV875">
            <v>0</v>
          </cell>
          <cell r="DX875">
            <v>0</v>
          </cell>
          <cell r="DZ875">
            <v>0</v>
          </cell>
          <cell r="EB875">
            <v>0</v>
          </cell>
          <cell r="ED875">
            <v>0</v>
          </cell>
          <cell r="EF875">
            <v>0</v>
          </cell>
          <cell r="EJ875">
            <v>0</v>
          </cell>
          <cell r="EL875">
            <v>0</v>
          </cell>
          <cell r="EN875">
            <v>0</v>
          </cell>
          <cell r="EP875">
            <v>0</v>
          </cell>
          <cell r="ER875">
            <v>0</v>
          </cell>
          <cell r="ET875">
            <v>0</v>
          </cell>
          <cell r="EX875">
            <v>0</v>
          </cell>
          <cell r="EZ875">
            <v>0</v>
          </cell>
          <cell r="FD875">
            <v>0</v>
          </cell>
          <cell r="FF875">
            <v>0</v>
          </cell>
        </row>
        <row r="876">
          <cell r="A876" t="str">
            <v>Elkedler_DKW10_2015</v>
          </cell>
          <cell r="B876" t="str">
            <v>DK-West</v>
          </cell>
          <cell r="G876">
            <v>-3.5</v>
          </cell>
          <cell r="H876">
            <v>3.5</v>
          </cell>
          <cell r="AK876">
            <v>-3.5</v>
          </cell>
          <cell r="AL876">
            <v>0</v>
          </cell>
          <cell r="AN876">
            <v>0</v>
          </cell>
          <cell r="AO876">
            <v>0</v>
          </cell>
          <cell r="AP876">
            <v>0</v>
          </cell>
          <cell r="AQ876">
            <v>0</v>
          </cell>
          <cell r="BG876" t="b">
            <v>0</v>
          </cell>
          <cell r="BO876" t="b">
            <v>0</v>
          </cell>
          <cell r="CA876" t="b">
            <v>0</v>
          </cell>
          <cell r="CB876" t="b">
            <v>0</v>
          </cell>
          <cell r="CD876" t="b">
            <v>0</v>
          </cell>
          <cell r="CE876" t="b">
            <v>0</v>
          </cell>
          <cell r="CG876" t="b">
            <v>0</v>
          </cell>
          <cell r="CH876" t="b">
            <v>0</v>
          </cell>
          <cell r="CP876">
            <v>0</v>
          </cell>
          <cell r="CT876" t="b">
            <v>0</v>
          </cell>
          <cell r="CV876" t="b">
            <v>0</v>
          </cell>
          <cell r="CX876" t="b">
            <v>0</v>
          </cell>
          <cell r="CZ876" t="b">
            <v>0</v>
          </cell>
          <cell r="DB876" t="b">
            <v>0</v>
          </cell>
          <cell r="DD876" t="b">
            <v>0</v>
          </cell>
          <cell r="DF876" t="b">
            <v>0</v>
          </cell>
          <cell r="DH876" t="b">
            <v>0</v>
          </cell>
          <cell r="DJ876" t="b">
            <v>0</v>
          </cell>
          <cell r="DL876" t="b">
            <v>0</v>
          </cell>
          <cell r="DN876" t="b">
            <v>0</v>
          </cell>
          <cell r="DP876" t="b">
            <v>0</v>
          </cell>
          <cell r="DV876">
            <v>0</v>
          </cell>
          <cell r="DX876">
            <v>0</v>
          </cell>
          <cell r="DZ876">
            <v>0</v>
          </cell>
          <cell r="EB876">
            <v>0</v>
          </cell>
          <cell r="ED876">
            <v>0</v>
          </cell>
          <cell r="EF876">
            <v>0</v>
          </cell>
          <cell r="EJ876">
            <v>0</v>
          </cell>
          <cell r="EL876">
            <v>0</v>
          </cell>
          <cell r="EN876">
            <v>0</v>
          </cell>
          <cell r="EP876">
            <v>0</v>
          </cell>
          <cell r="ER876">
            <v>0</v>
          </cell>
          <cell r="ET876">
            <v>0</v>
          </cell>
          <cell r="EX876">
            <v>0</v>
          </cell>
          <cell r="EZ876">
            <v>0</v>
          </cell>
          <cell r="FD876">
            <v>0</v>
          </cell>
          <cell r="FF876">
            <v>0</v>
          </cell>
        </row>
        <row r="877">
          <cell r="A877" t="str">
            <v>Elkedler_DKW10_2016</v>
          </cell>
          <cell r="B877" t="str">
            <v>DK-West</v>
          </cell>
          <cell r="G877">
            <v>-3.5</v>
          </cell>
          <cell r="H877">
            <v>3.5</v>
          </cell>
          <cell r="AK877">
            <v>-3.5</v>
          </cell>
          <cell r="AL877">
            <v>0</v>
          </cell>
          <cell r="AN877">
            <v>0</v>
          </cell>
          <cell r="AO877">
            <v>0</v>
          </cell>
          <cell r="AP877">
            <v>0</v>
          </cell>
          <cell r="AQ877">
            <v>0</v>
          </cell>
          <cell r="BG877" t="b">
            <v>0</v>
          </cell>
          <cell r="BO877" t="b">
            <v>0</v>
          </cell>
          <cell r="CA877" t="b">
            <v>0</v>
          </cell>
          <cell r="CB877" t="b">
            <v>0</v>
          </cell>
          <cell r="CD877" t="b">
            <v>0</v>
          </cell>
          <cell r="CE877" t="b">
            <v>0</v>
          </cell>
          <cell r="CG877" t="b">
            <v>0</v>
          </cell>
          <cell r="CH877" t="b">
            <v>0</v>
          </cell>
          <cell r="CP877">
            <v>0</v>
          </cell>
          <cell r="CT877" t="b">
            <v>0</v>
          </cell>
          <cell r="CV877" t="b">
            <v>0</v>
          </cell>
          <cell r="CX877" t="b">
            <v>0</v>
          </cell>
          <cell r="CZ877" t="b">
            <v>0</v>
          </cell>
          <cell r="DB877" t="b">
            <v>0</v>
          </cell>
          <cell r="DD877" t="b">
            <v>0</v>
          </cell>
          <cell r="DF877" t="b">
            <v>0</v>
          </cell>
          <cell r="DH877" t="b">
            <v>0</v>
          </cell>
          <cell r="DJ877" t="b">
            <v>0</v>
          </cell>
          <cell r="DL877" t="b">
            <v>0</v>
          </cell>
          <cell r="DN877" t="b">
            <v>0</v>
          </cell>
          <cell r="DP877" t="b">
            <v>0</v>
          </cell>
          <cell r="DV877">
            <v>0</v>
          </cell>
          <cell r="DX877">
            <v>0</v>
          </cell>
          <cell r="DZ877">
            <v>0</v>
          </cell>
          <cell r="EB877">
            <v>0</v>
          </cell>
          <cell r="ED877">
            <v>0</v>
          </cell>
          <cell r="EF877">
            <v>0</v>
          </cell>
          <cell r="EJ877">
            <v>0</v>
          </cell>
          <cell r="EL877">
            <v>0</v>
          </cell>
          <cell r="EN877">
            <v>0</v>
          </cell>
          <cell r="EP877">
            <v>0</v>
          </cell>
          <cell r="ER877">
            <v>0</v>
          </cell>
          <cell r="ET877">
            <v>0</v>
          </cell>
          <cell r="EX877">
            <v>0</v>
          </cell>
          <cell r="EZ877">
            <v>0</v>
          </cell>
          <cell r="FD877">
            <v>0</v>
          </cell>
          <cell r="FF877">
            <v>0</v>
          </cell>
        </row>
        <row r="878">
          <cell r="A878" t="str">
            <v>Elkedler_DKW10_2017</v>
          </cell>
          <cell r="B878" t="str">
            <v>DK-West</v>
          </cell>
          <cell r="G878">
            <v>-3.5</v>
          </cell>
          <cell r="H878">
            <v>3.5</v>
          </cell>
          <cell r="AK878">
            <v>-3.5</v>
          </cell>
          <cell r="AL878">
            <v>0</v>
          </cell>
          <cell r="AN878">
            <v>0</v>
          </cell>
          <cell r="AO878">
            <v>0</v>
          </cell>
          <cell r="AP878">
            <v>0</v>
          </cell>
          <cell r="AQ878">
            <v>0</v>
          </cell>
          <cell r="BG878" t="b">
            <v>0</v>
          </cell>
          <cell r="BO878" t="b">
            <v>0</v>
          </cell>
          <cell r="CA878" t="b">
            <v>0</v>
          </cell>
          <cell r="CB878" t="b">
            <v>0</v>
          </cell>
          <cell r="CD878" t="b">
            <v>0</v>
          </cell>
          <cell r="CE878" t="b">
            <v>0</v>
          </cell>
          <cell r="CG878" t="b">
            <v>0</v>
          </cell>
          <cell r="CH878" t="b">
            <v>0</v>
          </cell>
          <cell r="CP878">
            <v>0</v>
          </cell>
          <cell r="CT878" t="b">
            <v>0</v>
          </cell>
          <cell r="CV878" t="b">
            <v>0</v>
          </cell>
          <cell r="CX878" t="b">
            <v>0</v>
          </cell>
          <cell r="CZ878" t="b">
            <v>0</v>
          </cell>
          <cell r="DB878" t="b">
            <v>0</v>
          </cell>
          <cell r="DD878" t="b">
            <v>0</v>
          </cell>
          <cell r="DF878" t="b">
            <v>0</v>
          </cell>
          <cell r="DH878" t="b">
            <v>0</v>
          </cell>
          <cell r="DJ878" t="b">
            <v>0</v>
          </cell>
          <cell r="DL878" t="b">
            <v>0</v>
          </cell>
          <cell r="DN878" t="b">
            <v>0</v>
          </cell>
          <cell r="DP878" t="b">
            <v>0</v>
          </cell>
          <cell r="DV878">
            <v>0</v>
          </cell>
          <cell r="DX878">
            <v>0</v>
          </cell>
          <cell r="DZ878">
            <v>0</v>
          </cell>
          <cell r="EB878">
            <v>0</v>
          </cell>
          <cell r="ED878">
            <v>0</v>
          </cell>
          <cell r="EF878">
            <v>0</v>
          </cell>
          <cell r="EJ878">
            <v>0</v>
          </cell>
          <cell r="EL878">
            <v>0</v>
          </cell>
          <cell r="EN878">
            <v>0</v>
          </cell>
          <cell r="EP878">
            <v>0</v>
          </cell>
          <cell r="ER878">
            <v>0</v>
          </cell>
          <cell r="ET878">
            <v>0</v>
          </cell>
          <cell r="EX878">
            <v>0</v>
          </cell>
          <cell r="EZ878">
            <v>0</v>
          </cell>
          <cell r="FD878">
            <v>0</v>
          </cell>
          <cell r="FF878">
            <v>0</v>
          </cell>
        </row>
        <row r="879">
          <cell r="A879" t="str">
            <v>Elkedler_DKW10_2018</v>
          </cell>
          <cell r="B879" t="str">
            <v>DK-West</v>
          </cell>
          <cell r="G879">
            <v>-3.5</v>
          </cell>
          <cell r="H879">
            <v>3.5</v>
          </cell>
          <cell r="AK879">
            <v>-3.5</v>
          </cell>
          <cell r="AL879">
            <v>0</v>
          </cell>
          <cell r="AN879">
            <v>0</v>
          </cell>
          <cell r="AO879">
            <v>0</v>
          </cell>
          <cell r="AP879">
            <v>0</v>
          </cell>
          <cell r="AQ879">
            <v>0</v>
          </cell>
          <cell r="BG879" t="b">
            <v>0</v>
          </cell>
          <cell r="BO879" t="b">
            <v>0</v>
          </cell>
          <cell r="CA879" t="b">
            <v>0</v>
          </cell>
          <cell r="CB879" t="b">
            <v>0</v>
          </cell>
          <cell r="CD879" t="b">
            <v>0</v>
          </cell>
          <cell r="CE879" t="b">
            <v>0</v>
          </cell>
          <cell r="CG879" t="b">
            <v>0</v>
          </cell>
          <cell r="CH879" t="b">
            <v>0</v>
          </cell>
          <cell r="CP879">
            <v>0</v>
          </cell>
          <cell r="CT879" t="b">
            <v>0</v>
          </cell>
          <cell r="CV879" t="b">
            <v>0</v>
          </cell>
          <cell r="CX879" t="b">
            <v>0</v>
          </cell>
          <cell r="CZ879" t="b">
            <v>0</v>
          </cell>
          <cell r="DB879" t="b">
            <v>0</v>
          </cell>
          <cell r="DD879" t="b">
            <v>0</v>
          </cell>
          <cell r="DF879" t="b">
            <v>0</v>
          </cell>
          <cell r="DH879" t="b">
            <v>0</v>
          </cell>
          <cell r="DJ879" t="b">
            <v>0</v>
          </cell>
          <cell r="DL879" t="b">
            <v>0</v>
          </cell>
          <cell r="DN879" t="b">
            <v>0</v>
          </cell>
          <cell r="DP879" t="b">
            <v>0</v>
          </cell>
          <cell r="DV879">
            <v>0</v>
          </cell>
          <cell r="DX879">
            <v>0</v>
          </cell>
          <cell r="DZ879">
            <v>0</v>
          </cell>
          <cell r="EB879">
            <v>0</v>
          </cell>
          <cell r="ED879">
            <v>0</v>
          </cell>
          <cell r="EF879">
            <v>0</v>
          </cell>
          <cell r="EJ879">
            <v>0</v>
          </cell>
          <cell r="EL879">
            <v>0</v>
          </cell>
          <cell r="EN879">
            <v>0</v>
          </cell>
          <cell r="EP879">
            <v>0</v>
          </cell>
          <cell r="ER879">
            <v>0</v>
          </cell>
          <cell r="ET879">
            <v>0</v>
          </cell>
          <cell r="EX879">
            <v>0</v>
          </cell>
          <cell r="EZ879">
            <v>0</v>
          </cell>
          <cell r="FD879">
            <v>0</v>
          </cell>
          <cell r="FF879">
            <v>0</v>
          </cell>
        </row>
        <row r="880">
          <cell r="A880" t="str">
            <v>Elkedler_DKW10_2019</v>
          </cell>
          <cell r="B880" t="str">
            <v>DK-West</v>
          </cell>
          <cell r="G880">
            <v>-3.5</v>
          </cell>
          <cell r="H880">
            <v>3.5</v>
          </cell>
          <cell r="AK880">
            <v>-3.5</v>
          </cell>
          <cell r="AL880">
            <v>0</v>
          </cell>
          <cell r="AN880">
            <v>0</v>
          </cell>
          <cell r="AO880">
            <v>0</v>
          </cell>
          <cell r="AP880">
            <v>0</v>
          </cell>
          <cell r="AQ880">
            <v>0</v>
          </cell>
          <cell r="BG880" t="b">
            <v>0</v>
          </cell>
          <cell r="BO880" t="b">
            <v>0</v>
          </cell>
          <cell r="CA880" t="b">
            <v>0</v>
          </cell>
          <cell r="CB880" t="b">
            <v>0</v>
          </cell>
          <cell r="CD880" t="b">
            <v>0</v>
          </cell>
          <cell r="CE880" t="b">
            <v>0</v>
          </cell>
          <cell r="CG880" t="b">
            <v>0</v>
          </cell>
          <cell r="CH880" t="b">
            <v>0</v>
          </cell>
          <cell r="CP880">
            <v>0</v>
          </cell>
          <cell r="CT880" t="b">
            <v>0</v>
          </cell>
          <cell r="CV880" t="b">
            <v>0</v>
          </cell>
          <cell r="CX880" t="b">
            <v>0</v>
          </cell>
          <cell r="CZ880" t="b">
            <v>0</v>
          </cell>
          <cell r="DB880" t="b">
            <v>0</v>
          </cell>
          <cell r="DD880" t="b">
            <v>0</v>
          </cell>
          <cell r="DF880" t="b">
            <v>0</v>
          </cell>
          <cell r="DH880" t="b">
            <v>0</v>
          </cell>
          <cell r="DJ880" t="b">
            <v>0</v>
          </cell>
          <cell r="DL880" t="b">
            <v>0</v>
          </cell>
          <cell r="DN880" t="b">
            <v>0</v>
          </cell>
          <cell r="DP880" t="b">
            <v>0</v>
          </cell>
          <cell r="DV880">
            <v>0</v>
          </cell>
          <cell r="DX880">
            <v>0</v>
          </cell>
          <cell r="DZ880">
            <v>0</v>
          </cell>
          <cell r="EB880">
            <v>0</v>
          </cell>
          <cell r="ED880">
            <v>0</v>
          </cell>
          <cell r="EF880">
            <v>0</v>
          </cell>
          <cell r="EJ880">
            <v>0</v>
          </cell>
          <cell r="EL880">
            <v>0</v>
          </cell>
          <cell r="EN880">
            <v>0</v>
          </cell>
          <cell r="EP880">
            <v>0</v>
          </cell>
          <cell r="ER880">
            <v>0</v>
          </cell>
          <cell r="ET880">
            <v>0</v>
          </cell>
          <cell r="EX880">
            <v>0</v>
          </cell>
          <cell r="EZ880">
            <v>0</v>
          </cell>
          <cell r="FD880">
            <v>0</v>
          </cell>
          <cell r="FF880">
            <v>0</v>
          </cell>
        </row>
        <row r="881">
          <cell r="A881" t="str">
            <v>Elkedler_DKW10_2020</v>
          </cell>
          <cell r="B881" t="str">
            <v>DK-West</v>
          </cell>
          <cell r="G881">
            <v>-3.5</v>
          </cell>
          <cell r="H881">
            <v>3.5</v>
          </cell>
          <cell r="AK881">
            <v>-3.5</v>
          </cell>
          <cell r="AL881">
            <v>0</v>
          </cell>
          <cell r="AN881">
            <v>0</v>
          </cell>
          <cell r="AO881">
            <v>0</v>
          </cell>
          <cell r="AP881">
            <v>0</v>
          </cell>
          <cell r="AQ881">
            <v>0</v>
          </cell>
          <cell r="BG881" t="b">
            <v>0</v>
          </cell>
          <cell r="BO881" t="b">
            <v>0</v>
          </cell>
          <cell r="CA881" t="b">
            <v>0</v>
          </cell>
          <cell r="CB881" t="b">
            <v>0</v>
          </cell>
          <cell r="CD881" t="b">
            <v>0</v>
          </cell>
          <cell r="CE881" t="b">
            <v>0</v>
          </cell>
          <cell r="CG881" t="b">
            <v>0</v>
          </cell>
          <cell r="CH881" t="b">
            <v>0</v>
          </cell>
          <cell r="CP881">
            <v>0</v>
          </cell>
          <cell r="CT881" t="b">
            <v>0</v>
          </cell>
          <cell r="CV881" t="b">
            <v>0</v>
          </cell>
          <cell r="CX881" t="b">
            <v>0</v>
          </cell>
          <cell r="CZ881" t="b">
            <v>0</v>
          </cell>
          <cell r="DB881" t="b">
            <v>0</v>
          </cell>
          <cell r="DD881" t="b">
            <v>0</v>
          </cell>
          <cell r="DF881" t="b">
            <v>0</v>
          </cell>
          <cell r="DH881" t="b">
            <v>0</v>
          </cell>
          <cell r="DJ881" t="b">
            <v>0</v>
          </cell>
          <cell r="DL881" t="b">
            <v>0</v>
          </cell>
          <cell r="DN881" t="b">
            <v>0</v>
          </cell>
          <cell r="DP881" t="b">
            <v>0</v>
          </cell>
          <cell r="DV881">
            <v>0</v>
          </cell>
          <cell r="DX881">
            <v>0</v>
          </cell>
          <cell r="DZ881">
            <v>0</v>
          </cell>
          <cell r="EB881">
            <v>0</v>
          </cell>
          <cell r="ED881">
            <v>0</v>
          </cell>
          <cell r="EF881">
            <v>0</v>
          </cell>
          <cell r="EJ881">
            <v>0</v>
          </cell>
          <cell r="EL881">
            <v>0</v>
          </cell>
          <cell r="EN881">
            <v>0</v>
          </cell>
          <cell r="EP881">
            <v>0</v>
          </cell>
          <cell r="ER881">
            <v>0</v>
          </cell>
          <cell r="ET881">
            <v>0</v>
          </cell>
          <cell r="EX881">
            <v>0</v>
          </cell>
          <cell r="EZ881">
            <v>0</v>
          </cell>
          <cell r="FD881">
            <v>0</v>
          </cell>
          <cell r="FF881">
            <v>0</v>
          </cell>
        </row>
        <row r="882">
          <cell r="A882" t="str">
            <v>VarmelagerDKW10</v>
          </cell>
          <cell r="B882" t="str">
            <v>DK-West</v>
          </cell>
          <cell r="G882">
            <v>0</v>
          </cell>
          <cell r="H882">
            <v>166</v>
          </cell>
          <cell r="AK882">
            <v>0</v>
          </cell>
          <cell r="AL882">
            <v>0</v>
          </cell>
          <cell r="AN882">
            <v>0</v>
          </cell>
          <cell r="AO882">
            <v>0</v>
          </cell>
          <cell r="AP882">
            <v>0</v>
          </cell>
          <cell r="AQ882">
            <v>0</v>
          </cell>
          <cell r="BG882" t="b">
            <v>0</v>
          </cell>
          <cell r="BO882" t="b">
            <v>0</v>
          </cell>
          <cell r="CA882" t="b">
            <v>0</v>
          </cell>
          <cell r="CB882" t="b">
            <v>0</v>
          </cell>
          <cell r="CD882" t="b">
            <v>0</v>
          </cell>
          <cell r="CE882" t="b">
            <v>0</v>
          </cell>
          <cell r="CG882" t="b">
            <v>0</v>
          </cell>
          <cell r="CH882" t="b">
            <v>0</v>
          </cell>
          <cell r="CP882">
            <v>0</v>
          </cell>
          <cell r="CT882" t="b">
            <v>0</v>
          </cell>
          <cell r="CV882" t="b">
            <v>0</v>
          </cell>
          <cell r="CX882" t="b">
            <v>0</v>
          </cell>
          <cell r="CZ882" t="b">
            <v>0</v>
          </cell>
          <cell r="DB882" t="b">
            <v>0</v>
          </cell>
          <cell r="DD882" t="b">
            <v>0</v>
          </cell>
          <cell r="DF882" t="b">
            <v>0</v>
          </cell>
          <cell r="DH882" t="b">
            <v>0</v>
          </cell>
          <cell r="DJ882" t="b">
            <v>0</v>
          </cell>
          <cell r="DL882" t="b">
            <v>0</v>
          </cell>
          <cell r="DN882" t="b">
            <v>0</v>
          </cell>
          <cell r="DP882" t="b">
            <v>0</v>
          </cell>
          <cell r="DV882">
            <v>0</v>
          </cell>
          <cell r="DX882">
            <v>0</v>
          </cell>
          <cell r="DZ882">
            <v>0</v>
          </cell>
          <cell r="EB882">
            <v>0</v>
          </cell>
          <cell r="ED882">
            <v>0</v>
          </cell>
          <cell r="EF882">
            <v>0</v>
          </cell>
          <cell r="EJ882">
            <v>0</v>
          </cell>
          <cell r="EL882">
            <v>0</v>
          </cell>
          <cell r="EN882">
            <v>0</v>
          </cell>
          <cell r="EP882">
            <v>0</v>
          </cell>
          <cell r="ER882">
            <v>0</v>
          </cell>
          <cell r="ET882">
            <v>0</v>
          </cell>
          <cell r="EX882">
            <v>0</v>
          </cell>
          <cell r="EZ882">
            <v>0</v>
          </cell>
          <cell r="FD882">
            <v>0</v>
          </cell>
          <cell r="FF882">
            <v>0</v>
          </cell>
        </row>
        <row r="883">
          <cell r="A883" t="str">
            <v>GT_DKW5-10</v>
          </cell>
          <cell r="B883" t="str">
            <v>DK-West</v>
          </cell>
          <cell r="G883">
            <v>9</v>
          </cell>
          <cell r="H883">
            <v>17.441860465116278</v>
          </cell>
          <cell r="AK883">
            <v>2.6459999999999999</v>
          </cell>
          <cell r="AL883">
            <v>9.937804218496483</v>
          </cell>
          <cell r="AN883">
            <v>0</v>
          </cell>
          <cell r="AO883">
            <v>0.36</v>
          </cell>
          <cell r="AP883">
            <v>90</v>
          </cell>
          <cell r="AQ883">
            <v>0.72</v>
          </cell>
          <cell r="BG883" t="b">
            <v>1</v>
          </cell>
          <cell r="BO883" t="b">
            <v>0</v>
          </cell>
          <cell r="CA883" t="b">
            <v>0</v>
          </cell>
          <cell r="CB883" t="b">
            <v>0</v>
          </cell>
          <cell r="CD883" t="b">
            <v>0</v>
          </cell>
          <cell r="CE883" t="b">
            <v>0</v>
          </cell>
          <cell r="CG883" t="b">
            <v>0</v>
          </cell>
          <cell r="CH883" t="b">
            <v>0</v>
          </cell>
          <cell r="CP883" t="str">
            <v>ECGASGTD</v>
          </cell>
          <cell r="CT883" t="b">
            <v>0</v>
          </cell>
          <cell r="CV883" t="b">
            <v>0</v>
          </cell>
          <cell r="CX883" t="b">
            <v>0</v>
          </cell>
          <cell r="CZ883" t="b">
            <v>0</v>
          </cell>
          <cell r="DB883" t="b">
            <v>0</v>
          </cell>
          <cell r="DD883" t="b">
            <v>0</v>
          </cell>
          <cell r="DF883" t="b">
            <v>0</v>
          </cell>
          <cell r="DH883" t="b">
            <v>0</v>
          </cell>
          <cell r="DJ883" t="b">
            <v>0</v>
          </cell>
          <cell r="DL883" t="b">
            <v>0</v>
          </cell>
          <cell r="DN883" t="b">
            <v>0</v>
          </cell>
          <cell r="DP883" t="b">
            <v>0</v>
          </cell>
          <cell r="DV883">
            <v>0</v>
          </cell>
          <cell r="DX883">
            <v>0</v>
          </cell>
          <cell r="DZ883">
            <v>0</v>
          </cell>
          <cell r="EB883">
            <v>0</v>
          </cell>
          <cell r="ED883">
            <v>0</v>
          </cell>
          <cell r="EF883">
            <v>0</v>
          </cell>
          <cell r="EJ883">
            <v>0</v>
          </cell>
          <cell r="EL883">
            <v>0</v>
          </cell>
          <cell r="EN883">
            <v>0</v>
          </cell>
          <cell r="EP883">
            <v>0</v>
          </cell>
          <cell r="ER883">
            <v>0</v>
          </cell>
          <cell r="ET883">
            <v>0</v>
          </cell>
          <cell r="EX883">
            <v>0</v>
          </cell>
          <cell r="EZ883">
            <v>0</v>
          </cell>
          <cell r="FD883">
            <v>0</v>
          </cell>
          <cell r="FF883">
            <v>0</v>
          </cell>
        </row>
        <row r="884">
          <cell r="A884" t="str">
            <v>GT_DKW5-10</v>
          </cell>
          <cell r="B884" t="str">
            <v>DK-West</v>
          </cell>
          <cell r="G884">
            <v>9</v>
          </cell>
          <cell r="H884">
            <v>17.441860465116278</v>
          </cell>
          <cell r="AK884">
            <v>2.6459999999999999</v>
          </cell>
          <cell r="AL884">
            <v>9.937804218496483</v>
          </cell>
          <cell r="AN884">
            <v>0</v>
          </cell>
          <cell r="AO884">
            <v>0.36</v>
          </cell>
          <cell r="AP884">
            <v>90</v>
          </cell>
          <cell r="AQ884">
            <v>0.72</v>
          </cell>
          <cell r="BG884" t="b">
            <v>1</v>
          </cell>
          <cell r="BO884" t="b">
            <v>0</v>
          </cell>
          <cell r="CA884" t="b">
            <v>0</v>
          </cell>
          <cell r="CB884" t="b">
            <v>0</v>
          </cell>
          <cell r="CD884" t="b">
            <v>0</v>
          </cell>
          <cell r="CE884" t="b">
            <v>0</v>
          </cell>
          <cell r="CG884" t="b">
            <v>0</v>
          </cell>
          <cell r="CH884" t="b">
            <v>0</v>
          </cell>
          <cell r="CP884" t="str">
            <v>ECGASGTD</v>
          </cell>
          <cell r="CT884" t="b">
            <v>0</v>
          </cell>
          <cell r="CV884" t="b">
            <v>0</v>
          </cell>
          <cell r="CX884" t="b">
            <v>0</v>
          </cell>
          <cell r="CZ884" t="b">
            <v>0</v>
          </cell>
          <cell r="DB884" t="b">
            <v>0</v>
          </cell>
          <cell r="DD884" t="b">
            <v>0</v>
          </cell>
          <cell r="DF884" t="b">
            <v>0</v>
          </cell>
          <cell r="DH884" t="b">
            <v>0</v>
          </cell>
          <cell r="DJ884" t="b">
            <v>0</v>
          </cell>
          <cell r="DL884" t="b">
            <v>0</v>
          </cell>
          <cell r="DN884" t="b">
            <v>0</v>
          </cell>
          <cell r="DP884" t="b">
            <v>0</v>
          </cell>
          <cell r="DV884">
            <v>0</v>
          </cell>
          <cell r="DX884">
            <v>0</v>
          </cell>
          <cell r="DZ884">
            <v>0</v>
          </cell>
          <cell r="EB884">
            <v>0</v>
          </cell>
          <cell r="ED884">
            <v>0</v>
          </cell>
          <cell r="EF884">
            <v>0</v>
          </cell>
          <cell r="EJ884">
            <v>0</v>
          </cell>
          <cell r="EL884">
            <v>0</v>
          </cell>
          <cell r="EN884">
            <v>0</v>
          </cell>
          <cell r="EP884">
            <v>0</v>
          </cell>
          <cell r="ER884">
            <v>0</v>
          </cell>
          <cell r="ET884">
            <v>0</v>
          </cell>
          <cell r="EX884">
            <v>0</v>
          </cell>
          <cell r="EZ884">
            <v>0</v>
          </cell>
          <cell r="FD884">
            <v>0</v>
          </cell>
          <cell r="FF884">
            <v>0</v>
          </cell>
        </row>
        <row r="885">
          <cell r="A885" t="str">
            <v>GT_DKW5-10</v>
          </cell>
          <cell r="B885" t="str">
            <v>DK-West</v>
          </cell>
          <cell r="G885">
            <v>9</v>
          </cell>
          <cell r="H885">
            <v>17.441860465116278</v>
          </cell>
          <cell r="AK885">
            <v>2.6459999999999999</v>
          </cell>
          <cell r="AL885">
            <v>9.937804218496483</v>
          </cell>
          <cell r="AN885">
            <v>0</v>
          </cell>
          <cell r="AO885">
            <v>0.36</v>
          </cell>
          <cell r="AP885">
            <v>90</v>
          </cell>
          <cell r="AQ885">
            <v>0.72</v>
          </cell>
          <cell r="BG885" t="b">
            <v>1</v>
          </cell>
          <cell r="BO885" t="b">
            <v>1</v>
          </cell>
          <cell r="CA885" t="b">
            <v>1</v>
          </cell>
          <cell r="CB885" t="b">
            <v>1</v>
          </cell>
          <cell r="CD885" t="b">
            <v>0</v>
          </cell>
          <cell r="CE885" t="b">
            <v>0</v>
          </cell>
          <cell r="CG885" t="b">
            <v>0</v>
          </cell>
          <cell r="CH885" t="b">
            <v>0</v>
          </cell>
          <cell r="CP885" t="str">
            <v>ECGASGTD</v>
          </cell>
          <cell r="CT885" t="b">
            <v>0</v>
          </cell>
          <cell r="CV885" t="b">
            <v>0</v>
          </cell>
          <cell r="CX885" t="b">
            <v>0</v>
          </cell>
          <cell r="CZ885" t="b">
            <v>0</v>
          </cell>
          <cell r="DB885" t="b">
            <v>0</v>
          </cell>
          <cell r="DD885" t="b">
            <v>0</v>
          </cell>
          <cell r="DF885" t="b">
            <v>0</v>
          </cell>
          <cell r="DH885" t="b">
            <v>0</v>
          </cell>
          <cell r="DJ885" t="b">
            <v>0</v>
          </cell>
          <cell r="DL885" t="b">
            <v>0</v>
          </cell>
          <cell r="DN885" t="b">
            <v>0</v>
          </cell>
          <cell r="DP885" t="b">
            <v>0</v>
          </cell>
          <cell r="DV885">
            <v>9</v>
          </cell>
          <cell r="DX885">
            <v>9</v>
          </cell>
          <cell r="DZ885">
            <v>9</v>
          </cell>
          <cell r="EB885">
            <v>9</v>
          </cell>
          <cell r="ED885">
            <v>0</v>
          </cell>
          <cell r="EF885">
            <v>0</v>
          </cell>
          <cell r="EJ885">
            <v>17.441860465116278</v>
          </cell>
          <cell r="EL885">
            <v>17.441860465116278</v>
          </cell>
          <cell r="EN885">
            <v>17.441860465116278</v>
          </cell>
          <cell r="EP885">
            <v>17.441860465116278</v>
          </cell>
          <cell r="ER885">
            <v>0</v>
          </cell>
          <cell r="ET885">
            <v>0</v>
          </cell>
          <cell r="EX885">
            <v>0</v>
          </cell>
          <cell r="EZ885">
            <v>0</v>
          </cell>
          <cell r="FD885">
            <v>0</v>
          </cell>
          <cell r="FF885">
            <v>0</v>
          </cell>
        </row>
        <row r="886">
          <cell r="A886" t="str">
            <v>GT_DKW5-10</v>
          </cell>
          <cell r="B886" t="str">
            <v>DK-West</v>
          </cell>
          <cell r="G886">
            <v>9</v>
          </cell>
          <cell r="H886">
            <v>17.441860465116278</v>
          </cell>
          <cell r="AK886">
            <v>2.6459999999999999</v>
          </cell>
          <cell r="AL886">
            <v>9.937804218496483</v>
          </cell>
          <cell r="AN886">
            <v>0</v>
          </cell>
          <cell r="AO886">
            <v>0.36</v>
          </cell>
          <cell r="AP886">
            <v>90</v>
          </cell>
          <cell r="AQ886">
            <v>0.72</v>
          </cell>
          <cell r="BG886" t="b">
            <v>1</v>
          </cell>
          <cell r="BO886" t="b">
            <v>0</v>
          </cell>
          <cell r="CA886" t="b">
            <v>0</v>
          </cell>
          <cell r="CB886" t="b">
            <v>0</v>
          </cell>
          <cell r="CD886" t="b">
            <v>1</v>
          </cell>
          <cell r="CE886" t="b">
            <v>1</v>
          </cell>
          <cell r="CG886" t="b">
            <v>0</v>
          </cell>
          <cell r="CH886" t="b">
            <v>0</v>
          </cell>
          <cell r="CP886" t="str">
            <v>ECGASGTD</v>
          </cell>
          <cell r="CT886" t="b">
            <v>1</v>
          </cell>
          <cell r="CV886" t="b">
            <v>1</v>
          </cell>
          <cell r="CX886" t="b">
            <v>1</v>
          </cell>
          <cell r="CZ886" t="b">
            <v>1</v>
          </cell>
          <cell r="DB886" t="b">
            <v>0</v>
          </cell>
          <cell r="DD886" t="b">
            <v>0</v>
          </cell>
          <cell r="DF886" t="b">
            <v>1</v>
          </cell>
          <cell r="DH886" t="b">
            <v>1</v>
          </cell>
          <cell r="DJ886" t="b">
            <v>1</v>
          </cell>
          <cell r="DL886" t="b">
            <v>1</v>
          </cell>
          <cell r="DN886" t="b">
            <v>0</v>
          </cell>
          <cell r="DP886" t="b">
            <v>0</v>
          </cell>
          <cell r="DV886">
            <v>0</v>
          </cell>
          <cell r="DX886">
            <v>0</v>
          </cell>
          <cell r="DZ886">
            <v>0</v>
          </cell>
          <cell r="EB886">
            <v>0</v>
          </cell>
          <cell r="ED886">
            <v>0</v>
          </cell>
          <cell r="EF886">
            <v>0</v>
          </cell>
          <cell r="EJ886">
            <v>0</v>
          </cell>
          <cell r="EL886">
            <v>0</v>
          </cell>
          <cell r="EN886">
            <v>0</v>
          </cell>
          <cell r="EP886">
            <v>0</v>
          </cell>
          <cell r="ER886">
            <v>0</v>
          </cell>
          <cell r="ET886">
            <v>0</v>
          </cell>
          <cell r="EX886">
            <v>9</v>
          </cell>
          <cell r="EZ886">
            <v>17.441860465116278</v>
          </cell>
          <cell r="FD886">
            <v>0</v>
          </cell>
          <cell r="FF886">
            <v>0</v>
          </cell>
        </row>
        <row r="887">
          <cell r="A887" t="str">
            <v>Kombi_DKW5-10</v>
          </cell>
          <cell r="B887" t="str">
            <v>DK-West</v>
          </cell>
          <cell r="G887">
            <v>15</v>
          </cell>
          <cell r="H887">
            <v>19.815059445178335</v>
          </cell>
          <cell r="AK887">
            <v>5.5649999999999995</v>
          </cell>
          <cell r="AL887">
            <v>9.7112114321811926</v>
          </cell>
          <cell r="AN887">
            <v>0</v>
          </cell>
          <cell r="AO887">
            <v>1.5</v>
          </cell>
          <cell r="AP887">
            <v>450</v>
          </cell>
          <cell r="AQ887">
            <v>1.5</v>
          </cell>
          <cell r="BG887" t="b">
            <v>1</v>
          </cell>
          <cell r="BO887" t="b">
            <v>0</v>
          </cell>
          <cell r="CA887" t="b">
            <v>0</v>
          </cell>
          <cell r="CB887" t="b">
            <v>0</v>
          </cell>
          <cell r="CD887" t="b">
            <v>0</v>
          </cell>
          <cell r="CE887" t="b">
            <v>0</v>
          </cell>
          <cell r="CG887" t="b">
            <v>0</v>
          </cell>
          <cell r="CH887" t="b">
            <v>0</v>
          </cell>
          <cell r="CP887" t="str">
            <v>ECGASEND</v>
          </cell>
          <cell r="CT887" t="b">
            <v>0</v>
          </cell>
          <cell r="CV887" t="b">
            <v>0</v>
          </cell>
          <cell r="CX887" t="b">
            <v>0</v>
          </cell>
          <cell r="CZ887" t="b">
            <v>0</v>
          </cell>
          <cell r="DB887" t="b">
            <v>0</v>
          </cell>
          <cell r="DD887" t="b">
            <v>0</v>
          </cell>
          <cell r="DF887" t="b">
            <v>0</v>
          </cell>
          <cell r="DH887" t="b">
            <v>0</v>
          </cell>
          <cell r="DJ887" t="b">
            <v>0</v>
          </cell>
          <cell r="DL887" t="b">
            <v>0</v>
          </cell>
          <cell r="DN887" t="b">
            <v>0</v>
          </cell>
          <cell r="DP887" t="b">
            <v>0</v>
          </cell>
          <cell r="DV887">
            <v>0</v>
          </cell>
          <cell r="DX887">
            <v>0</v>
          </cell>
          <cell r="DZ887">
            <v>0</v>
          </cell>
          <cell r="EB887">
            <v>0</v>
          </cell>
          <cell r="ED887">
            <v>0</v>
          </cell>
          <cell r="EF887">
            <v>0</v>
          </cell>
          <cell r="EJ887">
            <v>0</v>
          </cell>
          <cell r="EL887">
            <v>0</v>
          </cell>
          <cell r="EN887">
            <v>0</v>
          </cell>
          <cell r="EP887">
            <v>0</v>
          </cell>
          <cell r="ER887">
            <v>0</v>
          </cell>
          <cell r="ET887">
            <v>0</v>
          </cell>
          <cell r="EX887">
            <v>0</v>
          </cell>
          <cell r="EZ887">
            <v>0</v>
          </cell>
          <cell r="FD887">
            <v>0</v>
          </cell>
          <cell r="FF887">
            <v>0</v>
          </cell>
        </row>
        <row r="888">
          <cell r="A888" t="str">
            <v>Kombi_DKW5-10</v>
          </cell>
          <cell r="B888" t="str">
            <v>DK-West</v>
          </cell>
          <cell r="G888">
            <v>15</v>
          </cell>
          <cell r="H888">
            <v>19.815059445178335</v>
          </cell>
          <cell r="AK888">
            <v>5.5649999999999995</v>
          </cell>
          <cell r="AL888">
            <v>9.7112114321811926</v>
          </cell>
          <cell r="AN888">
            <v>0</v>
          </cell>
          <cell r="AO888">
            <v>1.5</v>
          </cell>
          <cell r="AP888">
            <v>450</v>
          </cell>
          <cell r="AQ888">
            <v>1.5</v>
          </cell>
          <cell r="BG888" t="b">
            <v>1</v>
          </cell>
          <cell r="BO888" t="b">
            <v>0</v>
          </cell>
          <cell r="CA888" t="b">
            <v>0</v>
          </cell>
          <cell r="CB888" t="b">
            <v>0</v>
          </cell>
          <cell r="CD888" t="b">
            <v>0</v>
          </cell>
          <cell r="CE888" t="b">
            <v>0</v>
          </cell>
          <cell r="CG888" t="b">
            <v>0</v>
          </cell>
          <cell r="CH888" t="b">
            <v>0</v>
          </cell>
          <cell r="CP888" t="str">
            <v>ECGASEND</v>
          </cell>
          <cell r="CT888" t="b">
            <v>0</v>
          </cell>
          <cell r="CV888" t="b">
            <v>0</v>
          </cell>
          <cell r="CX888" t="b">
            <v>0</v>
          </cell>
          <cell r="CZ888" t="b">
            <v>0</v>
          </cell>
          <cell r="DB888" t="b">
            <v>0</v>
          </cell>
          <cell r="DD888" t="b">
            <v>0</v>
          </cell>
          <cell r="DF888" t="b">
            <v>0</v>
          </cell>
          <cell r="DH888" t="b">
            <v>0</v>
          </cell>
          <cell r="DJ888" t="b">
            <v>0</v>
          </cell>
          <cell r="DL888" t="b">
            <v>0</v>
          </cell>
          <cell r="DN888" t="b">
            <v>0</v>
          </cell>
          <cell r="DP888" t="b">
            <v>0</v>
          </cell>
          <cell r="DV888">
            <v>0</v>
          </cell>
          <cell r="DX888">
            <v>0</v>
          </cell>
          <cell r="DZ888">
            <v>0</v>
          </cell>
          <cell r="EB888">
            <v>0</v>
          </cell>
          <cell r="ED888">
            <v>0</v>
          </cell>
          <cell r="EF888">
            <v>0</v>
          </cell>
          <cell r="EJ888">
            <v>0</v>
          </cell>
          <cell r="EL888">
            <v>0</v>
          </cell>
          <cell r="EN888">
            <v>0</v>
          </cell>
          <cell r="EP888">
            <v>0</v>
          </cell>
          <cell r="ER888">
            <v>0</v>
          </cell>
          <cell r="ET888">
            <v>0</v>
          </cell>
          <cell r="EX888">
            <v>0</v>
          </cell>
          <cell r="EZ888">
            <v>0</v>
          </cell>
          <cell r="FD888">
            <v>0</v>
          </cell>
          <cell r="FF888">
            <v>0</v>
          </cell>
        </row>
        <row r="889">
          <cell r="A889" t="str">
            <v>Kombi_DKW5-10</v>
          </cell>
          <cell r="B889" t="str">
            <v>DK-West</v>
          </cell>
          <cell r="G889">
            <v>15</v>
          </cell>
          <cell r="H889">
            <v>19.815059445178335</v>
          </cell>
          <cell r="AK889">
            <v>5.5649999999999995</v>
          </cell>
          <cell r="AL889">
            <v>9.7112114321811926</v>
          </cell>
          <cell r="AN889">
            <v>0</v>
          </cell>
          <cell r="AO889">
            <v>1.5</v>
          </cell>
          <cell r="AP889">
            <v>450</v>
          </cell>
          <cell r="AQ889">
            <v>1.5</v>
          </cell>
          <cell r="BG889" t="b">
            <v>1</v>
          </cell>
          <cell r="BO889" t="b">
            <v>1</v>
          </cell>
          <cell r="CA889" t="b">
            <v>1</v>
          </cell>
          <cell r="CB889" t="b">
            <v>1</v>
          </cell>
          <cell r="CD889" t="b">
            <v>0</v>
          </cell>
          <cell r="CE889" t="b">
            <v>0</v>
          </cell>
          <cell r="CG889" t="b">
            <v>0</v>
          </cell>
          <cell r="CH889" t="b">
            <v>0</v>
          </cell>
          <cell r="CP889" t="str">
            <v>ECGASEND</v>
          </cell>
          <cell r="CT889" t="b">
            <v>0</v>
          </cell>
          <cell r="CV889" t="b">
            <v>0</v>
          </cell>
          <cell r="CX889" t="b">
            <v>0</v>
          </cell>
          <cell r="CZ889" t="b">
            <v>0</v>
          </cell>
          <cell r="DB889" t="b">
            <v>0</v>
          </cell>
          <cell r="DD889" t="b">
            <v>0</v>
          </cell>
          <cell r="DF889" t="b">
            <v>0</v>
          </cell>
          <cell r="DH889" t="b">
            <v>0</v>
          </cell>
          <cell r="DJ889" t="b">
            <v>0</v>
          </cell>
          <cell r="DL889" t="b">
            <v>0</v>
          </cell>
          <cell r="DN889" t="b">
            <v>0</v>
          </cell>
          <cell r="DP889" t="b">
            <v>0</v>
          </cell>
          <cell r="DV889">
            <v>15</v>
          </cell>
          <cell r="DX889">
            <v>15</v>
          </cell>
          <cell r="DZ889">
            <v>15</v>
          </cell>
          <cell r="EB889">
            <v>15</v>
          </cell>
          <cell r="ED889">
            <v>0</v>
          </cell>
          <cell r="EF889">
            <v>0</v>
          </cell>
          <cell r="EJ889">
            <v>19.815059445178335</v>
          </cell>
          <cell r="EL889">
            <v>19.815059445178335</v>
          </cell>
          <cell r="EN889">
            <v>19.815059445178335</v>
          </cell>
          <cell r="EP889">
            <v>19.815059445178335</v>
          </cell>
          <cell r="ER889">
            <v>0</v>
          </cell>
          <cell r="ET889">
            <v>0</v>
          </cell>
          <cell r="EX889">
            <v>0</v>
          </cell>
          <cell r="EZ889">
            <v>0</v>
          </cell>
          <cell r="FD889">
            <v>0</v>
          </cell>
          <cell r="FF889">
            <v>0</v>
          </cell>
        </row>
        <row r="890">
          <cell r="A890" t="str">
            <v>Kombi_DKW5-10</v>
          </cell>
          <cell r="B890" t="str">
            <v>DK-West</v>
          </cell>
          <cell r="G890">
            <v>15</v>
          </cell>
          <cell r="H890">
            <v>19.815059445178335</v>
          </cell>
          <cell r="AK890">
            <v>5.5649999999999995</v>
          </cell>
          <cell r="AL890">
            <v>9.7112114321811926</v>
          </cell>
          <cell r="AN890">
            <v>0</v>
          </cell>
          <cell r="AO890">
            <v>1.5</v>
          </cell>
          <cell r="AP890">
            <v>450</v>
          </cell>
          <cell r="AQ890">
            <v>1.5</v>
          </cell>
          <cell r="BG890" t="b">
            <v>1</v>
          </cell>
          <cell r="BO890" t="b">
            <v>0</v>
          </cell>
          <cell r="CA890" t="b">
            <v>0</v>
          </cell>
          <cell r="CB890" t="b">
            <v>0</v>
          </cell>
          <cell r="CD890" t="b">
            <v>1</v>
          </cell>
          <cell r="CE890" t="b">
            <v>1</v>
          </cell>
          <cell r="CG890" t="b">
            <v>0</v>
          </cell>
          <cell r="CH890" t="b">
            <v>0</v>
          </cell>
          <cell r="CP890" t="str">
            <v>ECGASEND</v>
          </cell>
          <cell r="CT890" t="b">
            <v>1</v>
          </cell>
          <cell r="CV890" t="b">
            <v>1</v>
          </cell>
          <cell r="CX890" t="b">
            <v>1</v>
          </cell>
          <cell r="CZ890" t="b">
            <v>1</v>
          </cell>
          <cell r="DB890" t="b">
            <v>0</v>
          </cell>
          <cell r="DD890" t="b">
            <v>0</v>
          </cell>
          <cell r="DF890" t="b">
            <v>1</v>
          </cell>
          <cell r="DH890" t="b">
            <v>1</v>
          </cell>
          <cell r="DJ890" t="b">
            <v>1</v>
          </cell>
          <cell r="DL890" t="b">
            <v>1</v>
          </cell>
          <cell r="DN890" t="b">
            <v>0</v>
          </cell>
          <cell r="DP890" t="b">
            <v>0</v>
          </cell>
          <cell r="DV890">
            <v>0</v>
          </cell>
          <cell r="DX890">
            <v>0</v>
          </cell>
          <cell r="DZ890">
            <v>0</v>
          </cell>
          <cell r="EB890">
            <v>0</v>
          </cell>
          <cell r="ED890">
            <v>0</v>
          </cell>
          <cell r="EF890">
            <v>0</v>
          </cell>
          <cell r="EJ890">
            <v>0</v>
          </cell>
          <cell r="EL890">
            <v>0</v>
          </cell>
          <cell r="EN890">
            <v>0</v>
          </cell>
          <cell r="EP890">
            <v>0</v>
          </cell>
          <cell r="ER890">
            <v>0</v>
          </cell>
          <cell r="ET890">
            <v>0</v>
          </cell>
          <cell r="EX890">
            <v>15</v>
          </cell>
          <cell r="EZ890">
            <v>19.815059445178335</v>
          </cell>
          <cell r="FD890">
            <v>0</v>
          </cell>
          <cell r="FF890">
            <v>0</v>
          </cell>
        </row>
        <row r="891">
          <cell r="A891" t="str">
            <v>GM_DKW5-10</v>
          </cell>
          <cell r="B891" t="str">
            <v>DK-West</v>
          </cell>
          <cell r="G891">
            <v>174</v>
          </cell>
          <cell r="H891">
            <v>213.49693251533745</v>
          </cell>
          <cell r="AK891">
            <v>69.426000000000002</v>
          </cell>
          <cell r="AL891">
            <v>104.52181113327565</v>
          </cell>
          <cell r="AN891">
            <v>0</v>
          </cell>
          <cell r="AO891">
            <v>17.400000000000002</v>
          </cell>
          <cell r="AP891">
            <v>5220</v>
          </cell>
          <cell r="AQ891">
            <v>17.400000000000002</v>
          </cell>
          <cell r="BG891" t="b">
            <v>1</v>
          </cell>
          <cell r="BO891" t="b">
            <v>0</v>
          </cell>
          <cell r="CA891" t="b">
            <v>0</v>
          </cell>
          <cell r="CB891" t="b">
            <v>0</v>
          </cell>
          <cell r="CD891" t="b">
            <v>0</v>
          </cell>
          <cell r="CE891" t="b">
            <v>0</v>
          </cell>
          <cell r="CG891" t="b">
            <v>0</v>
          </cell>
          <cell r="CH891" t="b">
            <v>0</v>
          </cell>
          <cell r="CP891" t="str">
            <v>ECGASEND</v>
          </cell>
          <cell r="CT891" t="b">
            <v>0</v>
          </cell>
          <cell r="CV891" t="b">
            <v>0</v>
          </cell>
          <cell r="CX891" t="b">
            <v>0</v>
          </cell>
          <cell r="CZ891" t="b">
            <v>0</v>
          </cell>
          <cell r="DB891" t="b">
            <v>0</v>
          </cell>
          <cell r="DD891" t="b">
            <v>0</v>
          </cell>
          <cell r="DF891" t="b">
            <v>0</v>
          </cell>
          <cell r="DH891" t="b">
            <v>0</v>
          </cell>
          <cell r="DJ891" t="b">
            <v>0</v>
          </cell>
          <cell r="DL891" t="b">
            <v>0</v>
          </cell>
          <cell r="DN891" t="b">
            <v>0</v>
          </cell>
          <cell r="DP891" t="b">
            <v>0</v>
          </cell>
          <cell r="DV891">
            <v>0</v>
          </cell>
          <cell r="DX891">
            <v>0</v>
          </cell>
          <cell r="DZ891">
            <v>0</v>
          </cell>
          <cell r="EB891">
            <v>0</v>
          </cell>
          <cell r="ED891">
            <v>0</v>
          </cell>
          <cell r="EF891">
            <v>0</v>
          </cell>
          <cell r="EJ891">
            <v>0</v>
          </cell>
          <cell r="EL891">
            <v>0</v>
          </cell>
          <cell r="EN891">
            <v>0</v>
          </cell>
          <cell r="EP891">
            <v>0</v>
          </cell>
          <cell r="ER891">
            <v>0</v>
          </cell>
          <cell r="ET891">
            <v>0</v>
          </cell>
          <cell r="EX891">
            <v>0</v>
          </cell>
          <cell r="EZ891">
            <v>0</v>
          </cell>
          <cell r="FD891">
            <v>0</v>
          </cell>
          <cell r="FF891">
            <v>0</v>
          </cell>
        </row>
        <row r="892">
          <cell r="A892" t="str">
            <v>GM_DKW5-10</v>
          </cell>
          <cell r="B892" t="str">
            <v>DK-West</v>
          </cell>
          <cell r="G892">
            <v>174</v>
          </cell>
          <cell r="H892">
            <v>213.49693251533745</v>
          </cell>
          <cell r="AK892">
            <v>69.426000000000002</v>
          </cell>
          <cell r="AL892">
            <v>104.52181113327565</v>
          </cell>
          <cell r="AN892">
            <v>0</v>
          </cell>
          <cell r="AO892">
            <v>17.400000000000002</v>
          </cell>
          <cell r="AP892">
            <v>5220</v>
          </cell>
          <cell r="AQ892">
            <v>17.400000000000002</v>
          </cell>
          <cell r="BG892" t="b">
            <v>1</v>
          </cell>
          <cell r="BO892" t="b">
            <v>0</v>
          </cell>
          <cell r="CA892" t="b">
            <v>0</v>
          </cell>
          <cell r="CB892" t="b">
            <v>0</v>
          </cell>
          <cell r="CD892" t="b">
            <v>0</v>
          </cell>
          <cell r="CE892" t="b">
            <v>0</v>
          </cell>
          <cell r="CG892" t="b">
            <v>0</v>
          </cell>
          <cell r="CH892" t="b">
            <v>0</v>
          </cell>
          <cell r="CP892" t="str">
            <v>ECGASEND</v>
          </cell>
          <cell r="CT892" t="b">
            <v>0</v>
          </cell>
          <cell r="CV892" t="b">
            <v>0</v>
          </cell>
          <cell r="CX892" t="b">
            <v>0</v>
          </cell>
          <cell r="CZ892" t="b">
            <v>0</v>
          </cell>
          <cell r="DB892" t="b">
            <v>0</v>
          </cell>
          <cell r="DD892" t="b">
            <v>0</v>
          </cell>
          <cell r="DF892" t="b">
            <v>0</v>
          </cell>
          <cell r="DH892" t="b">
            <v>0</v>
          </cell>
          <cell r="DJ892" t="b">
            <v>0</v>
          </cell>
          <cell r="DL892" t="b">
            <v>0</v>
          </cell>
          <cell r="DN892" t="b">
            <v>0</v>
          </cell>
          <cell r="DP892" t="b">
            <v>0</v>
          </cell>
          <cell r="DV892">
            <v>0</v>
          </cell>
          <cell r="DX892">
            <v>0</v>
          </cell>
          <cell r="DZ892">
            <v>0</v>
          </cell>
          <cell r="EB892">
            <v>0</v>
          </cell>
          <cell r="ED892">
            <v>0</v>
          </cell>
          <cell r="EF892">
            <v>0</v>
          </cell>
          <cell r="EJ892">
            <v>0</v>
          </cell>
          <cell r="EL892">
            <v>0</v>
          </cell>
          <cell r="EN892">
            <v>0</v>
          </cell>
          <cell r="EP892">
            <v>0</v>
          </cell>
          <cell r="ER892">
            <v>0</v>
          </cell>
          <cell r="ET892">
            <v>0</v>
          </cell>
          <cell r="EX892">
            <v>0</v>
          </cell>
          <cell r="EZ892">
            <v>0</v>
          </cell>
          <cell r="FD892">
            <v>0</v>
          </cell>
          <cell r="FF892">
            <v>0</v>
          </cell>
        </row>
        <row r="893">
          <cell r="A893" t="str">
            <v>GM_DKW5-10</v>
          </cell>
          <cell r="B893" t="str">
            <v>DK-West</v>
          </cell>
          <cell r="G893">
            <v>174</v>
          </cell>
          <cell r="H893">
            <v>213.49693251533745</v>
          </cell>
          <cell r="AK893">
            <v>69.426000000000002</v>
          </cell>
          <cell r="AL893">
            <v>104.52181113327565</v>
          </cell>
          <cell r="AN893">
            <v>0</v>
          </cell>
          <cell r="AO893">
            <v>17.400000000000002</v>
          </cell>
          <cell r="AP893">
            <v>5220</v>
          </cell>
          <cell r="AQ893">
            <v>17.400000000000002</v>
          </cell>
          <cell r="BG893" t="b">
            <v>1</v>
          </cell>
          <cell r="BO893" t="b">
            <v>1</v>
          </cell>
          <cell r="CA893" t="b">
            <v>1</v>
          </cell>
          <cell r="CB893" t="b">
            <v>1</v>
          </cell>
          <cell r="CD893" t="b">
            <v>0</v>
          </cell>
          <cell r="CE893" t="b">
            <v>0</v>
          </cell>
          <cell r="CG893" t="b">
            <v>0</v>
          </cell>
          <cell r="CH893" t="b">
            <v>0</v>
          </cell>
          <cell r="CP893" t="str">
            <v>ECGASEND</v>
          </cell>
          <cell r="CT893" t="b">
            <v>0</v>
          </cell>
          <cell r="CV893" t="b">
            <v>0</v>
          </cell>
          <cell r="CX893" t="b">
            <v>0</v>
          </cell>
          <cell r="CZ893" t="b">
            <v>0</v>
          </cell>
          <cell r="DB893" t="b">
            <v>0</v>
          </cell>
          <cell r="DD893" t="b">
            <v>0</v>
          </cell>
          <cell r="DF893" t="b">
            <v>0</v>
          </cell>
          <cell r="DH893" t="b">
            <v>0</v>
          </cell>
          <cell r="DJ893" t="b">
            <v>0</v>
          </cell>
          <cell r="DL893" t="b">
            <v>0</v>
          </cell>
          <cell r="DN893" t="b">
            <v>0</v>
          </cell>
          <cell r="DP893" t="b">
            <v>0</v>
          </cell>
          <cell r="DV893">
            <v>174</v>
          </cell>
          <cell r="DX893">
            <v>174</v>
          </cell>
          <cell r="DZ893">
            <v>174</v>
          </cell>
          <cell r="EB893">
            <v>174</v>
          </cell>
          <cell r="ED893">
            <v>0</v>
          </cell>
          <cell r="EF893">
            <v>0</v>
          </cell>
          <cell r="EJ893">
            <v>213.49693251533745</v>
          </cell>
          <cell r="EL893">
            <v>213.49693251533745</v>
          </cell>
          <cell r="EN893">
            <v>213.49693251533745</v>
          </cell>
          <cell r="EP893">
            <v>213.49693251533745</v>
          </cell>
          <cell r="ER893">
            <v>0</v>
          </cell>
          <cell r="ET893">
            <v>0</v>
          </cell>
          <cell r="EX893">
            <v>0</v>
          </cell>
          <cell r="EZ893">
            <v>0</v>
          </cell>
          <cell r="FD893">
            <v>0</v>
          </cell>
          <cell r="FF893">
            <v>0</v>
          </cell>
        </row>
        <row r="894">
          <cell r="A894" t="str">
            <v>GM_DKW5-10</v>
          </cell>
          <cell r="B894" t="str">
            <v>DK-West</v>
          </cell>
          <cell r="G894">
            <v>174</v>
          </cell>
          <cell r="H894">
            <v>213.49693251533745</v>
          </cell>
          <cell r="AK894">
            <v>69.426000000000002</v>
          </cell>
          <cell r="AL894">
            <v>104.52181113327565</v>
          </cell>
          <cell r="AN894">
            <v>0</v>
          </cell>
          <cell r="AO894">
            <v>17.400000000000002</v>
          </cell>
          <cell r="AP894">
            <v>5220</v>
          </cell>
          <cell r="AQ894">
            <v>17.400000000000002</v>
          </cell>
          <cell r="BG894" t="b">
            <v>1</v>
          </cell>
          <cell r="BO894" t="b">
            <v>0</v>
          </cell>
          <cell r="CA894" t="b">
            <v>0</v>
          </cell>
          <cell r="CB894" t="b">
            <v>0</v>
          </cell>
          <cell r="CD894" t="b">
            <v>1</v>
          </cell>
          <cell r="CE894" t="b">
            <v>1</v>
          </cell>
          <cell r="CG894" t="b">
            <v>0</v>
          </cell>
          <cell r="CH894" t="b">
            <v>0</v>
          </cell>
          <cell r="CP894" t="str">
            <v>ECGASEND</v>
          </cell>
          <cell r="CT894" t="b">
            <v>1</v>
          </cell>
          <cell r="CV894" t="b">
            <v>1</v>
          </cell>
          <cell r="CX894" t="b">
            <v>1</v>
          </cell>
          <cell r="CZ894" t="b">
            <v>1</v>
          </cell>
          <cell r="DB894" t="b">
            <v>0</v>
          </cell>
          <cell r="DD894" t="b">
            <v>0</v>
          </cell>
          <cell r="DF894" t="b">
            <v>1</v>
          </cell>
          <cell r="DH894" t="b">
            <v>1</v>
          </cell>
          <cell r="DJ894" t="b">
            <v>1</v>
          </cell>
          <cell r="DL894" t="b">
            <v>1</v>
          </cell>
          <cell r="DN894" t="b">
            <v>0</v>
          </cell>
          <cell r="DP894" t="b">
            <v>0</v>
          </cell>
          <cell r="DV894">
            <v>0</v>
          </cell>
          <cell r="DX894">
            <v>0</v>
          </cell>
          <cell r="DZ894">
            <v>0</v>
          </cell>
          <cell r="EB894">
            <v>0</v>
          </cell>
          <cell r="ED894">
            <v>0</v>
          </cell>
          <cell r="EF894">
            <v>0</v>
          </cell>
          <cell r="EJ894">
            <v>0</v>
          </cell>
          <cell r="EL894">
            <v>0</v>
          </cell>
          <cell r="EN894">
            <v>0</v>
          </cell>
          <cell r="EP894">
            <v>0</v>
          </cell>
          <cell r="ER894">
            <v>0</v>
          </cell>
          <cell r="ET894">
            <v>0</v>
          </cell>
          <cell r="EX894">
            <v>174</v>
          </cell>
          <cell r="EZ894">
            <v>213.49693251533745</v>
          </cell>
          <cell r="FD894">
            <v>0</v>
          </cell>
          <cell r="FF894">
            <v>0</v>
          </cell>
        </row>
        <row r="895">
          <cell r="A895" t="str">
            <v>Kedler_DKW5-10_NG</v>
          </cell>
          <cell r="B895" t="str">
            <v>DK-West</v>
          </cell>
          <cell r="G895">
            <v>0</v>
          </cell>
          <cell r="H895">
            <v>419</v>
          </cell>
          <cell r="AK895">
            <v>0</v>
          </cell>
          <cell r="AL895">
            <v>419.83800000000002</v>
          </cell>
          <cell r="AN895">
            <v>0</v>
          </cell>
          <cell r="AO895">
            <v>0</v>
          </cell>
          <cell r="AP895">
            <v>4525.2000000000007</v>
          </cell>
          <cell r="AQ895">
            <v>0</v>
          </cell>
          <cell r="BG895" t="b">
            <v>1</v>
          </cell>
          <cell r="BO895" t="b">
            <v>0</v>
          </cell>
          <cell r="CA895" t="b">
            <v>0</v>
          </cell>
          <cell r="CB895" t="b">
            <v>0</v>
          </cell>
          <cell r="CD895" t="b">
            <v>0</v>
          </cell>
          <cell r="CE895" t="b">
            <v>0</v>
          </cell>
          <cell r="CG895" t="b">
            <v>0</v>
          </cell>
          <cell r="CH895" t="b">
            <v>0</v>
          </cell>
          <cell r="CP895" t="str">
            <v>EHGASBOD</v>
          </cell>
          <cell r="CT895" t="b">
            <v>0</v>
          </cell>
          <cell r="CV895" t="b">
            <v>0</v>
          </cell>
          <cell r="CX895" t="b">
            <v>0</v>
          </cell>
          <cell r="CZ895" t="b">
            <v>0</v>
          </cell>
          <cell r="DB895" t="b">
            <v>0</v>
          </cell>
          <cell r="DD895" t="b">
            <v>0</v>
          </cell>
          <cell r="DF895" t="b">
            <v>0</v>
          </cell>
          <cell r="DH895" t="b">
            <v>0</v>
          </cell>
          <cell r="DJ895" t="b">
            <v>0</v>
          </cell>
          <cell r="DL895" t="b">
            <v>0</v>
          </cell>
          <cell r="DN895" t="b">
            <v>0</v>
          </cell>
          <cell r="DP895" t="b">
            <v>0</v>
          </cell>
          <cell r="DV895">
            <v>0</v>
          </cell>
          <cell r="DX895">
            <v>0</v>
          </cell>
          <cell r="DZ895">
            <v>0</v>
          </cell>
          <cell r="EB895">
            <v>0</v>
          </cell>
          <cell r="ED895">
            <v>0</v>
          </cell>
          <cell r="EF895">
            <v>0</v>
          </cell>
          <cell r="EJ895">
            <v>0</v>
          </cell>
          <cell r="EL895">
            <v>0</v>
          </cell>
          <cell r="EN895">
            <v>0</v>
          </cell>
          <cell r="EP895">
            <v>0</v>
          </cell>
          <cell r="ER895">
            <v>0</v>
          </cell>
          <cell r="ET895">
            <v>0</v>
          </cell>
          <cell r="EX895">
            <v>0</v>
          </cell>
          <cell r="EZ895">
            <v>0</v>
          </cell>
          <cell r="FD895">
            <v>0</v>
          </cell>
          <cell r="FF895">
            <v>0</v>
          </cell>
        </row>
        <row r="896">
          <cell r="A896" t="str">
            <v>Kedler_DKW5-10_NG</v>
          </cell>
          <cell r="B896" t="str">
            <v>DK-West</v>
          </cell>
          <cell r="G896">
            <v>0</v>
          </cell>
          <cell r="H896">
            <v>419</v>
          </cell>
          <cell r="AK896">
            <v>0</v>
          </cell>
          <cell r="AL896">
            <v>419.83800000000002</v>
          </cell>
          <cell r="AN896">
            <v>0</v>
          </cell>
          <cell r="AO896">
            <v>0</v>
          </cell>
          <cell r="AP896">
            <v>4525.2000000000007</v>
          </cell>
          <cell r="AQ896">
            <v>0</v>
          </cell>
          <cell r="BG896" t="b">
            <v>1</v>
          </cell>
          <cell r="BO896" t="b">
            <v>0</v>
          </cell>
          <cell r="CA896" t="b">
            <v>0</v>
          </cell>
          <cell r="CB896" t="b">
            <v>0</v>
          </cell>
          <cell r="CD896" t="b">
            <v>0</v>
          </cell>
          <cell r="CE896" t="b">
            <v>0</v>
          </cell>
          <cell r="CG896" t="b">
            <v>0</v>
          </cell>
          <cell r="CH896" t="b">
            <v>0</v>
          </cell>
          <cell r="CP896" t="str">
            <v>EHGASBOD</v>
          </cell>
          <cell r="CT896" t="b">
            <v>0</v>
          </cell>
          <cell r="CV896" t="b">
            <v>0</v>
          </cell>
          <cell r="CX896" t="b">
            <v>0</v>
          </cell>
          <cell r="CZ896" t="b">
            <v>0</v>
          </cell>
          <cell r="DB896" t="b">
            <v>0</v>
          </cell>
          <cell r="DD896" t="b">
            <v>0</v>
          </cell>
          <cell r="DF896" t="b">
            <v>0</v>
          </cell>
          <cell r="DH896" t="b">
            <v>0</v>
          </cell>
          <cell r="DJ896" t="b">
            <v>0</v>
          </cell>
          <cell r="DL896" t="b">
            <v>0</v>
          </cell>
          <cell r="DN896" t="b">
            <v>0</v>
          </cell>
          <cell r="DP896" t="b">
            <v>0</v>
          </cell>
          <cell r="DV896">
            <v>0</v>
          </cell>
          <cell r="DX896">
            <v>0</v>
          </cell>
          <cell r="DZ896">
            <v>0</v>
          </cell>
          <cell r="EB896">
            <v>0</v>
          </cell>
          <cell r="ED896">
            <v>0</v>
          </cell>
          <cell r="EF896">
            <v>0</v>
          </cell>
          <cell r="EJ896">
            <v>0</v>
          </cell>
          <cell r="EL896">
            <v>0</v>
          </cell>
          <cell r="EN896">
            <v>0</v>
          </cell>
          <cell r="EP896">
            <v>0</v>
          </cell>
          <cell r="ER896">
            <v>0</v>
          </cell>
          <cell r="ET896">
            <v>0</v>
          </cell>
          <cell r="EX896">
            <v>0</v>
          </cell>
          <cell r="EZ896">
            <v>0</v>
          </cell>
          <cell r="FD896">
            <v>0</v>
          </cell>
          <cell r="FF896">
            <v>0</v>
          </cell>
        </row>
        <row r="897">
          <cell r="A897" t="str">
            <v>Kedler_DKW5-10_NG</v>
          </cell>
          <cell r="B897" t="str">
            <v>DK-West</v>
          </cell>
          <cell r="G897">
            <v>0</v>
          </cell>
          <cell r="H897">
            <v>419</v>
          </cell>
          <cell r="AK897">
            <v>0</v>
          </cell>
          <cell r="AL897">
            <v>419.83800000000002</v>
          </cell>
          <cell r="AN897">
            <v>0</v>
          </cell>
          <cell r="AO897">
            <v>0</v>
          </cell>
          <cell r="AP897">
            <v>4525.2000000000007</v>
          </cell>
          <cell r="AQ897">
            <v>0</v>
          </cell>
          <cell r="BG897" t="b">
            <v>1</v>
          </cell>
          <cell r="BO897" t="b">
            <v>1</v>
          </cell>
          <cell r="CA897" t="b">
            <v>0</v>
          </cell>
          <cell r="CB897" t="b">
            <v>1</v>
          </cell>
          <cell r="CD897" t="b">
            <v>0</v>
          </cell>
          <cell r="CE897" t="b">
            <v>0</v>
          </cell>
          <cell r="CG897" t="b">
            <v>0</v>
          </cell>
          <cell r="CH897" t="b">
            <v>0</v>
          </cell>
          <cell r="CP897" t="str">
            <v>EHGASBOD</v>
          </cell>
          <cell r="CT897" t="b">
            <v>0</v>
          </cell>
          <cell r="CV897" t="b">
            <v>0</v>
          </cell>
          <cell r="CX897" t="b">
            <v>0</v>
          </cell>
          <cell r="CZ897" t="b">
            <v>0</v>
          </cell>
          <cell r="DB897" t="b">
            <v>0</v>
          </cell>
          <cell r="DD897" t="b">
            <v>0</v>
          </cell>
          <cell r="DF897" t="b">
            <v>1</v>
          </cell>
          <cell r="DH897" t="b">
            <v>1</v>
          </cell>
          <cell r="DJ897" t="b">
            <v>1</v>
          </cell>
          <cell r="DL897" t="b">
            <v>1</v>
          </cell>
          <cell r="DN897" t="b">
            <v>0</v>
          </cell>
          <cell r="DP897" t="b">
            <v>0</v>
          </cell>
          <cell r="DV897">
            <v>0</v>
          </cell>
          <cell r="DX897">
            <v>0</v>
          </cell>
          <cell r="DZ897">
            <v>0</v>
          </cell>
          <cell r="EB897">
            <v>0</v>
          </cell>
          <cell r="ED897">
            <v>0</v>
          </cell>
          <cell r="EF897">
            <v>0</v>
          </cell>
          <cell r="EJ897">
            <v>419</v>
          </cell>
          <cell r="EL897">
            <v>419</v>
          </cell>
          <cell r="EN897">
            <v>419</v>
          </cell>
          <cell r="EP897">
            <v>419</v>
          </cell>
          <cell r="ER897">
            <v>0</v>
          </cell>
          <cell r="ET897">
            <v>0</v>
          </cell>
          <cell r="EX897">
            <v>0</v>
          </cell>
          <cell r="EZ897">
            <v>0</v>
          </cell>
          <cell r="FD897">
            <v>0</v>
          </cell>
          <cell r="FF897">
            <v>0</v>
          </cell>
        </row>
        <row r="898">
          <cell r="A898" t="str">
            <v>Kedler_DKW5-10_Bio</v>
          </cell>
          <cell r="B898" t="str">
            <v>DK-West</v>
          </cell>
          <cell r="G898">
            <v>0</v>
          </cell>
          <cell r="H898">
            <v>23</v>
          </cell>
          <cell r="AK898">
            <v>0</v>
          </cell>
          <cell r="AL898">
            <v>20.378</v>
          </cell>
          <cell r="AN898">
            <v>0</v>
          </cell>
          <cell r="AO898">
            <v>0.23000000000000004</v>
          </cell>
          <cell r="AP898">
            <v>575.24210526315801</v>
          </cell>
          <cell r="AQ898">
            <v>1.1500000000000001</v>
          </cell>
          <cell r="BG898" t="b">
            <v>1</v>
          </cell>
          <cell r="BO898" t="b">
            <v>1</v>
          </cell>
          <cell r="CA898" t="b">
            <v>0</v>
          </cell>
          <cell r="CB898" t="b">
            <v>1</v>
          </cell>
          <cell r="CD898" t="b">
            <v>0</v>
          </cell>
          <cell r="CE898" t="b">
            <v>0</v>
          </cell>
          <cell r="CG898" t="b">
            <v>0</v>
          </cell>
          <cell r="CH898" t="b">
            <v>0</v>
          </cell>
          <cell r="CP898" t="str">
            <v>EHWOOBOD</v>
          </cell>
          <cell r="CT898" t="b">
            <v>0</v>
          </cell>
          <cell r="CV898" t="b">
            <v>0</v>
          </cell>
          <cell r="CX898" t="b">
            <v>0</v>
          </cell>
          <cell r="CZ898" t="b">
            <v>0</v>
          </cell>
          <cell r="DB898" t="b">
            <v>0</v>
          </cell>
          <cell r="DD898" t="b">
            <v>0</v>
          </cell>
          <cell r="DF898" t="b">
            <v>1</v>
          </cell>
          <cell r="DH898" t="b">
            <v>1</v>
          </cell>
          <cell r="DJ898" t="b">
            <v>1</v>
          </cell>
          <cell r="DL898" t="b">
            <v>1</v>
          </cell>
          <cell r="DN898" t="b">
            <v>0</v>
          </cell>
          <cell r="DP898" t="b">
            <v>0</v>
          </cell>
          <cell r="DV898">
            <v>0</v>
          </cell>
          <cell r="DX898">
            <v>0</v>
          </cell>
          <cell r="DZ898">
            <v>0</v>
          </cell>
          <cell r="EB898">
            <v>0</v>
          </cell>
          <cell r="ED898">
            <v>0</v>
          </cell>
          <cell r="EF898">
            <v>0</v>
          </cell>
          <cell r="EJ898">
            <v>23</v>
          </cell>
          <cell r="EL898">
            <v>23</v>
          </cell>
          <cell r="EN898">
            <v>23</v>
          </cell>
          <cell r="EP898">
            <v>23</v>
          </cell>
          <cell r="ER898">
            <v>0</v>
          </cell>
          <cell r="ET898">
            <v>0</v>
          </cell>
          <cell r="EX898">
            <v>0</v>
          </cell>
          <cell r="EZ898">
            <v>0</v>
          </cell>
          <cell r="FD898">
            <v>0</v>
          </cell>
          <cell r="FF898">
            <v>0</v>
          </cell>
        </row>
        <row r="899">
          <cell r="A899" t="str">
            <v>OVV_DKW5-10</v>
          </cell>
          <cell r="B899" t="str">
            <v>DK-West</v>
          </cell>
          <cell r="G899">
            <v>0</v>
          </cell>
          <cell r="H899">
            <v>2</v>
          </cell>
          <cell r="N899">
            <v>11.667464117575319</v>
          </cell>
          <cell r="AK899">
            <v>0</v>
          </cell>
          <cell r="AL899">
            <v>0</v>
          </cell>
          <cell r="AN899">
            <v>0</v>
          </cell>
          <cell r="AO899">
            <v>0</v>
          </cell>
          <cell r="AP899">
            <v>0</v>
          </cell>
          <cell r="AQ899">
            <v>0</v>
          </cell>
          <cell r="BG899" t="b">
            <v>0</v>
          </cell>
          <cell r="BO899" t="b">
            <v>0</v>
          </cell>
          <cell r="CA899" t="b">
            <v>0</v>
          </cell>
          <cell r="CB899" t="b">
            <v>0</v>
          </cell>
          <cell r="CD899" t="b">
            <v>0</v>
          </cell>
          <cell r="CE899" t="b">
            <v>0</v>
          </cell>
          <cell r="CG899" t="b">
            <v>0</v>
          </cell>
          <cell r="CH899" t="b">
            <v>0</v>
          </cell>
          <cell r="CP899">
            <v>0</v>
          </cell>
          <cell r="CT899" t="b">
            <v>0</v>
          </cell>
          <cell r="CV899" t="b">
            <v>0</v>
          </cell>
          <cell r="CX899" t="b">
            <v>0</v>
          </cell>
          <cell r="CZ899" t="b">
            <v>0</v>
          </cell>
          <cell r="DB899" t="b">
            <v>0</v>
          </cell>
          <cell r="DD899" t="b">
            <v>0</v>
          </cell>
          <cell r="DF899" t="b">
            <v>0</v>
          </cell>
          <cell r="DH899" t="b">
            <v>0</v>
          </cell>
          <cell r="DJ899" t="b">
            <v>0</v>
          </cell>
          <cell r="DL899" t="b">
            <v>0</v>
          </cell>
          <cell r="DN899" t="b">
            <v>0</v>
          </cell>
          <cell r="DP899" t="b">
            <v>0</v>
          </cell>
          <cell r="DV899">
            <v>0</v>
          </cell>
          <cell r="DX899">
            <v>0</v>
          </cell>
          <cell r="DZ899">
            <v>0</v>
          </cell>
          <cell r="EB899">
            <v>0</v>
          </cell>
          <cell r="ED899">
            <v>0</v>
          </cell>
          <cell r="EF899">
            <v>0</v>
          </cell>
          <cell r="EJ899">
            <v>0</v>
          </cell>
          <cell r="EL899">
            <v>0</v>
          </cell>
          <cell r="EN899">
            <v>0</v>
          </cell>
          <cell r="EP899">
            <v>0</v>
          </cell>
          <cell r="ER899">
            <v>0</v>
          </cell>
          <cell r="ET899">
            <v>0</v>
          </cell>
          <cell r="EX899">
            <v>0</v>
          </cell>
          <cell r="EZ899">
            <v>0</v>
          </cell>
          <cell r="FD899">
            <v>0</v>
          </cell>
          <cell r="FF899">
            <v>0</v>
          </cell>
        </row>
        <row r="900">
          <cell r="A900" t="str">
            <v>Elkedler_DKW5-10_2013</v>
          </cell>
          <cell r="B900" t="str">
            <v>DK-West</v>
          </cell>
          <cell r="G900">
            <v>-114</v>
          </cell>
          <cell r="H900">
            <v>114</v>
          </cell>
          <cell r="AK900">
            <v>-114</v>
          </cell>
          <cell r="AL900">
            <v>0</v>
          </cell>
          <cell r="AN900">
            <v>0</v>
          </cell>
          <cell r="AO900">
            <v>0</v>
          </cell>
          <cell r="AP900">
            <v>0</v>
          </cell>
          <cell r="AQ900">
            <v>0</v>
          </cell>
          <cell r="BG900" t="b">
            <v>0</v>
          </cell>
          <cell r="BO900" t="b">
            <v>0</v>
          </cell>
          <cell r="CA900" t="b">
            <v>0</v>
          </cell>
          <cell r="CB900" t="b">
            <v>0</v>
          </cell>
          <cell r="CD900" t="b">
            <v>0</v>
          </cell>
          <cell r="CE900" t="b">
            <v>0</v>
          </cell>
          <cell r="CG900" t="b">
            <v>0</v>
          </cell>
          <cell r="CH900" t="b">
            <v>0</v>
          </cell>
          <cell r="CP900">
            <v>0</v>
          </cell>
          <cell r="CT900" t="b">
            <v>0</v>
          </cell>
          <cell r="CV900" t="b">
            <v>0</v>
          </cell>
          <cell r="CX900" t="b">
            <v>0</v>
          </cell>
          <cell r="CZ900" t="b">
            <v>0</v>
          </cell>
          <cell r="DB900" t="b">
            <v>0</v>
          </cell>
          <cell r="DD900" t="b">
            <v>0</v>
          </cell>
          <cell r="DF900" t="b">
            <v>0</v>
          </cell>
          <cell r="DH900" t="b">
            <v>0</v>
          </cell>
          <cell r="DJ900" t="b">
            <v>0</v>
          </cell>
          <cell r="DL900" t="b">
            <v>0</v>
          </cell>
          <cell r="DN900" t="b">
            <v>0</v>
          </cell>
          <cell r="DP900" t="b">
            <v>0</v>
          </cell>
          <cell r="DV900">
            <v>0</v>
          </cell>
          <cell r="DX900">
            <v>0</v>
          </cell>
          <cell r="DZ900">
            <v>0</v>
          </cell>
          <cell r="EB900">
            <v>0</v>
          </cell>
          <cell r="ED900">
            <v>0</v>
          </cell>
          <cell r="EF900">
            <v>0</v>
          </cell>
          <cell r="EJ900">
            <v>0</v>
          </cell>
          <cell r="EL900">
            <v>0</v>
          </cell>
          <cell r="EN900">
            <v>0</v>
          </cell>
          <cell r="EP900">
            <v>0</v>
          </cell>
          <cell r="ER900">
            <v>0</v>
          </cell>
          <cell r="ET900">
            <v>0</v>
          </cell>
          <cell r="EX900">
            <v>0</v>
          </cell>
          <cell r="EZ900">
            <v>0</v>
          </cell>
          <cell r="FD900">
            <v>0</v>
          </cell>
          <cell r="FF900">
            <v>0</v>
          </cell>
        </row>
        <row r="901">
          <cell r="A901" t="str">
            <v>Elkedler_DKW5-10_2014</v>
          </cell>
          <cell r="B901" t="str">
            <v>DK-West</v>
          </cell>
          <cell r="G901">
            <v>-3.5</v>
          </cell>
          <cell r="H901">
            <v>3.5</v>
          </cell>
          <cell r="AK901">
            <v>-3.5</v>
          </cell>
          <cell r="AL901">
            <v>0</v>
          </cell>
          <cell r="AN901">
            <v>0</v>
          </cell>
          <cell r="AO901">
            <v>0</v>
          </cell>
          <cell r="AP901">
            <v>0</v>
          </cell>
          <cell r="AQ901">
            <v>0</v>
          </cell>
          <cell r="BG901" t="b">
            <v>0</v>
          </cell>
          <cell r="BO901" t="b">
            <v>0</v>
          </cell>
          <cell r="CA901" t="b">
            <v>0</v>
          </cell>
          <cell r="CB901" t="b">
            <v>0</v>
          </cell>
          <cell r="CD901" t="b">
            <v>0</v>
          </cell>
          <cell r="CE901" t="b">
            <v>0</v>
          </cell>
          <cell r="CG901" t="b">
            <v>0</v>
          </cell>
          <cell r="CH901" t="b">
            <v>0</v>
          </cell>
          <cell r="CP901">
            <v>0</v>
          </cell>
          <cell r="CT901" t="b">
            <v>0</v>
          </cell>
          <cell r="CV901" t="b">
            <v>0</v>
          </cell>
          <cell r="CX901" t="b">
            <v>0</v>
          </cell>
          <cell r="CZ901" t="b">
            <v>0</v>
          </cell>
          <cell r="DB901" t="b">
            <v>0</v>
          </cell>
          <cell r="DD901" t="b">
            <v>0</v>
          </cell>
          <cell r="DF901" t="b">
            <v>0</v>
          </cell>
          <cell r="DH901" t="b">
            <v>0</v>
          </cell>
          <cell r="DJ901" t="b">
            <v>0</v>
          </cell>
          <cell r="DL901" t="b">
            <v>0</v>
          </cell>
          <cell r="DN901" t="b">
            <v>0</v>
          </cell>
          <cell r="DP901" t="b">
            <v>0</v>
          </cell>
          <cell r="DV901">
            <v>0</v>
          </cell>
          <cell r="DX901">
            <v>0</v>
          </cell>
          <cell r="DZ901">
            <v>0</v>
          </cell>
          <cell r="EB901">
            <v>0</v>
          </cell>
          <cell r="ED901">
            <v>0</v>
          </cell>
          <cell r="EF901">
            <v>0</v>
          </cell>
          <cell r="EJ901">
            <v>0</v>
          </cell>
          <cell r="EL901">
            <v>0</v>
          </cell>
          <cell r="EN901">
            <v>0</v>
          </cell>
          <cell r="EP901">
            <v>0</v>
          </cell>
          <cell r="ER901">
            <v>0</v>
          </cell>
          <cell r="ET901">
            <v>0</v>
          </cell>
          <cell r="EX901">
            <v>0</v>
          </cell>
          <cell r="EZ901">
            <v>0</v>
          </cell>
          <cell r="FD901">
            <v>0</v>
          </cell>
          <cell r="FF901">
            <v>0</v>
          </cell>
        </row>
        <row r="902">
          <cell r="A902" t="str">
            <v>Elkedler_DKW5-10_2015</v>
          </cell>
          <cell r="B902" t="str">
            <v>DK-West</v>
          </cell>
          <cell r="G902">
            <v>-3.5</v>
          </cell>
          <cell r="H902">
            <v>3.5</v>
          </cell>
          <cell r="AK902">
            <v>-3.5</v>
          </cell>
          <cell r="AL902">
            <v>0</v>
          </cell>
          <cell r="AN902">
            <v>0</v>
          </cell>
          <cell r="AO902">
            <v>0</v>
          </cell>
          <cell r="AP902">
            <v>0</v>
          </cell>
          <cell r="AQ902">
            <v>0</v>
          </cell>
          <cell r="BG902" t="b">
            <v>0</v>
          </cell>
          <cell r="BO902" t="b">
            <v>0</v>
          </cell>
          <cell r="CA902" t="b">
            <v>0</v>
          </cell>
          <cell r="CB902" t="b">
            <v>0</v>
          </cell>
          <cell r="CD902" t="b">
            <v>0</v>
          </cell>
          <cell r="CE902" t="b">
            <v>0</v>
          </cell>
          <cell r="CG902" t="b">
            <v>0</v>
          </cell>
          <cell r="CH902" t="b">
            <v>0</v>
          </cell>
          <cell r="CP902">
            <v>0</v>
          </cell>
          <cell r="CT902" t="b">
            <v>0</v>
          </cell>
          <cell r="CV902" t="b">
            <v>0</v>
          </cell>
          <cell r="CX902" t="b">
            <v>0</v>
          </cell>
          <cell r="CZ902" t="b">
            <v>0</v>
          </cell>
          <cell r="DB902" t="b">
            <v>0</v>
          </cell>
          <cell r="DD902" t="b">
            <v>0</v>
          </cell>
          <cell r="DF902" t="b">
            <v>0</v>
          </cell>
          <cell r="DH902" t="b">
            <v>0</v>
          </cell>
          <cell r="DJ902" t="b">
            <v>0</v>
          </cell>
          <cell r="DL902" t="b">
            <v>0</v>
          </cell>
          <cell r="DN902" t="b">
            <v>0</v>
          </cell>
          <cell r="DP902" t="b">
            <v>0</v>
          </cell>
          <cell r="DV902">
            <v>0</v>
          </cell>
          <cell r="DX902">
            <v>0</v>
          </cell>
          <cell r="DZ902">
            <v>0</v>
          </cell>
          <cell r="EB902">
            <v>0</v>
          </cell>
          <cell r="ED902">
            <v>0</v>
          </cell>
          <cell r="EF902">
            <v>0</v>
          </cell>
          <cell r="EJ902">
            <v>0</v>
          </cell>
          <cell r="EL902">
            <v>0</v>
          </cell>
          <cell r="EN902">
            <v>0</v>
          </cell>
          <cell r="EP902">
            <v>0</v>
          </cell>
          <cell r="ER902">
            <v>0</v>
          </cell>
          <cell r="ET902">
            <v>0</v>
          </cell>
          <cell r="EX902">
            <v>0</v>
          </cell>
          <cell r="EZ902">
            <v>0</v>
          </cell>
          <cell r="FD902">
            <v>0</v>
          </cell>
          <cell r="FF902">
            <v>0</v>
          </cell>
        </row>
        <row r="903">
          <cell r="A903" t="str">
            <v>Elkedler_DKW5-10_2016</v>
          </cell>
          <cell r="B903" t="str">
            <v>DK-West</v>
          </cell>
          <cell r="G903">
            <v>-3.5</v>
          </cell>
          <cell r="H903">
            <v>3.5</v>
          </cell>
          <cell r="AK903">
            <v>-3.5</v>
          </cell>
          <cell r="AL903">
            <v>0</v>
          </cell>
          <cell r="AN903">
            <v>0</v>
          </cell>
          <cell r="AO903">
            <v>0</v>
          </cell>
          <cell r="AP903">
            <v>0</v>
          </cell>
          <cell r="AQ903">
            <v>0</v>
          </cell>
          <cell r="BG903" t="b">
            <v>0</v>
          </cell>
          <cell r="BO903" t="b">
            <v>0</v>
          </cell>
          <cell r="CA903" t="b">
            <v>0</v>
          </cell>
          <cell r="CB903" t="b">
            <v>0</v>
          </cell>
          <cell r="CD903" t="b">
            <v>0</v>
          </cell>
          <cell r="CE903" t="b">
            <v>0</v>
          </cell>
          <cell r="CG903" t="b">
            <v>0</v>
          </cell>
          <cell r="CH903" t="b">
            <v>0</v>
          </cell>
          <cell r="CP903">
            <v>0</v>
          </cell>
          <cell r="CT903" t="b">
            <v>0</v>
          </cell>
          <cell r="CV903" t="b">
            <v>0</v>
          </cell>
          <cell r="CX903" t="b">
            <v>0</v>
          </cell>
          <cell r="CZ903" t="b">
            <v>0</v>
          </cell>
          <cell r="DB903" t="b">
            <v>0</v>
          </cell>
          <cell r="DD903" t="b">
            <v>0</v>
          </cell>
          <cell r="DF903" t="b">
            <v>0</v>
          </cell>
          <cell r="DH903" t="b">
            <v>0</v>
          </cell>
          <cell r="DJ903" t="b">
            <v>0</v>
          </cell>
          <cell r="DL903" t="b">
            <v>0</v>
          </cell>
          <cell r="DN903" t="b">
            <v>0</v>
          </cell>
          <cell r="DP903" t="b">
            <v>0</v>
          </cell>
          <cell r="DV903">
            <v>0</v>
          </cell>
          <cell r="DX903">
            <v>0</v>
          </cell>
          <cell r="DZ903">
            <v>0</v>
          </cell>
          <cell r="EB903">
            <v>0</v>
          </cell>
          <cell r="ED903">
            <v>0</v>
          </cell>
          <cell r="EF903">
            <v>0</v>
          </cell>
          <cell r="EJ903">
            <v>0</v>
          </cell>
          <cell r="EL903">
            <v>0</v>
          </cell>
          <cell r="EN903">
            <v>0</v>
          </cell>
          <cell r="EP903">
            <v>0</v>
          </cell>
          <cell r="ER903">
            <v>0</v>
          </cell>
          <cell r="ET903">
            <v>0</v>
          </cell>
          <cell r="EX903">
            <v>0</v>
          </cell>
          <cell r="EZ903">
            <v>0</v>
          </cell>
          <cell r="FD903">
            <v>0</v>
          </cell>
          <cell r="FF903">
            <v>0</v>
          </cell>
        </row>
        <row r="904">
          <cell r="A904" t="str">
            <v>Elkedler_DKW5-10_2017</v>
          </cell>
          <cell r="B904" t="str">
            <v>DK-West</v>
          </cell>
          <cell r="G904">
            <v>-3.5</v>
          </cell>
          <cell r="H904">
            <v>3.5</v>
          </cell>
          <cell r="AK904">
            <v>-3.5</v>
          </cell>
          <cell r="AL904">
            <v>0</v>
          </cell>
          <cell r="AN904">
            <v>0</v>
          </cell>
          <cell r="AO904">
            <v>0</v>
          </cell>
          <cell r="AP904">
            <v>0</v>
          </cell>
          <cell r="AQ904">
            <v>0</v>
          </cell>
          <cell r="BG904" t="b">
            <v>0</v>
          </cell>
          <cell r="BO904" t="b">
            <v>0</v>
          </cell>
          <cell r="CA904" t="b">
            <v>0</v>
          </cell>
          <cell r="CB904" t="b">
            <v>0</v>
          </cell>
          <cell r="CD904" t="b">
            <v>0</v>
          </cell>
          <cell r="CE904" t="b">
            <v>0</v>
          </cell>
          <cell r="CG904" t="b">
            <v>0</v>
          </cell>
          <cell r="CH904" t="b">
            <v>0</v>
          </cell>
          <cell r="CP904">
            <v>0</v>
          </cell>
          <cell r="CT904" t="b">
            <v>0</v>
          </cell>
          <cell r="CV904" t="b">
            <v>0</v>
          </cell>
          <cell r="CX904" t="b">
            <v>0</v>
          </cell>
          <cell r="CZ904" t="b">
            <v>0</v>
          </cell>
          <cell r="DB904" t="b">
            <v>0</v>
          </cell>
          <cell r="DD904" t="b">
            <v>0</v>
          </cell>
          <cell r="DF904" t="b">
            <v>0</v>
          </cell>
          <cell r="DH904" t="b">
            <v>0</v>
          </cell>
          <cell r="DJ904" t="b">
            <v>0</v>
          </cell>
          <cell r="DL904" t="b">
            <v>0</v>
          </cell>
          <cell r="DN904" t="b">
            <v>0</v>
          </cell>
          <cell r="DP904" t="b">
            <v>0</v>
          </cell>
          <cell r="DV904">
            <v>0</v>
          </cell>
          <cell r="DX904">
            <v>0</v>
          </cell>
          <cell r="DZ904">
            <v>0</v>
          </cell>
          <cell r="EB904">
            <v>0</v>
          </cell>
          <cell r="ED904">
            <v>0</v>
          </cell>
          <cell r="EF904">
            <v>0</v>
          </cell>
          <cell r="EJ904">
            <v>0</v>
          </cell>
          <cell r="EL904">
            <v>0</v>
          </cell>
          <cell r="EN904">
            <v>0</v>
          </cell>
          <cell r="EP904">
            <v>0</v>
          </cell>
          <cell r="ER904">
            <v>0</v>
          </cell>
          <cell r="ET904">
            <v>0</v>
          </cell>
          <cell r="EX904">
            <v>0</v>
          </cell>
          <cell r="EZ904">
            <v>0</v>
          </cell>
          <cell r="FD904">
            <v>0</v>
          </cell>
          <cell r="FF904">
            <v>0</v>
          </cell>
        </row>
        <row r="905">
          <cell r="A905" t="str">
            <v>Elkedler_DKW5-10_2018</v>
          </cell>
          <cell r="B905" t="str">
            <v>DK-West</v>
          </cell>
          <cell r="G905">
            <v>-3.5</v>
          </cell>
          <cell r="H905">
            <v>3.5</v>
          </cell>
          <cell r="AK905">
            <v>-3.5</v>
          </cell>
          <cell r="AL905">
            <v>0</v>
          </cell>
          <cell r="AN905">
            <v>0</v>
          </cell>
          <cell r="AO905">
            <v>0</v>
          </cell>
          <cell r="AP905">
            <v>0</v>
          </cell>
          <cell r="AQ905">
            <v>0</v>
          </cell>
          <cell r="BG905" t="b">
            <v>0</v>
          </cell>
          <cell r="BO905" t="b">
            <v>0</v>
          </cell>
          <cell r="CA905" t="b">
            <v>0</v>
          </cell>
          <cell r="CB905" t="b">
            <v>0</v>
          </cell>
          <cell r="CD905" t="b">
            <v>0</v>
          </cell>
          <cell r="CE905" t="b">
            <v>0</v>
          </cell>
          <cell r="CG905" t="b">
            <v>0</v>
          </cell>
          <cell r="CH905" t="b">
            <v>0</v>
          </cell>
          <cell r="CP905">
            <v>0</v>
          </cell>
          <cell r="CT905" t="b">
            <v>0</v>
          </cell>
          <cell r="CV905" t="b">
            <v>0</v>
          </cell>
          <cell r="CX905" t="b">
            <v>0</v>
          </cell>
          <cell r="CZ905" t="b">
            <v>0</v>
          </cell>
          <cell r="DB905" t="b">
            <v>0</v>
          </cell>
          <cell r="DD905" t="b">
            <v>0</v>
          </cell>
          <cell r="DF905" t="b">
            <v>0</v>
          </cell>
          <cell r="DH905" t="b">
            <v>0</v>
          </cell>
          <cell r="DJ905" t="b">
            <v>0</v>
          </cell>
          <cell r="DL905" t="b">
            <v>0</v>
          </cell>
          <cell r="DN905" t="b">
            <v>0</v>
          </cell>
          <cell r="DP905" t="b">
            <v>0</v>
          </cell>
          <cell r="DV905">
            <v>0</v>
          </cell>
          <cell r="DX905">
            <v>0</v>
          </cell>
          <cell r="DZ905">
            <v>0</v>
          </cell>
          <cell r="EB905">
            <v>0</v>
          </cell>
          <cell r="ED905">
            <v>0</v>
          </cell>
          <cell r="EF905">
            <v>0</v>
          </cell>
          <cell r="EJ905">
            <v>0</v>
          </cell>
          <cell r="EL905">
            <v>0</v>
          </cell>
          <cell r="EN905">
            <v>0</v>
          </cell>
          <cell r="EP905">
            <v>0</v>
          </cell>
          <cell r="ER905">
            <v>0</v>
          </cell>
          <cell r="ET905">
            <v>0</v>
          </cell>
          <cell r="EX905">
            <v>0</v>
          </cell>
          <cell r="EZ905">
            <v>0</v>
          </cell>
          <cell r="FD905">
            <v>0</v>
          </cell>
          <cell r="FF905">
            <v>0</v>
          </cell>
        </row>
        <row r="906">
          <cell r="A906" t="str">
            <v>Elkedler_DKW5-10_2019</v>
          </cell>
          <cell r="B906" t="str">
            <v>DK-West</v>
          </cell>
          <cell r="G906">
            <v>-3.5</v>
          </cell>
          <cell r="H906">
            <v>3.5</v>
          </cell>
          <cell r="AK906">
            <v>-3.5</v>
          </cell>
          <cell r="AL906">
            <v>0</v>
          </cell>
          <cell r="AN906">
            <v>0</v>
          </cell>
          <cell r="AO906">
            <v>0</v>
          </cell>
          <cell r="AP906">
            <v>0</v>
          </cell>
          <cell r="AQ906">
            <v>0</v>
          </cell>
          <cell r="BG906" t="b">
            <v>0</v>
          </cell>
          <cell r="BO906" t="b">
            <v>0</v>
          </cell>
          <cell r="CA906" t="b">
            <v>0</v>
          </cell>
          <cell r="CB906" t="b">
            <v>0</v>
          </cell>
          <cell r="CD906" t="b">
            <v>0</v>
          </cell>
          <cell r="CE906" t="b">
            <v>0</v>
          </cell>
          <cell r="CG906" t="b">
            <v>0</v>
          </cell>
          <cell r="CH906" t="b">
            <v>0</v>
          </cell>
          <cell r="CP906">
            <v>0</v>
          </cell>
          <cell r="CT906" t="b">
            <v>0</v>
          </cell>
          <cell r="CV906" t="b">
            <v>0</v>
          </cell>
          <cell r="CX906" t="b">
            <v>0</v>
          </cell>
          <cell r="CZ906" t="b">
            <v>0</v>
          </cell>
          <cell r="DB906" t="b">
            <v>0</v>
          </cell>
          <cell r="DD906" t="b">
            <v>0</v>
          </cell>
          <cell r="DF906" t="b">
            <v>0</v>
          </cell>
          <cell r="DH906" t="b">
            <v>0</v>
          </cell>
          <cell r="DJ906" t="b">
            <v>0</v>
          </cell>
          <cell r="DL906" t="b">
            <v>0</v>
          </cell>
          <cell r="DN906" t="b">
            <v>0</v>
          </cell>
          <cell r="DP906" t="b">
            <v>0</v>
          </cell>
          <cell r="DV906">
            <v>0</v>
          </cell>
          <cell r="DX906">
            <v>0</v>
          </cell>
          <cell r="DZ906">
            <v>0</v>
          </cell>
          <cell r="EB906">
            <v>0</v>
          </cell>
          <cell r="ED906">
            <v>0</v>
          </cell>
          <cell r="EF906">
            <v>0</v>
          </cell>
          <cell r="EJ906">
            <v>0</v>
          </cell>
          <cell r="EL906">
            <v>0</v>
          </cell>
          <cell r="EN906">
            <v>0</v>
          </cell>
          <cell r="EP906">
            <v>0</v>
          </cell>
          <cell r="ER906">
            <v>0</v>
          </cell>
          <cell r="ET906">
            <v>0</v>
          </cell>
          <cell r="EX906">
            <v>0</v>
          </cell>
          <cell r="EZ906">
            <v>0</v>
          </cell>
          <cell r="FD906">
            <v>0</v>
          </cell>
          <cell r="FF906">
            <v>0</v>
          </cell>
        </row>
        <row r="907">
          <cell r="A907" t="str">
            <v>Elkedler_DKW5-10_2020</v>
          </cell>
          <cell r="B907" t="str">
            <v>DK-West</v>
          </cell>
          <cell r="G907">
            <v>-3.5</v>
          </cell>
          <cell r="H907">
            <v>3.5</v>
          </cell>
          <cell r="AK907">
            <v>-3.5</v>
          </cell>
          <cell r="AL907">
            <v>0</v>
          </cell>
          <cell r="AN907">
            <v>0</v>
          </cell>
          <cell r="AO907">
            <v>0</v>
          </cell>
          <cell r="AP907">
            <v>0</v>
          </cell>
          <cell r="AQ907">
            <v>0</v>
          </cell>
          <cell r="BG907" t="b">
            <v>0</v>
          </cell>
          <cell r="BO907" t="b">
            <v>0</v>
          </cell>
          <cell r="CA907" t="b">
            <v>0</v>
          </cell>
          <cell r="CB907" t="b">
            <v>0</v>
          </cell>
          <cell r="CD907" t="b">
            <v>0</v>
          </cell>
          <cell r="CE907" t="b">
            <v>0</v>
          </cell>
          <cell r="CG907" t="b">
            <v>0</v>
          </cell>
          <cell r="CH907" t="b">
            <v>0</v>
          </cell>
          <cell r="CP907">
            <v>0</v>
          </cell>
          <cell r="CT907" t="b">
            <v>0</v>
          </cell>
          <cell r="CV907" t="b">
            <v>0</v>
          </cell>
          <cell r="CX907" t="b">
            <v>0</v>
          </cell>
          <cell r="CZ907" t="b">
            <v>0</v>
          </cell>
          <cell r="DB907" t="b">
            <v>0</v>
          </cell>
          <cell r="DD907" t="b">
            <v>0</v>
          </cell>
          <cell r="DF907" t="b">
            <v>0</v>
          </cell>
          <cell r="DH907" t="b">
            <v>0</v>
          </cell>
          <cell r="DJ907" t="b">
            <v>0</v>
          </cell>
          <cell r="DL907" t="b">
            <v>0</v>
          </cell>
          <cell r="DN907" t="b">
            <v>0</v>
          </cell>
          <cell r="DP907" t="b">
            <v>0</v>
          </cell>
          <cell r="DV907">
            <v>0</v>
          </cell>
          <cell r="DX907">
            <v>0</v>
          </cell>
          <cell r="DZ907">
            <v>0</v>
          </cell>
          <cell r="EB907">
            <v>0</v>
          </cell>
          <cell r="ED907">
            <v>0</v>
          </cell>
          <cell r="EF907">
            <v>0</v>
          </cell>
          <cell r="EJ907">
            <v>0</v>
          </cell>
          <cell r="EL907">
            <v>0</v>
          </cell>
          <cell r="EN907">
            <v>0</v>
          </cell>
          <cell r="EP907">
            <v>0</v>
          </cell>
          <cell r="ER907">
            <v>0</v>
          </cell>
          <cell r="ET907">
            <v>0</v>
          </cell>
          <cell r="EX907">
            <v>0</v>
          </cell>
          <cell r="EZ907">
            <v>0</v>
          </cell>
          <cell r="FD907">
            <v>0</v>
          </cell>
          <cell r="FF907">
            <v>0</v>
          </cell>
        </row>
        <row r="908">
          <cell r="A908" t="str">
            <v>VarmelagerDKW5-10</v>
          </cell>
          <cell r="B908" t="str">
            <v>DK-West</v>
          </cell>
          <cell r="G908">
            <v>0</v>
          </cell>
          <cell r="H908">
            <v>220</v>
          </cell>
          <cell r="AK908">
            <v>0</v>
          </cell>
          <cell r="AL908">
            <v>0</v>
          </cell>
          <cell r="AN908">
            <v>0</v>
          </cell>
          <cell r="AO908">
            <v>0</v>
          </cell>
          <cell r="AP908">
            <v>0</v>
          </cell>
          <cell r="AQ908">
            <v>0</v>
          </cell>
          <cell r="BG908" t="b">
            <v>0</v>
          </cell>
          <cell r="BO908" t="b">
            <v>0</v>
          </cell>
          <cell r="CA908" t="b">
            <v>0</v>
          </cell>
          <cell r="CB908" t="b">
            <v>0</v>
          </cell>
          <cell r="CD908" t="b">
            <v>0</v>
          </cell>
          <cell r="CE908" t="b">
            <v>0</v>
          </cell>
          <cell r="CG908" t="b">
            <v>0</v>
          </cell>
          <cell r="CH908" t="b">
            <v>0</v>
          </cell>
          <cell r="CP908">
            <v>0</v>
          </cell>
          <cell r="CT908" t="b">
            <v>0</v>
          </cell>
          <cell r="CV908" t="b">
            <v>0</v>
          </cell>
          <cell r="CX908" t="b">
            <v>0</v>
          </cell>
          <cell r="CZ908" t="b">
            <v>0</v>
          </cell>
          <cell r="DB908" t="b">
            <v>0</v>
          </cell>
          <cell r="DD908" t="b">
            <v>0</v>
          </cell>
          <cell r="DF908" t="b">
            <v>0</v>
          </cell>
          <cell r="DH908" t="b">
            <v>0</v>
          </cell>
          <cell r="DJ908" t="b">
            <v>0</v>
          </cell>
          <cell r="DL908" t="b">
            <v>0</v>
          </cell>
          <cell r="DN908" t="b">
            <v>0</v>
          </cell>
          <cell r="DP908" t="b">
            <v>0</v>
          </cell>
          <cell r="DV908">
            <v>0</v>
          </cell>
          <cell r="DX908">
            <v>0</v>
          </cell>
          <cell r="DZ908">
            <v>0</v>
          </cell>
          <cell r="EB908">
            <v>0</v>
          </cell>
          <cell r="ED908">
            <v>0</v>
          </cell>
          <cell r="EF908">
            <v>0</v>
          </cell>
          <cell r="EJ908">
            <v>0</v>
          </cell>
          <cell r="EL908">
            <v>0</v>
          </cell>
          <cell r="EN908">
            <v>0</v>
          </cell>
          <cell r="EP908">
            <v>0</v>
          </cell>
          <cell r="ER908">
            <v>0</v>
          </cell>
          <cell r="ET908">
            <v>0</v>
          </cell>
          <cell r="EX908">
            <v>0</v>
          </cell>
          <cell r="EZ908">
            <v>0</v>
          </cell>
          <cell r="FD908">
            <v>0</v>
          </cell>
          <cell r="FF908">
            <v>0</v>
          </cell>
        </row>
        <row r="909">
          <cell r="A909" t="str">
            <v>Barmarkskedler_DKW0-5</v>
          </cell>
          <cell r="B909" t="str">
            <v>DK-West</v>
          </cell>
          <cell r="G909">
            <v>0</v>
          </cell>
          <cell r="H909">
            <v>21</v>
          </cell>
          <cell r="AK909">
            <v>0</v>
          </cell>
          <cell r="AL909">
            <v>21</v>
          </cell>
          <cell r="AN909">
            <v>0</v>
          </cell>
          <cell r="AO909">
            <v>4.2000000000000003E-2</v>
          </cell>
          <cell r="AP909">
            <v>436.8</v>
          </cell>
          <cell r="AQ909">
            <v>1.05</v>
          </cell>
          <cell r="BG909" t="b">
            <v>1</v>
          </cell>
          <cell r="BO909" t="b">
            <v>0</v>
          </cell>
          <cell r="CA909" t="b">
            <v>0</v>
          </cell>
          <cell r="CB909" t="b">
            <v>0</v>
          </cell>
          <cell r="CD909" t="b">
            <v>0</v>
          </cell>
          <cell r="CE909" t="b">
            <v>0</v>
          </cell>
          <cell r="CG909" t="b">
            <v>0</v>
          </cell>
          <cell r="CH909" t="b">
            <v>0</v>
          </cell>
          <cell r="CP909" t="str">
            <v>EHWOOBOD</v>
          </cell>
          <cell r="CT909" t="b">
            <v>0</v>
          </cell>
          <cell r="CV909" t="b">
            <v>0</v>
          </cell>
          <cell r="CX909" t="b">
            <v>0</v>
          </cell>
          <cell r="CZ909" t="b">
            <v>0</v>
          </cell>
          <cell r="DB909" t="b">
            <v>0</v>
          </cell>
          <cell r="DD909" t="b">
            <v>0</v>
          </cell>
          <cell r="DF909" t="b">
            <v>0</v>
          </cell>
          <cell r="DH909" t="b">
            <v>1</v>
          </cell>
          <cell r="DJ909" t="b">
            <v>1</v>
          </cell>
          <cell r="DL909" t="b">
            <v>1</v>
          </cell>
          <cell r="DN909" t="b">
            <v>0</v>
          </cell>
          <cell r="DP909" t="b">
            <v>0</v>
          </cell>
          <cell r="DV909">
            <v>0</v>
          </cell>
          <cell r="DX909">
            <v>0</v>
          </cell>
          <cell r="DZ909">
            <v>0</v>
          </cell>
          <cell r="EB909">
            <v>0</v>
          </cell>
          <cell r="ED909">
            <v>0</v>
          </cell>
          <cell r="EF909">
            <v>0</v>
          </cell>
          <cell r="EJ909">
            <v>0</v>
          </cell>
          <cell r="EL909">
            <v>0</v>
          </cell>
          <cell r="EN909">
            <v>0</v>
          </cell>
          <cell r="EP909">
            <v>0</v>
          </cell>
          <cell r="ER909">
            <v>0</v>
          </cell>
          <cell r="ET909">
            <v>0</v>
          </cell>
          <cell r="EX909">
            <v>0</v>
          </cell>
          <cell r="EZ909">
            <v>0</v>
          </cell>
          <cell r="FD909">
            <v>0</v>
          </cell>
          <cell r="FF909">
            <v>0</v>
          </cell>
        </row>
        <row r="910">
          <cell r="A910" t="str">
            <v>Kedler_DKW0-5_BG</v>
          </cell>
          <cell r="B910" t="str">
            <v>DK-West</v>
          </cell>
          <cell r="G910">
            <v>0</v>
          </cell>
          <cell r="H910">
            <v>5.5</v>
          </cell>
          <cell r="AK910">
            <v>0</v>
          </cell>
          <cell r="AL910">
            <v>5.2139999999999995</v>
          </cell>
          <cell r="AN910">
            <v>0</v>
          </cell>
          <cell r="AO910">
            <v>0</v>
          </cell>
          <cell r="AP910">
            <v>59.400000000000006</v>
          </cell>
          <cell r="AQ910">
            <v>0.27500000000000002</v>
          </cell>
          <cell r="BG910" t="b">
            <v>1</v>
          </cell>
          <cell r="BO910" t="b">
            <v>1</v>
          </cell>
          <cell r="CA910" t="b">
            <v>0</v>
          </cell>
          <cell r="CB910" t="b">
            <v>1</v>
          </cell>
          <cell r="CD910" t="b">
            <v>0</v>
          </cell>
          <cell r="CE910" t="b">
            <v>0</v>
          </cell>
          <cell r="CG910" t="b">
            <v>0</v>
          </cell>
          <cell r="CH910" t="b">
            <v>0</v>
          </cell>
          <cell r="CP910" t="str">
            <v>EHBGABOD</v>
          </cell>
          <cell r="CT910" t="b">
            <v>0</v>
          </cell>
          <cell r="CV910" t="b">
            <v>0</v>
          </cell>
          <cell r="CX910" t="b">
            <v>0</v>
          </cell>
          <cell r="CZ910" t="b">
            <v>0</v>
          </cell>
          <cell r="DB910" t="b">
            <v>0</v>
          </cell>
          <cell r="DD910" t="b">
            <v>0</v>
          </cell>
          <cell r="DF910" t="b">
            <v>1</v>
          </cell>
          <cell r="DH910" t="b">
            <v>1</v>
          </cell>
          <cell r="DJ910" t="b">
            <v>1</v>
          </cell>
          <cell r="DL910" t="b">
            <v>1</v>
          </cell>
          <cell r="DN910" t="b">
            <v>0</v>
          </cell>
          <cell r="DP910" t="b">
            <v>0</v>
          </cell>
          <cell r="DV910">
            <v>0</v>
          </cell>
          <cell r="DX910">
            <v>0</v>
          </cell>
          <cell r="DZ910">
            <v>0</v>
          </cell>
          <cell r="EB910">
            <v>0</v>
          </cell>
          <cell r="ED910">
            <v>0</v>
          </cell>
          <cell r="EF910">
            <v>0</v>
          </cell>
          <cell r="EJ910">
            <v>5.5</v>
          </cell>
          <cell r="EL910">
            <v>5.5</v>
          </cell>
          <cell r="EN910">
            <v>5.5</v>
          </cell>
          <cell r="EP910">
            <v>5.5</v>
          </cell>
          <cell r="ER910">
            <v>0</v>
          </cell>
          <cell r="ET910">
            <v>0</v>
          </cell>
          <cell r="EX910">
            <v>0</v>
          </cell>
          <cell r="EZ910">
            <v>0</v>
          </cell>
          <cell r="FD910">
            <v>0</v>
          </cell>
          <cell r="FF910">
            <v>0</v>
          </cell>
        </row>
        <row r="911">
          <cell r="A911" t="str">
            <v>Kedler_DKW0-5_NG</v>
          </cell>
          <cell r="B911" t="str">
            <v>DK-West</v>
          </cell>
          <cell r="G911">
            <v>0</v>
          </cell>
          <cell r="H911">
            <v>893</v>
          </cell>
          <cell r="AK911">
            <v>0</v>
          </cell>
          <cell r="AL911">
            <v>932.29200000000003</v>
          </cell>
          <cell r="AN911">
            <v>0</v>
          </cell>
          <cell r="AO911">
            <v>0</v>
          </cell>
          <cell r="AP911">
            <v>9644.4000000000015</v>
          </cell>
          <cell r="AQ911">
            <v>0</v>
          </cell>
          <cell r="BG911" t="b">
            <v>1</v>
          </cell>
          <cell r="BO911" t="b">
            <v>0</v>
          </cell>
          <cell r="CA911" t="b">
            <v>0</v>
          </cell>
          <cell r="CB911" t="b">
            <v>0</v>
          </cell>
          <cell r="CD911" t="b">
            <v>0</v>
          </cell>
          <cell r="CE911" t="b">
            <v>0</v>
          </cell>
          <cell r="CG911" t="b">
            <v>0</v>
          </cell>
          <cell r="CH911" t="b">
            <v>0</v>
          </cell>
          <cell r="CP911" t="str">
            <v>EHGASBOD</v>
          </cell>
          <cell r="CT911" t="b">
            <v>0</v>
          </cell>
          <cell r="CV911" t="b">
            <v>0</v>
          </cell>
          <cell r="CX911" t="b">
            <v>0</v>
          </cell>
          <cell r="CZ911" t="b">
            <v>0</v>
          </cell>
          <cell r="DB911" t="b">
            <v>0</v>
          </cell>
          <cell r="DD911" t="b">
            <v>0</v>
          </cell>
          <cell r="DF911" t="b">
            <v>0</v>
          </cell>
          <cell r="DH911" t="b">
            <v>0</v>
          </cell>
          <cell r="DJ911" t="b">
            <v>0</v>
          </cell>
          <cell r="DL911" t="b">
            <v>0</v>
          </cell>
          <cell r="DN911" t="b">
            <v>0</v>
          </cell>
          <cell r="DP911" t="b">
            <v>0</v>
          </cell>
          <cell r="DV911">
            <v>0</v>
          </cell>
          <cell r="DX911">
            <v>0</v>
          </cell>
          <cell r="DZ911">
            <v>0</v>
          </cell>
          <cell r="EB911">
            <v>0</v>
          </cell>
          <cell r="ED911">
            <v>0</v>
          </cell>
          <cell r="EF911">
            <v>0</v>
          </cell>
          <cell r="EJ911">
            <v>0</v>
          </cell>
          <cell r="EL911">
            <v>0</v>
          </cell>
          <cell r="EN911">
            <v>0</v>
          </cell>
          <cell r="EP911">
            <v>0</v>
          </cell>
          <cell r="ER911">
            <v>0</v>
          </cell>
          <cell r="ET911">
            <v>0</v>
          </cell>
          <cell r="EX911">
            <v>0</v>
          </cell>
          <cell r="EZ911">
            <v>0</v>
          </cell>
          <cell r="FD911">
            <v>0</v>
          </cell>
          <cell r="FF911">
            <v>0</v>
          </cell>
        </row>
        <row r="912">
          <cell r="A912" t="str">
            <v>Kedler_DKW0-5_NG</v>
          </cell>
          <cell r="B912" t="str">
            <v>DK-West</v>
          </cell>
          <cell r="G912">
            <v>0</v>
          </cell>
          <cell r="H912">
            <v>893</v>
          </cell>
          <cell r="AK912">
            <v>0</v>
          </cell>
          <cell r="AL912">
            <v>932.29200000000003</v>
          </cell>
          <cell r="AN912">
            <v>0</v>
          </cell>
          <cell r="AO912">
            <v>0</v>
          </cell>
          <cell r="AP912">
            <v>9644.4000000000015</v>
          </cell>
          <cell r="AQ912">
            <v>0</v>
          </cell>
          <cell r="BG912" t="b">
            <v>1</v>
          </cell>
          <cell r="BO912" t="b">
            <v>0</v>
          </cell>
          <cell r="CA912" t="b">
            <v>0</v>
          </cell>
          <cell r="CB912" t="b">
            <v>0</v>
          </cell>
          <cell r="CD912" t="b">
            <v>0</v>
          </cell>
          <cell r="CE912" t="b">
            <v>0</v>
          </cell>
          <cell r="CG912" t="b">
            <v>0</v>
          </cell>
          <cell r="CH912" t="b">
            <v>0</v>
          </cell>
          <cell r="CP912" t="str">
            <v>EHGASBOD</v>
          </cell>
          <cell r="CT912" t="b">
            <v>0</v>
          </cell>
          <cell r="CV912" t="b">
            <v>0</v>
          </cell>
          <cell r="CX912" t="b">
            <v>0</v>
          </cell>
          <cell r="CZ912" t="b">
            <v>0</v>
          </cell>
          <cell r="DB912" t="b">
            <v>0</v>
          </cell>
          <cell r="DD912" t="b">
            <v>0</v>
          </cell>
          <cell r="DF912" t="b">
            <v>0</v>
          </cell>
          <cell r="DH912" t="b">
            <v>0</v>
          </cell>
          <cell r="DJ912" t="b">
            <v>0</v>
          </cell>
          <cell r="DL912" t="b">
            <v>0</v>
          </cell>
          <cell r="DN912" t="b">
            <v>0</v>
          </cell>
          <cell r="DP912" t="b">
            <v>0</v>
          </cell>
          <cell r="DV912">
            <v>0</v>
          </cell>
          <cell r="DX912">
            <v>0</v>
          </cell>
          <cell r="DZ912">
            <v>0</v>
          </cell>
          <cell r="EB912">
            <v>0</v>
          </cell>
          <cell r="ED912">
            <v>0</v>
          </cell>
          <cell r="EF912">
            <v>0</v>
          </cell>
          <cell r="EJ912">
            <v>0</v>
          </cell>
          <cell r="EL912">
            <v>0</v>
          </cell>
          <cell r="EN912">
            <v>0</v>
          </cell>
          <cell r="EP912">
            <v>0</v>
          </cell>
          <cell r="ER912">
            <v>0</v>
          </cell>
          <cell r="ET912">
            <v>0</v>
          </cell>
          <cell r="EX912">
            <v>0</v>
          </cell>
          <cell r="EZ912">
            <v>0</v>
          </cell>
          <cell r="FD912">
            <v>0</v>
          </cell>
          <cell r="FF912">
            <v>0</v>
          </cell>
        </row>
        <row r="913">
          <cell r="A913" t="str">
            <v>Kedler_DKW0-5_NG</v>
          </cell>
          <cell r="B913" t="str">
            <v>DK-West</v>
          </cell>
          <cell r="G913">
            <v>0</v>
          </cell>
          <cell r="H913">
            <v>893</v>
          </cell>
          <cell r="AK913">
            <v>0</v>
          </cell>
          <cell r="AL913">
            <v>932.29200000000003</v>
          </cell>
          <cell r="AN913">
            <v>0</v>
          </cell>
          <cell r="AO913">
            <v>0</v>
          </cell>
          <cell r="AP913">
            <v>9644.4000000000015</v>
          </cell>
          <cell r="AQ913">
            <v>0</v>
          </cell>
          <cell r="BG913" t="b">
            <v>1</v>
          </cell>
          <cell r="BO913" t="b">
            <v>1</v>
          </cell>
          <cell r="CA913" t="b">
            <v>0</v>
          </cell>
          <cell r="CB913" t="b">
            <v>1</v>
          </cell>
          <cell r="CD913" t="b">
            <v>0</v>
          </cell>
          <cell r="CE913" t="b">
            <v>0</v>
          </cell>
          <cell r="CG913" t="b">
            <v>0</v>
          </cell>
          <cell r="CH913" t="b">
            <v>0</v>
          </cell>
          <cell r="CP913" t="str">
            <v>EHGASBOD</v>
          </cell>
          <cell r="CT913" t="b">
            <v>0</v>
          </cell>
          <cell r="CV913" t="b">
            <v>0</v>
          </cell>
          <cell r="CX913" t="b">
            <v>0</v>
          </cell>
          <cell r="CZ913" t="b">
            <v>0</v>
          </cell>
          <cell r="DB913" t="b">
            <v>0</v>
          </cell>
          <cell r="DD913" t="b">
            <v>0</v>
          </cell>
          <cell r="DF913" t="b">
            <v>1</v>
          </cell>
          <cell r="DH913" t="b">
            <v>1</v>
          </cell>
          <cell r="DJ913" t="b">
            <v>1</v>
          </cell>
          <cell r="DL913" t="b">
            <v>1</v>
          </cell>
          <cell r="DN913" t="b">
            <v>0</v>
          </cell>
          <cell r="DP913" t="b">
            <v>0</v>
          </cell>
          <cell r="DV913">
            <v>0</v>
          </cell>
          <cell r="DX913">
            <v>0</v>
          </cell>
          <cell r="DZ913">
            <v>0</v>
          </cell>
          <cell r="EB913">
            <v>0</v>
          </cell>
          <cell r="ED913">
            <v>0</v>
          </cell>
          <cell r="EF913">
            <v>0</v>
          </cell>
          <cell r="EJ913">
            <v>893</v>
          </cell>
          <cell r="EL913">
            <v>893</v>
          </cell>
          <cell r="EN913">
            <v>893</v>
          </cell>
          <cell r="EP913">
            <v>893</v>
          </cell>
          <cell r="ER913">
            <v>0</v>
          </cell>
          <cell r="ET913">
            <v>0</v>
          </cell>
          <cell r="EX913">
            <v>0</v>
          </cell>
          <cell r="EZ913">
            <v>0</v>
          </cell>
          <cell r="FD913">
            <v>0</v>
          </cell>
          <cell r="FF913">
            <v>0</v>
          </cell>
        </row>
        <row r="914">
          <cell r="A914" t="str">
            <v>Kedler_DKW0-5_AF</v>
          </cell>
          <cell r="B914" t="str">
            <v>DK-West</v>
          </cell>
          <cell r="G914">
            <v>0</v>
          </cell>
          <cell r="H914">
            <v>7</v>
          </cell>
          <cell r="AK914">
            <v>0</v>
          </cell>
          <cell r="AL914">
            <v>4.6760000000000002</v>
          </cell>
          <cell r="AN914">
            <v>0</v>
          </cell>
          <cell r="AO914">
            <v>1.3860000000000001</v>
          </cell>
          <cell r="AP914">
            <v>0</v>
          </cell>
          <cell r="AQ914">
            <v>0.49000000000000005</v>
          </cell>
          <cell r="BG914" t="b">
            <v>1</v>
          </cell>
          <cell r="BO914" t="b">
            <v>1</v>
          </cell>
          <cell r="CA914" t="b">
            <v>0</v>
          </cell>
          <cell r="CB914" t="b">
            <v>1</v>
          </cell>
          <cell r="CD914" t="b">
            <v>0</v>
          </cell>
          <cell r="CE914" t="b">
            <v>0</v>
          </cell>
          <cell r="CG914" t="b">
            <v>0</v>
          </cell>
          <cell r="CH914" t="b">
            <v>0</v>
          </cell>
          <cell r="CP914" t="str">
            <v>EHWSTBOD</v>
          </cell>
          <cell r="CT914" t="b">
            <v>0</v>
          </cell>
          <cell r="CV914" t="b">
            <v>0</v>
          </cell>
          <cell r="CX914" t="b">
            <v>0</v>
          </cell>
          <cell r="CZ914" t="b">
            <v>0</v>
          </cell>
          <cell r="DB914" t="b">
            <v>0</v>
          </cell>
          <cell r="DD914" t="b">
            <v>0</v>
          </cell>
          <cell r="DF914" t="b">
            <v>1</v>
          </cell>
          <cell r="DH914" t="b">
            <v>1</v>
          </cell>
          <cell r="DJ914" t="b">
            <v>1</v>
          </cell>
          <cell r="DL914" t="b">
            <v>1</v>
          </cell>
          <cell r="DN914" t="b">
            <v>0</v>
          </cell>
          <cell r="DP914" t="b">
            <v>0</v>
          </cell>
          <cell r="DV914">
            <v>0</v>
          </cell>
          <cell r="DX914">
            <v>0</v>
          </cell>
          <cell r="DZ914">
            <v>0</v>
          </cell>
          <cell r="EB914">
            <v>0</v>
          </cell>
          <cell r="ED914">
            <v>0</v>
          </cell>
          <cell r="EF914">
            <v>0</v>
          </cell>
          <cell r="EJ914">
            <v>7</v>
          </cell>
          <cell r="EL914">
            <v>7</v>
          </cell>
          <cell r="EN914">
            <v>7</v>
          </cell>
          <cell r="EP914">
            <v>7</v>
          </cell>
          <cell r="ER914">
            <v>0</v>
          </cell>
          <cell r="ET914">
            <v>0</v>
          </cell>
          <cell r="EX914">
            <v>0</v>
          </cell>
          <cell r="EZ914">
            <v>0</v>
          </cell>
          <cell r="FD914">
            <v>0</v>
          </cell>
          <cell r="FF914">
            <v>0</v>
          </cell>
        </row>
        <row r="915">
          <cell r="A915" t="str">
            <v>Kedler_DKW0-5_HA</v>
          </cell>
          <cell r="B915" t="str">
            <v>DK-West</v>
          </cell>
          <cell r="G915">
            <v>0</v>
          </cell>
          <cell r="H915">
            <v>10.5</v>
          </cell>
          <cell r="AK915">
            <v>0</v>
          </cell>
          <cell r="AL915">
            <v>9.9539999999999988</v>
          </cell>
          <cell r="AN915">
            <v>0</v>
          </cell>
          <cell r="AO915">
            <v>0.4200000000000001</v>
          </cell>
          <cell r="AP915">
            <v>428.4</v>
          </cell>
          <cell r="AQ915">
            <v>0.52500000000000002</v>
          </cell>
          <cell r="BG915" t="b">
            <v>1</v>
          </cell>
          <cell r="BO915" t="b">
            <v>1</v>
          </cell>
          <cell r="CA915" t="b">
            <v>0</v>
          </cell>
          <cell r="CB915" t="b">
            <v>1</v>
          </cell>
          <cell r="CD915" t="b">
            <v>0</v>
          </cell>
          <cell r="CE915" t="b">
            <v>0</v>
          </cell>
          <cell r="CG915" t="b">
            <v>0</v>
          </cell>
          <cell r="CH915" t="b">
            <v>0</v>
          </cell>
          <cell r="CP915" t="str">
            <v>EHSTRBOD</v>
          </cell>
          <cell r="CT915" t="b">
            <v>0</v>
          </cell>
          <cell r="CV915" t="b">
            <v>0</v>
          </cell>
          <cell r="CX915" t="b">
            <v>0</v>
          </cell>
          <cell r="CZ915" t="b">
            <v>0</v>
          </cell>
          <cell r="DB915" t="b">
            <v>0</v>
          </cell>
          <cell r="DD915" t="b">
            <v>0</v>
          </cell>
          <cell r="DF915" t="b">
            <v>1</v>
          </cell>
          <cell r="DH915" t="b">
            <v>1</v>
          </cell>
          <cell r="DJ915" t="b">
            <v>1</v>
          </cell>
          <cell r="DL915" t="b">
            <v>1</v>
          </cell>
          <cell r="DN915" t="b">
            <v>0</v>
          </cell>
          <cell r="DP915" t="b">
            <v>0</v>
          </cell>
          <cell r="DV915">
            <v>0</v>
          </cell>
          <cell r="DX915">
            <v>0</v>
          </cell>
          <cell r="DZ915">
            <v>0</v>
          </cell>
          <cell r="EB915">
            <v>0</v>
          </cell>
          <cell r="ED915">
            <v>0</v>
          </cell>
          <cell r="EF915">
            <v>0</v>
          </cell>
          <cell r="EJ915">
            <v>10.5</v>
          </cell>
          <cell r="EL915">
            <v>10.5</v>
          </cell>
          <cell r="EN915">
            <v>10.5</v>
          </cell>
          <cell r="EP915">
            <v>10.5</v>
          </cell>
          <cell r="ER915">
            <v>0</v>
          </cell>
          <cell r="ET915">
            <v>0</v>
          </cell>
          <cell r="EX915">
            <v>0</v>
          </cell>
          <cell r="EZ915">
            <v>0</v>
          </cell>
          <cell r="FD915">
            <v>0</v>
          </cell>
          <cell r="FF915">
            <v>0</v>
          </cell>
        </row>
        <row r="916">
          <cell r="A916" t="str">
            <v>Kedler_DKW0-5_TR</v>
          </cell>
          <cell r="B916" t="str">
            <v>DK-West</v>
          </cell>
          <cell r="G916">
            <v>0</v>
          </cell>
          <cell r="H916">
            <v>61.5</v>
          </cell>
          <cell r="AK916">
            <v>0</v>
          </cell>
          <cell r="AL916">
            <v>58.302</v>
          </cell>
          <cell r="AN916">
            <v>0</v>
          </cell>
          <cell r="AO916">
            <v>0.123</v>
          </cell>
          <cell r="AP916">
            <v>1279.2</v>
          </cell>
          <cell r="AQ916">
            <v>3.0750000000000002</v>
          </cell>
          <cell r="BG916" t="b">
            <v>1</v>
          </cell>
          <cell r="BO916" t="b">
            <v>1</v>
          </cell>
          <cell r="CA916" t="b">
            <v>0</v>
          </cell>
          <cell r="CB916" t="b">
            <v>1</v>
          </cell>
          <cell r="CD916" t="b">
            <v>0</v>
          </cell>
          <cell r="CE916" t="b">
            <v>0</v>
          </cell>
          <cell r="CG916" t="b">
            <v>0</v>
          </cell>
          <cell r="CH916" t="b">
            <v>0</v>
          </cell>
          <cell r="CP916" t="str">
            <v>EHWPEBOD</v>
          </cell>
          <cell r="CT916" t="b">
            <v>0</v>
          </cell>
          <cell r="CV916" t="b">
            <v>0</v>
          </cell>
          <cell r="CX916" t="b">
            <v>0</v>
          </cell>
          <cell r="CZ916" t="b">
            <v>0</v>
          </cell>
          <cell r="DB916" t="b">
            <v>0</v>
          </cell>
          <cell r="DD916" t="b">
            <v>0</v>
          </cell>
          <cell r="DF916" t="b">
            <v>1</v>
          </cell>
          <cell r="DH916" t="b">
            <v>1</v>
          </cell>
          <cell r="DJ916" t="b">
            <v>1</v>
          </cell>
          <cell r="DL916" t="b">
            <v>1</v>
          </cell>
          <cell r="DN916" t="b">
            <v>0</v>
          </cell>
          <cell r="DP916" t="b">
            <v>0</v>
          </cell>
          <cell r="DV916">
            <v>0</v>
          </cell>
          <cell r="DX916">
            <v>0</v>
          </cell>
          <cell r="DZ916">
            <v>0</v>
          </cell>
          <cell r="EB916">
            <v>0</v>
          </cell>
          <cell r="ED916">
            <v>0</v>
          </cell>
          <cell r="EF916">
            <v>0</v>
          </cell>
          <cell r="EJ916">
            <v>61.5</v>
          </cell>
          <cell r="EL916">
            <v>61.5</v>
          </cell>
          <cell r="EN916">
            <v>61.5</v>
          </cell>
          <cell r="EP916">
            <v>61.5</v>
          </cell>
          <cell r="ER916">
            <v>0</v>
          </cell>
          <cell r="ET916">
            <v>0</v>
          </cell>
          <cell r="EX916">
            <v>0</v>
          </cell>
          <cell r="EZ916">
            <v>0</v>
          </cell>
          <cell r="FD916">
            <v>0</v>
          </cell>
          <cell r="FF916">
            <v>0</v>
          </cell>
        </row>
        <row r="917">
          <cell r="A917" t="str">
            <v>DT_DKW0-5</v>
          </cell>
          <cell r="B917" t="str">
            <v>DK-West</v>
          </cell>
          <cell r="G917">
            <v>15.9</v>
          </cell>
          <cell r="H917">
            <v>59.328358208955223</v>
          </cell>
          <cell r="AK917">
            <v>2.6394000000000002</v>
          </cell>
          <cell r="AL917">
            <v>36.748162174203607</v>
          </cell>
          <cell r="AN917">
            <v>0</v>
          </cell>
          <cell r="AO917">
            <v>11.71035</v>
          </cell>
          <cell r="AP917">
            <v>1237.0200000000002</v>
          </cell>
          <cell r="AQ917">
            <v>2.2260000000000004</v>
          </cell>
          <cell r="BG917" t="b">
            <v>1</v>
          </cell>
          <cell r="BO917" t="b">
            <v>0</v>
          </cell>
          <cell r="CA917" t="b">
            <v>0</v>
          </cell>
          <cell r="CB917" t="b">
            <v>0</v>
          </cell>
          <cell r="CD917" t="b">
            <v>0</v>
          </cell>
          <cell r="CE917" t="b">
            <v>0</v>
          </cell>
          <cell r="CG917" t="b">
            <v>0</v>
          </cell>
          <cell r="CH917" t="b">
            <v>0</v>
          </cell>
          <cell r="CP917" t="str">
            <v>ECWSTBPD</v>
          </cell>
          <cell r="CT917" t="b">
            <v>0</v>
          </cell>
          <cell r="CV917" t="b">
            <v>0</v>
          </cell>
          <cell r="CX917" t="b">
            <v>0</v>
          </cell>
          <cell r="CZ917" t="b">
            <v>0</v>
          </cell>
          <cell r="DB917" t="b">
            <v>0</v>
          </cell>
          <cell r="DD917" t="b">
            <v>0</v>
          </cell>
          <cell r="DF917" t="b">
            <v>0</v>
          </cell>
          <cell r="DH917" t="b">
            <v>0</v>
          </cell>
          <cell r="DJ917" t="b">
            <v>0</v>
          </cell>
          <cell r="DL917" t="b">
            <v>0</v>
          </cell>
          <cell r="DN917" t="b">
            <v>0</v>
          </cell>
          <cell r="DP917" t="b">
            <v>0</v>
          </cell>
          <cell r="DV917">
            <v>0</v>
          </cell>
          <cell r="DX917">
            <v>0</v>
          </cell>
          <cell r="DZ917">
            <v>0</v>
          </cell>
          <cell r="EB917">
            <v>0</v>
          </cell>
          <cell r="ED917">
            <v>0</v>
          </cell>
          <cell r="EF917">
            <v>0</v>
          </cell>
          <cell r="EJ917">
            <v>0</v>
          </cell>
          <cell r="EL917">
            <v>0</v>
          </cell>
          <cell r="EN917">
            <v>0</v>
          </cell>
          <cell r="EP917">
            <v>0</v>
          </cell>
          <cell r="ER917">
            <v>0</v>
          </cell>
          <cell r="ET917">
            <v>0</v>
          </cell>
          <cell r="EX917">
            <v>0</v>
          </cell>
          <cell r="EZ917">
            <v>0</v>
          </cell>
          <cell r="FD917">
            <v>0</v>
          </cell>
          <cell r="FF917">
            <v>0</v>
          </cell>
        </row>
        <row r="918">
          <cell r="A918" t="str">
            <v>GT_DKW0-5</v>
          </cell>
          <cell r="B918" t="str">
            <v>DK-West</v>
          </cell>
          <cell r="G918">
            <v>13</v>
          </cell>
          <cell r="H918">
            <v>25.291828793774318</v>
          </cell>
          <cell r="AK918">
            <v>3.8089999999999997</v>
          </cell>
          <cell r="AL918">
            <v>14.417326530303258</v>
          </cell>
          <cell r="AN918">
            <v>0</v>
          </cell>
          <cell r="AO918">
            <v>0.52</v>
          </cell>
          <cell r="AP918">
            <v>130</v>
          </cell>
          <cell r="AQ918">
            <v>1.04</v>
          </cell>
          <cell r="BG918" t="b">
            <v>1</v>
          </cell>
          <cell r="BO918" t="b">
            <v>0</v>
          </cell>
          <cell r="CA918" t="b">
            <v>0</v>
          </cell>
          <cell r="CB918" t="b">
            <v>0</v>
          </cell>
          <cell r="CD918" t="b">
            <v>0</v>
          </cell>
          <cell r="CE918" t="b">
            <v>0</v>
          </cell>
          <cell r="CG918" t="b">
            <v>0</v>
          </cell>
          <cell r="CH918" t="b">
            <v>0</v>
          </cell>
          <cell r="CP918" t="str">
            <v>ECGASGTD</v>
          </cell>
          <cell r="CT918" t="b">
            <v>0</v>
          </cell>
          <cell r="CV918" t="b">
            <v>0</v>
          </cell>
          <cell r="CX918" t="b">
            <v>0</v>
          </cell>
          <cell r="CZ918" t="b">
            <v>0</v>
          </cell>
          <cell r="DB918" t="b">
            <v>0</v>
          </cell>
          <cell r="DD918" t="b">
            <v>0</v>
          </cell>
          <cell r="DF918" t="b">
            <v>0</v>
          </cell>
          <cell r="DH918" t="b">
            <v>0</v>
          </cell>
          <cell r="DJ918" t="b">
            <v>0</v>
          </cell>
          <cell r="DL918" t="b">
            <v>0</v>
          </cell>
          <cell r="DN918" t="b">
            <v>0</v>
          </cell>
          <cell r="DP918" t="b">
            <v>0</v>
          </cell>
          <cell r="DV918">
            <v>0</v>
          </cell>
          <cell r="DX918">
            <v>0</v>
          </cell>
          <cell r="DZ918">
            <v>0</v>
          </cell>
          <cell r="EB918">
            <v>0</v>
          </cell>
          <cell r="ED918">
            <v>0</v>
          </cell>
          <cell r="EF918">
            <v>0</v>
          </cell>
          <cell r="EJ918">
            <v>0</v>
          </cell>
          <cell r="EL918">
            <v>0</v>
          </cell>
          <cell r="EN918">
            <v>0</v>
          </cell>
          <cell r="EP918">
            <v>0</v>
          </cell>
          <cell r="ER918">
            <v>0</v>
          </cell>
          <cell r="ET918">
            <v>0</v>
          </cell>
          <cell r="EX918">
            <v>0</v>
          </cell>
          <cell r="EZ918">
            <v>0</v>
          </cell>
          <cell r="FD918">
            <v>0</v>
          </cell>
          <cell r="FF918">
            <v>0</v>
          </cell>
        </row>
        <row r="919">
          <cell r="A919" t="str">
            <v>GT_DKW0-5</v>
          </cell>
          <cell r="B919" t="str">
            <v>DK-West</v>
          </cell>
          <cell r="G919">
            <v>13</v>
          </cell>
          <cell r="H919">
            <v>25.291828793774318</v>
          </cell>
          <cell r="AK919">
            <v>3.8089999999999997</v>
          </cell>
          <cell r="AL919">
            <v>14.417326530303258</v>
          </cell>
          <cell r="AN919">
            <v>0</v>
          </cell>
          <cell r="AO919">
            <v>0.52</v>
          </cell>
          <cell r="AP919">
            <v>130</v>
          </cell>
          <cell r="AQ919">
            <v>1.04</v>
          </cell>
          <cell r="BG919" t="b">
            <v>1</v>
          </cell>
          <cell r="BO919" t="b">
            <v>0</v>
          </cell>
          <cell r="CA919" t="b">
            <v>0</v>
          </cell>
          <cell r="CB919" t="b">
            <v>0</v>
          </cell>
          <cell r="CD919" t="b">
            <v>0</v>
          </cell>
          <cell r="CE919" t="b">
            <v>0</v>
          </cell>
          <cell r="CG919" t="b">
            <v>0</v>
          </cell>
          <cell r="CH919" t="b">
            <v>0</v>
          </cell>
          <cell r="CP919" t="str">
            <v>ECGASGTD</v>
          </cell>
          <cell r="CT919" t="b">
            <v>0</v>
          </cell>
          <cell r="CV919" t="b">
            <v>0</v>
          </cell>
          <cell r="CX919" t="b">
            <v>0</v>
          </cell>
          <cell r="CZ919" t="b">
            <v>0</v>
          </cell>
          <cell r="DB919" t="b">
            <v>0</v>
          </cell>
          <cell r="DD919" t="b">
            <v>0</v>
          </cell>
          <cell r="DF919" t="b">
            <v>0</v>
          </cell>
          <cell r="DH919" t="b">
            <v>0</v>
          </cell>
          <cell r="DJ919" t="b">
            <v>0</v>
          </cell>
          <cell r="DL919" t="b">
            <v>0</v>
          </cell>
          <cell r="DN919" t="b">
            <v>0</v>
          </cell>
          <cell r="DP919" t="b">
            <v>0</v>
          </cell>
          <cell r="DV919">
            <v>0</v>
          </cell>
          <cell r="DX919">
            <v>0</v>
          </cell>
          <cell r="DZ919">
            <v>0</v>
          </cell>
          <cell r="EB919">
            <v>0</v>
          </cell>
          <cell r="ED919">
            <v>0</v>
          </cell>
          <cell r="EF919">
            <v>0</v>
          </cell>
          <cell r="EJ919">
            <v>0</v>
          </cell>
          <cell r="EL919">
            <v>0</v>
          </cell>
          <cell r="EN919">
            <v>0</v>
          </cell>
          <cell r="EP919">
            <v>0</v>
          </cell>
          <cell r="ER919">
            <v>0</v>
          </cell>
          <cell r="ET919">
            <v>0</v>
          </cell>
          <cell r="EX919">
            <v>0</v>
          </cell>
          <cell r="EZ919">
            <v>0</v>
          </cell>
          <cell r="FD919">
            <v>0</v>
          </cell>
          <cell r="FF919">
            <v>0</v>
          </cell>
        </row>
        <row r="920">
          <cell r="A920" t="str">
            <v>DT_DKW0-5</v>
          </cell>
          <cell r="B920" t="str">
            <v>DK-West</v>
          </cell>
          <cell r="G920">
            <v>15.9</v>
          </cell>
          <cell r="H920">
            <v>59.328358208955223</v>
          </cell>
          <cell r="AK920">
            <v>2.6394000000000002</v>
          </cell>
          <cell r="AL920">
            <v>36.748162174203607</v>
          </cell>
          <cell r="AN920">
            <v>0</v>
          </cell>
          <cell r="AO920">
            <v>11.71035</v>
          </cell>
          <cell r="AP920">
            <v>1237.0200000000002</v>
          </cell>
          <cell r="AQ920">
            <v>2.2260000000000004</v>
          </cell>
          <cell r="BG920" t="b">
            <v>1</v>
          </cell>
          <cell r="BO920" t="b">
            <v>0</v>
          </cell>
          <cell r="CA920" t="b">
            <v>0</v>
          </cell>
          <cell r="CB920" t="b">
            <v>0</v>
          </cell>
          <cell r="CD920" t="b">
            <v>0</v>
          </cell>
          <cell r="CE920" t="b">
            <v>0</v>
          </cell>
          <cell r="CG920" t="b">
            <v>0</v>
          </cell>
          <cell r="CH920" t="b">
            <v>0</v>
          </cell>
          <cell r="CP920" t="str">
            <v>ECWSTBPD</v>
          </cell>
          <cell r="CT920" t="b">
            <v>0</v>
          </cell>
          <cell r="CV920" t="b">
            <v>0</v>
          </cell>
          <cell r="CX920" t="b">
            <v>0</v>
          </cell>
          <cell r="CZ920" t="b">
            <v>0</v>
          </cell>
          <cell r="DB920" t="b">
            <v>0</v>
          </cell>
          <cell r="DD920" t="b">
            <v>0</v>
          </cell>
          <cell r="DF920" t="b">
            <v>0</v>
          </cell>
          <cell r="DH920" t="b">
            <v>0</v>
          </cell>
          <cell r="DJ920" t="b">
            <v>0</v>
          </cell>
          <cell r="DL920" t="b">
            <v>0</v>
          </cell>
          <cell r="DN920" t="b">
            <v>0</v>
          </cell>
          <cell r="DP920" t="b">
            <v>0</v>
          </cell>
          <cell r="DV920">
            <v>0</v>
          </cell>
          <cell r="DX920">
            <v>0</v>
          </cell>
          <cell r="DZ920">
            <v>0</v>
          </cell>
          <cell r="EB920">
            <v>0</v>
          </cell>
          <cell r="ED920">
            <v>0</v>
          </cell>
          <cell r="EF920">
            <v>0</v>
          </cell>
          <cell r="EJ920">
            <v>0</v>
          </cell>
          <cell r="EL920">
            <v>0</v>
          </cell>
          <cell r="EN920">
            <v>0</v>
          </cell>
          <cell r="EP920">
            <v>0</v>
          </cell>
          <cell r="ER920">
            <v>0</v>
          </cell>
          <cell r="ET920">
            <v>0</v>
          </cell>
          <cell r="EX920">
            <v>0</v>
          </cell>
          <cell r="EZ920">
            <v>0</v>
          </cell>
          <cell r="FD920">
            <v>0</v>
          </cell>
          <cell r="FF920">
            <v>0</v>
          </cell>
        </row>
        <row r="921">
          <cell r="A921" t="str">
            <v>DT_DKW0-5</v>
          </cell>
          <cell r="B921" t="str">
            <v>DK-West</v>
          </cell>
          <cell r="G921">
            <v>15.9</v>
          </cell>
          <cell r="H921">
            <v>59.328358208955223</v>
          </cell>
          <cell r="AK921">
            <v>2.6394000000000002</v>
          </cell>
          <cell r="AL921">
            <v>36.748162174203607</v>
          </cell>
          <cell r="AN921">
            <v>0</v>
          </cell>
          <cell r="AO921">
            <v>11.71035</v>
          </cell>
          <cell r="AP921">
            <v>1237.0200000000002</v>
          </cell>
          <cell r="AQ921">
            <v>2.2260000000000004</v>
          </cell>
          <cell r="BG921" t="b">
            <v>1</v>
          </cell>
          <cell r="BO921" t="b">
            <v>0</v>
          </cell>
          <cell r="CA921" t="b">
            <v>0</v>
          </cell>
          <cell r="CB921" t="b">
            <v>0</v>
          </cell>
          <cell r="CD921" t="b">
            <v>0</v>
          </cell>
          <cell r="CE921" t="b">
            <v>0</v>
          </cell>
          <cell r="CG921" t="b">
            <v>0</v>
          </cell>
          <cell r="CH921" t="b">
            <v>0</v>
          </cell>
          <cell r="CP921" t="str">
            <v>ECWSTBPD</v>
          </cell>
          <cell r="CT921" t="b">
            <v>0</v>
          </cell>
          <cell r="CV921" t="b">
            <v>0</v>
          </cell>
          <cell r="CX921" t="b">
            <v>0</v>
          </cell>
          <cell r="CZ921" t="b">
            <v>0</v>
          </cell>
          <cell r="DB921" t="b">
            <v>0</v>
          </cell>
          <cell r="DD921" t="b">
            <v>0</v>
          </cell>
          <cell r="DF921" t="b">
            <v>0</v>
          </cell>
          <cell r="DH921" t="b">
            <v>0</v>
          </cell>
          <cell r="DJ921" t="b">
            <v>0</v>
          </cell>
          <cell r="DL921" t="b">
            <v>0</v>
          </cell>
          <cell r="DN921" t="b">
            <v>0</v>
          </cell>
          <cell r="DP921" t="b">
            <v>0</v>
          </cell>
          <cell r="DV921">
            <v>0</v>
          </cell>
          <cell r="DX921">
            <v>0</v>
          </cell>
          <cell r="DZ921">
            <v>0</v>
          </cell>
          <cell r="EB921">
            <v>0</v>
          </cell>
          <cell r="ED921">
            <v>0</v>
          </cell>
          <cell r="EF921">
            <v>0</v>
          </cell>
          <cell r="EJ921">
            <v>0</v>
          </cell>
          <cell r="EL921">
            <v>0</v>
          </cell>
          <cell r="EN921">
            <v>0</v>
          </cell>
          <cell r="EP921">
            <v>0</v>
          </cell>
          <cell r="ER921">
            <v>0</v>
          </cell>
          <cell r="ET921">
            <v>0</v>
          </cell>
          <cell r="EX921">
            <v>0</v>
          </cell>
          <cell r="EZ921">
            <v>0</v>
          </cell>
          <cell r="FD921">
            <v>0</v>
          </cell>
          <cell r="FF921">
            <v>0</v>
          </cell>
        </row>
        <row r="922">
          <cell r="A922" t="str">
            <v>GT_DKW0-5</v>
          </cell>
          <cell r="B922" t="str">
            <v>DK-West</v>
          </cell>
          <cell r="G922">
            <v>13</v>
          </cell>
          <cell r="H922">
            <v>25.291828793774318</v>
          </cell>
          <cell r="AK922">
            <v>3.8089999999999997</v>
          </cell>
          <cell r="AL922">
            <v>14.417326530303258</v>
          </cell>
          <cell r="AN922">
            <v>0</v>
          </cell>
          <cell r="AO922">
            <v>0.52</v>
          </cell>
          <cell r="AP922">
            <v>130</v>
          </cell>
          <cell r="AQ922">
            <v>1.04</v>
          </cell>
          <cell r="BG922" t="b">
            <v>1</v>
          </cell>
          <cell r="BO922" t="b">
            <v>1</v>
          </cell>
          <cell r="CA922" t="b">
            <v>1</v>
          </cell>
          <cell r="CB922" t="b">
            <v>1</v>
          </cell>
          <cell r="CD922" t="b">
            <v>0</v>
          </cell>
          <cell r="CE922" t="b">
            <v>0</v>
          </cell>
          <cell r="CG922" t="b">
            <v>0</v>
          </cell>
          <cell r="CH922" t="b">
            <v>0</v>
          </cell>
          <cell r="CP922" t="str">
            <v>ECGASGTD</v>
          </cell>
          <cell r="CT922" t="b">
            <v>0</v>
          </cell>
          <cell r="CV922" t="b">
            <v>0</v>
          </cell>
          <cell r="CX922" t="b">
            <v>0</v>
          </cell>
          <cell r="CZ922" t="b">
            <v>0</v>
          </cell>
          <cell r="DB922" t="b">
            <v>0</v>
          </cell>
          <cell r="DD922" t="b">
            <v>0</v>
          </cell>
          <cell r="DF922" t="b">
            <v>0</v>
          </cell>
          <cell r="DH922" t="b">
            <v>0</v>
          </cell>
          <cell r="DJ922" t="b">
            <v>0</v>
          </cell>
          <cell r="DL922" t="b">
            <v>0</v>
          </cell>
          <cell r="DN922" t="b">
            <v>0</v>
          </cell>
          <cell r="DP922" t="b">
            <v>0</v>
          </cell>
          <cell r="DV922">
            <v>13</v>
          </cell>
          <cell r="DX922">
            <v>13</v>
          </cell>
          <cell r="DZ922">
            <v>13</v>
          </cell>
          <cell r="EB922">
            <v>13</v>
          </cell>
          <cell r="ED922">
            <v>0</v>
          </cell>
          <cell r="EF922">
            <v>0</v>
          </cell>
          <cell r="EJ922">
            <v>25.291828793774318</v>
          </cell>
          <cell r="EL922">
            <v>25.291828793774318</v>
          </cell>
          <cell r="EN922">
            <v>25.291828793774318</v>
          </cell>
          <cell r="EP922">
            <v>25.291828793774318</v>
          </cell>
          <cell r="ER922">
            <v>0</v>
          </cell>
          <cell r="ET922">
            <v>0</v>
          </cell>
          <cell r="EX922">
            <v>0</v>
          </cell>
          <cell r="EZ922">
            <v>0</v>
          </cell>
          <cell r="FD922">
            <v>0</v>
          </cell>
          <cell r="FF922">
            <v>0</v>
          </cell>
        </row>
        <row r="923">
          <cell r="A923" t="str">
            <v>GT_DKW0-5</v>
          </cell>
          <cell r="B923" t="str">
            <v>DK-West</v>
          </cell>
          <cell r="G923">
            <v>13</v>
          </cell>
          <cell r="H923">
            <v>25.291828793774318</v>
          </cell>
          <cell r="AK923">
            <v>3.8089999999999997</v>
          </cell>
          <cell r="AL923">
            <v>14.417326530303258</v>
          </cell>
          <cell r="AN923">
            <v>0</v>
          </cell>
          <cell r="AO923">
            <v>0.52</v>
          </cell>
          <cell r="AP923">
            <v>130</v>
          </cell>
          <cell r="AQ923">
            <v>1.04</v>
          </cell>
          <cell r="BG923" t="b">
            <v>1</v>
          </cell>
          <cell r="BO923" t="b">
            <v>0</v>
          </cell>
          <cell r="CA923" t="b">
            <v>0</v>
          </cell>
          <cell r="CB923" t="b">
            <v>0</v>
          </cell>
          <cell r="CD923" t="b">
            <v>1</v>
          </cell>
          <cell r="CE923" t="b">
            <v>1</v>
          </cell>
          <cell r="CG923" t="b">
            <v>0</v>
          </cell>
          <cell r="CH923" t="b">
            <v>0</v>
          </cell>
          <cell r="CP923" t="str">
            <v>ECGASGTD</v>
          </cell>
          <cell r="CT923" t="b">
            <v>1</v>
          </cell>
          <cell r="CV923" t="b">
            <v>1</v>
          </cell>
          <cell r="CX923" t="b">
            <v>1</v>
          </cell>
          <cell r="CZ923" t="b">
            <v>1</v>
          </cell>
          <cell r="DB923" t="b">
            <v>0</v>
          </cell>
          <cell r="DD923" t="b">
            <v>0</v>
          </cell>
          <cell r="DF923" t="b">
            <v>1</v>
          </cell>
          <cell r="DH923" t="b">
            <v>1</v>
          </cell>
          <cell r="DJ923" t="b">
            <v>1</v>
          </cell>
          <cell r="DL923" t="b">
            <v>1</v>
          </cell>
          <cell r="DN923" t="b">
            <v>0</v>
          </cell>
          <cell r="DP923" t="b">
            <v>0</v>
          </cell>
          <cell r="DV923">
            <v>0</v>
          </cell>
          <cell r="DX923">
            <v>0</v>
          </cell>
          <cell r="DZ923">
            <v>0</v>
          </cell>
          <cell r="EB923">
            <v>0</v>
          </cell>
          <cell r="ED923">
            <v>0</v>
          </cell>
          <cell r="EF923">
            <v>0</v>
          </cell>
          <cell r="EJ923">
            <v>0</v>
          </cell>
          <cell r="EL923">
            <v>0</v>
          </cell>
          <cell r="EN923">
            <v>0</v>
          </cell>
          <cell r="EP923">
            <v>0</v>
          </cell>
          <cell r="ER923">
            <v>0</v>
          </cell>
          <cell r="ET923">
            <v>0</v>
          </cell>
          <cell r="EX923">
            <v>13</v>
          </cell>
          <cell r="EZ923">
            <v>25.291828793774318</v>
          </cell>
          <cell r="FD923">
            <v>0</v>
          </cell>
          <cell r="FF923">
            <v>0</v>
          </cell>
        </row>
        <row r="924">
          <cell r="A924" t="str">
            <v>GM_DKW0-5-A</v>
          </cell>
          <cell r="B924" t="str">
            <v>DK-West</v>
          </cell>
          <cell r="G924">
            <v>15.00398112260649</v>
          </cell>
          <cell r="H924">
            <v>20.69514637600895</v>
          </cell>
          <cell r="AK924">
            <v>5.6565008832226464</v>
          </cell>
          <cell r="AL924">
            <v>10.761476115524655</v>
          </cell>
          <cell r="AN924">
            <v>0</v>
          </cell>
          <cell r="AO924">
            <v>1.5003981122606491</v>
          </cell>
          <cell r="AP924">
            <v>450.1194336781947</v>
          </cell>
          <cell r="AQ924">
            <v>1.5003981122606491</v>
          </cell>
          <cell r="BG924" t="b">
            <v>1</v>
          </cell>
          <cell r="BO924" t="b">
            <v>1</v>
          </cell>
          <cell r="CA924" t="b">
            <v>1</v>
          </cell>
          <cell r="CB924" t="b">
            <v>1</v>
          </cell>
          <cell r="CD924" t="b">
            <v>0</v>
          </cell>
          <cell r="CE924" t="b">
            <v>0</v>
          </cell>
          <cell r="CG924" t="b">
            <v>0</v>
          </cell>
          <cell r="CH924" t="b">
            <v>0</v>
          </cell>
          <cell r="CP924" t="str">
            <v>ECGASEND</v>
          </cell>
          <cell r="CT924" t="b">
            <v>0</v>
          </cell>
          <cell r="CV924" t="b">
            <v>0</v>
          </cell>
          <cell r="CX924" t="b">
            <v>0</v>
          </cell>
          <cell r="CZ924" t="b">
            <v>0</v>
          </cell>
          <cell r="DB924" t="b">
            <v>0</v>
          </cell>
          <cell r="DD924" t="b">
            <v>0</v>
          </cell>
          <cell r="DF924" t="b">
            <v>0</v>
          </cell>
          <cell r="DH924" t="b">
            <v>0</v>
          </cell>
          <cell r="DJ924" t="b">
            <v>0</v>
          </cell>
          <cell r="DL924" t="b">
            <v>0</v>
          </cell>
          <cell r="DN924" t="b">
            <v>0</v>
          </cell>
          <cell r="DP924" t="b">
            <v>0</v>
          </cell>
          <cell r="DV924">
            <v>0</v>
          </cell>
          <cell r="DX924">
            <v>0</v>
          </cell>
          <cell r="DZ924">
            <v>0</v>
          </cell>
          <cell r="EB924">
            <v>0</v>
          </cell>
          <cell r="ED924">
            <v>0</v>
          </cell>
          <cell r="EF924">
            <v>0</v>
          </cell>
          <cell r="EJ924">
            <v>0</v>
          </cell>
          <cell r="EL924">
            <v>0</v>
          </cell>
          <cell r="EN924">
            <v>0</v>
          </cell>
          <cell r="EP924">
            <v>0</v>
          </cell>
          <cell r="ER924">
            <v>0</v>
          </cell>
          <cell r="ET924">
            <v>0</v>
          </cell>
          <cell r="EX924">
            <v>0</v>
          </cell>
          <cell r="EZ924">
            <v>0</v>
          </cell>
          <cell r="FD924">
            <v>0</v>
          </cell>
          <cell r="FF924">
            <v>0</v>
          </cell>
        </row>
        <row r="925">
          <cell r="A925" t="str">
            <v>GM_DKW0-5-B</v>
          </cell>
          <cell r="B925" t="str">
            <v>DK-West</v>
          </cell>
          <cell r="G925">
            <v>39.570478796655266</v>
          </cell>
          <cell r="H925">
            <v>54.579970754007206</v>
          </cell>
          <cell r="AK925">
            <v>14.918070506339035</v>
          </cell>
          <cell r="AL925">
            <v>28.38158479208375</v>
          </cell>
          <cell r="AN925">
            <v>0</v>
          </cell>
          <cell r="AO925">
            <v>3.9570478796655268</v>
          </cell>
          <cell r="AP925">
            <v>1187.114363899658</v>
          </cell>
          <cell r="AQ925">
            <v>3.9570478796655268</v>
          </cell>
          <cell r="BG925" t="b">
            <v>1</v>
          </cell>
          <cell r="BO925" t="b">
            <v>1</v>
          </cell>
          <cell r="CA925" t="b">
            <v>1</v>
          </cell>
          <cell r="CB925" t="b">
            <v>1</v>
          </cell>
          <cell r="CD925" t="b">
            <v>0</v>
          </cell>
          <cell r="CE925" t="b">
            <v>0</v>
          </cell>
          <cell r="CG925" t="b">
            <v>0</v>
          </cell>
          <cell r="CH925" t="b">
            <v>0</v>
          </cell>
          <cell r="CP925" t="str">
            <v>ECGASEND</v>
          </cell>
          <cell r="CT925" t="b">
            <v>1</v>
          </cell>
          <cell r="CV925" t="b">
            <v>0</v>
          </cell>
          <cell r="CX925" t="b">
            <v>0</v>
          </cell>
          <cell r="CZ925" t="b">
            <v>0</v>
          </cell>
          <cell r="DB925" t="b">
            <v>0</v>
          </cell>
          <cell r="DD925" t="b">
            <v>0</v>
          </cell>
          <cell r="DF925" t="b">
            <v>1</v>
          </cell>
          <cell r="DH925" t="b">
            <v>0</v>
          </cell>
          <cell r="DJ925" t="b">
            <v>0</v>
          </cell>
          <cell r="DL925" t="b">
            <v>0</v>
          </cell>
          <cell r="DN925" t="b">
            <v>0</v>
          </cell>
          <cell r="DP925" t="b">
            <v>0</v>
          </cell>
          <cell r="DV925">
            <v>39.570478796655266</v>
          </cell>
          <cell r="DX925">
            <v>0</v>
          </cell>
          <cell r="DZ925">
            <v>0</v>
          </cell>
          <cell r="EB925">
            <v>0</v>
          </cell>
          <cell r="ED925">
            <v>0</v>
          </cell>
          <cell r="EF925">
            <v>0</v>
          </cell>
          <cell r="EJ925">
            <v>54.579970754007206</v>
          </cell>
          <cell r="EL925">
            <v>0</v>
          </cell>
          <cell r="EN925">
            <v>0</v>
          </cell>
          <cell r="EP925">
            <v>0</v>
          </cell>
          <cell r="ER925">
            <v>0</v>
          </cell>
          <cell r="ET925">
            <v>0</v>
          </cell>
          <cell r="EX925">
            <v>0</v>
          </cell>
          <cell r="EZ925">
            <v>0</v>
          </cell>
          <cell r="FD925">
            <v>0</v>
          </cell>
          <cell r="FF925">
            <v>0</v>
          </cell>
        </row>
        <row r="926">
          <cell r="A926" t="str">
            <v>GM_DKW0-5-C</v>
          </cell>
          <cell r="B926" t="str">
            <v>DK-West</v>
          </cell>
          <cell r="G926">
            <v>55.198697865731248</v>
          </cell>
          <cell r="H926">
            <v>76.136134987215485</v>
          </cell>
          <cell r="AK926">
            <v>20.809909095380682</v>
          </cell>
          <cell r="AL926">
            <v>39.590790193352056</v>
          </cell>
          <cell r="AN926">
            <v>0</v>
          </cell>
          <cell r="AO926">
            <v>5.5198697865731248</v>
          </cell>
          <cell r="AP926">
            <v>1655.9609359719375</v>
          </cell>
          <cell r="AQ926">
            <v>5.5198697865731248</v>
          </cell>
          <cell r="BG926" t="b">
            <v>1</v>
          </cell>
          <cell r="BO926" t="b">
            <v>1</v>
          </cell>
          <cell r="CA926" t="b">
            <v>1</v>
          </cell>
          <cell r="CB926" t="b">
            <v>1</v>
          </cell>
          <cell r="CD926" t="b">
            <v>0</v>
          </cell>
          <cell r="CE926" t="b">
            <v>0</v>
          </cell>
          <cell r="CG926" t="b">
            <v>0</v>
          </cell>
          <cell r="CH926" t="b">
            <v>0</v>
          </cell>
          <cell r="CP926" t="str">
            <v>ECGASEND</v>
          </cell>
          <cell r="CT926" t="b">
            <v>1</v>
          </cell>
          <cell r="CV926" t="b">
            <v>1</v>
          </cell>
          <cell r="CX926" t="b">
            <v>0</v>
          </cell>
          <cell r="CZ926" t="b">
            <v>0</v>
          </cell>
          <cell r="DB926" t="b">
            <v>0</v>
          </cell>
          <cell r="DD926" t="b">
            <v>0</v>
          </cell>
          <cell r="DF926" t="b">
            <v>1</v>
          </cell>
          <cell r="DH926" t="b">
            <v>1</v>
          </cell>
          <cell r="DJ926" t="b">
            <v>0</v>
          </cell>
          <cell r="DL926" t="b">
            <v>0</v>
          </cell>
          <cell r="DN926" t="b">
            <v>0</v>
          </cell>
          <cell r="DP926" t="b">
            <v>0</v>
          </cell>
          <cell r="DV926">
            <v>55.198697865731248</v>
          </cell>
          <cell r="DX926">
            <v>55.198697865731248</v>
          </cell>
          <cell r="DZ926">
            <v>0</v>
          </cell>
          <cell r="EB926">
            <v>0</v>
          </cell>
          <cell r="ED926">
            <v>0</v>
          </cell>
          <cell r="EF926">
            <v>0</v>
          </cell>
          <cell r="EJ926">
            <v>76.136134987215485</v>
          </cell>
          <cell r="EL926">
            <v>76.136134987215485</v>
          </cell>
          <cell r="EN926">
            <v>0</v>
          </cell>
          <cell r="EP926">
            <v>0</v>
          </cell>
          <cell r="ER926">
            <v>0</v>
          </cell>
          <cell r="ET926">
            <v>0</v>
          </cell>
          <cell r="EX926">
            <v>0</v>
          </cell>
          <cell r="EZ926">
            <v>0</v>
          </cell>
          <cell r="FD926">
            <v>0</v>
          </cell>
          <cell r="FF926">
            <v>0</v>
          </cell>
        </row>
        <row r="927">
          <cell r="A927" t="str">
            <v>GM_DKW0-5-D</v>
          </cell>
          <cell r="B927" t="str">
            <v>DK-West</v>
          </cell>
          <cell r="G927">
            <v>55.198697865731248</v>
          </cell>
          <cell r="H927">
            <v>76.136134987215627</v>
          </cell>
          <cell r="AK927">
            <v>20.809909095380682</v>
          </cell>
          <cell r="AL927">
            <v>39.590790193352127</v>
          </cell>
          <cell r="AN927">
            <v>0</v>
          </cell>
          <cell r="AO927">
            <v>5.5198697865731248</v>
          </cell>
          <cell r="AP927">
            <v>1655.9609359719375</v>
          </cell>
          <cell r="AQ927">
            <v>5.5198697865731248</v>
          </cell>
          <cell r="BG927" t="b">
            <v>1</v>
          </cell>
          <cell r="BO927" t="b">
            <v>1</v>
          </cell>
          <cell r="CA927" t="b">
            <v>1</v>
          </cell>
          <cell r="CB927" t="b">
            <v>1</v>
          </cell>
          <cell r="CD927" t="b">
            <v>0</v>
          </cell>
          <cell r="CE927" t="b">
            <v>0</v>
          </cell>
          <cell r="CG927" t="b">
            <v>0</v>
          </cell>
          <cell r="CH927" t="b">
            <v>0</v>
          </cell>
          <cell r="CP927" t="str">
            <v>ECGASEND</v>
          </cell>
          <cell r="CT927" t="b">
            <v>1</v>
          </cell>
          <cell r="CV927" t="b">
            <v>1</v>
          </cell>
          <cell r="CX927" t="b">
            <v>1</v>
          </cell>
          <cell r="CZ927" t="b">
            <v>0</v>
          </cell>
          <cell r="DB927" t="b">
            <v>0</v>
          </cell>
          <cell r="DD927" t="b">
            <v>0</v>
          </cell>
          <cell r="DF927" t="b">
            <v>1</v>
          </cell>
          <cell r="DH927" t="b">
            <v>1</v>
          </cell>
          <cell r="DJ927" t="b">
            <v>1</v>
          </cell>
          <cell r="DL927" t="b">
            <v>0</v>
          </cell>
          <cell r="DN927" t="b">
            <v>0</v>
          </cell>
          <cell r="DP927" t="b">
            <v>0</v>
          </cell>
          <cell r="DV927">
            <v>55.198697865731248</v>
          </cell>
          <cell r="DX927">
            <v>55.198697865731248</v>
          </cell>
          <cell r="DZ927">
            <v>55.198697865731248</v>
          </cell>
          <cell r="EB927">
            <v>0</v>
          </cell>
          <cell r="ED927">
            <v>0</v>
          </cell>
          <cell r="EF927">
            <v>0</v>
          </cell>
          <cell r="EJ927">
            <v>76.136134987215627</v>
          </cell>
          <cell r="EL927">
            <v>76.136134987215627</v>
          </cell>
          <cell r="EN927">
            <v>76.136134987215627</v>
          </cell>
          <cell r="EP927">
            <v>0</v>
          </cell>
          <cell r="ER927">
            <v>0</v>
          </cell>
          <cell r="ET927">
            <v>0</v>
          </cell>
          <cell r="EX927">
            <v>0</v>
          </cell>
          <cell r="EZ927">
            <v>0</v>
          </cell>
          <cell r="FD927">
            <v>0</v>
          </cell>
          <cell r="FF927">
            <v>0</v>
          </cell>
        </row>
        <row r="928">
          <cell r="A928" t="str">
            <v>GM_DKW0-5-E</v>
          </cell>
          <cell r="B928" t="str">
            <v>DK-West</v>
          </cell>
          <cell r="G928">
            <v>110.39739573146252</v>
          </cell>
          <cell r="H928">
            <v>152.27226997443117</v>
          </cell>
          <cell r="AK928">
            <v>41.619818190761372</v>
          </cell>
          <cell r="AL928">
            <v>79.181580386704212</v>
          </cell>
          <cell r="AN928">
            <v>0</v>
          </cell>
          <cell r="AO928">
            <v>11.039739573146253</v>
          </cell>
          <cell r="AP928">
            <v>3311.9218719438759</v>
          </cell>
          <cell r="AQ928">
            <v>11.039739573146253</v>
          </cell>
          <cell r="BG928" t="b">
            <v>1</v>
          </cell>
          <cell r="BO928" t="b">
            <v>1</v>
          </cell>
          <cell r="CA928" t="b">
            <v>1</v>
          </cell>
          <cell r="CB928" t="b">
            <v>1</v>
          </cell>
          <cell r="CD928" t="b">
            <v>0</v>
          </cell>
          <cell r="CE928" t="b">
            <v>0</v>
          </cell>
          <cell r="CG928" t="b">
            <v>0</v>
          </cell>
          <cell r="CH928" t="b">
            <v>0</v>
          </cell>
          <cell r="CP928" t="str">
            <v>ECGASEND</v>
          </cell>
          <cell r="CT928" t="b">
            <v>1</v>
          </cell>
          <cell r="CV928" t="b">
            <v>1</v>
          </cell>
          <cell r="CX928" t="b">
            <v>1</v>
          </cell>
          <cell r="CZ928" t="b">
            <v>1</v>
          </cell>
          <cell r="DB928" t="b">
            <v>0</v>
          </cell>
          <cell r="DD928" t="b">
            <v>0</v>
          </cell>
          <cell r="DF928" t="b">
            <v>1</v>
          </cell>
          <cell r="DH928" t="b">
            <v>1</v>
          </cell>
          <cell r="DJ928" t="b">
            <v>1</v>
          </cell>
          <cell r="DL928" t="b">
            <v>1</v>
          </cell>
          <cell r="DN928" t="b">
            <v>0</v>
          </cell>
          <cell r="DP928" t="b">
            <v>0</v>
          </cell>
          <cell r="DV928">
            <v>110.39739573146252</v>
          </cell>
          <cell r="DX928">
            <v>110.39739573146252</v>
          </cell>
          <cell r="DZ928">
            <v>110.39739573146252</v>
          </cell>
          <cell r="EB928">
            <v>110.39739573146252</v>
          </cell>
          <cell r="ED928">
            <v>0</v>
          </cell>
          <cell r="EF928">
            <v>0</v>
          </cell>
          <cell r="EJ928">
            <v>152.27226997443117</v>
          </cell>
          <cell r="EL928">
            <v>152.27226997443117</v>
          </cell>
          <cell r="EN928">
            <v>152.27226997443117</v>
          </cell>
          <cell r="EP928">
            <v>152.27226997443117</v>
          </cell>
          <cell r="ER928">
            <v>0</v>
          </cell>
          <cell r="ET928">
            <v>0</v>
          </cell>
          <cell r="EX928">
            <v>0</v>
          </cell>
          <cell r="EZ928">
            <v>0</v>
          </cell>
          <cell r="FD928">
            <v>0</v>
          </cell>
          <cell r="FF928">
            <v>0</v>
          </cell>
        </row>
        <row r="929">
          <cell r="A929" t="str">
            <v>GM_DKW0-5-F</v>
          </cell>
          <cell r="B929" t="str">
            <v>DK-West</v>
          </cell>
          <cell r="G929">
            <v>22.079479146292641</v>
          </cell>
          <cell r="H929">
            <v>30.454453994886318</v>
          </cell>
          <cell r="AK929">
            <v>8.3239636381523265</v>
          </cell>
          <cell r="AL929">
            <v>15.836316077340888</v>
          </cell>
          <cell r="AN929">
            <v>0</v>
          </cell>
          <cell r="AO929">
            <v>2.2079479146292642</v>
          </cell>
          <cell r="AP929">
            <v>662.38437438877918</v>
          </cell>
          <cell r="AQ929">
            <v>2.2079479146292642</v>
          </cell>
          <cell r="BG929" t="b">
            <v>1</v>
          </cell>
          <cell r="BO929" t="b">
            <v>1</v>
          </cell>
          <cell r="CA929" t="b">
            <v>1</v>
          </cell>
          <cell r="CB929" t="b">
            <v>1</v>
          </cell>
          <cell r="CD929" t="b">
            <v>0</v>
          </cell>
          <cell r="CE929" t="b">
            <v>0</v>
          </cell>
          <cell r="CG929" t="b">
            <v>0</v>
          </cell>
          <cell r="CH929" t="b">
            <v>0</v>
          </cell>
          <cell r="CP929" t="str">
            <v>ECGASEND</v>
          </cell>
          <cell r="CT929" t="b">
            <v>1</v>
          </cell>
          <cell r="CV929" t="b">
            <v>1</v>
          </cell>
          <cell r="CX929" t="b">
            <v>1</v>
          </cell>
          <cell r="CZ929" t="b">
            <v>1</v>
          </cell>
          <cell r="DB929" t="b">
            <v>1</v>
          </cell>
          <cell r="DD929" t="b">
            <v>0</v>
          </cell>
          <cell r="DF929" t="b">
            <v>1</v>
          </cell>
          <cell r="DH929" t="b">
            <v>1</v>
          </cell>
          <cell r="DJ929" t="b">
            <v>1</v>
          </cell>
          <cell r="DL929" t="b">
            <v>1</v>
          </cell>
          <cell r="DN929" t="b">
            <v>1</v>
          </cell>
          <cell r="DP929" t="b">
            <v>0</v>
          </cell>
          <cell r="DV929">
            <v>22.079479146292641</v>
          </cell>
          <cell r="DX929">
            <v>22.079479146292641</v>
          </cell>
          <cell r="DZ929">
            <v>22.079479146292641</v>
          </cell>
          <cell r="EB929">
            <v>22.079479146292641</v>
          </cell>
          <cell r="ED929">
            <v>22.079479146292641</v>
          </cell>
          <cell r="EF929">
            <v>0</v>
          </cell>
          <cell r="EJ929">
            <v>30.454453994886318</v>
          </cell>
          <cell r="EL929">
            <v>30.454453994886318</v>
          </cell>
          <cell r="EN929">
            <v>30.454453994886318</v>
          </cell>
          <cell r="EP929">
            <v>30.454453994886318</v>
          </cell>
          <cell r="ER929">
            <v>30.454453994886318</v>
          </cell>
          <cell r="ET929">
            <v>0</v>
          </cell>
          <cell r="EX929">
            <v>0</v>
          </cell>
          <cell r="EZ929">
            <v>0</v>
          </cell>
          <cell r="FD929">
            <v>0</v>
          </cell>
          <cell r="FF929">
            <v>0</v>
          </cell>
        </row>
        <row r="930">
          <cell r="A930" t="str">
            <v>GM_DKW0-5</v>
          </cell>
          <cell r="B930" t="str">
            <v>DK-West</v>
          </cell>
          <cell r="G930">
            <v>105.82486747473361</v>
          </cell>
          <cell r="H930">
            <v>145.96533444790842</v>
          </cell>
          <cell r="AK930">
            <v>39.895975037974573</v>
          </cell>
          <cell r="AL930">
            <v>75.901973912912382</v>
          </cell>
          <cell r="AN930">
            <v>0</v>
          </cell>
          <cell r="AO930">
            <v>10.582486747473361</v>
          </cell>
          <cell r="AP930">
            <v>3174.7460242420084</v>
          </cell>
          <cell r="AQ930">
            <v>10.582486747473361</v>
          </cell>
          <cell r="BG930" t="b">
            <v>1</v>
          </cell>
          <cell r="BO930" t="b">
            <v>1</v>
          </cell>
          <cell r="CA930" t="b">
            <v>1</v>
          </cell>
          <cell r="CB930" t="b">
            <v>1</v>
          </cell>
          <cell r="CD930" t="b">
            <v>0</v>
          </cell>
          <cell r="CE930" t="b">
            <v>0</v>
          </cell>
          <cell r="CG930" t="b">
            <v>0</v>
          </cell>
          <cell r="CH930" t="b">
            <v>0</v>
          </cell>
          <cell r="CT930" t="b">
            <v>0</v>
          </cell>
          <cell r="CV930" t="b">
            <v>0</v>
          </cell>
          <cell r="CX930" t="b">
            <v>0</v>
          </cell>
          <cell r="CZ930" t="b">
            <v>0</v>
          </cell>
          <cell r="DB930" t="b">
            <v>0</v>
          </cell>
          <cell r="DD930" t="b">
            <v>0</v>
          </cell>
          <cell r="DF930" t="b">
            <v>0</v>
          </cell>
          <cell r="DH930" t="b">
            <v>0</v>
          </cell>
          <cell r="DJ930" t="b">
            <v>0</v>
          </cell>
          <cell r="DL930" t="b">
            <v>0</v>
          </cell>
          <cell r="DN930" t="b">
            <v>0</v>
          </cell>
          <cell r="DP930" t="b">
            <v>0</v>
          </cell>
          <cell r="DV930">
            <v>0</v>
          </cell>
          <cell r="DX930">
            <v>0</v>
          </cell>
          <cell r="DZ930">
            <v>0</v>
          </cell>
          <cell r="EB930">
            <v>0</v>
          </cell>
          <cell r="ED930">
            <v>0</v>
          </cell>
          <cell r="EF930">
            <v>0</v>
          </cell>
          <cell r="EJ930">
            <v>0</v>
          </cell>
          <cell r="EL930">
            <v>0</v>
          </cell>
          <cell r="EN930">
            <v>0</v>
          </cell>
          <cell r="EP930">
            <v>0</v>
          </cell>
          <cell r="ER930">
            <v>0</v>
          </cell>
          <cell r="ET930">
            <v>0</v>
          </cell>
          <cell r="EX930">
            <v>0</v>
          </cell>
          <cell r="EZ930">
            <v>0</v>
          </cell>
          <cell r="FD930">
            <v>0</v>
          </cell>
          <cell r="FF930">
            <v>0</v>
          </cell>
        </row>
        <row r="931">
          <cell r="A931" t="str">
            <v>GM_DKW0-5</v>
          </cell>
          <cell r="B931" t="str">
            <v>DK-West</v>
          </cell>
          <cell r="G931">
            <v>292.65861896629752</v>
          </cell>
          <cell r="H931">
            <v>403.66706064316901</v>
          </cell>
          <cell r="AK931">
            <v>110.33229935029416</v>
          </cell>
          <cell r="AL931">
            <v>209.90687153444793</v>
          </cell>
          <cell r="AN931">
            <v>0</v>
          </cell>
          <cell r="AO931">
            <v>29.265861896629755</v>
          </cell>
          <cell r="AP931">
            <v>8779.7585689889256</v>
          </cell>
          <cell r="AQ931">
            <v>29.265861896629755</v>
          </cell>
          <cell r="BG931" t="b">
            <v>1</v>
          </cell>
          <cell r="BO931" t="b">
            <v>0</v>
          </cell>
          <cell r="CA931" t="b">
            <v>0</v>
          </cell>
          <cell r="CB931" t="b">
            <v>0</v>
          </cell>
          <cell r="CD931" t="b">
            <v>1</v>
          </cell>
          <cell r="CE931" t="b">
            <v>1</v>
          </cell>
          <cell r="CG931" t="b">
            <v>0</v>
          </cell>
          <cell r="CH931" t="b">
            <v>0</v>
          </cell>
          <cell r="CT931" t="b">
            <v>0</v>
          </cell>
          <cell r="CV931" t="b">
            <v>0</v>
          </cell>
          <cell r="CX931" t="b">
            <v>0</v>
          </cell>
          <cell r="CZ931" t="b">
            <v>0</v>
          </cell>
          <cell r="DB931" t="b">
            <v>0</v>
          </cell>
          <cell r="DD931" t="b">
            <v>0</v>
          </cell>
          <cell r="DF931" t="b">
            <v>0</v>
          </cell>
          <cell r="DH931" t="b">
            <v>0</v>
          </cell>
          <cell r="DJ931" t="b">
            <v>0</v>
          </cell>
          <cell r="DL931" t="b">
            <v>0</v>
          </cell>
          <cell r="DN931" t="b">
            <v>0</v>
          </cell>
          <cell r="DP931" t="b">
            <v>0</v>
          </cell>
          <cell r="DV931">
            <v>0</v>
          </cell>
          <cell r="DX931">
            <v>0</v>
          </cell>
          <cell r="DZ931">
            <v>0</v>
          </cell>
          <cell r="EB931">
            <v>0</v>
          </cell>
          <cell r="ED931">
            <v>0</v>
          </cell>
          <cell r="EF931">
            <v>0</v>
          </cell>
          <cell r="EJ931">
            <v>0</v>
          </cell>
          <cell r="EL931">
            <v>0</v>
          </cell>
          <cell r="EN931">
            <v>0</v>
          </cell>
          <cell r="EP931">
            <v>0</v>
          </cell>
          <cell r="ER931">
            <v>0</v>
          </cell>
          <cell r="ET931">
            <v>0</v>
          </cell>
          <cell r="EX931">
            <v>292.65861896629752</v>
          </cell>
          <cell r="EZ931">
            <v>403.66706064316901</v>
          </cell>
          <cell r="FD931">
            <v>0</v>
          </cell>
          <cell r="FF931">
            <v>0</v>
          </cell>
        </row>
        <row r="932">
          <cell r="A932" t="str">
            <v>GM_DKW0-5</v>
          </cell>
          <cell r="B932" t="str">
            <v>DK-West</v>
          </cell>
          <cell r="G932">
            <v>286.62754798982581</v>
          </cell>
          <cell r="H932">
            <v>395.34834205493217</v>
          </cell>
          <cell r="AK932">
            <v>108.05858559216433</v>
          </cell>
          <cell r="AL932">
            <v>205.58113786856475</v>
          </cell>
          <cell r="AN932">
            <v>0</v>
          </cell>
          <cell r="AO932">
            <v>28.662754798982583</v>
          </cell>
          <cell r="AP932">
            <v>8598.8264396947743</v>
          </cell>
          <cell r="AQ932">
            <v>28.662754798982583</v>
          </cell>
          <cell r="BG932" t="b">
            <v>1</v>
          </cell>
          <cell r="BO932" t="b">
            <v>0</v>
          </cell>
          <cell r="CA932" t="b">
            <v>0</v>
          </cell>
          <cell r="CB932" t="b">
            <v>0</v>
          </cell>
          <cell r="CD932" t="b">
            <v>0</v>
          </cell>
          <cell r="CE932" t="b">
            <v>0</v>
          </cell>
          <cell r="CG932" t="b">
            <v>1</v>
          </cell>
          <cell r="CH932" t="b">
            <v>1</v>
          </cell>
          <cell r="CT932" t="b">
            <v>0</v>
          </cell>
          <cell r="CV932" t="b">
            <v>0</v>
          </cell>
          <cell r="CX932" t="b">
            <v>0</v>
          </cell>
          <cell r="CZ932" t="b">
            <v>0</v>
          </cell>
          <cell r="DB932" t="b">
            <v>0</v>
          </cell>
          <cell r="DD932" t="b">
            <v>0</v>
          </cell>
          <cell r="DF932" t="b">
            <v>0</v>
          </cell>
          <cell r="DH932" t="b">
            <v>0</v>
          </cell>
          <cell r="DJ932" t="b">
            <v>0</v>
          </cell>
          <cell r="DL932" t="b">
            <v>0</v>
          </cell>
          <cell r="DN932" t="b">
            <v>0</v>
          </cell>
          <cell r="DP932" t="b">
            <v>0</v>
          </cell>
          <cell r="DV932">
            <v>0</v>
          </cell>
          <cell r="DX932">
            <v>0</v>
          </cell>
          <cell r="DZ932">
            <v>0</v>
          </cell>
          <cell r="EB932">
            <v>0</v>
          </cell>
          <cell r="ED932">
            <v>0</v>
          </cell>
          <cell r="EF932">
            <v>0</v>
          </cell>
          <cell r="EJ932">
            <v>0</v>
          </cell>
          <cell r="EL932">
            <v>0</v>
          </cell>
          <cell r="EN932">
            <v>0</v>
          </cell>
          <cell r="EP932">
            <v>0</v>
          </cell>
          <cell r="ER932">
            <v>0</v>
          </cell>
          <cell r="ET932">
            <v>0</v>
          </cell>
          <cell r="EX932">
            <v>0</v>
          </cell>
          <cell r="EZ932">
            <v>0</v>
          </cell>
          <cell r="FD932">
            <v>71.656886997456454</v>
          </cell>
          <cell r="FF932">
            <v>98.837085513733044</v>
          </cell>
        </row>
        <row r="933">
          <cell r="A933" t="str">
            <v>GM_DKW0-5</v>
          </cell>
          <cell r="B933" t="str">
            <v>DK-West</v>
          </cell>
          <cell r="G933">
            <v>282.44474940587293</v>
          </cell>
          <cell r="H933">
            <v>389.57896469775579</v>
          </cell>
          <cell r="AK933">
            <v>106.4816705260141</v>
          </cell>
          <cell r="AL933">
            <v>202.58106164283302</v>
          </cell>
          <cell r="AN933">
            <v>0</v>
          </cell>
          <cell r="AO933">
            <v>28.244474940587295</v>
          </cell>
          <cell r="AP933">
            <v>8473.3424821761873</v>
          </cell>
          <cell r="AQ933">
            <v>28.244474940587295</v>
          </cell>
          <cell r="BG933" t="b">
            <v>1</v>
          </cell>
          <cell r="BO933" t="b">
            <v>0</v>
          </cell>
          <cell r="CA933" t="b">
            <v>0</v>
          </cell>
          <cell r="CB933" t="b">
            <v>0</v>
          </cell>
          <cell r="CD933" t="b">
            <v>0</v>
          </cell>
          <cell r="CE933" t="b">
            <v>0</v>
          </cell>
          <cell r="CG933" t="b">
            <v>1</v>
          </cell>
          <cell r="CH933" t="b">
            <v>1</v>
          </cell>
          <cell r="CT933" t="b">
            <v>0</v>
          </cell>
          <cell r="CV933" t="b">
            <v>0</v>
          </cell>
          <cell r="CX933" t="b">
            <v>0</v>
          </cell>
          <cell r="CZ933" t="b">
            <v>0</v>
          </cell>
          <cell r="DB933" t="b">
            <v>0</v>
          </cell>
          <cell r="DD933" t="b">
            <v>0</v>
          </cell>
          <cell r="DF933" t="b">
            <v>0</v>
          </cell>
          <cell r="DH933" t="b">
            <v>0</v>
          </cell>
          <cell r="DJ933" t="b">
            <v>0</v>
          </cell>
          <cell r="DL933" t="b">
            <v>0</v>
          </cell>
          <cell r="DN933" t="b">
            <v>0</v>
          </cell>
          <cell r="DP933" t="b">
            <v>0</v>
          </cell>
          <cell r="DV933">
            <v>0</v>
          </cell>
          <cell r="DX933">
            <v>0</v>
          </cell>
          <cell r="DZ933">
            <v>0</v>
          </cell>
          <cell r="EB933">
            <v>0</v>
          </cell>
          <cell r="ED933">
            <v>0</v>
          </cell>
          <cell r="EF933">
            <v>0</v>
          </cell>
          <cell r="EJ933">
            <v>0</v>
          </cell>
          <cell r="EL933">
            <v>0</v>
          </cell>
          <cell r="EN933">
            <v>0</v>
          </cell>
          <cell r="EP933">
            <v>0</v>
          </cell>
          <cell r="ER933">
            <v>0</v>
          </cell>
          <cell r="ET933">
            <v>0</v>
          </cell>
          <cell r="EX933">
            <v>0</v>
          </cell>
          <cell r="EZ933">
            <v>0</v>
          </cell>
          <cell r="FD933">
            <v>70.611187351468232</v>
          </cell>
          <cell r="FF933">
            <v>97.394741174438948</v>
          </cell>
        </row>
        <row r="934">
          <cell r="A934" t="str">
            <v>GM_DKW0-5</v>
          </cell>
          <cell r="B934" t="str">
            <v>DK-West</v>
          </cell>
          <cell r="G934">
            <v>280.32974225825416</v>
          </cell>
          <cell r="H934">
            <v>386.66171345966092</v>
          </cell>
          <cell r="AK934">
            <v>105.68431283136182</v>
          </cell>
          <cell r="AL934">
            <v>201.0640909990237</v>
          </cell>
          <cell r="AN934">
            <v>0</v>
          </cell>
          <cell r="AO934">
            <v>28.032974225825416</v>
          </cell>
          <cell r="AP934">
            <v>8409.8922677476239</v>
          </cell>
          <cell r="AQ934">
            <v>28.032974225825416</v>
          </cell>
          <cell r="BG934" t="b">
            <v>1</v>
          </cell>
          <cell r="BO934" t="b">
            <v>0</v>
          </cell>
          <cell r="CA934" t="b">
            <v>0</v>
          </cell>
          <cell r="CB934" t="b">
            <v>0</v>
          </cell>
          <cell r="CD934" t="b">
            <v>0</v>
          </cell>
          <cell r="CE934" t="b">
            <v>0</v>
          </cell>
          <cell r="CG934" t="b">
            <v>1</v>
          </cell>
          <cell r="CH934" t="b">
            <v>1</v>
          </cell>
          <cell r="CT934" t="b">
            <v>0</v>
          </cell>
          <cell r="CV934" t="b">
            <v>0</v>
          </cell>
          <cell r="CX934" t="b">
            <v>0</v>
          </cell>
          <cell r="CZ934" t="b">
            <v>0</v>
          </cell>
          <cell r="DB934" t="b">
            <v>0</v>
          </cell>
          <cell r="DD934" t="b">
            <v>0</v>
          </cell>
          <cell r="DF934" t="b">
            <v>0</v>
          </cell>
          <cell r="DH934" t="b">
            <v>0</v>
          </cell>
          <cell r="DJ934" t="b">
            <v>0</v>
          </cell>
          <cell r="DL934" t="b">
            <v>0</v>
          </cell>
          <cell r="DN934" t="b">
            <v>0</v>
          </cell>
          <cell r="DP934" t="b">
            <v>0</v>
          </cell>
          <cell r="DV934">
            <v>0</v>
          </cell>
          <cell r="DX934">
            <v>0</v>
          </cell>
          <cell r="DZ934">
            <v>0</v>
          </cell>
          <cell r="EB934">
            <v>0</v>
          </cell>
          <cell r="ED934">
            <v>0</v>
          </cell>
          <cell r="EF934">
            <v>0</v>
          </cell>
          <cell r="EJ934">
            <v>0</v>
          </cell>
          <cell r="EL934">
            <v>0</v>
          </cell>
          <cell r="EN934">
            <v>0</v>
          </cell>
          <cell r="EP934">
            <v>0</v>
          </cell>
          <cell r="ER934">
            <v>0</v>
          </cell>
          <cell r="ET934">
            <v>0</v>
          </cell>
          <cell r="EX934">
            <v>0</v>
          </cell>
          <cell r="EZ934">
            <v>0</v>
          </cell>
          <cell r="FD934">
            <v>70.082435564563539</v>
          </cell>
          <cell r="FF934">
            <v>96.665428364915229</v>
          </cell>
        </row>
        <row r="935">
          <cell r="A935" t="str">
            <v>GM_DKW0-5</v>
          </cell>
          <cell r="B935" t="str">
            <v>DK-West</v>
          </cell>
          <cell r="G935">
            <v>275.99348932865644</v>
          </cell>
          <cell r="H935">
            <v>380.68067493607788</v>
          </cell>
          <cell r="AK935">
            <v>104.04954547690348</v>
          </cell>
          <cell r="AL935">
            <v>197.95395096676052</v>
          </cell>
          <cell r="AN935">
            <v>0</v>
          </cell>
          <cell r="AO935">
            <v>27.599348932865645</v>
          </cell>
          <cell r="AP935">
            <v>8279.8046798596934</v>
          </cell>
          <cell r="AQ935">
            <v>27.599348932865645</v>
          </cell>
          <cell r="BG935" t="b">
            <v>1</v>
          </cell>
          <cell r="BO935" t="b">
            <v>0</v>
          </cell>
          <cell r="CA935" t="b">
            <v>0</v>
          </cell>
          <cell r="CB935" t="b">
            <v>0</v>
          </cell>
          <cell r="CD935" t="b">
            <v>0</v>
          </cell>
          <cell r="CE935" t="b">
            <v>0</v>
          </cell>
          <cell r="CG935" t="b">
            <v>1</v>
          </cell>
          <cell r="CH935" t="b">
            <v>1</v>
          </cell>
          <cell r="CT935" t="b">
            <v>0</v>
          </cell>
          <cell r="CV935" t="b">
            <v>0</v>
          </cell>
          <cell r="CX935" t="b">
            <v>0</v>
          </cell>
          <cell r="CZ935" t="b">
            <v>0</v>
          </cell>
          <cell r="DB935" t="b">
            <v>0</v>
          </cell>
          <cell r="DD935" t="b">
            <v>0</v>
          </cell>
          <cell r="DF935" t="b">
            <v>0</v>
          </cell>
          <cell r="DH935" t="b">
            <v>0</v>
          </cell>
          <cell r="DJ935" t="b">
            <v>0</v>
          </cell>
          <cell r="DL935" t="b">
            <v>0</v>
          </cell>
          <cell r="DN935" t="b">
            <v>0</v>
          </cell>
          <cell r="DP935" t="b">
            <v>0</v>
          </cell>
          <cell r="DV935">
            <v>0</v>
          </cell>
          <cell r="DX935">
            <v>0</v>
          </cell>
          <cell r="DZ935">
            <v>0</v>
          </cell>
          <cell r="EB935">
            <v>0</v>
          </cell>
          <cell r="ED935">
            <v>0</v>
          </cell>
          <cell r="EF935">
            <v>0</v>
          </cell>
          <cell r="EJ935">
            <v>0</v>
          </cell>
          <cell r="EL935">
            <v>0</v>
          </cell>
          <cell r="EN935">
            <v>0</v>
          </cell>
          <cell r="EP935">
            <v>0</v>
          </cell>
          <cell r="ER935">
            <v>0</v>
          </cell>
          <cell r="ET935">
            <v>0</v>
          </cell>
          <cell r="EX935">
            <v>0</v>
          </cell>
          <cell r="EZ935">
            <v>0</v>
          </cell>
          <cell r="FD935">
            <v>68.998372332164109</v>
          </cell>
          <cell r="FF935">
            <v>95.17016873401947</v>
          </cell>
        </row>
        <row r="936">
          <cell r="A936" t="str">
            <v>GM_DKW0-5</v>
          </cell>
          <cell r="B936" t="str">
            <v>DK-West</v>
          </cell>
          <cell r="G936">
            <v>274.92337057701064</v>
          </cell>
          <cell r="H936">
            <v>379.20464907173886</v>
          </cell>
          <cell r="AK936">
            <v>103.64611070753301</v>
          </cell>
          <cell r="AL936">
            <v>197.18641751730419</v>
          </cell>
          <cell r="AN936">
            <v>0</v>
          </cell>
          <cell r="AO936">
            <v>27.492337057701064</v>
          </cell>
          <cell r="AP936">
            <v>8247.7011173103201</v>
          </cell>
          <cell r="AQ936">
            <v>27.492337057701064</v>
          </cell>
          <cell r="BG936" t="b">
            <v>1</v>
          </cell>
          <cell r="BO936" t="b">
            <v>0</v>
          </cell>
          <cell r="CA936" t="b">
            <v>0</v>
          </cell>
          <cell r="CB936" t="b">
            <v>0</v>
          </cell>
          <cell r="CD936" t="b">
            <v>0</v>
          </cell>
          <cell r="CE936" t="b">
            <v>0</v>
          </cell>
          <cell r="CG936" t="b">
            <v>0</v>
          </cell>
          <cell r="CH936" t="b">
            <v>0</v>
          </cell>
          <cell r="CT936" t="b">
            <v>0</v>
          </cell>
          <cell r="CV936" t="b">
            <v>0</v>
          </cell>
          <cell r="CX936" t="b">
            <v>0</v>
          </cell>
          <cell r="CZ936" t="b">
            <v>0</v>
          </cell>
          <cell r="DB936" t="b">
            <v>0</v>
          </cell>
          <cell r="DD936" t="b">
            <v>0</v>
          </cell>
          <cell r="DF936" t="b">
            <v>0</v>
          </cell>
          <cell r="DH936" t="b">
            <v>0</v>
          </cell>
          <cell r="DJ936" t="b">
            <v>0</v>
          </cell>
          <cell r="DL936" t="b">
            <v>0</v>
          </cell>
          <cell r="DN936" t="b">
            <v>0</v>
          </cell>
          <cell r="DP936" t="b">
            <v>0</v>
          </cell>
          <cell r="DV936">
            <v>0</v>
          </cell>
          <cell r="DX936">
            <v>0</v>
          </cell>
          <cell r="DZ936">
            <v>0</v>
          </cell>
          <cell r="EB936">
            <v>0</v>
          </cell>
          <cell r="ED936">
            <v>0</v>
          </cell>
          <cell r="EF936">
            <v>0</v>
          </cell>
          <cell r="EJ936">
            <v>0</v>
          </cell>
          <cell r="EL936">
            <v>0</v>
          </cell>
          <cell r="EN936">
            <v>0</v>
          </cell>
          <cell r="EP936">
            <v>0</v>
          </cell>
          <cell r="ER936">
            <v>0</v>
          </cell>
          <cell r="ET936">
            <v>0</v>
          </cell>
          <cell r="EX936">
            <v>0</v>
          </cell>
          <cell r="EZ936">
            <v>0</v>
          </cell>
          <cell r="FD936">
            <v>0</v>
          </cell>
          <cell r="FF936">
            <v>0</v>
          </cell>
        </row>
        <row r="937">
          <cell r="A937" t="str">
            <v>GM_DKW0-5</v>
          </cell>
          <cell r="B937" t="str">
            <v>DK-West</v>
          </cell>
          <cell r="G937">
            <v>274.03645842935248</v>
          </cell>
          <cell r="H937">
            <v>377.98132197152069</v>
          </cell>
          <cell r="AK937">
            <v>103.31174482786588</v>
          </cell>
          <cell r="AL937">
            <v>196.55028742519076</v>
          </cell>
          <cell r="AN937">
            <v>0</v>
          </cell>
          <cell r="AO937">
            <v>27.403645842935248</v>
          </cell>
          <cell r="AP937">
            <v>8221.0937528805734</v>
          </cell>
          <cell r="AQ937">
            <v>27.403645842935248</v>
          </cell>
          <cell r="BG937" t="b">
            <v>1</v>
          </cell>
          <cell r="BO937" t="b">
            <v>0</v>
          </cell>
          <cell r="CA937" t="b">
            <v>0</v>
          </cell>
          <cell r="CB937" t="b">
            <v>0</v>
          </cell>
          <cell r="CD937" t="b">
            <v>0</v>
          </cell>
          <cell r="CE937" t="b">
            <v>0</v>
          </cell>
          <cell r="CG937" t="b">
            <v>0</v>
          </cell>
          <cell r="CH937" t="b">
            <v>0</v>
          </cell>
          <cell r="CT937" t="b">
            <v>0</v>
          </cell>
          <cell r="CV937" t="b">
            <v>0</v>
          </cell>
          <cell r="CX937" t="b">
            <v>0</v>
          </cell>
          <cell r="CZ937" t="b">
            <v>0</v>
          </cell>
          <cell r="DB937" t="b">
            <v>0</v>
          </cell>
          <cell r="DD937" t="b">
            <v>0</v>
          </cell>
          <cell r="DF937" t="b">
            <v>0</v>
          </cell>
          <cell r="DH937" t="b">
            <v>0</v>
          </cell>
          <cell r="DJ937" t="b">
            <v>0</v>
          </cell>
          <cell r="DL937" t="b">
            <v>0</v>
          </cell>
          <cell r="DN937" t="b">
            <v>0</v>
          </cell>
          <cell r="DP937" t="b">
            <v>0</v>
          </cell>
          <cell r="DV937">
            <v>0</v>
          </cell>
          <cell r="DX937">
            <v>0</v>
          </cell>
          <cell r="DZ937">
            <v>0</v>
          </cell>
          <cell r="EB937">
            <v>0</v>
          </cell>
          <cell r="ED937">
            <v>0</v>
          </cell>
          <cell r="EF937">
            <v>0</v>
          </cell>
          <cell r="EJ937">
            <v>0</v>
          </cell>
          <cell r="EL937">
            <v>0</v>
          </cell>
          <cell r="EN937">
            <v>0</v>
          </cell>
          <cell r="EP937">
            <v>0</v>
          </cell>
          <cell r="ER937">
            <v>0</v>
          </cell>
          <cell r="ET937">
            <v>0</v>
          </cell>
          <cell r="EX937">
            <v>0</v>
          </cell>
          <cell r="EZ937">
            <v>0</v>
          </cell>
          <cell r="FD937">
            <v>0</v>
          </cell>
          <cell r="FF937">
            <v>0</v>
          </cell>
        </row>
        <row r="938">
          <cell r="A938" t="str">
            <v>GM_DKW0-5</v>
          </cell>
          <cell r="B938" t="str">
            <v>DK-West</v>
          </cell>
          <cell r="G938">
            <v>272.98988016917122</v>
          </cell>
          <cell r="H938">
            <v>376.537765750581</v>
          </cell>
          <cell r="AK938">
            <v>102.91718482377755</v>
          </cell>
          <cell r="AL938">
            <v>195.79963819030215</v>
          </cell>
          <cell r="AN938">
            <v>0</v>
          </cell>
          <cell r="AO938">
            <v>27.298988016917122</v>
          </cell>
          <cell r="AP938">
            <v>8189.6964050751367</v>
          </cell>
          <cell r="AQ938">
            <v>27.298988016917122</v>
          </cell>
          <cell r="BG938" t="b">
            <v>1</v>
          </cell>
          <cell r="BO938" t="b">
            <v>0</v>
          </cell>
          <cell r="CA938" t="b">
            <v>0</v>
          </cell>
          <cell r="CB938" t="b">
            <v>0</v>
          </cell>
          <cell r="CD938" t="b">
            <v>0</v>
          </cell>
          <cell r="CE938" t="b">
            <v>0</v>
          </cell>
          <cell r="CG938" t="b">
            <v>0</v>
          </cell>
          <cell r="CH938" t="b">
            <v>0</v>
          </cell>
          <cell r="CT938" t="b">
            <v>0</v>
          </cell>
          <cell r="CV938" t="b">
            <v>0</v>
          </cell>
          <cell r="CX938" t="b">
            <v>0</v>
          </cell>
          <cell r="CZ938" t="b">
            <v>0</v>
          </cell>
          <cell r="DB938" t="b">
            <v>0</v>
          </cell>
          <cell r="DD938" t="b">
            <v>0</v>
          </cell>
          <cell r="DF938" t="b">
            <v>0</v>
          </cell>
          <cell r="DH938" t="b">
            <v>0</v>
          </cell>
          <cell r="DJ938" t="b">
            <v>0</v>
          </cell>
          <cell r="DL938" t="b">
            <v>0</v>
          </cell>
          <cell r="DN938" t="b">
            <v>0</v>
          </cell>
          <cell r="DP938" t="b">
            <v>0</v>
          </cell>
          <cell r="DV938">
            <v>0</v>
          </cell>
          <cell r="DX938">
            <v>0</v>
          </cell>
          <cell r="DZ938">
            <v>0</v>
          </cell>
          <cell r="EB938">
            <v>0</v>
          </cell>
          <cell r="ED938">
            <v>0</v>
          </cell>
          <cell r="EF938">
            <v>0</v>
          </cell>
          <cell r="EJ938">
            <v>0</v>
          </cell>
          <cell r="EL938">
            <v>0</v>
          </cell>
          <cell r="EN938">
            <v>0</v>
          </cell>
          <cell r="EP938">
            <v>0</v>
          </cell>
          <cell r="ER938">
            <v>0</v>
          </cell>
          <cell r="ET938">
            <v>0</v>
          </cell>
          <cell r="EX938">
            <v>0</v>
          </cell>
          <cell r="EZ938">
            <v>0</v>
          </cell>
          <cell r="FD938">
            <v>0</v>
          </cell>
          <cell r="FF938">
            <v>0</v>
          </cell>
        </row>
        <row r="939">
          <cell r="A939" t="str">
            <v>GM_DKW0-5</v>
          </cell>
          <cell r="B939" t="str">
            <v>DK-West</v>
          </cell>
          <cell r="G939">
            <v>263.32646663241712</v>
          </cell>
          <cell r="H939">
            <v>363.20891949298914</v>
          </cell>
          <cell r="AK939">
            <v>99.274077920421263</v>
          </cell>
          <cell r="AL939">
            <v>188.86863813635435</v>
          </cell>
          <cell r="AN939">
            <v>0</v>
          </cell>
          <cell r="AO939">
            <v>26.332646663241714</v>
          </cell>
          <cell r="AP939">
            <v>7899.7939989725137</v>
          </cell>
          <cell r="AQ939">
            <v>26.332646663241714</v>
          </cell>
          <cell r="BG939" t="b">
            <v>1</v>
          </cell>
          <cell r="BO939" t="b">
            <v>0</v>
          </cell>
          <cell r="CA939" t="b">
            <v>0</v>
          </cell>
          <cell r="CB939" t="b">
            <v>0</v>
          </cell>
          <cell r="CD939" t="b">
            <v>0</v>
          </cell>
          <cell r="CE939" t="b">
            <v>0</v>
          </cell>
          <cell r="CG939" t="b">
            <v>0</v>
          </cell>
          <cell r="CH939" t="b">
            <v>0</v>
          </cell>
          <cell r="CT939" t="b">
            <v>0</v>
          </cell>
          <cell r="CV939" t="b">
            <v>0</v>
          </cell>
          <cell r="CX939" t="b">
            <v>0</v>
          </cell>
          <cell r="CZ939" t="b">
            <v>0</v>
          </cell>
          <cell r="DB939" t="b">
            <v>0</v>
          </cell>
          <cell r="DD939" t="b">
            <v>0</v>
          </cell>
          <cell r="DF939" t="b">
            <v>0</v>
          </cell>
          <cell r="DH939" t="b">
            <v>0</v>
          </cell>
          <cell r="DJ939" t="b">
            <v>0</v>
          </cell>
          <cell r="DL939" t="b">
            <v>0</v>
          </cell>
          <cell r="DN939" t="b">
            <v>0</v>
          </cell>
          <cell r="DP939" t="b">
            <v>0</v>
          </cell>
          <cell r="DV939">
            <v>0</v>
          </cell>
          <cell r="DX939">
            <v>0</v>
          </cell>
          <cell r="DZ939">
            <v>0</v>
          </cell>
          <cell r="EB939">
            <v>0</v>
          </cell>
          <cell r="ED939">
            <v>0</v>
          </cell>
          <cell r="EF939">
            <v>0</v>
          </cell>
          <cell r="EJ939">
            <v>0</v>
          </cell>
          <cell r="EL939">
            <v>0</v>
          </cell>
          <cell r="EN939">
            <v>0</v>
          </cell>
          <cell r="EP939">
            <v>0</v>
          </cell>
          <cell r="ER939">
            <v>0</v>
          </cell>
          <cell r="ET939">
            <v>0</v>
          </cell>
          <cell r="EX939">
            <v>0</v>
          </cell>
          <cell r="EZ939">
            <v>0</v>
          </cell>
          <cell r="FD939">
            <v>0</v>
          </cell>
          <cell r="FF939">
            <v>0</v>
          </cell>
        </row>
        <row r="940">
          <cell r="A940" t="str">
            <v>GM_DKW0-5</v>
          </cell>
          <cell r="B940" t="str">
            <v>DK-West</v>
          </cell>
          <cell r="G940">
            <v>252.17147313840343</v>
          </cell>
          <cell r="H940">
            <v>347.82272157021163</v>
          </cell>
          <cell r="AK940">
            <v>95.068645373178086</v>
          </cell>
          <cell r="AL940">
            <v>180.86781521651005</v>
          </cell>
          <cell r="AN940">
            <v>0</v>
          </cell>
          <cell r="AO940">
            <v>25.217147313840343</v>
          </cell>
          <cell r="AP940">
            <v>7565.1441941521025</v>
          </cell>
          <cell r="AQ940">
            <v>25.217147313840343</v>
          </cell>
          <cell r="BG940" t="b">
            <v>1</v>
          </cell>
          <cell r="BO940" t="b">
            <v>0</v>
          </cell>
          <cell r="CA940" t="b">
            <v>0</v>
          </cell>
          <cell r="CB940" t="b">
            <v>0</v>
          </cell>
          <cell r="CD940" t="b">
            <v>0</v>
          </cell>
          <cell r="CE940" t="b">
            <v>0</v>
          </cell>
          <cell r="CG940" t="b">
            <v>0</v>
          </cell>
          <cell r="CH940" t="b">
            <v>0</v>
          </cell>
          <cell r="CT940" t="b">
            <v>0</v>
          </cell>
          <cell r="CV940" t="b">
            <v>0</v>
          </cell>
          <cell r="CX940" t="b">
            <v>0</v>
          </cell>
          <cell r="CZ940" t="b">
            <v>0</v>
          </cell>
          <cell r="DB940" t="b">
            <v>0</v>
          </cell>
          <cell r="DD940" t="b">
            <v>0</v>
          </cell>
          <cell r="DF940" t="b">
            <v>0</v>
          </cell>
          <cell r="DH940" t="b">
            <v>0</v>
          </cell>
          <cell r="DJ940" t="b">
            <v>0</v>
          </cell>
          <cell r="DL940" t="b">
            <v>0</v>
          </cell>
          <cell r="DN940" t="b">
            <v>0</v>
          </cell>
          <cell r="DP940" t="b">
            <v>0</v>
          </cell>
          <cell r="DV940">
            <v>0</v>
          </cell>
          <cell r="DX940">
            <v>0</v>
          </cell>
          <cell r="DZ940">
            <v>0</v>
          </cell>
          <cell r="EB940">
            <v>0</v>
          </cell>
          <cell r="ED940">
            <v>0</v>
          </cell>
          <cell r="EF940">
            <v>0</v>
          </cell>
          <cell r="EJ940">
            <v>0</v>
          </cell>
          <cell r="EL940">
            <v>0</v>
          </cell>
          <cell r="EN940">
            <v>0</v>
          </cell>
          <cell r="EP940">
            <v>0</v>
          </cell>
          <cell r="ER940">
            <v>0</v>
          </cell>
          <cell r="ET940">
            <v>0</v>
          </cell>
          <cell r="EX940">
            <v>0</v>
          </cell>
          <cell r="EZ940">
            <v>0</v>
          </cell>
          <cell r="FD940">
            <v>0</v>
          </cell>
          <cell r="FF940">
            <v>0</v>
          </cell>
        </row>
        <row r="941">
          <cell r="A941" t="str">
            <v>GM_DKW0-5</v>
          </cell>
          <cell r="B941" t="str">
            <v>DK-West</v>
          </cell>
          <cell r="G941">
            <v>240.78043493727904</v>
          </cell>
          <cell r="H941">
            <v>332.11094474107455</v>
          </cell>
          <cell r="AK941">
            <v>90.774223971354203</v>
          </cell>
          <cell r="AL941">
            <v>172.6976912653588</v>
          </cell>
          <cell r="AN941">
            <v>0</v>
          </cell>
          <cell r="AO941">
            <v>24.078043493727904</v>
          </cell>
          <cell r="AP941">
            <v>7223.4130481183711</v>
          </cell>
          <cell r="AQ941">
            <v>24.078043493727904</v>
          </cell>
          <cell r="BG941" t="b">
            <v>1</v>
          </cell>
          <cell r="BO941" t="b">
            <v>0</v>
          </cell>
          <cell r="CA941" t="b">
            <v>0</v>
          </cell>
          <cell r="CB941" t="b">
            <v>0</v>
          </cell>
          <cell r="CD941" t="b">
            <v>0</v>
          </cell>
          <cell r="CE941" t="b">
            <v>0</v>
          </cell>
          <cell r="CG941" t="b">
            <v>0</v>
          </cell>
          <cell r="CH941" t="b">
            <v>0</v>
          </cell>
          <cell r="CT941" t="b">
            <v>0</v>
          </cell>
          <cell r="CV941" t="b">
            <v>0</v>
          </cell>
          <cell r="CX941" t="b">
            <v>0</v>
          </cell>
          <cell r="CZ941" t="b">
            <v>0</v>
          </cell>
          <cell r="DB941" t="b">
            <v>0</v>
          </cell>
          <cell r="DD941" t="b">
            <v>0</v>
          </cell>
          <cell r="DF941" t="b">
            <v>0</v>
          </cell>
          <cell r="DH941" t="b">
            <v>0</v>
          </cell>
          <cell r="DJ941" t="b">
            <v>0</v>
          </cell>
          <cell r="DL941" t="b">
            <v>0</v>
          </cell>
          <cell r="DN941" t="b">
            <v>0</v>
          </cell>
          <cell r="DP941" t="b">
            <v>0</v>
          </cell>
          <cell r="DV941">
            <v>0</v>
          </cell>
          <cell r="DX941">
            <v>0</v>
          </cell>
          <cell r="DZ941">
            <v>0</v>
          </cell>
          <cell r="EB941">
            <v>0</v>
          </cell>
          <cell r="ED941">
            <v>0</v>
          </cell>
          <cell r="EF941">
            <v>0</v>
          </cell>
          <cell r="EJ941">
            <v>0</v>
          </cell>
          <cell r="EL941">
            <v>0</v>
          </cell>
          <cell r="EN941">
            <v>0</v>
          </cell>
          <cell r="EP941">
            <v>0</v>
          </cell>
          <cell r="ER941">
            <v>0</v>
          </cell>
          <cell r="ET941">
            <v>0</v>
          </cell>
          <cell r="EX941">
            <v>0</v>
          </cell>
          <cell r="EZ941">
            <v>0</v>
          </cell>
          <cell r="FD941">
            <v>0</v>
          </cell>
          <cell r="FF941">
            <v>0</v>
          </cell>
        </row>
        <row r="942">
          <cell r="A942" t="str">
            <v>GM_DKW0-5</v>
          </cell>
          <cell r="B942" t="str">
            <v>DK-West</v>
          </cell>
          <cell r="G942">
            <v>227.02824269069856</v>
          </cell>
          <cell r="H942">
            <v>313.14240371130836</v>
          </cell>
          <cell r="AK942">
            <v>85.589647494393361</v>
          </cell>
          <cell r="AL942">
            <v>162.83404992988036</v>
          </cell>
          <cell r="AN942">
            <v>0</v>
          </cell>
          <cell r="AO942">
            <v>22.702824269069858</v>
          </cell>
          <cell r="AP942">
            <v>6810.8472807209564</v>
          </cell>
          <cell r="AQ942">
            <v>22.702824269069858</v>
          </cell>
          <cell r="BG942" t="b">
            <v>1</v>
          </cell>
          <cell r="BO942" t="b">
            <v>0</v>
          </cell>
          <cell r="CA942" t="b">
            <v>0</v>
          </cell>
          <cell r="CB942" t="b">
            <v>0</v>
          </cell>
          <cell r="CD942" t="b">
            <v>0</v>
          </cell>
          <cell r="CE942" t="b">
            <v>0</v>
          </cell>
          <cell r="CG942" t="b">
            <v>0</v>
          </cell>
          <cell r="CH942" t="b">
            <v>0</v>
          </cell>
          <cell r="CT942" t="b">
            <v>0</v>
          </cell>
          <cell r="CV942" t="b">
            <v>0</v>
          </cell>
          <cell r="CX942" t="b">
            <v>0</v>
          </cell>
          <cell r="CZ942" t="b">
            <v>0</v>
          </cell>
          <cell r="DB942" t="b">
            <v>0</v>
          </cell>
          <cell r="DD942" t="b">
            <v>0</v>
          </cell>
          <cell r="DF942" t="b">
            <v>0</v>
          </cell>
          <cell r="DH942" t="b">
            <v>0</v>
          </cell>
          <cell r="DJ942" t="b">
            <v>0</v>
          </cell>
          <cell r="DL942" t="b">
            <v>0</v>
          </cell>
          <cell r="DN942" t="b">
            <v>0</v>
          </cell>
          <cell r="DP942" t="b">
            <v>0</v>
          </cell>
          <cell r="DV942">
            <v>0</v>
          </cell>
          <cell r="DX942">
            <v>0</v>
          </cell>
          <cell r="DZ942">
            <v>0</v>
          </cell>
          <cell r="EB942">
            <v>0</v>
          </cell>
          <cell r="ED942">
            <v>0</v>
          </cell>
          <cell r="EF942">
            <v>0</v>
          </cell>
          <cell r="EJ942">
            <v>0</v>
          </cell>
          <cell r="EL942">
            <v>0</v>
          </cell>
          <cell r="EN942">
            <v>0</v>
          </cell>
          <cell r="EP942">
            <v>0</v>
          </cell>
          <cell r="ER942">
            <v>0</v>
          </cell>
          <cell r="ET942">
            <v>0</v>
          </cell>
          <cell r="EX942">
            <v>0</v>
          </cell>
          <cell r="EZ942">
            <v>0</v>
          </cell>
          <cell r="FD942">
            <v>0</v>
          </cell>
          <cell r="FF942">
            <v>0</v>
          </cell>
        </row>
        <row r="943">
          <cell r="A943" t="str">
            <v>GM_DKW0-5</v>
          </cell>
          <cell r="B943" t="str">
            <v>DK-West</v>
          </cell>
          <cell r="G943">
            <v>214.53206497699082</v>
          </cell>
          <cell r="H943">
            <v>295.90629651998734</v>
          </cell>
          <cell r="AK943">
            <v>80.878588496325534</v>
          </cell>
          <cell r="AL943">
            <v>153.87127419039342</v>
          </cell>
          <cell r="AN943">
            <v>0</v>
          </cell>
          <cell r="AO943">
            <v>21.453206497699085</v>
          </cell>
          <cell r="AP943">
            <v>6435.9619493097243</v>
          </cell>
          <cell r="AQ943">
            <v>21.453206497699085</v>
          </cell>
          <cell r="BG943" t="b">
            <v>1</v>
          </cell>
          <cell r="BO943" t="b">
            <v>0</v>
          </cell>
          <cell r="CA943" t="b">
            <v>0</v>
          </cell>
          <cell r="CB943" t="b">
            <v>0</v>
          </cell>
          <cell r="CD943" t="b">
            <v>0</v>
          </cell>
          <cell r="CE943" t="b">
            <v>0</v>
          </cell>
          <cell r="CG943" t="b">
            <v>0</v>
          </cell>
          <cell r="CH943" t="b">
            <v>0</v>
          </cell>
          <cell r="CT943" t="b">
            <v>0</v>
          </cell>
          <cell r="CV943" t="b">
            <v>0</v>
          </cell>
          <cell r="CX943" t="b">
            <v>0</v>
          </cell>
          <cell r="CZ943" t="b">
            <v>0</v>
          </cell>
          <cell r="DB943" t="b">
            <v>0</v>
          </cell>
          <cell r="DD943" t="b">
            <v>0</v>
          </cell>
          <cell r="DF943" t="b">
            <v>0</v>
          </cell>
          <cell r="DH943" t="b">
            <v>0</v>
          </cell>
          <cell r="DJ943" t="b">
            <v>0</v>
          </cell>
          <cell r="DL943" t="b">
            <v>0</v>
          </cell>
          <cell r="DN943" t="b">
            <v>0</v>
          </cell>
          <cell r="DP943" t="b">
            <v>0</v>
          </cell>
          <cell r="DV943">
            <v>0</v>
          </cell>
          <cell r="DX943">
            <v>0</v>
          </cell>
          <cell r="DZ943">
            <v>0</v>
          </cell>
          <cell r="EB943">
            <v>0</v>
          </cell>
          <cell r="ED943">
            <v>0</v>
          </cell>
          <cell r="EF943">
            <v>0</v>
          </cell>
          <cell r="EJ943">
            <v>0</v>
          </cell>
          <cell r="EL943">
            <v>0</v>
          </cell>
          <cell r="EN943">
            <v>0</v>
          </cell>
          <cell r="EP943">
            <v>0</v>
          </cell>
          <cell r="ER943">
            <v>0</v>
          </cell>
          <cell r="ET943">
            <v>0</v>
          </cell>
          <cell r="EX943">
            <v>0</v>
          </cell>
          <cell r="EZ943">
            <v>0</v>
          </cell>
          <cell r="FD943">
            <v>0</v>
          </cell>
          <cell r="FF943">
            <v>0</v>
          </cell>
        </row>
        <row r="944">
          <cell r="A944" t="str">
            <v>GM_DKW0-5</v>
          </cell>
          <cell r="B944" t="str">
            <v>DK-West</v>
          </cell>
          <cell r="G944">
            <v>199.1067554710643</v>
          </cell>
          <cell r="H944">
            <v>274.63000754629559</v>
          </cell>
          <cell r="AK944">
            <v>75.063246812591245</v>
          </cell>
          <cell r="AL944">
            <v>142.8076039240737</v>
          </cell>
          <cell r="AN944">
            <v>0</v>
          </cell>
          <cell r="AO944">
            <v>19.910675547106433</v>
          </cell>
          <cell r="AP944">
            <v>5973.2026641319289</v>
          </cell>
          <cell r="AQ944">
            <v>19.910675547106433</v>
          </cell>
          <cell r="BG944" t="b">
            <v>1</v>
          </cell>
          <cell r="BO944" t="b">
            <v>0</v>
          </cell>
          <cell r="CA944" t="b">
            <v>0</v>
          </cell>
          <cell r="CB944" t="b">
            <v>0</v>
          </cell>
          <cell r="CD944" t="b">
            <v>0</v>
          </cell>
          <cell r="CE944" t="b">
            <v>0</v>
          </cell>
          <cell r="CG944" t="b">
            <v>0</v>
          </cell>
          <cell r="CH944" t="b">
            <v>0</v>
          </cell>
          <cell r="CT944" t="b">
            <v>0</v>
          </cell>
          <cell r="CV944" t="b">
            <v>0</v>
          </cell>
          <cell r="CX944" t="b">
            <v>0</v>
          </cell>
          <cell r="CZ944" t="b">
            <v>0</v>
          </cell>
          <cell r="DB944" t="b">
            <v>0</v>
          </cell>
          <cell r="DD944" t="b">
            <v>0</v>
          </cell>
          <cell r="DF944" t="b">
            <v>0</v>
          </cell>
          <cell r="DH944" t="b">
            <v>0</v>
          </cell>
          <cell r="DJ944" t="b">
            <v>0</v>
          </cell>
          <cell r="DL944" t="b">
            <v>0</v>
          </cell>
          <cell r="DN944" t="b">
            <v>0</v>
          </cell>
          <cell r="DP944" t="b">
            <v>0</v>
          </cell>
          <cell r="DV944">
            <v>0</v>
          </cell>
          <cell r="DX944">
            <v>0</v>
          </cell>
          <cell r="DZ944">
            <v>0</v>
          </cell>
          <cell r="EB944">
            <v>0</v>
          </cell>
          <cell r="ED944">
            <v>0</v>
          </cell>
          <cell r="EF944">
            <v>0</v>
          </cell>
          <cell r="EJ944">
            <v>0</v>
          </cell>
          <cell r="EL944">
            <v>0</v>
          </cell>
          <cell r="EN944">
            <v>0</v>
          </cell>
          <cell r="EP944">
            <v>0</v>
          </cell>
          <cell r="ER944">
            <v>0</v>
          </cell>
          <cell r="ET944">
            <v>0</v>
          </cell>
          <cell r="EX944">
            <v>0</v>
          </cell>
          <cell r="EZ944">
            <v>0</v>
          </cell>
          <cell r="FD944">
            <v>0</v>
          </cell>
          <cell r="FF944">
            <v>0</v>
          </cell>
        </row>
        <row r="945">
          <cell r="A945" t="str">
            <v>GM_DKW0-5</v>
          </cell>
          <cell r="B945" t="str">
            <v>DK-West</v>
          </cell>
          <cell r="G945">
            <v>183.89610484484007</v>
          </cell>
          <cell r="H945">
            <v>253.64979978598632</v>
          </cell>
          <cell r="AK945">
            <v>69.3288315265047</v>
          </cell>
          <cell r="AL945">
            <v>131.8978958887129</v>
          </cell>
          <cell r="AN945">
            <v>0</v>
          </cell>
          <cell r="AO945">
            <v>18.389610484484006</v>
          </cell>
          <cell r="AP945">
            <v>5516.8831453452021</v>
          </cell>
          <cell r="AQ945">
            <v>18.389610484484006</v>
          </cell>
          <cell r="BG945" t="b">
            <v>1</v>
          </cell>
          <cell r="BO945" t="b">
            <v>0</v>
          </cell>
          <cell r="CA945" t="b">
            <v>0</v>
          </cell>
          <cell r="CB945" t="b">
            <v>0</v>
          </cell>
          <cell r="CD945" t="b">
            <v>0</v>
          </cell>
          <cell r="CE945" t="b">
            <v>0</v>
          </cell>
          <cell r="CG945" t="b">
            <v>0</v>
          </cell>
          <cell r="CH945" t="b">
            <v>0</v>
          </cell>
          <cell r="CT945" t="b">
            <v>0</v>
          </cell>
          <cell r="CV945" t="b">
            <v>0</v>
          </cell>
          <cell r="CX945" t="b">
            <v>0</v>
          </cell>
          <cell r="CZ945" t="b">
            <v>0</v>
          </cell>
          <cell r="DB945" t="b">
            <v>0</v>
          </cell>
          <cell r="DD945" t="b">
            <v>0</v>
          </cell>
          <cell r="DF945" t="b">
            <v>0</v>
          </cell>
          <cell r="DH945" t="b">
            <v>0</v>
          </cell>
          <cell r="DJ945" t="b">
            <v>0</v>
          </cell>
          <cell r="DL945" t="b">
            <v>0</v>
          </cell>
          <cell r="DN945" t="b">
            <v>0</v>
          </cell>
          <cell r="DP945" t="b">
            <v>0</v>
          </cell>
          <cell r="DV945">
            <v>0</v>
          </cell>
          <cell r="DX945">
            <v>0</v>
          </cell>
          <cell r="DZ945">
            <v>0</v>
          </cell>
          <cell r="EB945">
            <v>0</v>
          </cell>
          <cell r="ED945">
            <v>0</v>
          </cell>
          <cell r="EF945">
            <v>0</v>
          </cell>
          <cell r="EJ945">
            <v>0</v>
          </cell>
          <cell r="EL945">
            <v>0</v>
          </cell>
          <cell r="EN945">
            <v>0</v>
          </cell>
          <cell r="EP945">
            <v>0</v>
          </cell>
          <cell r="ER945">
            <v>0</v>
          </cell>
          <cell r="ET945">
            <v>0</v>
          </cell>
          <cell r="EX945">
            <v>0</v>
          </cell>
          <cell r="EZ945">
            <v>0</v>
          </cell>
          <cell r="FD945">
            <v>0</v>
          </cell>
          <cell r="FF945">
            <v>0</v>
          </cell>
        </row>
        <row r="946">
          <cell r="A946" t="str">
            <v>GM_DKW0-5</v>
          </cell>
          <cell r="B946" t="str">
            <v>DK-West</v>
          </cell>
          <cell r="G946">
            <v>169.82091526246316</v>
          </cell>
          <cell r="H946">
            <v>234.23574518960436</v>
          </cell>
          <cell r="AK946">
            <v>64.022485053948614</v>
          </cell>
          <cell r="AL946">
            <v>121.80258749859428</v>
          </cell>
          <cell r="AN946">
            <v>0</v>
          </cell>
          <cell r="AO946">
            <v>16.982091526246318</v>
          </cell>
          <cell r="AP946">
            <v>5094.6274578738949</v>
          </cell>
          <cell r="AQ946">
            <v>16.982091526246318</v>
          </cell>
          <cell r="BG946" t="b">
            <v>1</v>
          </cell>
          <cell r="BO946" t="b">
            <v>0</v>
          </cell>
          <cell r="CA946" t="b">
            <v>0</v>
          </cell>
          <cell r="CB946" t="b">
            <v>0</v>
          </cell>
          <cell r="CD946" t="b">
            <v>0</v>
          </cell>
          <cell r="CE946" t="b">
            <v>0</v>
          </cell>
          <cell r="CG946" t="b">
            <v>0</v>
          </cell>
          <cell r="CH946" t="b">
            <v>0</v>
          </cell>
          <cell r="CT946" t="b">
            <v>0</v>
          </cell>
          <cell r="CV946" t="b">
            <v>0</v>
          </cell>
          <cell r="CX946" t="b">
            <v>0</v>
          </cell>
          <cell r="CZ946" t="b">
            <v>0</v>
          </cell>
          <cell r="DB946" t="b">
            <v>0</v>
          </cell>
          <cell r="DD946" t="b">
            <v>0</v>
          </cell>
          <cell r="DF946" t="b">
            <v>0</v>
          </cell>
          <cell r="DH946" t="b">
            <v>0</v>
          </cell>
          <cell r="DJ946" t="b">
            <v>0</v>
          </cell>
          <cell r="DL946" t="b">
            <v>0</v>
          </cell>
          <cell r="DN946" t="b">
            <v>0</v>
          </cell>
          <cell r="DP946" t="b">
            <v>0</v>
          </cell>
          <cell r="DV946">
            <v>0</v>
          </cell>
          <cell r="DX946">
            <v>0</v>
          </cell>
          <cell r="DZ946">
            <v>0</v>
          </cell>
          <cell r="EB946">
            <v>0</v>
          </cell>
          <cell r="ED946">
            <v>0</v>
          </cell>
          <cell r="EF946">
            <v>0</v>
          </cell>
          <cell r="EJ946">
            <v>0</v>
          </cell>
          <cell r="EL946">
            <v>0</v>
          </cell>
          <cell r="EN946">
            <v>0</v>
          </cell>
          <cell r="EP946">
            <v>0</v>
          </cell>
          <cell r="ER946">
            <v>0</v>
          </cell>
          <cell r="ET946">
            <v>0</v>
          </cell>
          <cell r="EX946">
            <v>0</v>
          </cell>
          <cell r="EZ946">
            <v>0</v>
          </cell>
          <cell r="FD946">
            <v>0</v>
          </cell>
          <cell r="FF946">
            <v>0</v>
          </cell>
        </row>
        <row r="947">
          <cell r="A947" t="str">
            <v>GM_DKW0-5</v>
          </cell>
          <cell r="B947" t="str">
            <v>DK-West</v>
          </cell>
          <cell r="G947">
            <v>155.31062221192951</v>
          </cell>
          <cell r="H947">
            <v>214.22154787852347</v>
          </cell>
          <cell r="AK947">
            <v>58.552104573897424</v>
          </cell>
          <cell r="AL947">
            <v>111.39520489683221</v>
          </cell>
          <cell r="AN947">
            <v>0</v>
          </cell>
          <cell r="AO947">
            <v>15.531062221192952</v>
          </cell>
          <cell r="AP947">
            <v>4659.3186663578854</v>
          </cell>
          <cell r="AQ947">
            <v>15.531062221192952</v>
          </cell>
          <cell r="BG947" t="b">
            <v>1</v>
          </cell>
          <cell r="BO947" t="b">
            <v>0</v>
          </cell>
          <cell r="CA947" t="b">
            <v>0</v>
          </cell>
          <cell r="CB947" t="b">
            <v>0</v>
          </cell>
          <cell r="CD947" t="b">
            <v>0</v>
          </cell>
          <cell r="CE947" t="b">
            <v>0</v>
          </cell>
          <cell r="CG947" t="b">
            <v>0</v>
          </cell>
          <cell r="CH947" t="b">
            <v>0</v>
          </cell>
          <cell r="CT947" t="b">
            <v>0</v>
          </cell>
          <cell r="CV947" t="b">
            <v>0</v>
          </cell>
          <cell r="CX947" t="b">
            <v>0</v>
          </cell>
          <cell r="CZ947" t="b">
            <v>0</v>
          </cell>
          <cell r="DB947" t="b">
            <v>0</v>
          </cell>
          <cell r="DD947" t="b">
            <v>0</v>
          </cell>
          <cell r="DF947" t="b">
            <v>0</v>
          </cell>
          <cell r="DH947" t="b">
            <v>0</v>
          </cell>
          <cell r="DJ947" t="b">
            <v>0</v>
          </cell>
          <cell r="DL947" t="b">
            <v>0</v>
          </cell>
          <cell r="DN947" t="b">
            <v>0</v>
          </cell>
          <cell r="DP947" t="b">
            <v>0</v>
          </cell>
          <cell r="DV947">
            <v>0</v>
          </cell>
          <cell r="DX947">
            <v>0</v>
          </cell>
          <cell r="DZ947">
            <v>0</v>
          </cell>
          <cell r="EB947">
            <v>0</v>
          </cell>
          <cell r="ED947">
            <v>0</v>
          </cell>
          <cell r="EF947">
            <v>0</v>
          </cell>
          <cell r="EJ947">
            <v>0</v>
          </cell>
          <cell r="EL947">
            <v>0</v>
          </cell>
          <cell r="EN947">
            <v>0</v>
          </cell>
          <cell r="EP947">
            <v>0</v>
          </cell>
          <cell r="ER947">
            <v>0</v>
          </cell>
          <cell r="ET947">
            <v>0</v>
          </cell>
          <cell r="EX947">
            <v>0</v>
          </cell>
          <cell r="EZ947">
            <v>0</v>
          </cell>
          <cell r="FD947">
            <v>0</v>
          </cell>
          <cell r="FF947">
            <v>0</v>
          </cell>
        </row>
        <row r="948">
          <cell r="A948" t="str">
            <v>GM_DKW0-5</v>
          </cell>
          <cell r="B948" t="str">
            <v>DK-West</v>
          </cell>
          <cell r="G948">
            <v>139.84078588376934</v>
          </cell>
          <cell r="H948">
            <v>192.88384259830255</v>
          </cell>
          <cell r="AK948">
            <v>52.719976278181043</v>
          </cell>
          <cell r="AL948">
            <v>100.29959815111732</v>
          </cell>
          <cell r="AN948">
            <v>0</v>
          </cell>
          <cell r="AO948">
            <v>13.984078588376935</v>
          </cell>
          <cell r="AP948">
            <v>4195.2235765130799</v>
          </cell>
          <cell r="AQ948">
            <v>13.984078588376935</v>
          </cell>
          <cell r="BG948" t="b">
            <v>1</v>
          </cell>
          <cell r="BO948" t="b">
            <v>0</v>
          </cell>
          <cell r="CA948" t="b">
            <v>0</v>
          </cell>
          <cell r="CB948" t="b">
            <v>0</v>
          </cell>
          <cell r="CD948" t="b">
            <v>0</v>
          </cell>
          <cell r="CE948" t="b">
            <v>0</v>
          </cell>
          <cell r="CG948" t="b">
            <v>0</v>
          </cell>
          <cell r="CH948" t="b">
            <v>0</v>
          </cell>
          <cell r="CT948" t="b">
            <v>0</v>
          </cell>
          <cell r="CV948" t="b">
            <v>0</v>
          </cell>
          <cell r="CX948" t="b">
            <v>0</v>
          </cell>
          <cell r="CZ948" t="b">
            <v>0</v>
          </cell>
          <cell r="DB948" t="b">
            <v>0</v>
          </cell>
          <cell r="DD948" t="b">
            <v>0</v>
          </cell>
          <cell r="DF948" t="b">
            <v>0</v>
          </cell>
          <cell r="DH948" t="b">
            <v>0</v>
          </cell>
          <cell r="DJ948" t="b">
            <v>0</v>
          </cell>
          <cell r="DL948" t="b">
            <v>0</v>
          </cell>
          <cell r="DN948" t="b">
            <v>0</v>
          </cell>
          <cell r="DP948" t="b">
            <v>0</v>
          </cell>
          <cell r="DV948">
            <v>0</v>
          </cell>
          <cell r="DX948">
            <v>0</v>
          </cell>
          <cell r="DZ948">
            <v>0</v>
          </cell>
          <cell r="EB948">
            <v>0</v>
          </cell>
          <cell r="ED948">
            <v>0</v>
          </cell>
          <cell r="EF948">
            <v>0</v>
          </cell>
          <cell r="EJ948">
            <v>0</v>
          </cell>
          <cell r="EL948">
            <v>0</v>
          </cell>
          <cell r="EN948">
            <v>0</v>
          </cell>
          <cell r="EP948">
            <v>0</v>
          </cell>
          <cell r="ER948">
            <v>0</v>
          </cell>
          <cell r="ET948">
            <v>0</v>
          </cell>
          <cell r="EX948">
            <v>0</v>
          </cell>
          <cell r="EZ948">
            <v>0</v>
          </cell>
          <cell r="FD948">
            <v>0</v>
          </cell>
          <cell r="FF948">
            <v>0</v>
          </cell>
        </row>
        <row r="949">
          <cell r="A949" t="str">
            <v>GM_DKW0-5</v>
          </cell>
          <cell r="B949" t="str">
            <v>DK-West</v>
          </cell>
          <cell r="G949">
            <v>124.37230962535281</v>
          </cell>
          <cell r="H949">
            <v>171.54801327634871</v>
          </cell>
          <cell r="AK949">
            <v>46.888360728758009</v>
          </cell>
          <cell r="AL949">
            <v>89.204966903701347</v>
          </cell>
          <cell r="AN949">
            <v>0</v>
          </cell>
          <cell r="AO949">
            <v>12.437230962535281</v>
          </cell>
          <cell r="AP949">
            <v>3731.1692887605845</v>
          </cell>
          <cell r="AQ949">
            <v>12.437230962535281</v>
          </cell>
          <cell r="BG949" t="b">
            <v>1</v>
          </cell>
          <cell r="BO949" t="b">
            <v>0</v>
          </cell>
          <cell r="CA949" t="b">
            <v>0</v>
          </cell>
          <cell r="CB949" t="b">
            <v>0</v>
          </cell>
          <cell r="CD949" t="b">
            <v>0</v>
          </cell>
          <cell r="CE949" t="b">
            <v>0</v>
          </cell>
          <cell r="CG949" t="b">
            <v>0</v>
          </cell>
          <cell r="CH949" t="b">
            <v>0</v>
          </cell>
          <cell r="CT949" t="b">
            <v>0</v>
          </cell>
          <cell r="CV949" t="b">
            <v>0</v>
          </cell>
          <cell r="CX949" t="b">
            <v>0</v>
          </cell>
          <cell r="CZ949" t="b">
            <v>0</v>
          </cell>
          <cell r="DB949" t="b">
            <v>0</v>
          </cell>
          <cell r="DD949" t="b">
            <v>0</v>
          </cell>
          <cell r="DF949" t="b">
            <v>0</v>
          </cell>
          <cell r="DH949" t="b">
            <v>0</v>
          </cell>
          <cell r="DJ949" t="b">
            <v>0</v>
          </cell>
          <cell r="DL949" t="b">
            <v>0</v>
          </cell>
          <cell r="DN949" t="b">
            <v>0</v>
          </cell>
          <cell r="DP949" t="b">
            <v>0</v>
          </cell>
          <cell r="DV949">
            <v>0</v>
          </cell>
          <cell r="DX949">
            <v>0</v>
          </cell>
          <cell r="DZ949">
            <v>0</v>
          </cell>
          <cell r="EB949">
            <v>0</v>
          </cell>
          <cell r="ED949">
            <v>0</v>
          </cell>
          <cell r="EF949">
            <v>0</v>
          </cell>
          <cell r="EJ949">
            <v>0</v>
          </cell>
          <cell r="EL949">
            <v>0</v>
          </cell>
          <cell r="EN949">
            <v>0</v>
          </cell>
          <cell r="EP949">
            <v>0</v>
          </cell>
          <cell r="ER949">
            <v>0</v>
          </cell>
          <cell r="ET949">
            <v>0</v>
          </cell>
          <cell r="EX949">
            <v>0</v>
          </cell>
          <cell r="EZ949">
            <v>0</v>
          </cell>
          <cell r="FD949">
            <v>0</v>
          </cell>
          <cell r="FF949">
            <v>0</v>
          </cell>
        </row>
        <row r="950">
          <cell r="A950" t="str">
            <v>GM_DKW0-5</v>
          </cell>
          <cell r="B950" t="str">
            <v>DK-West</v>
          </cell>
          <cell r="G950">
            <v>108.22261117026596</v>
          </cell>
          <cell r="H950">
            <v>149.27256713140133</v>
          </cell>
          <cell r="AK950">
            <v>40.799924411190268</v>
          </cell>
          <cell r="AL950">
            <v>77.62173490832869</v>
          </cell>
          <cell r="AN950">
            <v>0</v>
          </cell>
          <cell r="AO950">
            <v>10.822261117026597</v>
          </cell>
          <cell r="AP950">
            <v>3246.6783351079789</v>
          </cell>
          <cell r="AQ950">
            <v>10.822261117026597</v>
          </cell>
          <cell r="BG950" t="b">
            <v>1</v>
          </cell>
          <cell r="BO950" t="b">
            <v>0</v>
          </cell>
          <cell r="CA950" t="b">
            <v>0</v>
          </cell>
          <cell r="CB950" t="b">
            <v>0</v>
          </cell>
          <cell r="CD950" t="b">
            <v>0</v>
          </cell>
          <cell r="CE950" t="b">
            <v>0</v>
          </cell>
          <cell r="CG950" t="b">
            <v>0</v>
          </cell>
          <cell r="CH950" t="b">
            <v>0</v>
          </cell>
          <cell r="CT950" t="b">
            <v>0</v>
          </cell>
          <cell r="CV950" t="b">
            <v>0</v>
          </cell>
          <cell r="CX950" t="b">
            <v>0</v>
          </cell>
          <cell r="CZ950" t="b">
            <v>0</v>
          </cell>
          <cell r="DB950" t="b">
            <v>0</v>
          </cell>
          <cell r="DD950" t="b">
            <v>0</v>
          </cell>
          <cell r="DF950" t="b">
            <v>0</v>
          </cell>
          <cell r="DH950" t="b">
            <v>0</v>
          </cell>
          <cell r="DJ950" t="b">
            <v>0</v>
          </cell>
          <cell r="DL950" t="b">
            <v>0</v>
          </cell>
          <cell r="DN950" t="b">
            <v>0</v>
          </cell>
          <cell r="DP950" t="b">
            <v>0</v>
          </cell>
          <cell r="DV950">
            <v>0</v>
          </cell>
          <cell r="DX950">
            <v>0</v>
          </cell>
          <cell r="DZ950">
            <v>0</v>
          </cell>
          <cell r="EB950">
            <v>0</v>
          </cell>
          <cell r="ED950">
            <v>0</v>
          </cell>
          <cell r="EF950">
            <v>0</v>
          </cell>
          <cell r="EJ950">
            <v>0</v>
          </cell>
          <cell r="EL950">
            <v>0</v>
          </cell>
          <cell r="EN950">
            <v>0</v>
          </cell>
          <cell r="EP950">
            <v>0</v>
          </cell>
          <cell r="ER950">
            <v>0</v>
          </cell>
          <cell r="ET950">
            <v>0</v>
          </cell>
          <cell r="EX950">
            <v>0</v>
          </cell>
          <cell r="EZ950">
            <v>0</v>
          </cell>
          <cell r="FD950">
            <v>0</v>
          </cell>
          <cell r="FF950">
            <v>0</v>
          </cell>
        </row>
        <row r="951">
          <cell r="A951" t="str">
            <v>GM_DKW0-5</v>
          </cell>
          <cell r="B951" t="str">
            <v>DK-West</v>
          </cell>
          <cell r="G951">
            <v>108.12075372682045</v>
          </cell>
          <cell r="H951">
            <v>149.13207410595925</v>
          </cell>
          <cell r="AK951">
            <v>40.761524155011308</v>
          </cell>
          <cell r="AL951">
            <v>77.548678535098816</v>
          </cell>
          <cell r="AN951">
            <v>0</v>
          </cell>
          <cell r="AO951">
            <v>10.812075372682045</v>
          </cell>
          <cell r="AP951">
            <v>3243.6226118046134</v>
          </cell>
          <cell r="AQ951">
            <v>10.812075372682045</v>
          </cell>
          <cell r="BG951" t="b">
            <v>1</v>
          </cell>
          <cell r="BO951" t="b">
            <v>0</v>
          </cell>
          <cell r="CA951" t="b">
            <v>0</v>
          </cell>
          <cell r="CB951" t="b">
            <v>0</v>
          </cell>
          <cell r="CD951" t="b">
            <v>0</v>
          </cell>
          <cell r="CE951" t="b">
            <v>0</v>
          </cell>
          <cell r="CG951" t="b">
            <v>0</v>
          </cell>
          <cell r="CH951" t="b">
            <v>0</v>
          </cell>
          <cell r="CT951" t="b">
            <v>0</v>
          </cell>
          <cell r="CV951" t="b">
            <v>0</v>
          </cell>
          <cell r="CX951" t="b">
            <v>0</v>
          </cell>
          <cell r="CZ951" t="b">
            <v>0</v>
          </cell>
          <cell r="DB951" t="b">
            <v>0</v>
          </cell>
          <cell r="DD951" t="b">
            <v>0</v>
          </cell>
          <cell r="DF951" t="b">
            <v>0</v>
          </cell>
          <cell r="DH951" t="b">
            <v>0</v>
          </cell>
          <cell r="DJ951" t="b">
            <v>0</v>
          </cell>
          <cell r="DL951" t="b">
            <v>0</v>
          </cell>
          <cell r="DN951" t="b">
            <v>0</v>
          </cell>
          <cell r="DP951" t="b">
            <v>0</v>
          </cell>
          <cell r="DV951">
            <v>0</v>
          </cell>
          <cell r="DX951">
            <v>0</v>
          </cell>
          <cell r="DZ951">
            <v>0</v>
          </cell>
          <cell r="EB951">
            <v>0</v>
          </cell>
          <cell r="ED951">
            <v>0</v>
          </cell>
          <cell r="EF951">
            <v>0</v>
          </cell>
          <cell r="EJ951">
            <v>0</v>
          </cell>
          <cell r="EL951">
            <v>0</v>
          </cell>
          <cell r="EN951">
            <v>0</v>
          </cell>
          <cell r="EP951">
            <v>0</v>
          </cell>
          <cell r="ER951">
            <v>0</v>
          </cell>
          <cell r="ET951">
            <v>0</v>
          </cell>
          <cell r="EX951">
            <v>0</v>
          </cell>
          <cell r="EZ951">
            <v>0</v>
          </cell>
          <cell r="FD951">
            <v>0</v>
          </cell>
          <cell r="FF951">
            <v>0</v>
          </cell>
        </row>
        <row r="952">
          <cell r="A952" t="str">
            <v>GM_DKW0-5</v>
          </cell>
          <cell r="B952" t="str">
            <v>DK-West</v>
          </cell>
          <cell r="G952">
            <v>107.92117444020543</v>
          </cell>
          <cell r="H952">
            <v>148.85679233131785</v>
          </cell>
          <cell r="AK952">
            <v>40.68628276395745</v>
          </cell>
          <cell r="AL952">
            <v>77.405532012285292</v>
          </cell>
          <cell r="AN952">
            <v>0</v>
          </cell>
          <cell r="AO952">
            <v>10.792117444020544</v>
          </cell>
          <cell r="AP952">
            <v>3237.6352332061629</v>
          </cell>
          <cell r="AQ952">
            <v>10.792117444020544</v>
          </cell>
          <cell r="BG952" t="b">
            <v>1</v>
          </cell>
          <cell r="BO952" t="b">
            <v>0</v>
          </cell>
          <cell r="CA952" t="b">
            <v>0</v>
          </cell>
          <cell r="CB952" t="b">
            <v>0</v>
          </cell>
          <cell r="CD952" t="b">
            <v>0</v>
          </cell>
          <cell r="CE952" t="b">
            <v>0</v>
          </cell>
          <cell r="CG952" t="b">
            <v>0</v>
          </cell>
          <cell r="CH952" t="b">
            <v>0</v>
          </cell>
          <cell r="CT952" t="b">
            <v>0</v>
          </cell>
          <cell r="CV952" t="b">
            <v>0</v>
          </cell>
          <cell r="CX952" t="b">
            <v>0</v>
          </cell>
          <cell r="CZ952" t="b">
            <v>0</v>
          </cell>
          <cell r="DB952" t="b">
            <v>0</v>
          </cell>
          <cell r="DD952" t="b">
            <v>0</v>
          </cell>
          <cell r="DF952" t="b">
            <v>0</v>
          </cell>
          <cell r="DH952" t="b">
            <v>0</v>
          </cell>
          <cell r="DJ952" t="b">
            <v>0</v>
          </cell>
          <cell r="DL952" t="b">
            <v>0</v>
          </cell>
          <cell r="DN952" t="b">
            <v>0</v>
          </cell>
          <cell r="DP952" t="b">
            <v>0</v>
          </cell>
          <cell r="DV952">
            <v>0</v>
          </cell>
          <cell r="DX952">
            <v>0</v>
          </cell>
          <cell r="DZ952">
            <v>0</v>
          </cell>
          <cell r="EB952">
            <v>0</v>
          </cell>
          <cell r="ED952">
            <v>0</v>
          </cell>
          <cell r="EF952">
            <v>0</v>
          </cell>
          <cell r="EJ952">
            <v>0</v>
          </cell>
          <cell r="EL952">
            <v>0</v>
          </cell>
          <cell r="EN952">
            <v>0</v>
          </cell>
          <cell r="EP952">
            <v>0</v>
          </cell>
          <cell r="ER952">
            <v>0</v>
          </cell>
          <cell r="ET952">
            <v>0</v>
          </cell>
          <cell r="EX952">
            <v>0</v>
          </cell>
          <cell r="EZ952">
            <v>0</v>
          </cell>
          <cell r="FD952">
            <v>0</v>
          </cell>
          <cell r="FF952">
            <v>0</v>
          </cell>
        </row>
        <row r="953">
          <cell r="A953" t="str">
            <v>GM_DKW0-5</v>
          </cell>
          <cell r="B953" t="str">
            <v>DK-West</v>
          </cell>
          <cell r="G953">
            <v>105.82486747473361</v>
          </cell>
          <cell r="H953">
            <v>145.96533444790842</v>
          </cell>
          <cell r="AK953">
            <v>39.895975037974573</v>
          </cell>
          <cell r="AL953">
            <v>75.901973912912382</v>
          </cell>
          <cell r="AN953">
            <v>0</v>
          </cell>
          <cell r="AO953">
            <v>10.582486747473361</v>
          </cell>
          <cell r="AP953">
            <v>3174.7460242420084</v>
          </cell>
          <cell r="AQ953">
            <v>10.582486747473361</v>
          </cell>
          <cell r="BG953" t="b">
            <v>1</v>
          </cell>
          <cell r="BO953" t="b">
            <v>0</v>
          </cell>
          <cell r="CA953" t="b">
            <v>0</v>
          </cell>
          <cell r="CB953" t="b">
            <v>0</v>
          </cell>
          <cell r="CD953" t="b">
            <v>0</v>
          </cell>
          <cell r="CE953" t="b">
            <v>0</v>
          </cell>
          <cell r="CG953" t="b">
            <v>0</v>
          </cell>
          <cell r="CH953" t="b">
            <v>0</v>
          </cell>
          <cell r="CT953" t="b">
            <v>0</v>
          </cell>
          <cell r="CV953" t="b">
            <v>0</v>
          </cell>
          <cell r="CX953" t="b">
            <v>0</v>
          </cell>
          <cell r="CZ953" t="b">
            <v>0</v>
          </cell>
          <cell r="DB953" t="b">
            <v>0</v>
          </cell>
          <cell r="DD953" t="b">
            <v>0</v>
          </cell>
          <cell r="DF953" t="b">
            <v>0</v>
          </cell>
          <cell r="DH953" t="b">
            <v>0</v>
          </cell>
          <cell r="DJ953" t="b">
            <v>0</v>
          </cell>
          <cell r="DL953" t="b">
            <v>0</v>
          </cell>
          <cell r="DN953" t="b">
            <v>0</v>
          </cell>
          <cell r="DP953" t="b">
            <v>0</v>
          </cell>
          <cell r="DV953">
            <v>0</v>
          </cell>
          <cell r="DX953">
            <v>0</v>
          </cell>
          <cell r="DZ953">
            <v>0</v>
          </cell>
          <cell r="EB953">
            <v>0</v>
          </cell>
          <cell r="ED953">
            <v>0</v>
          </cell>
          <cell r="EF953">
            <v>0</v>
          </cell>
          <cell r="EJ953">
            <v>0</v>
          </cell>
          <cell r="EL953">
            <v>0</v>
          </cell>
          <cell r="EN953">
            <v>0</v>
          </cell>
          <cell r="EP953">
            <v>0</v>
          </cell>
          <cell r="ER953">
            <v>0</v>
          </cell>
          <cell r="ET953">
            <v>0</v>
          </cell>
          <cell r="EX953">
            <v>0</v>
          </cell>
          <cell r="EZ953">
            <v>0</v>
          </cell>
          <cell r="FD953">
            <v>0</v>
          </cell>
          <cell r="FF953">
            <v>0</v>
          </cell>
        </row>
        <row r="954">
          <cell r="A954" t="str">
            <v>NyBiogas_DKW_0-5_2008</v>
          </cell>
          <cell r="B954" t="str">
            <v>DK-West</v>
          </cell>
          <cell r="G954">
            <v>0</v>
          </cell>
          <cell r="H954">
            <v>0</v>
          </cell>
          <cell r="AK954">
            <v>0</v>
          </cell>
          <cell r="AL954">
            <v>0</v>
          </cell>
          <cell r="AN954">
            <v>0</v>
          </cell>
          <cell r="AO954">
            <v>0</v>
          </cell>
          <cell r="AP954">
            <v>0</v>
          </cell>
          <cell r="AQ954">
            <v>0</v>
          </cell>
          <cell r="BG954" t="b">
            <v>1</v>
          </cell>
          <cell r="BO954" t="b">
            <v>1</v>
          </cell>
          <cell r="CA954" t="b">
            <v>0</v>
          </cell>
          <cell r="CB954" t="b">
            <v>0</v>
          </cell>
          <cell r="CD954" t="b">
            <v>0</v>
          </cell>
          <cell r="CE954" t="b">
            <v>0</v>
          </cell>
          <cell r="CG954" t="b">
            <v>0</v>
          </cell>
          <cell r="CH954" t="b">
            <v>0</v>
          </cell>
          <cell r="CP954" t="str">
            <v>ECBGAEND</v>
          </cell>
          <cell r="CT954" t="b">
            <v>0</v>
          </cell>
          <cell r="CV954" t="b">
            <v>0</v>
          </cell>
          <cell r="CX954" t="b">
            <v>0</v>
          </cell>
          <cell r="CZ954" t="b">
            <v>0</v>
          </cell>
          <cell r="DB954" t="b">
            <v>0</v>
          </cell>
          <cell r="DD954" t="b">
            <v>0</v>
          </cell>
          <cell r="DF954" t="b">
            <v>0</v>
          </cell>
          <cell r="DH954" t="b">
            <v>0</v>
          </cell>
          <cell r="DJ954" t="b">
            <v>0</v>
          </cell>
          <cell r="DL954" t="b">
            <v>0</v>
          </cell>
          <cell r="DN954" t="b">
            <v>0</v>
          </cell>
          <cell r="DP954" t="b">
            <v>0</v>
          </cell>
          <cell r="DV954">
            <v>0</v>
          </cell>
          <cell r="DX954">
            <v>0</v>
          </cell>
          <cell r="DZ954">
            <v>0</v>
          </cell>
          <cell r="EB954">
            <v>0</v>
          </cell>
          <cell r="ED954">
            <v>0</v>
          </cell>
          <cell r="EF954">
            <v>0</v>
          </cell>
          <cell r="EJ954">
            <v>0</v>
          </cell>
          <cell r="EL954">
            <v>0</v>
          </cell>
          <cell r="EN954">
            <v>0</v>
          </cell>
          <cell r="EP954">
            <v>0</v>
          </cell>
          <cell r="ER954">
            <v>0</v>
          </cell>
          <cell r="ET954">
            <v>0</v>
          </cell>
          <cell r="EX954">
            <v>0</v>
          </cell>
          <cell r="EZ954">
            <v>0</v>
          </cell>
          <cell r="FD954">
            <v>0</v>
          </cell>
          <cell r="FF954">
            <v>0</v>
          </cell>
        </row>
        <row r="955">
          <cell r="A955" t="str">
            <v>NyBiogas_DKW_0-5_2009</v>
          </cell>
          <cell r="B955" t="str">
            <v>DK-West</v>
          </cell>
          <cell r="G955">
            <v>0</v>
          </cell>
          <cell r="H955">
            <v>0</v>
          </cell>
          <cell r="AK955">
            <v>0</v>
          </cell>
          <cell r="AL955">
            <v>0</v>
          </cell>
          <cell r="AN955">
            <v>0</v>
          </cell>
          <cell r="AO955">
            <v>0</v>
          </cell>
          <cell r="AP955">
            <v>0</v>
          </cell>
          <cell r="AQ955">
            <v>0</v>
          </cell>
          <cell r="BG955" t="b">
            <v>1</v>
          </cell>
          <cell r="BO955" t="b">
            <v>1</v>
          </cell>
          <cell r="CA955" t="b">
            <v>0</v>
          </cell>
          <cell r="CB955" t="b">
            <v>0</v>
          </cell>
          <cell r="CD955" t="b">
            <v>0</v>
          </cell>
          <cell r="CE955" t="b">
            <v>0</v>
          </cell>
          <cell r="CG955" t="b">
            <v>0</v>
          </cell>
          <cell r="CH955" t="b">
            <v>0</v>
          </cell>
          <cell r="CP955" t="str">
            <v>ECBGAEND</v>
          </cell>
          <cell r="CT955" t="b">
            <v>0</v>
          </cell>
          <cell r="CV955" t="b">
            <v>0</v>
          </cell>
          <cell r="CX955" t="b">
            <v>0</v>
          </cell>
          <cell r="CZ955" t="b">
            <v>0</v>
          </cell>
          <cell r="DB955" t="b">
            <v>0</v>
          </cell>
          <cell r="DD955" t="b">
            <v>0</v>
          </cell>
          <cell r="DF955" t="b">
            <v>0</v>
          </cell>
          <cell r="DH955" t="b">
            <v>0</v>
          </cell>
          <cell r="DJ955" t="b">
            <v>0</v>
          </cell>
          <cell r="DL955" t="b">
            <v>0</v>
          </cell>
          <cell r="DN955" t="b">
            <v>0</v>
          </cell>
          <cell r="DP955" t="b">
            <v>0</v>
          </cell>
          <cell r="DV955">
            <v>0</v>
          </cell>
          <cell r="DX955">
            <v>0</v>
          </cell>
          <cell r="DZ955">
            <v>0</v>
          </cell>
          <cell r="EB955">
            <v>0</v>
          </cell>
          <cell r="ED955">
            <v>0</v>
          </cell>
          <cell r="EF955">
            <v>0</v>
          </cell>
          <cell r="EJ955">
            <v>0</v>
          </cell>
          <cell r="EL955">
            <v>0</v>
          </cell>
          <cell r="EN955">
            <v>0</v>
          </cell>
          <cell r="EP955">
            <v>0</v>
          </cell>
          <cell r="ER955">
            <v>0</v>
          </cell>
          <cell r="ET955">
            <v>0</v>
          </cell>
          <cell r="EX955">
            <v>0</v>
          </cell>
          <cell r="EZ955">
            <v>0</v>
          </cell>
          <cell r="FD955">
            <v>0</v>
          </cell>
          <cell r="FF955">
            <v>0</v>
          </cell>
        </row>
        <row r="956">
          <cell r="A956" t="str">
            <v>NyBiogas_DKW_0-5_2010</v>
          </cell>
          <cell r="B956" t="str">
            <v>DK-West</v>
          </cell>
          <cell r="G956">
            <v>8.551269471520575</v>
          </cell>
          <cell r="H956">
            <v>9.7728793960235141</v>
          </cell>
          <cell r="AK956">
            <v>2.9929443150322013</v>
          </cell>
          <cell r="AL956">
            <v>3.9091517584094051</v>
          </cell>
          <cell r="AN956">
            <v>0</v>
          </cell>
          <cell r="AO956">
            <v>0.8551269471520575</v>
          </cell>
          <cell r="AP956">
            <v>256.53808414561723</v>
          </cell>
          <cell r="AQ956">
            <v>0.8551269471520575</v>
          </cell>
          <cell r="BG956" t="b">
            <v>1</v>
          </cell>
          <cell r="BO956" t="b">
            <v>1</v>
          </cell>
          <cell r="CA956" t="b">
            <v>1</v>
          </cell>
          <cell r="CB956" t="b">
            <v>1</v>
          </cell>
          <cell r="CD956" t="b">
            <v>0</v>
          </cell>
          <cell r="CE956" t="b">
            <v>0</v>
          </cell>
          <cell r="CG956" t="b">
            <v>0</v>
          </cell>
          <cell r="CH956" t="b">
            <v>0</v>
          </cell>
          <cell r="CP956" t="str">
            <v>ECBGAEND</v>
          </cell>
          <cell r="CT956" t="b">
            <v>1</v>
          </cell>
          <cell r="CV956" t="b">
            <v>1</v>
          </cell>
          <cell r="CX956" t="b">
            <v>1</v>
          </cell>
          <cell r="CZ956" t="b">
            <v>1</v>
          </cell>
          <cell r="DB956" t="b">
            <v>0</v>
          </cell>
          <cell r="DD956" t="b">
            <v>0</v>
          </cell>
          <cell r="DF956" t="b">
            <v>1</v>
          </cell>
          <cell r="DH956" t="b">
            <v>1</v>
          </cell>
          <cell r="DJ956" t="b">
            <v>1</v>
          </cell>
          <cell r="DL956" t="b">
            <v>1</v>
          </cell>
          <cell r="DN956" t="b">
            <v>0</v>
          </cell>
          <cell r="DP956" t="b">
            <v>0</v>
          </cell>
          <cell r="DV956">
            <v>8.551269471520575</v>
          </cell>
          <cell r="DX956">
            <v>8.551269471520575</v>
          </cell>
          <cell r="DZ956">
            <v>8.551269471520575</v>
          </cell>
          <cell r="EB956">
            <v>8.551269471520575</v>
          </cell>
          <cell r="ED956">
            <v>0</v>
          </cell>
          <cell r="EF956">
            <v>0</v>
          </cell>
          <cell r="EJ956">
            <v>9.7728793960235141</v>
          </cell>
          <cell r="EL956">
            <v>9.7728793960235141</v>
          </cell>
          <cell r="EN956">
            <v>9.7728793960235141</v>
          </cell>
          <cell r="EP956">
            <v>9.7728793960235141</v>
          </cell>
          <cell r="ER956">
            <v>0</v>
          </cell>
          <cell r="ET956">
            <v>0</v>
          </cell>
          <cell r="EX956">
            <v>0</v>
          </cell>
          <cell r="EZ956">
            <v>0</v>
          </cell>
          <cell r="FD956">
            <v>0</v>
          </cell>
          <cell r="FF956">
            <v>0</v>
          </cell>
        </row>
        <row r="957">
          <cell r="A957" t="str">
            <v>NyBiogas_DKW_0-5_2011</v>
          </cell>
          <cell r="B957" t="str">
            <v>DK-West</v>
          </cell>
          <cell r="G957">
            <v>1.5359849422562861</v>
          </cell>
          <cell r="H957">
            <v>1.7554113625786127</v>
          </cell>
          <cell r="AK957">
            <v>0.53759472978970013</v>
          </cell>
          <cell r="AL957">
            <v>0.70216454503144499</v>
          </cell>
          <cell r="AN957">
            <v>0</v>
          </cell>
          <cell r="AO957">
            <v>0.15359849422562863</v>
          </cell>
          <cell r="AP957">
            <v>46.079548267688587</v>
          </cell>
          <cell r="AQ957">
            <v>0.15359849422562863</v>
          </cell>
          <cell r="BG957" t="b">
            <v>1</v>
          </cell>
          <cell r="BO957" t="b">
            <v>0</v>
          </cell>
          <cell r="CA957" t="b">
            <v>0</v>
          </cell>
          <cell r="CB957" t="b">
            <v>0</v>
          </cell>
          <cell r="CD957" t="b">
            <v>1</v>
          </cell>
          <cell r="CE957" t="b">
            <v>1</v>
          </cell>
          <cell r="CG957" t="b">
            <v>0</v>
          </cell>
          <cell r="CH957" t="b">
            <v>0</v>
          </cell>
          <cell r="CP957" t="str">
            <v>ECBGAEND</v>
          </cell>
          <cell r="CT957" t="b">
            <v>1</v>
          </cell>
          <cell r="CV957" t="b">
            <v>1</v>
          </cell>
          <cell r="CX957" t="b">
            <v>1</v>
          </cell>
          <cell r="CZ957" t="b">
            <v>1</v>
          </cell>
          <cell r="DB957" t="b">
            <v>0</v>
          </cell>
          <cell r="DD957" t="b">
            <v>0</v>
          </cell>
          <cell r="DF957" t="b">
            <v>1</v>
          </cell>
          <cell r="DH957" t="b">
            <v>1</v>
          </cell>
          <cell r="DJ957" t="b">
            <v>1</v>
          </cell>
          <cell r="DL957" t="b">
            <v>1</v>
          </cell>
          <cell r="DN957" t="b">
            <v>0</v>
          </cell>
          <cell r="DP957" t="b">
            <v>0</v>
          </cell>
          <cell r="DV957">
            <v>0</v>
          </cell>
          <cell r="DX957">
            <v>0</v>
          </cell>
          <cell r="DZ957">
            <v>0</v>
          </cell>
          <cell r="EB957">
            <v>0</v>
          </cell>
          <cell r="ED957">
            <v>0</v>
          </cell>
          <cell r="EF957">
            <v>0</v>
          </cell>
          <cell r="EJ957">
            <v>0</v>
          </cell>
          <cell r="EL957">
            <v>0</v>
          </cell>
          <cell r="EN957">
            <v>0</v>
          </cell>
          <cell r="EP957">
            <v>0</v>
          </cell>
          <cell r="ER957">
            <v>0</v>
          </cell>
          <cell r="ET957">
            <v>0</v>
          </cell>
          <cell r="EX957">
            <v>1.5359849422562861</v>
          </cell>
          <cell r="EZ957">
            <v>1.7554113625786127</v>
          </cell>
          <cell r="FD957">
            <v>0</v>
          </cell>
          <cell r="FF957">
            <v>0</v>
          </cell>
        </row>
        <row r="958">
          <cell r="A958" t="str">
            <v>NyBiogas_DKW_0-5_2012</v>
          </cell>
          <cell r="B958" t="str">
            <v>DK-West</v>
          </cell>
          <cell r="G958">
            <v>0</v>
          </cell>
          <cell r="H958">
            <v>0</v>
          </cell>
          <cell r="AK958">
            <v>0</v>
          </cell>
          <cell r="AL958">
            <v>0</v>
          </cell>
          <cell r="AN958">
            <v>0</v>
          </cell>
          <cell r="AO958">
            <v>0</v>
          </cell>
          <cell r="AP958">
            <v>0</v>
          </cell>
          <cell r="AQ958">
            <v>0</v>
          </cell>
          <cell r="BG958" t="b">
            <v>1</v>
          </cell>
          <cell r="BO958" t="b">
            <v>0</v>
          </cell>
          <cell r="CA958" t="b">
            <v>0</v>
          </cell>
          <cell r="CB958" t="b">
            <v>0</v>
          </cell>
          <cell r="CD958" t="b">
            <v>0</v>
          </cell>
          <cell r="CE958" t="b">
            <v>0</v>
          </cell>
          <cell r="CG958" t="b">
            <v>0</v>
          </cell>
          <cell r="CH958" t="b">
            <v>0</v>
          </cell>
          <cell r="CP958" t="str">
            <v>ECBGAEND</v>
          </cell>
          <cell r="CT958" t="b">
            <v>0</v>
          </cell>
          <cell r="CV958" t="b">
            <v>0</v>
          </cell>
          <cell r="CX958" t="b">
            <v>0</v>
          </cell>
          <cell r="CZ958" t="b">
            <v>0</v>
          </cell>
          <cell r="DB958" t="b">
            <v>0</v>
          </cell>
          <cell r="DD958" t="b">
            <v>0</v>
          </cell>
          <cell r="DF958" t="b">
            <v>0</v>
          </cell>
          <cell r="DH958" t="b">
            <v>0</v>
          </cell>
          <cell r="DJ958" t="b">
            <v>0</v>
          </cell>
          <cell r="DL958" t="b">
            <v>0</v>
          </cell>
          <cell r="DN958" t="b">
            <v>0</v>
          </cell>
          <cell r="DP958" t="b">
            <v>0</v>
          </cell>
          <cell r="DV958">
            <v>0</v>
          </cell>
          <cell r="DX958">
            <v>0</v>
          </cell>
          <cell r="DZ958">
            <v>0</v>
          </cell>
          <cell r="EB958">
            <v>0</v>
          </cell>
          <cell r="ED958">
            <v>0</v>
          </cell>
          <cell r="EF958">
            <v>0</v>
          </cell>
          <cell r="EJ958">
            <v>0</v>
          </cell>
          <cell r="EL958">
            <v>0</v>
          </cell>
          <cell r="EN958">
            <v>0</v>
          </cell>
          <cell r="EP958">
            <v>0</v>
          </cell>
          <cell r="ER958">
            <v>0</v>
          </cell>
          <cell r="ET958">
            <v>0</v>
          </cell>
          <cell r="EX958">
            <v>0</v>
          </cell>
          <cell r="EZ958">
            <v>0</v>
          </cell>
          <cell r="FD958">
            <v>0</v>
          </cell>
          <cell r="FF958">
            <v>0</v>
          </cell>
        </row>
        <row r="959">
          <cell r="A959" t="str">
            <v>NyBiogas_DKW_0-5_2013</v>
          </cell>
          <cell r="B959" t="str">
            <v>DK-West</v>
          </cell>
          <cell r="G959">
            <v>3.2541266199256129</v>
          </cell>
          <cell r="H959">
            <v>3.7190018513435574</v>
          </cell>
          <cell r="AK959">
            <v>1.1389443169739644</v>
          </cell>
          <cell r="AL959">
            <v>1.4876007405374227</v>
          </cell>
          <cell r="AN959">
            <v>0</v>
          </cell>
          <cell r="AO959">
            <v>0.3254126619925613</v>
          </cell>
          <cell r="AP959">
            <v>97.623798597768385</v>
          </cell>
          <cell r="AQ959">
            <v>0.3254126619925613</v>
          </cell>
          <cell r="BG959" t="b">
            <v>1</v>
          </cell>
          <cell r="BO959" t="b">
            <v>0</v>
          </cell>
          <cell r="CA959" t="b">
            <v>0</v>
          </cell>
          <cell r="CB959" t="b">
            <v>0</v>
          </cell>
          <cell r="CD959" t="b">
            <v>1</v>
          </cell>
          <cell r="CE959" t="b">
            <v>1</v>
          </cell>
          <cell r="CG959" t="b">
            <v>0</v>
          </cell>
          <cell r="CH959" t="b">
            <v>0</v>
          </cell>
          <cell r="CP959" t="str">
            <v>ECBGAEND</v>
          </cell>
          <cell r="CT959" t="b">
            <v>1</v>
          </cell>
          <cell r="CV959" t="b">
            <v>1</v>
          </cell>
          <cell r="CX959" t="b">
            <v>1</v>
          </cell>
          <cell r="CZ959" t="b">
            <v>1</v>
          </cell>
          <cell r="DB959" t="b">
            <v>0</v>
          </cell>
          <cell r="DD959" t="b">
            <v>0</v>
          </cell>
          <cell r="DF959" t="b">
            <v>1</v>
          </cell>
          <cell r="DH959" t="b">
            <v>1</v>
          </cell>
          <cell r="DJ959" t="b">
            <v>1</v>
          </cell>
          <cell r="DL959" t="b">
            <v>1</v>
          </cell>
          <cell r="DN959" t="b">
            <v>0</v>
          </cell>
          <cell r="DP959" t="b">
            <v>0</v>
          </cell>
          <cell r="DV959">
            <v>0</v>
          </cell>
          <cell r="DX959">
            <v>0</v>
          </cell>
          <cell r="DZ959">
            <v>0</v>
          </cell>
          <cell r="EB959">
            <v>0</v>
          </cell>
          <cell r="ED959">
            <v>0</v>
          </cell>
          <cell r="EF959">
            <v>0</v>
          </cell>
          <cell r="EJ959">
            <v>0</v>
          </cell>
          <cell r="EL959">
            <v>0</v>
          </cell>
          <cell r="EN959">
            <v>0</v>
          </cell>
          <cell r="EP959">
            <v>0</v>
          </cell>
          <cell r="ER959">
            <v>0</v>
          </cell>
          <cell r="ET959">
            <v>0</v>
          </cell>
          <cell r="EX959">
            <v>3.2541266199256129</v>
          </cell>
          <cell r="EZ959">
            <v>3.7190018513435574</v>
          </cell>
          <cell r="FD959">
            <v>0</v>
          </cell>
          <cell r="FF959">
            <v>0</v>
          </cell>
        </row>
        <row r="960">
          <cell r="A960" t="str">
            <v>NyBiogas_DKW_0-5_2014</v>
          </cell>
          <cell r="B960" t="str">
            <v>DK-West</v>
          </cell>
          <cell r="G960">
            <v>6.0310709764717281</v>
          </cell>
          <cell r="H960">
            <v>6.8926525445391178</v>
          </cell>
          <cell r="AK960">
            <v>2.1108748417651046</v>
          </cell>
          <cell r="AL960">
            <v>2.7570610178156465</v>
          </cell>
          <cell r="AN960">
            <v>0</v>
          </cell>
          <cell r="AO960">
            <v>0.60310709764717285</v>
          </cell>
          <cell r="AP960">
            <v>180.93212929415185</v>
          </cell>
          <cell r="AQ960">
            <v>0.60310709764717285</v>
          </cell>
          <cell r="BG960" t="b">
            <v>1</v>
          </cell>
          <cell r="BO960" t="b">
            <v>0</v>
          </cell>
          <cell r="CA960" t="b">
            <v>0</v>
          </cell>
          <cell r="CB960" t="b">
            <v>0</v>
          </cell>
          <cell r="CD960" t="b">
            <v>0</v>
          </cell>
          <cell r="CE960" t="b">
            <v>0</v>
          </cell>
          <cell r="CG960" t="b">
            <v>1</v>
          </cell>
          <cell r="CH960" t="b">
            <v>1</v>
          </cell>
          <cell r="CP960" t="str">
            <v>ECBGAEND</v>
          </cell>
          <cell r="CT960" t="b">
            <v>1</v>
          </cell>
          <cell r="CV960" t="b">
            <v>1</v>
          </cell>
          <cell r="CX960" t="b">
            <v>1</v>
          </cell>
          <cell r="CZ960" t="b">
            <v>1</v>
          </cell>
          <cell r="DB960" t="b">
            <v>0</v>
          </cell>
          <cell r="DD960" t="b">
            <v>0</v>
          </cell>
          <cell r="DF960" t="b">
            <v>1</v>
          </cell>
          <cell r="DH960" t="b">
            <v>1</v>
          </cell>
          <cell r="DJ960" t="b">
            <v>1</v>
          </cell>
          <cell r="DL960" t="b">
            <v>1</v>
          </cell>
          <cell r="DN960" t="b">
            <v>0</v>
          </cell>
          <cell r="DP960" t="b">
            <v>0</v>
          </cell>
          <cell r="DV960">
            <v>0</v>
          </cell>
          <cell r="DX960">
            <v>0</v>
          </cell>
          <cell r="DZ960">
            <v>0</v>
          </cell>
          <cell r="EB960">
            <v>0</v>
          </cell>
          <cell r="ED960">
            <v>0</v>
          </cell>
          <cell r="EF960">
            <v>0</v>
          </cell>
          <cell r="EJ960">
            <v>0</v>
          </cell>
          <cell r="EL960">
            <v>0</v>
          </cell>
          <cell r="EN960">
            <v>0</v>
          </cell>
          <cell r="EP960">
            <v>0</v>
          </cell>
          <cell r="ER960">
            <v>0</v>
          </cell>
          <cell r="ET960">
            <v>0</v>
          </cell>
          <cell r="EX960">
            <v>0</v>
          </cell>
          <cell r="EZ960">
            <v>0</v>
          </cell>
          <cell r="FD960">
            <v>6.0310709764717281</v>
          </cell>
          <cell r="FF960">
            <v>6.8926525445391178</v>
          </cell>
        </row>
        <row r="961">
          <cell r="A961" t="str">
            <v>NyBiogas_DKW_0-5_2015</v>
          </cell>
          <cell r="B961" t="str">
            <v>DK-West</v>
          </cell>
          <cell r="G961">
            <v>4.1827985839529083</v>
          </cell>
          <cell r="H961">
            <v>4.7803412388033237</v>
          </cell>
          <cell r="AK961">
            <v>1.4639795043835178</v>
          </cell>
          <cell r="AL961">
            <v>1.9121364955213294</v>
          </cell>
          <cell r="AN961">
            <v>0</v>
          </cell>
          <cell r="AO961">
            <v>0.41827985839529086</v>
          </cell>
          <cell r="AP961">
            <v>125.48395751858725</v>
          </cell>
          <cell r="AQ961">
            <v>0.41827985839529086</v>
          </cell>
          <cell r="BG961" t="b">
            <v>1</v>
          </cell>
          <cell r="BO961" t="b">
            <v>0</v>
          </cell>
          <cell r="CA961" t="b">
            <v>0</v>
          </cell>
          <cell r="CB961" t="b">
            <v>0</v>
          </cell>
          <cell r="CD961" t="b">
            <v>0</v>
          </cell>
          <cell r="CE961" t="b">
            <v>0</v>
          </cell>
          <cell r="CG961" t="b">
            <v>1</v>
          </cell>
          <cell r="CH961" t="b">
            <v>1</v>
          </cell>
          <cell r="CP961" t="str">
            <v>ECBGAEND</v>
          </cell>
          <cell r="CT961" t="b">
            <v>1</v>
          </cell>
          <cell r="CV961" t="b">
            <v>1</v>
          </cell>
          <cell r="CX961" t="b">
            <v>1</v>
          </cell>
          <cell r="CZ961" t="b">
            <v>1</v>
          </cell>
          <cell r="DB961" t="b">
            <v>0</v>
          </cell>
          <cell r="DD961" t="b">
            <v>0</v>
          </cell>
          <cell r="DF961" t="b">
            <v>1</v>
          </cell>
          <cell r="DH961" t="b">
            <v>1</v>
          </cell>
          <cell r="DJ961" t="b">
            <v>1</v>
          </cell>
          <cell r="DL961" t="b">
            <v>1</v>
          </cell>
          <cell r="DN961" t="b">
            <v>0</v>
          </cell>
          <cell r="DP961" t="b">
            <v>0</v>
          </cell>
          <cell r="DV961">
            <v>0</v>
          </cell>
          <cell r="DX961">
            <v>0</v>
          </cell>
          <cell r="DZ961">
            <v>0</v>
          </cell>
          <cell r="EB961">
            <v>0</v>
          </cell>
          <cell r="ED961">
            <v>0</v>
          </cell>
          <cell r="EF961">
            <v>0</v>
          </cell>
          <cell r="EJ961">
            <v>0</v>
          </cell>
          <cell r="EL961">
            <v>0</v>
          </cell>
          <cell r="EN961">
            <v>0</v>
          </cell>
          <cell r="EP961">
            <v>0</v>
          </cell>
          <cell r="ER961">
            <v>0</v>
          </cell>
          <cell r="ET961">
            <v>0</v>
          </cell>
          <cell r="EX961">
            <v>0</v>
          </cell>
          <cell r="EZ961">
            <v>0</v>
          </cell>
          <cell r="FD961">
            <v>4.1827985839529083</v>
          </cell>
          <cell r="FF961">
            <v>4.7803412388033237</v>
          </cell>
        </row>
        <row r="962">
          <cell r="A962" t="str">
            <v>NyBiogas_DKW_0-5_2016</v>
          </cell>
          <cell r="B962" t="str">
            <v>DK-West</v>
          </cell>
          <cell r="G962">
            <v>2.1150071476187691</v>
          </cell>
          <cell r="H962">
            <v>2.4171510258500217</v>
          </cell>
          <cell r="AK962">
            <v>0.74025250166656908</v>
          </cell>
          <cell r="AL962">
            <v>0.96686041034000869</v>
          </cell>
          <cell r="AN962">
            <v>0</v>
          </cell>
          <cell r="AO962">
            <v>0.21150071476187693</v>
          </cell>
          <cell r="AP962">
            <v>63.450214428563072</v>
          </cell>
          <cell r="AQ962">
            <v>0.21150071476187693</v>
          </cell>
          <cell r="BG962" t="b">
            <v>1</v>
          </cell>
          <cell r="BO962" t="b">
            <v>0</v>
          </cell>
          <cell r="CA962" t="b">
            <v>0</v>
          </cell>
          <cell r="CB962" t="b">
            <v>0</v>
          </cell>
          <cell r="CD962" t="b">
            <v>0</v>
          </cell>
          <cell r="CE962" t="b">
            <v>0</v>
          </cell>
          <cell r="CG962" t="b">
            <v>1</v>
          </cell>
          <cell r="CH962" t="b">
            <v>1</v>
          </cell>
          <cell r="CP962" t="str">
            <v>ECBGAEND</v>
          </cell>
          <cell r="CT962" t="b">
            <v>0</v>
          </cell>
          <cell r="CV962" t="b">
            <v>1</v>
          </cell>
          <cell r="CX962" t="b">
            <v>1</v>
          </cell>
          <cell r="CZ962" t="b">
            <v>1</v>
          </cell>
          <cell r="DB962" t="b">
            <v>0</v>
          </cell>
          <cell r="DD962" t="b">
            <v>0</v>
          </cell>
          <cell r="DF962" t="b">
            <v>0</v>
          </cell>
          <cell r="DH962" t="b">
            <v>1</v>
          </cell>
          <cell r="DJ962" t="b">
            <v>1</v>
          </cell>
          <cell r="DL962" t="b">
            <v>1</v>
          </cell>
          <cell r="DN962" t="b">
            <v>0</v>
          </cell>
          <cell r="DP962" t="b">
            <v>0</v>
          </cell>
          <cell r="DV962">
            <v>0</v>
          </cell>
          <cell r="DX962">
            <v>0</v>
          </cell>
          <cell r="DZ962">
            <v>0</v>
          </cell>
          <cell r="EB962">
            <v>0</v>
          </cell>
          <cell r="ED962">
            <v>0</v>
          </cell>
          <cell r="EF962">
            <v>0</v>
          </cell>
          <cell r="EJ962">
            <v>0</v>
          </cell>
          <cell r="EL962">
            <v>0</v>
          </cell>
          <cell r="EN962">
            <v>0</v>
          </cell>
          <cell r="EP962">
            <v>0</v>
          </cell>
          <cell r="ER962">
            <v>0</v>
          </cell>
          <cell r="ET962">
            <v>0</v>
          </cell>
          <cell r="EX962">
            <v>0</v>
          </cell>
          <cell r="EZ962">
            <v>0</v>
          </cell>
          <cell r="FD962">
            <v>2.1150071476187691</v>
          </cell>
          <cell r="FF962">
            <v>2.4171510258500217</v>
          </cell>
        </row>
        <row r="963">
          <cell r="A963" t="str">
            <v>NyBiogas_DKW_0-5_2017</v>
          </cell>
          <cell r="B963" t="str">
            <v>DK-West</v>
          </cell>
          <cell r="G963">
            <v>4.3362529295977312</v>
          </cell>
          <cell r="H963">
            <v>4.9557176338259783</v>
          </cell>
          <cell r="AK963">
            <v>1.5176885253592058</v>
          </cell>
          <cell r="AL963">
            <v>1.9822870535303911</v>
          </cell>
          <cell r="AN963">
            <v>0</v>
          </cell>
          <cell r="AO963">
            <v>0.43362529295977315</v>
          </cell>
          <cell r="AP963">
            <v>130.08758788793193</v>
          </cell>
          <cell r="AQ963">
            <v>0.43362529295977315</v>
          </cell>
          <cell r="BG963" t="b">
            <v>1</v>
          </cell>
          <cell r="BO963" t="b">
            <v>0</v>
          </cell>
          <cell r="CA963" t="b">
            <v>0</v>
          </cell>
          <cell r="CB963" t="b">
            <v>0</v>
          </cell>
          <cell r="CD963" t="b">
            <v>0</v>
          </cell>
          <cell r="CE963" t="b">
            <v>0</v>
          </cell>
          <cell r="CG963" t="b">
            <v>1</v>
          </cell>
          <cell r="CH963" t="b">
            <v>1</v>
          </cell>
          <cell r="CP963" t="str">
            <v>ECBGAEND</v>
          </cell>
          <cell r="CT963" t="b">
            <v>0</v>
          </cell>
          <cell r="CV963" t="b">
            <v>1</v>
          </cell>
          <cell r="CX963" t="b">
            <v>1</v>
          </cell>
          <cell r="CZ963" t="b">
            <v>1</v>
          </cell>
          <cell r="DB963" t="b">
            <v>0</v>
          </cell>
          <cell r="DD963" t="b">
            <v>0</v>
          </cell>
          <cell r="DF963" t="b">
            <v>0</v>
          </cell>
          <cell r="DH963" t="b">
            <v>1</v>
          </cell>
          <cell r="DJ963" t="b">
            <v>1</v>
          </cell>
          <cell r="DL963" t="b">
            <v>1</v>
          </cell>
          <cell r="DN963" t="b">
            <v>0</v>
          </cell>
          <cell r="DP963" t="b">
            <v>0</v>
          </cell>
          <cell r="DV963">
            <v>0</v>
          </cell>
          <cell r="DX963">
            <v>0</v>
          </cell>
          <cell r="DZ963">
            <v>0</v>
          </cell>
          <cell r="EB963">
            <v>0</v>
          </cell>
          <cell r="ED963">
            <v>0</v>
          </cell>
          <cell r="EF963">
            <v>0</v>
          </cell>
          <cell r="EJ963">
            <v>0</v>
          </cell>
          <cell r="EL963">
            <v>0</v>
          </cell>
          <cell r="EN963">
            <v>0</v>
          </cell>
          <cell r="EP963">
            <v>0</v>
          </cell>
          <cell r="ER963">
            <v>0</v>
          </cell>
          <cell r="ET963">
            <v>0</v>
          </cell>
          <cell r="EX963">
            <v>0</v>
          </cell>
          <cell r="EZ963">
            <v>0</v>
          </cell>
          <cell r="FD963">
            <v>4.3362529295977312</v>
          </cell>
          <cell r="FF963">
            <v>4.9557176338259783</v>
          </cell>
        </row>
        <row r="964">
          <cell r="A964" t="str">
            <v>NyBiogas_DKW_0-5_2018</v>
          </cell>
          <cell r="B964" t="str">
            <v>DK-West</v>
          </cell>
          <cell r="G964">
            <v>1.070118751645788</v>
          </cell>
          <cell r="H964">
            <v>1.2229928590237578</v>
          </cell>
          <cell r="AK964">
            <v>0.37454156307602576</v>
          </cell>
          <cell r="AL964">
            <v>0.48919714360950306</v>
          </cell>
          <cell r="AN964">
            <v>0</v>
          </cell>
          <cell r="AO964">
            <v>0.1070118751645788</v>
          </cell>
          <cell r="AP964">
            <v>32.103562549373642</v>
          </cell>
          <cell r="AQ964">
            <v>0.1070118751645788</v>
          </cell>
          <cell r="BG964" t="b">
            <v>1</v>
          </cell>
          <cell r="BO964" t="b">
            <v>0</v>
          </cell>
          <cell r="CA964" t="b">
            <v>0</v>
          </cell>
          <cell r="CB964" t="b">
            <v>0</v>
          </cell>
          <cell r="CD964" t="b">
            <v>0</v>
          </cell>
          <cell r="CE964" t="b">
            <v>0</v>
          </cell>
          <cell r="CG964" t="b">
            <v>0</v>
          </cell>
          <cell r="CH964" t="b">
            <v>0</v>
          </cell>
          <cell r="CP964" t="str">
            <v>ECBGAEND</v>
          </cell>
          <cell r="CT964" t="b">
            <v>0</v>
          </cell>
          <cell r="CV964" t="b">
            <v>1</v>
          </cell>
          <cell r="CX964" t="b">
            <v>1</v>
          </cell>
          <cell r="CZ964" t="b">
            <v>1</v>
          </cell>
          <cell r="DB964" t="b">
            <v>0</v>
          </cell>
          <cell r="DD964" t="b">
            <v>0</v>
          </cell>
          <cell r="DF964" t="b">
            <v>0</v>
          </cell>
          <cell r="DH964" t="b">
            <v>1</v>
          </cell>
          <cell r="DJ964" t="b">
            <v>1</v>
          </cell>
          <cell r="DL964" t="b">
            <v>1</v>
          </cell>
          <cell r="DN964" t="b">
            <v>0</v>
          </cell>
          <cell r="DP964" t="b">
            <v>0</v>
          </cell>
          <cell r="DV964">
            <v>0</v>
          </cell>
          <cell r="DX964">
            <v>0</v>
          </cell>
          <cell r="DZ964">
            <v>0</v>
          </cell>
          <cell r="EB964">
            <v>0</v>
          </cell>
          <cell r="ED964">
            <v>0</v>
          </cell>
          <cell r="EF964">
            <v>0</v>
          </cell>
          <cell r="EJ964">
            <v>0</v>
          </cell>
          <cell r="EL964">
            <v>0</v>
          </cell>
          <cell r="EN964">
            <v>0</v>
          </cell>
          <cell r="EP964">
            <v>0</v>
          </cell>
          <cell r="ER964">
            <v>0</v>
          </cell>
          <cell r="ET964">
            <v>0</v>
          </cell>
          <cell r="EX964">
            <v>0</v>
          </cell>
          <cell r="EZ964">
            <v>0</v>
          </cell>
          <cell r="FD964">
            <v>0</v>
          </cell>
          <cell r="FF964">
            <v>0</v>
          </cell>
        </row>
        <row r="965">
          <cell r="A965" t="str">
            <v>NyBiogas_DKW_0-5_2019</v>
          </cell>
          <cell r="B965" t="str">
            <v>DK-West</v>
          </cell>
          <cell r="G965">
            <v>0.88691214765818249</v>
          </cell>
          <cell r="H965">
            <v>1.0136138830379229</v>
          </cell>
          <cell r="AK965">
            <v>0.31041925168036383</v>
          </cell>
          <cell r="AL965">
            <v>0.40544555321516912</v>
          </cell>
          <cell r="AN965">
            <v>0</v>
          </cell>
          <cell r="AO965">
            <v>8.869121476581826E-2</v>
          </cell>
          <cell r="AP965">
            <v>26.607364429745473</v>
          </cell>
          <cell r="AQ965">
            <v>8.869121476581826E-2</v>
          </cell>
          <cell r="BG965" t="b">
            <v>1</v>
          </cell>
          <cell r="BO965" t="b">
            <v>0</v>
          </cell>
          <cell r="CA965" t="b">
            <v>0</v>
          </cell>
          <cell r="CB965" t="b">
            <v>0</v>
          </cell>
          <cell r="CD965" t="b">
            <v>0</v>
          </cell>
          <cell r="CE965" t="b">
            <v>0</v>
          </cell>
          <cell r="CG965" t="b">
            <v>0</v>
          </cell>
          <cell r="CH965" t="b">
            <v>0</v>
          </cell>
          <cell r="CP965" t="str">
            <v>ECBGAEND</v>
          </cell>
          <cell r="CT965" t="b">
            <v>0</v>
          </cell>
          <cell r="CV965" t="b">
            <v>1</v>
          </cell>
          <cell r="CX965" t="b">
            <v>1</v>
          </cell>
          <cell r="CZ965" t="b">
            <v>1</v>
          </cell>
          <cell r="DB965" t="b">
            <v>0</v>
          </cell>
          <cell r="DD965" t="b">
            <v>0</v>
          </cell>
          <cell r="DF965" t="b">
            <v>0</v>
          </cell>
          <cell r="DH965" t="b">
            <v>1</v>
          </cell>
          <cell r="DJ965" t="b">
            <v>1</v>
          </cell>
          <cell r="DL965" t="b">
            <v>1</v>
          </cell>
          <cell r="DN965" t="b">
            <v>0</v>
          </cell>
          <cell r="DP965" t="b">
            <v>0</v>
          </cell>
          <cell r="DV965">
            <v>0</v>
          </cell>
          <cell r="DX965">
            <v>0</v>
          </cell>
          <cell r="DZ965">
            <v>0</v>
          </cell>
          <cell r="EB965">
            <v>0</v>
          </cell>
          <cell r="ED965">
            <v>0</v>
          </cell>
          <cell r="EF965">
            <v>0</v>
          </cell>
          <cell r="EJ965">
            <v>0</v>
          </cell>
          <cell r="EL965">
            <v>0</v>
          </cell>
          <cell r="EN965">
            <v>0</v>
          </cell>
          <cell r="EP965">
            <v>0</v>
          </cell>
          <cell r="ER965">
            <v>0</v>
          </cell>
          <cell r="ET965">
            <v>0</v>
          </cell>
          <cell r="EX965">
            <v>0</v>
          </cell>
          <cell r="EZ965">
            <v>0</v>
          </cell>
          <cell r="FD965">
            <v>0</v>
          </cell>
          <cell r="FF965">
            <v>0</v>
          </cell>
        </row>
        <row r="966">
          <cell r="A966" t="str">
            <v>NyBiogas_DKW_0-5_2020</v>
          </cell>
          <cell r="B966" t="str">
            <v>DK-West</v>
          </cell>
          <cell r="G966">
            <v>1.0465782601812579</v>
          </cell>
          <cell r="H966">
            <v>1.1960894402071518</v>
          </cell>
          <cell r="AK966">
            <v>0.36630239106344026</v>
          </cell>
          <cell r="AL966">
            <v>0.47843577608286064</v>
          </cell>
          <cell r="AN966">
            <v>0</v>
          </cell>
          <cell r="AO966">
            <v>0.10465782601812579</v>
          </cell>
          <cell r="AP966">
            <v>31.397347805437736</v>
          </cell>
          <cell r="AQ966">
            <v>0.10465782601812579</v>
          </cell>
          <cell r="BG966" t="b">
            <v>1</v>
          </cell>
          <cell r="BO966" t="b">
            <v>0</v>
          </cell>
          <cell r="CA966" t="b">
            <v>0</v>
          </cell>
          <cell r="CB966" t="b">
            <v>0</v>
          </cell>
          <cell r="CD966" t="b">
            <v>0</v>
          </cell>
          <cell r="CE966" t="b">
            <v>0</v>
          </cell>
          <cell r="CG966" t="b">
            <v>0</v>
          </cell>
          <cell r="CH966" t="b">
            <v>0</v>
          </cell>
          <cell r="CP966" t="str">
            <v>ECBGAEND</v>
          </cell>
          <cell r="CT966" t="b">
            <v>0</v>
          </cell>
          <cell r="CV966" t="b">
            <v>1</v>
          </cell>
          <cell r="CX966" t="b">
            <v>1</v>
          </cell>
          <cell r="CZ966" t="b">
            <v>1</v>
          </cell>
          <cell r="DB966" t="b">
            <v>0</v>
          </cell>
          <cell r="DD966" t="b">
            <v>0</v>
          </cell>
          <cell r="DF966" t="b">
            <v>0</v>
          </cell>
          <cell r="DH966" t="b">
            <v>1</v>
          </cell>
          <cell r="DJ966" t="b">
            <v>1</v>
          </cell>
          <cell r="DL966" t="b">
            <v>1</v>
          </cell>
          <cell r="DN966" t="b">
            <v>0</v>
          </cell>
          <cell r="DP966" t="b">
            <v>0</v>
          </cell>
          <cell r="DV966">
            <v>0</v>
          </cell>
          <cell r="DX966">
            <v>0</v>
          </cell>
          <cell r="DZ966">
            <v>0</v>
          </cell>
          <cell r="EB966">
            <v>0</v>
          </cell>
          <cell r="ED966">
            <v>0</v>
          </cell>
          <cell r="EF966">
            <v>0</v>
          </cell>
          <cell r="EJ966">
            <v>0</v>
          </cell>
          <cell r="EL966">
            <v>0</v>
          </cell>
          <cell r="EN966">
            <v>0</v>
          </cell>
          <cell r="EP966">
            <v>0</v>
          </cell>
          <cell r="ER966">
            <v>0</v>
          </cell>
          <cell r="ET966">
            <v>0</v>
          </cell>
          <cell r="EX966">
            <v>0</v>
          </cell>
          <cell r="EZ966">
            <v>0</v>
          </cell>
          <cell r="FD966">
            <v>0</v>
          </cell>
          <cell r="FF966">
            <v>0</v>
          </cell>
        </row>
        <row r="967">
          <cell r="A967" t="str">
            <v>NyBiogas_DKW_0-5_2021</v>
          </cell>
          <cell r="B967" t="str">
            <v>DK-West</v>
          </cell>
          <cell r="G967">
            <v>9.6634135367541045</v>
          </cell>
          <cell r="H967">
            <v>11.043901184861834</v>
          </cell>
          <cell r="AK967">
            <v>3.3821947378639363</v>
          </cell>
          <cell r="AL967">
            <v>4.4175604739447332</v>
          </cell>
          <cell r="AN967">
            <v>0</v>
          </cell>
          <cell r="AO967">
            <v>0.96634135367541052</v>
          </cell>
          <cell r="AP967">
            <v>289.90240610262316</v>
          </cell>
          <cell r="AQ967">
            <v>0.96634135367541052</v>
          </cell>
          <cell r="BG967" t="b">
            <v>1</v>
          </cell>
          <cell r="BO967" t="b">
            <v>0</v>
          </cell>
          <cell r="CA967" t="b">
            <v>0</v>
          </cell>
          <cell r="CB967" t="b">
            <v>0</v>
          </cell>
          <cell r="CD967" t="b">
            <v>0</v>
          </cell>
          <cell r="CE967" t="b">
            <v>0</v>
          </cell>
          <cell r="CG967" t="b">
            <v>0</v>
          </cell>
          <cell r="CH967" t="b">
            <v>0</v>
          </cell>
          <cell r="CP967" t="str">
            <v>ECBGAEND</v>
          </cell>
          <cell r="CT967" t="b">
            <v>0</v>
          </cell>
          <cell r="CV967" t="b">
            <v>0</v>
          </cell>
          <cell r="CX967" t="b">
            <v>1</v>
          </cell>
          <cell r="CZ967" t="b">
            <v>1</v>
          </cell>
          <cell r="DB967" t="b">
            <v>0</v>
          </cell>
          <cell r="DD967" t="b">
            <v>0</v>
          </cell>
          <cell r="DF967" t="b">
            <v>0</v>
          </cell>
          <cell r="DH967" t="b">
            <v>0</v>
          </cell>
          <cell r="DJ967" t="b">
            <v>1</v>
          </cell>
          <cell r="DL967" t="b">
            <v>1</v>
          </cell>
          <cell r="DN967" t="b">
            <v>0</v>
          </cell>
          <cell r="DP967" t="b">
            <v>0</v>
          </cell>
          <cell r="DV967">
            <v>0</v>
          </cell>
          <cell r="DX967">
            <v>0</v>
          </cell>
          <cell r="DZ967">
            <v>0</v>
          </cell>
          <cell r="EB967">
            <v>0</v>
          </cell>
          <cell r="ED967">
            <v>0</v>
          </cell>
          <cell r="EF967">
            <v>0</v>
          </cell>
          <cell r="EJ967">
            <v>0</v>
          </cell>
          <cell r="EL967">
            <v>0</v>
          </cell>
          <cell r="EN967">
            <v>0</v>
          </cell>
          <cell r="EP967">
            <v>0</v>
          </cell>
          <cell r="ER967">
            <v>0</v>
          </cell>
          <cell r="ET967">
            <v>0</v>
          </cell>
          <cell r="EX967">
            <v>0</v>
          </cell>
          <cell r="EZ967">
            <v>0</v>
          </cell>
          <cell r="FD967">
            <v>0</v>
          </cell>
          <cell r="FF967">
            <v>0</v>
          </cell>
        </row>
        <row r="968">
          <cell r="A968" t="str">
            <v>NyBiogas_DKW_0-5_2022</v>
          </cell>
          <cell r="B968" t="str">
            <v>DK-West</v>
          </cell>
          <cell r="G968">
            <v>11.154993494013702</v>
          </cell>
          <cell r="H968">
            <v>12.748563993158516</v>
          </cell>
          <cell r="AK968">
            <v>3.9042477229047954</v>
          </cell>
          <cell r="AL968">
            <v>5.0994255972634059</v>
          </cell>
          <cell r="AN968">
            <v>0</v>
          </cell>
          <cell r="AO968">
            <v>1.1154993494013703</v>
          </cell>
          <cell r="AP968">
            <v>334.64980482041108</v>
          </cell>
          <cell r="AQ968">
            <v>1.1154993494013703</v>
          </cell>
          <cell r="BG968" t="b">
            <v>1</v>
          </cell>
          <cell r="BO968" t="b">
            <v>0</v>
          </cell>
          <cell r="CA968" t="b">
            <v>0</v>
          </cell>
          <cell r="CB968" t="b">
            <v>0</v>
          </cell>
          <cell r="CD968" t="b">
            <v>0</v>
          </cell>
          <cell r="CE968" t="b">
            <v>0</v>
          </cell>
          <cell r="CG968" t="b">
            <v>0</v>
          </cell>
          <cell r="CH968" t="b">
            <v>0</v>
          </cell>
          <cell r="CP968" t="str">
            <v>ECBGAEND</v>
          </cell>
          <cell r="CT968" t="b">
            <v>0</v>
          </cell>
          <cell r="CV968" t="b">
            <v>0</v>
          </cell>
          <cell r="CX968" t="b">
            <v>1</v>
          </cell>
          <cell r="CZ968" t="b">
            <v>1</v>
          </cell>
          <cell r="DB968" t="b">
            <v>0</v>
          </cell>
          <cell r="DD968" t="b">
            <v>0</v>
          </cell>
          <cell r="DF968" t="b">
            <v>0</v>
          </cell>
          <cell r="DH968" t="b">
            <v>0</v>
          </cell>
          <cell r="DJ968" t="b">
            <v>1</v>
          </cell>
          <cell r="DL968" t="b">
            <v>1</v>
          </cell>
          <cell r="DN968" t="b">
            <v>0</v>
          </cell>
          <cell r="DP968" t="b">
            <v>0</v>
          </cell>
          <cell r="DV968">
            <v>0</v>
          </cell>
          <cell r="DX968">
            <v>0</v>
          </cell>
          <cell r="DZ968">
            <v>0</v>
          </cell>
          <cell r="EB968">
            <v>0</v>
          </cell>
          <cell r="ED968">
            <v>0</v>
          </cell>
          <cell r="EF968">
            <v>0</v>
          </cell>
          <cell r="EJ968">
            <v>0</v>
          </cell>
          <cell r="EL968">
            <v>0</v>
          </cell>
          <cell r="EN968">
            <v>0</v>
          </cell>
          <cell r="EP968">
            <v>0</v>
          </cell>
          <cell r="ER968">
            <v>0</v>
          </cell>
          <cell r="ET968">
            <v>0</v>
          </cell>
          <cell r="EX968">
            <v>0</v>
          </cell>
          <cell r="EZ968">
            <v>0</v>
          </cell>
          <cell r="FD968">
            <v>0</v>
          </cell>
          <cell r="FF968">
            <v>0</v>
          </cell>
        </row>
        <row r="969">
          <cell r="A969" t="str">
            <v>NyBiogas_DKW_0-5_2023</v>
          </cell>
          <cell r="B969" t="str">
            <v>DK-West</v>
          </cell>
          <cell r="G969">
            <v>11.391038201124388</v>
          </cell>
          <cell r="H969">
            <v>13.018329372713586</v>
          </cell>
          <cell r="AK969">
            <v>3.9868633703935354</v>
          </cell>
          <cell r="AL969">
            <v>5.2073317490854336</v>
          </cell>
          <cell r="AN969">
            <v>0</v>
          </cell>
          <cell r="AO969">
            <v>1.1391038201124388</v>
          </cell>
          <cell r="AP969">
            <v>341.73114603373165</v>
          </cell>
          <cell r="AQ969">
            <v>1.1391038201124388</v>
          </cell>
          <cell r="BG969" t="b">
            <v>1</v>
          </cell>
          <cell r="BO969" t="b">
            <v>0</v>
          </cell>
          <cell r="CA969" t="b">
            <v>0</v>
          </cell>
          <cell r="CB969" t="b">
            <v>0</v>
          </cell>
          <cell r="CD969" t="b">
            <v>0</v>
          </cell>
          <cell r="CE969" t="b">
            <v>0</v>
          </cell>
          <cell r="CG969" t="b">
            <v>0</v>
          </cell>
          <cell r="CH969" t="b">
            <v>0</v>
          </cell>
          <cell r="CP969" t="str">
            <v>ECBGAEND</v>
          </cell>
          <cell r="CT969" t="b">
            <v>0</v>
          </cell>
          <cell r="CV969" t="b">
            <v>0</v>
          </cell>
          <cell r="CX969" t="b">
            <v>1</v>
          </cell>
          <cell r="CZ969" t="b">
            <v>1</v>
          </cell>
          <cell r="DB969" t="b">
            <v>0</v>
          </cell>
          <cell r="DD969" t="b">
            <v>0</v>
          </cell>
          <cell r="DF969" t="b">
            <v>0</v>
          </cell>
          <cell r="DH969" t="b">
            <v>0</v>
          </cell>
          <cell r="DJ969" t="b">
            <v>1</v>
          </cell>
          <cell r="DL969" t="b">
            <v>1</v>
          </cell>
          <cell r="DN969" t="b">
            <v>0</v>
          </cell>
          <cell r="DP969" t="b">
            <v>0</v>
          </cell>
          <cell r="DV969">
            <v>0</v>
          </cell>
          <cell r="DX969">
            <v>0</v>
          </cell>
          <cell r="DZ969">
            <v>0</v>
          </cell>
          <cell r="EB969">
            <v>0</v>
          </cell>
          <cell r="ED969">
            <v>0</v>
          </cell>
          <cell r="EF969">
            <v>0</v>
          </cell>
          <cell r="EJ969">
            <v>0</v>
          </cell>
          <cell r="EL969">
            <v>0</v>
          </cell>
          <cell r="EN969">
            <v>0</v>
          </cell>
          <cell r="EP969">
            <v>0</v>
          </cell>
          <cell r="ER969">
            <v>0</v>
          </cell>
          <cell r="ET969">
            <v>0</v>
          </cell>
          <cell r="EX969">
            <v>0</v>
          </cell>
          <cell r="EZ969">
            <v>0</v>
          </cell>
          <cell r="FD969">
            <v>0</v>
          </cell>
          <cell r="FF969">
            <v>0</v>
          </cell>
        </row>
        <row r="970">
          <cell r="A970" t="str">
            <v>NyBiogas_DKW_0-5_2024</v>
          </cell>
          <cell r="B970" t="str">
            <v>DK-West</v>
          </cell>
          <cell r="G970">
            <v>13.75219224658049</v>
          </cell>
          <cell r="H970">
            <v>15.716791138949132</v>
          </cell>
          <cell r="AK970">
            <v>4.8132672863031711</v>
          </cell>
          <cell r="AL970">
            <v>6.2867164555796524</v>
          </cell>
          <cell r="AN970">
            <v>0</v>
          </cell>
          <cell r="AO970">
            <v>1.375219224658049</v>
          </cell>
          <cell r="AP970">
            <v>412.56576739741473</v>
          </cell>
          <cell r="AQ970">
            <v>1.375219224658049</v>
          </cell>
          <cell r="BG970" t="b">
            <v>1</v>
          </cell>
          <cell r="BO970" t="b">
            <v>0</v>
          </cell>
          <cell r="CA970" t="b">
            <v>0</v>
          </cell>
          <cell r="CB970" t="b">
            <v>0</v>
          </cell>
          <cell r="CD970" t="b">
            <v>0</v>
          </cell>
          <cell r="CE970" t="b">
            <v>0</v>
          </cell>
          <cell r="CG970" t="b">
            <v>0</v>
          </cell>
          <cell r="CH970" t="b">
            <v>0</v>
          </cell>
          <cell r="CP970" t="str">
            <v>ECBGAEND</v>
          </cell>
          <cell r="CT970" t="b">
            <v>0</v>
          </cell>
          <cell r="CV970" t="b">
            <v>0</v>
          </cell>
          <cell r="CX970" t="b">
            <v>1</v>
          </cell>
          <cell r="CZ970" t="b">
            <v>1</v>
          </cell>
          <cell r="DB970" t="b">
            <v>0</v>
          </cell>
          <cell r="DD970" t="b">
            <v>0</v>
          </cell>
          <cell r="DF970" t="b">
            <v>0</v>
          </cell>
          <cell r="DH970" t="b">
            <v>0</v>
          </cell>
          <cell r="DJ970" t="b">
            <v>1</v>
          </cell>
          <cell r="DL970" t="b">
            <v>1</v>
          </cell>
          <cell r="DN970" t="b">
            <v>0</v>
          </cell>
          <cell r="DP970" t="b">
            <v>0</v>
          </cell>
          <cell r="DV970">
            <v>0</v>
          </cell>
          <cell r="DX970">
            <v>0</v>
          </cell>
          <cell r="DZ970">
            <v>0</v>
          </cell>
          <cell r="EB970">
            <v>0</v>
          </cell>
          <cell r="ED970">
            <v>0</v>
          </cell>
          <cell r="EF970">
            <v>0</v>
          </cell>
          <cell r="EJ970">
            <v>0</v>
          </cell>
          <cell r="EL970">
            <v>0</v>
          </cell>
          <cell r="EN970">
            <v>0</v>
          </cell>
          <cell r="EP970">
            <v>0</v>
          </cell>
          <cell r="ER970">
            <v>0</v>
          </cell>
          <cell r="ET970">
            <v>0</v>
          </cell>
          <cell r="EX970">
            <v>0</v>
          </cell>
          <cell r="EZ970">
            <v>0</v>
          </cell>
          <cell r="FD970">
            <v>0</v>
          </cell>
          <cell r="FF970">
            <v>0</v>
          </cell>
        </row>
        <row r="971">
          <cell r="A971" t="str">
            <v>NyBiogas_DKW_0-5_2025</v>
          </cell>
          <cell r="B971" t="str">
            <v>DK-West</v>
          </cell>
          <cell r="G971">
            <v>12.496177713707745</v>
          </cell>
          <cell r="H971">
            <v>14.281345958523136</v>
          </cell>
          <cell r="AK971">
            <v>4.3736621997977103</v>
          </cell>
          <cell r="AL971">
            <v>5.712538383409254</v>
          </cell>
          <cell r="AN971">
            <v>0</v>
          </cell>
          <cell r="AO971">
            <v>1.2496177713707746</v>
          </cell>
          <cell r="AP971">
            <v>374.88533141123236</v>
          </cell>
          <cell r="AQ971">
            <v>1.2496177713707746</v>
          </cell>
          <cell r="BG971" t="b">
            <v>1</v>
          </cell>
          <cell r="BO971" t="b">
            <v>0</v>
          </cell>
          <cell r="CA971" t="b">
            <v>0</v>
          </cell>
          <cell r="CB971" t="b">
            <v>0</v>
          </cell>
          <cell r="CD971" t="b">
            <v>0</v>
          </cell>
          <cell r="CE971" t="b">
            <v>0</v>
          </cell>
          <cell r="CG971" t="b">
            <v>0</v>
          </cell>
          <cell r="CH971" t="b">
            <v>0</v>
          </cell>
          <cell r="CP971" t="str">
            <v>ECBGAEND</v>
          </cell>
          <cell r="CT971" t="b">
            <v>0</v>
          </cell>
          <cell r="CV971" t="b">
            <v>0</v>
          </cell>
          <cell r="CX971" t="b">
            <v>1</v>
          </cell>
          <cell r="CZ971" t="b">
            <v>1</v>
          </cell>
          <cell r="DB971" t="b">
            <v>0</v>
          </cell>
          <cell r="DD971" t="b">
            <v>0</v>
          </cell>
          <cell r="DF971" t="b">
            <v>0</v>
          </cell>
          <cell r="DH971" t="b">
            <v>0</v>
          </cell>
          <cell r="DJ971" t="b">
            <v>1</v>
          </cell>
          <cell r="DL971" t="b">
            <v>1</v>
          </cell>
          <cell r="DN971" t="b">
            <v>0</v>
          </cell>
          <cell r="DP971" t="b">
            <v>0</v>
          </cell>
          <cell r="DV971">
            <v>0</v>
          </cell>
          <cell r="DX971">
            <v>0</v>
          </cell>
          <cell r="DZ971">
            <v>0</v>
          </cell>
          <cell r="EB971">
            <v>0</v>
          </cell>
          <cell r="ED971">
            <v>0</v>
          </cell>
          <cell r="EF971">
            <v>0</v>
          </cell>
          <cell r="EJ971">
            <v>0</v>
          </cell>
          <cell r="EL971">
            <v>0</v>
          </cell>
          <cell r="EN971">
            <v>0</v>
          </cell>
          <cell r="EP971">
            <v>0</v>
          </cell>
          <cell r="ER971">
            <v>0</v>
          </cell>
          <cell r="ET971">
            <v>0</v>
          </cell>
          <cell r="EX971">
            <v>0</v>
          </cell>
          <cell r="EZ971">
            <v>0</v>
          </cell>
          <cell r="FD971">
            <v>0</v>
          </cell>
          <cell r="FF971">
            <v>0</v>
          </cell>
        </row>
        <row r="972">
          <cell r="A972" t="str">
            <v>NyBiogas_DKW_0-5_2026</v>
          </cell>
          <cell r="B972" t="str">
            <v>DK-West</v>
          </cell>
          <cell r="G972">
            <v>15.42530950592651</v>
          </cell>
          <cell r="H972">
            <v>17.628925149630298</v>
          </cell>
          <cell r="AK972">
            <v>5.3988583270742785</v>
          </cell>
          <cell r="AL972">
            <v>7.0515700598521187</v>
          </cell>
          <cell r="AN972">
            <v>0</v>
          </cell>
          <cell r="AO972">
            <v>1.542530950592651</v>
          </cell>
          <cell r="AP972">
            <v>462.75928517779528</v>
          </cell>
          <cell r="AQ972">
            <v>1.542530950592651</v>
          </cell>
          <cell r="BG972" t="b">
            <v>1</v>
          </cell>
          <cell r="BO972" t="b">
            <v>0</v>
          </cell>
          <cell r="CA972" t="b">
            <v>0</v>
          </cell>
          <cell r="CB972" t="b">
            <v>0</v>
          </cell>
          <cell r="CD972" t="b">
            <v>0</v>
          </cell>
          <cell r="CE972" t="b">
            <v>0</v>
          </cell>
          <cell r="CG972" t="b">
            <v>0</v>
          </cell>
          <cell r="CH972" t="b">
            <v>0</v>
          </cell>
          <cell r="CP972" t="str">
            <v>ECBGAEND</v>
          </cell>
          <cell r="CT972" t="b">
            <v>0</v>
          </cell>
          <cell r="CV972" t="b">
            <v>0</v>
          </cell>
          <cell r="CX972" t="b">
            <v>0</v>
          </cell>
          <cell r="CZ972" t="b">
            <v>1</v>
          </cell>
          <cell r="DB972" t="b">
            <v>0</v>
          </cell>
          <cell r="DD972" t="b">
            <v>0</v>
          </cell>
          <cell r="DF972" t="b">
            <v>0</v>
          </cell>
          <cell r="DH972" t="b">
            <v>0</v>
          </cell>
          <cell r="DJ972" t="b">
            <v>0</v>
          </cell>
          <cell r="DL972" t="b">
            <v>1</v>
          </cell>
          <cell r="DN972" t="b">
            <v>0</v>
          </cell>
          <cell r="DP972" t="b">
            <v>0</v>
          </cell>
          <cell r="DV972">
            <v>0</v>
          </cell>
          <cell r="DX972">
            <v>0</v>
          </cell>
          <cell r="DZ972">
            <v>0</v>
          </cell>
          <cell r="EB972">
            <v>0</v>
          </cell>
          <cell r="ED972">
            <v>0</v>
          </cell>
          <cell r="EF972">
            <v>0</v>
          </cell>
          <cell r="EJ972">
            <v>0</v>
          </cell>
          <cell r="EL972">
            <v>0</v>
          </cell>
          <cell r="EN972">
            <v>0</v>
          </cell>
          <cell r="EP972">
            <v>0</v>
          </cell>
          <cell r="ER972">
            <v>0</v>
          </cell>
          <cell r="ET972">
            <v>0</v>
          </cell>
          <cell r="EX972">
            <v>0</v>
          </cell>
          <cell r="EZ972">
            <v>0</v>
          </cell>
          <cell r="FD972">
            <v>0</v>
          </cell>
          <cell r="FF972">
            <v>0</v>
          </cell>
        </row>
        <row r="973">
          <cell r="A973" t="str">
            <v>NyBiogas_DKW_0-5_2027</v>
          </cell>
          <cell r="B973" t="str">
            <v>DK-West</v>
          </cell>
          <cell r="G973">
            <v>15.210650626224243</v>
          </cell>
          <cell r="H973">
            <v>17.38360071568485</v>
          </cell>
          <cell r="AK973">
            <v>5.3237277191784846</v>
          </cell>
          <cell r="AL973">
            <v>6.9534402862739393</v>
          </cell>
          <cell r="AN973">
            <v>0</v>
          </cell>
          <cell r="AO973">
            <v>1.5210650626224245</v>
          </cell>
          <cell r="AP973">
            <v>456.31951878672731</v>
          </cell>
          <cell r="AQ973">
            <v>1.5210650626224245</v>
          </cell>
          <cell r="BG973" t="b">
            <v>1</v>
          </cell>
          <cell r="BO973" t="b">
            <v>0</v>
          </cell>
          <cell r="CA973" t="b">
            <v>0</v>
          </cell>
          <cell r="CB973" t="b">
            <v>0</v>
          </cell>
          <cell r="CD973" t="b">
            <v>0</v>
          </cell>
          <cell r="CE973" t="b">
            <v>0</v>
          </cell>
          <cell r="CG973" t="b">
            <v>0</v>
          </cell>
          <cell r="CH973" t="b">
            <v>0</v>
          </cell>
          <cell r="CP973" t="str">
            <v>ECBGAEND</v>
          </cell>
          <cell r="CT973" t="b">
            <v>0</v>
          </cell>
          <cell r="CV973" t="b">
            <v>0</v>
          </cell>
          <cell r="CX973" t="b">
            <v>0</v>
          </cell>
          <cell r="CZ973" t="b">
            <v>1</v>
          </cell>
          <cell r="DB973" t="b">
            <v>0</v>
          </cell>
          <cell r="DD973" t="b">
            <v>0</v>
          </cell>
          <cell r="DF973" t="b">
            <v>0</v>
          </cell>
          <cell r="DH973" t="b">
            <v>0</v>
          </cell>
          <cell r="DJ973" t="b">
            <v>0</v>
          </cell>
          <cell r="DL973" t="b">
            <v>1</v>
          </cell>
          <cell r="DN973" t="b">
            <v>0</v>
          </cell>
          <cell r="DP973" t="b">
            <v>0</v>
          </cell>
          <cell r="DV973">
            <v>0</v>
          </cell>
          <cell r="DX973">
            <v>0</v>
          </cell>
          <cell r="DZ973">
            <v>0</v>
          </cell>
          <cell r="EB973">
            <v>0</v>
          </cell>
          <cell r="ED973">
            <v>0</v>
          </cell>
          <cell r="EF973">
            <v>0</v>
          </cell>
          <cell r="EJ973">
            <v>0</v>
          </cell>
          <cell r="EL973">
            <v>0</v>
          </cell>
          <cell r="EN973">
            <v>0</v>
          </cell>
          <cell r="EP973">
            <v>0</v>
          </cell>
          <cell r="ER973">
            <v>0</v>
          </cell>
          <cell r="ET973">
            <v>0</v>
          </cell>
          <cell r="EX973">
            <v>0</v>
          </cell>
          <cell r="EZ973">
            <v>0</v>
          </cell>
          <cell r="FD973">
            <v>0</v>
          </cell>
          <cell r="FF973">
            <v>0</v>
          </cell>
        </row>
        <row r="974">
          <cell r="A974" t="str">
            <v>NyBiogas_DKW_0-5_2028</v>
          </cell>
          <cell r="B974" t="str">
            <v>DK-West</v>
          </cell>
          <cell r="G974">
            <v>14.075189582376902</v>
          </cell>
          <cell r="H974">
            <v>16.085930951287889</v>
          </cell>
          <cell r="AK974">
            <v>4.9263163538319157</v>
          </cell>
          <cell r="AL974">
            <v>6.4343723805151543</v>
          </cell>
          <cell r="AN974">
            <v>0</v>
          </cell>
          <cell r="AO974">
            <v>1.4075189582376904</v>
          </cell>
          <cell r="AP974">
            <v>422.25568747130706</v>
          </cell>
          <cell r="AQ974">
            <v>1.4075189582376904</v>
          </cell>
          <cell r="BG974" t="b">
            <v>1</v>
          </cell>
          <cell r="BO974" t="b">
            <v>0</v>
          </cell>
          <cell r="CA974" t="b">
            <v>0</v>
          </cell>
          <cell r="CB974" t="b">
            <v>0</v>
          </cell>
          <cell r="CD974" t="b">
            <v>0</v>
          </cell>
          <cell r="CE974" t="b">
            <v>0</v>
          </cell>
          <cell r="CG974" t="b">
            <v>0</v>
          </cell>
          <cell r="CH974" t="b">
            <v>0</v>
          </cell>
          <cell r="CP974" t="str">
            <v>ECBGAEND</v>
          </cell>
          <cell r="CT974" t="b">
            <v>0</v>
          </cell>
          <cell r="CV974" t="b">
            <v>0</v>
          </cell>
          <cell r="CX974" t="b">
            <v>0</v>
          </cell>
          <cell r="CZ974" t="b">
            <v>1</v>
          </cell>
          <cell r="DB974" t="b">
            <v>0</v>
          </cell>
          <cell r="DD974" t="b">
            <v>0</v>
          </cell>
          <cell r="DF974" t="b">
            <v>0</v>
          </cell>
          <cell r="DH974" t="b">
            <v>0</v>
          </cell>
          <cell r="DJ974" t="b">
            <v>0</v>
          </cell>
          <cell r="DL974" t="b">
            <v>1</v>
          </cell>
          <cell r="DN974" t="b">
            <v>0</v>
          </cell>
          <cell r="DP974" t="b">
            <v>0</v>
          </cell>
          <cell r="DV974">
            <v>0</v>
          </cell>
          <cell r="DX974">
            <v>0</v>
          </cell>
          <cell r="DZ974">
            <v>0</v>
          </cell>
          <cell r="EB974">
            <v>0</v>
          </cell>
          <cell r="ED974">
            <v>0</v>
          </cell>
          <cell r="EF974">
            <v>0</v>
          </cell>
          <cell r="EJ974">
            <v>0</v>
          </cell>
          <cell r="EL974">
            <v>0</v>
          </cell>
          <cell r="EN974">
            <v>0</v>
          </cell>
          <cell r="EP974">
            <v>0</v>
          </cell>
          <cell r="ER974">
            <v>0</v>
          </cell>
          <cell r="ET974">
            <v>0</v>
          </cell>
          <cell r="EX974">
            <v>0</v>
          </cell>
          <cell r="EZ974">
            <v>0</v>
          </cell>
          <cell r="FD974">
            <v>0</v>
          </cell>
          <cell r="FF974">
            <v>0</v>
          </cell>
        </row>
        <row r="975">
          <cell r="A975" t="str">
            <v>NyBiogas_DKW_0-5_2029</v>
          </cell>
          <cell r="B975" t="str">
            <v>DK-West</v>
          </cell>
          <cell r="G975">
            <v>14.510293050533642</v>
          </cell>
          <cell r="H975">
            <v>16.583192057752733</v>
          </cell>
          <cell r="AK975">
            <v>5.0786025676867741</v>
          </cell>
          <cell r="AL975">
            <v>6.6332768231010926</v>
          </cell>
          <cell r="AN975">
            <v>0</v>
          </cell>
          <cell r="AO975">
            <v>1.4510293050533642</v>
          </cell>
          <cell r="AP975">
            <v>435.30879151600925</v>
          </cell>
          <cell r="AQ975">
            <v>1.4510293050533642</v>
          </cell>
          <cell r="BG975" t="b">
            <v>1</v>
          </cell>
          <cell r="BO975" t="b">
            <v>0</v>
          </cell>
          <cell r="CA975" t="b">
            <v>0</v>
          </cell>
          <cell r="CB975" t="b">
            <v>0</v>
          </cell>
          <cell r="CD975" t="b">
            <v>0</v>
          </cell>
          <cell r="CE975" t="b">
            <v>0</v>
          </cell>
          <cell r="CG975" t="b">
            <v>0</v>
          </cell>
          <cell r="CH975" t="b">
            <v>0</v>
          </cell>
          <cell r="CP975" t="str">
            <v>ECBGAEND</v>
          </cell>
          <cell r="CT975" t="b">
            <v>0</v>
          </cell>
          <cell r="CV975" t="b">
            <v>0</v>
          </cell>
          <cell r="CX975" t="b">
            <v>0</v>
          </cell>
          <cell r="CZ975" t="b">
            <v>1</v>
          </cell>
          <cell r="DB975" t="b">
            <v>0</v>
          </cell>
          <cell r="DD975" t="b">
            <v>0</v>
          </cell>
          <cell r="DF975" t="b">
            <v>0</v>
          </cell>
          <cell r="DH975" t="b">
            <v>0</v>
          </cell>
          <cell r="DJ975" t="b">
            <v>0</v>
          </cell>
          <cell r="DL975" t="b">
            <v>1</v>
          </cell>
          <cell r="DN975" t="b">
            <v>0</v>
          </cell>
          <cell r="DP975" t="b">
            <v>0</v>
          </cell>
          <cell r="DV975">
            <v>0</v>
          </cell>
          <cell r="DX975">
            <v>0</v>
          </cell>
          <cell r="DZ975">
            <v>0</v>
          </cell>
          <cell r="EB975">
            <v>0</v>
          </cell>
          <cell r="ED975">
            <v>0</v>
          </cell>
          <cell r="EF975">
            <v>0</v>
          </cell>
          <cell r="EJ975">
            <v>0</v>
          </cell>
          <cell r="EL975">
            <v>0</v>
          </cell>
          <cell r="EN975">
            <v>0</v>
          </cell>
          <cell r="EP975">
            <v>0</v>
          </cell>
          <cell r="ER975">
            <v>0</v>
          </cell>
          <cell r="ET975">
            <v>0</v>
          </cell>
          <cell r="EX975">
            <v>0</v>
          </cell>
          <cell r="EZ975">
            <v>0</v>
          </cell>
          <cell r="FD975">
            <v>0</v>
          </cell>
          <cell r="FF975">
            <v>0</v>
          </cell>
        </row>
        <row r="976">
          <cell r="A976" t="str">
            <v>NyBiogas_DKW_0-5_2030</v>
          </cell>
          <cell r="B976" t="str">
            <v>DK-West</v>
          </cell>
          <cell r="G976">
            <v>15.469836328160183</v>
          </cell>
          <cell r="H976">
            <v>17.679812946468779</v>
          </cell>
          <cell r="AK976">
            <v>5.4144427148560634</v>
          </cell>
          <cell r="AL976">
            <v>7.0719251785875104</v>
          </cell>
          <cell r="AN976">
            <v>0</v>
          </cell>
          <cell r="AO976">
            <v>1.5469836328160183</v>
          </cell>
          <cell r="AP976">
            <v>464.0950898448055</v>
          </cell>
          <cell r="AQ976">
            <v>1.5469836328160183</v>
          </cell>
          <cell r="BG976" t="b">
            <v>1</v>
          </cell>
          <cell r="BO976" t="b">
            <v>0</v>
          </cell>
          <cell r="CA976" t="b">
            <v>0</v>
          </cell>
          <cell r="CB976" t="b">
            <v>0</v>
          </cell>
          <cell r="CD976" t="b">
            <v>0</v>
          </cell>
          <cell r="CE976" t="b">
            <v>0</v>
          </cell>
          <cell r="CG976" t="b">
            <v>0</v>
          </cell>
          <cell r="CH976" t="b">
            <v>0</v>
          </cell>
          <cell r="CP976" t="str">
            <v>ECBGAEND</v>
          </cell>
          <cell r="CT976" t="b">
            <v>0</v>
          </cell>
          <cell r="CV976" t="b">
            <v>0</v>
          </cell>
          <cell r="CX976" t="b">
            <v>0</v>
          </cell>
          <cell r="CZ976" t="b">
            <v>1</v>
          </cell>
          <cell r="DB976" t="b">
            <v>0</v>
          </cell>
          <cell r="DD976" t="b">
            <v>0</v>
          </cell>
          <cell r="DF976" t="b">
            <v>0</v>
          </cell>
          <cell r="DH976" t="b">
            <v>0</v>
          </cell>
          <cell r="DJ976" t="b">
            <v>0</v>
          </cell>
          <cell r="DL976" t="b">
            <v>1</v>
          </cell>
          <cell r="DN976" t="b">
            <v>0</v>
          </cell>
          <cell r="DP976" t="b">
            <v>0</v>
          </cell>
          <cell r="DV976">
            <v>0</v>
          </cell>
          <cell r="DX976">
            <v>0</v>
          </cell>
          <cell r="DZ976">
            <v>0</v>
          </cell>
          <cell r="EB976">
            <v>0</v>
          </cell>
          <cell r="ED976">
            <v>0</v>
          </cell>
          <cell r="EF976">
            <v>0</v>
          </cell>
          <cell r="EJ976">
            <v>0</v>
          </cell>
          <cell r="EL976">
            <v>0</v>
          </cell>
          <cell r="EN976">
            <v>0</v>
          </cell>
          <cell r="EP976">
            <v>0</v>
          </cell>
          <cell r="ER976">
            <v>0</v>
          </cell>
          <cell r="ET976">
            <v>0</v>
          </cell>
          <cell r="EX976">
            <v>0</v>
          </cell>
          <cell r="EZ976">
            <v>0</v>
          </cell>
          <cell r="FD976">
            <v>0</v>
          </cell>
          <cell r="FF976">
            <v>0</v>
          </cell>
        </row>
        <row r="977">
          <cell r="A977" t="str">
            <v>NyBiogas_DKW_0-5_2031</v>
          </cell>
          <cell r="B977" t="str">
            <v>DK-West</v>
          </cell>
          <cell r="G977">
            <v>15.468476258416537</v>
          </cell>
          <cell r="H977">
            <v>17.678258581047469</v>
          </cell>
          <cell r="AK977">
            <v>5.4139666904457879</v>
          </cell>
          <cell r="AL977">
            <v>7.0713034324189872</v>
          </cell>
          <cell r="AN977">
            <v>0</v>
          </cell>
          <cell r="AO977">
            <v>1.5468476258416537</v>
          </cell>
          <cell r="AP977">
            <v>464.05428775249612</v>
          </cell>
          <cell r="AQ977">
            <v>1.5468476258416537</v>
          </cell>
          <cell r="BG977" t="b">
            <v>1</v>
          </cell>
          <cell r="BO977" t="b">
            <v>0</v>
          </cell>
          <cell r="CA977" t="b">
            <v>0</v>
          </cell>
          <cell r="CB977" t="b">
            <v>0</v>
          </cell>
          <cell r="CD977" t="b">
            <v>0</v>
          </cell>
          <cell r="CE977" t="b">
            <v>0</v>
          </cell>
          <cell r="CG977" t="b">
            <v>0</v>
          </cell>
          <cell r="CH977" t="b">
            <v>0</v>
          </cell>
          <cell r="CP977" t="str">
            <v>ECBGAEND</v>
          </cell>
          <cell r="CT977" t="b">
            <v>0</v>
          </cell>
          <cell r="CV977" t="b">
            <v>0</v>
          </cell>
          <cell r="CX977" t="b">
            <v>0</v>
          </cell>
          <cell r="CZ977" t="b">
            <v>0</v>
          </cell>
          <cell r="DB977" t="b">
            <v>0</v>
          </cell>
          <cell r="DD977" t="b">
            <v>0</v>
          </cell>
          <cell r="DF977" t="b">
            <v>0</v>
          </cell>
          <cell r="DH977" t="b">
            <v>0</v>
          </cell>
          <cell r="DJ977" t="b">
            <v>0</v>
          </cell>
          <cell r="DL977" t="b">
            <v>0</v>
          </cell>
          <cell r="DN977" t="b">
            <v>0</v>
          </cell>
          <cell r="DP977" t="b">
            <v>0</v>
          </cell>
          <cell r="DV977">
            <v>0</v>
          </cell>
          <cell r="DX977">
            <v>0</v>
          </cell>
          <cell r="DZ977">
            <v>0</v>
          </cell>
          <cell r="EB977">
            <v>0</v>
          </cell>
          <cell r="ED977">
            <v>0</v>
          </cell>
          <cell r="EF977">
            <v>0</v>
          </cell>
          <cell r="EJ977">
            <v>0</v>
          </cell>
          <cell r="EL977">
            <v>0</v>
          </cell>
          <cell r="EN977">
            <v>0</v>
          </cell>
          <cell r="EP977">
            <v>0</v>
          </cell>
          <cell r="ER977">
            <v>0</v>
          </cell>
          <cell r="ET977">
            <v>0</v>
          </cell>
          <cell r="EX977">
            <v>0</v>
          </cell>
          <cell r="EZ977">
            <v>0</v>
          </cell>
          <cell r="FD977">
            <v>0</v>
          </cell>
          <cell r="FF977">
            <v>0</v>
          </cell>
        </row>
        <row r="978">
          <cell r="A978" t="str">
            <v>NyBiogas_DKW_0-5_2032</v>
          </cell>
          <cell r="B978" t="str">
            <v>DK-West</v>
          </cell>
          <cell r="G978">
            <v>16.149698455086856</v>
          </cell>
          <cell r="H978">
            <v>18.45679823438498</v>
          </cell>
          <cell r="AK978">
            <v>5.6523944592803996</v>
          </cell>
          <cell r="AL978">
            <v>7.3827192937539907</v>
          </cell>
          <cell r="AN978">
            <v>0</v>
          </cell>
          <cell r="AO978">
            <v>1.6149698455086856</v>
          </cell>
          <cell r="AP978">
            <v>484.4909536526057</v>
          </cell>
          <cell r="AQ978">
            <v>1.6149698455086856</v>
          </cell>
          <cell r="BG978" t="b">
            <v>1</v>
          </cell>
          <cell r="BO978" t="b">
            <v>0</v>
          </cell>
          <cell r="CA978" t="b">
            <v>0</v>
          </cell>
          <cell r="CB978" t="b">
            <v>0</v>
          </cell>
          <cell r="CD978" t="b">
            <v>0</v>
          </cell>
          <cell r="CE978" t="b">
            <v>0</v>
          </cell>
          <cell r="CG978" t="b">
            <v>0</v>
          </cell>
          <cell r="CH978" t="b">
            <v>0</v>
          </cell>
          <cell r="CP978" t="str">
            <v>ECBGAEND</v>
          </cell>
          <cell r="CT978" t="b">
            <v>0</v>
          </cell>
          <cell r="CV978" t="b">
            <v>0</v>
          </cell>
          <cell r="CX978" t="b">
            <v>0</v>
          </cell>
          <cell r="CZ978" t="b">
            <v>0</v>
          </cell>
          <cell r="DB978" t="b">
            <v>0</v>
          </cell>
          <cell r="DD978" t="b">
            <v>0</v>
          </cell>
          <cell r="DF978" t="b">
            <v>0</v>
          </cell>
          <cell r="DH978" t="b">
            <v>0</v>
          </cell>
          <cell r="DJ978" t="b">
            <v>0</v>
          </cell>
          <cell r="DL978" t="b">
            <v>0</v>
          </cell>
          <cell r="DN978" t="b">
            <v>0</v>
          </cell>
          <cell r="DP978" t="b">
            <v>0</v>
          </cell>
          <cell r="DV978">
            <v>0</v>
          </cell>
          <cell r="DX978">
            <v>0</v>
          </cell>
          <cell r="DZ978">
            <v>0</v>
          </cell>
          <cell r="EB978">
            <v>0</v>
          </cell>
          <cell r="ED978">
            <v>0</v>
          </cell>
          <cell r="EF978">
            <v>0</v>
          </cell>
          <cell r="EJ978">
            <v>0</v>
          </cell>
          <cell r="EL978">
            <v>0</v>
          </cell>
          <cell r="EN978">
            <v>0</v>
          </cell>
          <cell r="EP978">
            <v>0</v>
          </cell>
          <cell r="ER978">
            <v>0</v>
          </cell>
          <cell r="ET978">
            <v>0</v>
          </cell>
          <cell r="EX978">
            <v>0</v>
          </cell>
          <cell r="EZ978">
            <v>0</v>
          </cell>
          <cell r="FD978">
            <v>0</v>
          </cell>
          <cell r="FF978">
            <v>0</v>
          </cell>
        </row>
        <row r="979">
          <cell r="A979" t="str">
            <v>NyBiogas_DKW_0-5_2033</v>
          </cell>
          <cell r="B979" t="str">
            <v>DK-West</v>
          </cell>
          <cell r="G979">
            <v>0.1018574434455104</v>
          </cell>
          <cell r="H979">
            <v>0.11640850679486903</v>
          </cell>
          <cell r="AK979">
            <v>3.5650105205928637E-2</v>
          </cell>
          <cell r="AL979">
            <v>4.6563402717947601E-2</v>
          </cell>
          <cell r="AN979">
            <v>0</v>
          </cell>
          <cell r="AO979">
            <v>1.0185744344551041E-2</v>
          </cell>
          <cell r="AP979">
            <v>3.0557233033653119</v>
          </cell>
          <cell r="AQ979">
            <v>1.0185744344551041E-2</v>
          </cell>
          <cell r="BG979" t="b">
            <v>1</v>
          </cell>
          <cell r="BO979" t="b">
            <v>0</v>
          </cell>
          <cell r="CA979" t="b">
            <v>0</v>
          </cell>
          <cell r="CB979" t="b">
            <v>0</v>
          </cell>
          <cell r="CD979" t="b">
            <v>0</v>
          </cell>
          <cell r="CE979" t="b">
            <v>0</v>
          </cell>
          <cell r="CG979" t="b">
            <v>0</v>
          </cell>
          <cell r="CH979" t="b">
            <v>0</v>
          </cell>
          <cell r="CP979" t="str">
            <v>ECBGAEND</v>
          </cell>
          <cell r="CT979" t="b">
            <v>0</v>
          </cell>
          <cell r="CV979" t="b">
            <v>0</v>
          </cell>
          <cell r="CX979" t="b">
            <v>0</v>
          </cell>
          <cell r="CZ979" t="b">
            <v>0</v>
          </cell>
          <cell r="DB979" t="b">
            <v>0</v>
          </cell>
          <cell r="DD979" t="b">
            <v>0</v>
          </cell>
          <cell r="DF979" t="b">
            <v>0</v>
          </cell>
          <cell r="DH979" t="b">
            <v>0</v>
          </cell>
          <cell r="DJ979" t="b">
            <v>0</v>
          </cell>
          <cell r="DL979" t="b">
            <v>0</v>
          </cell>
          <cell r="DN979" t="b">
            <v>0</v>
          </cell>
          <cell r="DP979" t="b">
            <v>0</v>
          </cell>
          <cell r="DV979">
            <v>0</v>
          </cell>
          <cell r="DX979">
            <v>0</v>
          </cell>
          <cell r="DZ979">
            <v>0</v>
          </cell>
          <cell r="EB979">
            <v>0</v>
          </cell>
          <cell r="ED979">
            <v>0</v>
          </cell>
          <cell r="EF979">
            <v>0</v>
          </cell>
          <cell r="EJ979">
            <v>0</v>
          </cell>
          <cell r="EL979">
            <v>0</v>
          </cell>
          <cell r="EN979">
            <v>0</v>
          </cell>
          <cell r="EP979">
            <v>0</v>
          </cell>
          <cell r="ER979">
            <v>0</v>
          </cell>
          <cell r="ET979">
            <v>0</v>
          </cell>
          <cell r="EX979">
            <v>0</v>
          </cell>
          <cell r="EZ979">
            <v>0</v>
          </cell>
          <cell r="FD979">
            <v>0</v>
          </cell>
          <cell r="FF979">
            <v>0</v>
          </cell>
        </row>
        <row r="980">
          <cell r="A980" t="str">
            <v>NyBiogas_DKW_0-5_2034</v>
          </cell>
          <cell r="B980" t="str">
            <v>DK-West</v>
          </cell>
          <cell r="G980">
            <v>0.19957928661501684</v>
          </cell>
          <cell r="H980">
            <v>0.22809061327430497</v>
          </cell>
          <cell r="AK980">
            <v>6.9852750315255882E-2</v>
          </cell>
          <cell r="AL980">
            <v>9.1236245309721978E-2</v>
          </cell>
          <cell r="AN980">
            <v>0</v>
          </cell>
          <cell r="AO980">
            <v>1.9957928661501687E-2</v>
          </cell>
          <cell r="AP980">
            <v>5.9873785984505048</v>
          </cell>
          <cell r="AQ980">
            <v>1.9957928661501687E-2</v>
          </cell>
          <cell r="BG980" t="b">
            <v>1</v>
          </cell>
          <cell r="BO980" t="b">
            <v>0</v>
          </cell>
          <cell r="CA980" t="b">
            <v>0</v>
          </cell>
          <cell r="CB980" t="b">
            <v>0</v>
          </cell>
          <cell r="CD980" t="b">
            <v>0</v>
          </cell>
          <cell r="CE980" t="b">
            <v>0</v>
          </cell>
          <cell r="CG980" t="b">
            <v>0</v>
          </cell>
          <cell r="CH980" t="b">
            <v>0</v>
          </cell>
          <cell r="CP980" t="str">
            <v>ECBGAEND</v>
          </cell>
          <cell r="CT980" t="b">
            <v>0</v>
          </cell>
          <cell r="CV980" t="b">
            <v>0</v>
          </cell>
          <cell r="CX980" t="b">
            <v>0</v>
          </cell>
          <cell r="CZ980" t="b">
            <v>0</v>
          </cell>
          <cell r="DB980" t="b">
            <v>0</v>
          </cell>
          <cell r="DD980" t="b">
            <v>0</v>
          </cell>
          <cell r="DF980" t="b">
            <v>0</v>
          </cell>
          <cell r="DH980" t="b">
            <v>0</v>
          </cell>
          <cell r="DJ980" t="b">
            <v>0</v>
          </cell>
          <cell r="DL980" t="b">
            <v>0</v>
          </cell>
          <cell r="DN980" t="b">
            <v>0</v>
          </cell>
          <cell r="DP980" t="b">
            <v>0</v>
          </cell>
          <cell r="DV980">
            <v>0</v>
          </cell>
          <cell r="DX980">
            <v>0</v>
          </cell>
          <cell r="DZ980">
            <v>0</v>
          </cell>
          <cell r="EB980">
            <v>0</v>
          </cell>
          <cell r="ED980">
            <v>0</v>
          </cell>
          <cell r="EF980">
            <v>0</v>
          </cell>
          <cell r="EJ980">
            <v>0</v>
          </cell>
          <cell r="EL980">
            <v>0</v>
          </cell>
          <cell r="EN980">
            <v>0</v>
          </cell>
          <cell r="EP980">
            <v>0</v>
          </cell>
          <cell r="ER980">
            <v>0</v>
          </cell>
          <cell r="ET980">
            <v>0</v>
          </cell>
          <cell r="EX980">
            <v>0</v>
          </cell>
          <cell r="EZ980">
            <v>0</v>
          </cell>
          <cell r="FD980">
            <v>0</v>
          </cell>
          <cell r="FF980">
            <v>0</v>
          </cell>
        </row>
        <row r="981">
          <cell r="A981" t="str">
            <v>NyBiogas_DKW_0-5_2035</v>
          </cell>
          <cell r="B981" t="str">
            <v>DK-West</v>
          </cell>
          <cell r="G981">
            <v>2.0963069654718312</v>
          </cell>
          <cell r="H981">
            <v>2.3957793891106642</v>
          </cell>
          <cell r="AK981">
            <v>0.73370743791514081</v>
          </cell>
          <cell r="AL981">
            <v>0.95831175564426563</v>
          </cell>
          <cell r="AN981">
            <v>0</v>
          </cell>
          <cell r="AO981">
            <v>0.20963069654718314</v>
          </cell>
          <cell r="AP981">
            <v>62.889208964154932</v>
          </cell>
          <cell r="AQ981">
            <v>0.20963069654718314</v>
          </cell>
          <cell r="BG981" t="b">
            <v>1</v>
          </cell>
          <cell r="BO981" t="b">
            <v>0</v>
          </cell>
          <cell r="CA981" t="b">
            <v>0</v>
          </cell>
          <cell r="CB981" t="b">
            <v>0</v>
          </cell>
          <cell r="CD981" t="b">
            <v>0</v>
          </cell>
          <cell r="CE981" t="b">
            <v>0</v>
          </cell>
          <cell r="CG981" t="b">
            <v>0</v>
          </cell>
          <cell r="CH981" t="b">
            <v>0</v>
          </cell>
          <cell r="CP981" t="str">
            <v>ECBGAEND</v>
          </cell>
          <cell r="CT981" t="b">
            <v>0</v>
          </cell>
          <cell r="CV981" t="b">
            <v>0</v>
          </cell>
          <cell r="CX981" t="b">
            <v>0</v>
          </cell>
          <cell r="CZ981" t="b">
            <v>0</v>
          </cell>
          <cell r="DB981" t="b">
            <v>0</v>
          </cell>
          <cell r="DD981" t="b">
            <v>0</v>
          </cell>
          <cell r="DF981" t="b">
            <v>0</v>
          </cell>
          <cell r="DH981" t="b">
            <v>0</v>
          </cell>
          <cell r="DJ981" t="b">
            <v>0</v>
          </cell>
          <cell r="DL981" t="b">
            <v>0</v>
          </cell>
          <cell r="DN981" t="b">
            <v>0</v>
          </cell>
          <cell r="DP981" t="b">
            <v>0</v>
          </cell>
          <cell r="DV981">
            <v>0</v>
          </cell>
          <cell r="DX981">
            <v>0</v>
          </cell>
          <cell r="DZ981">
            <v>0</v>
          </cell>
          <cell r="EB981">
            <v>0</v>
          </cell>
          <cell r="ED981">
            <v>0</v>
          </cell>
          <cell r="EF981">
            <v>0</v>
          </cell>
          <cell r="EJ981">
            <v>0</v>
          </cell>
          <cell r="EL981">
            <v>0</v>
          </cell>
          <cell r="EN981">
            <v>0</v>
          </cell>
          <cell r="EP981">
            <v>0</v>
          </cell>
          <cell r="ER981">
            <v>0</v>
          </cell>
          <cell r="ET981">
            <v>0</v>
          </cell>
          <cell r="EX981">
            <v>0</v>
          </cell>
          <cell r="EZ981">
            <v>0</v>
          </cell>
          <cell r="FD981">
            <v>0</v>
          </cell>
          <cell r="FF981">
            <v>0</v>
          </cell>
        </row>
        <row r="982">
          <cell r="A982" t="str">
            <v>Solvarme_DKW0-5</v>
          </cell>
          <cell r="B982" t="str">
            <v>DK-West</v>
          </cell>
          <cell r="G982">
            <v>0</v>
          </cell>
          <cell r="H982">
            <v>20</v>
          </cell>
          <cell r="N982">
            <v>8.6111111111111107</v>
          </cell>
          <cell r="AK982">
            <v>0</v>
          </cell>
          <cell r="AL982">
            <v>20</v>
          </cell>
          <cell r="AN982">
            <v>0</v>
          </cell>
          <cell r="AO982">
            <v>0</v>
          </cell>
          <cell r="AP982">
            <v>200</v>
          </cell>
          <cell r="AQ982">
            <v>0</v>
          </cell>
          <cell r="BG982" t="b">
            <v>1</v>
          </cell>
          <cell r="BO982" t="b">
            <v>1</v>
          </cell>
          <cell r="CA982" t="b">
            <v>0</v>
          </cell>
          <cell r="CB982" t="b">
            <v>1</v>
          </cell>
          <cell r="CD982" t="b">
            <v>0</v>
          </cell>
          <cell r="CE982" t="b">
            <v>0</v>
          </cell>
          <cell r="CG982" t="b">
            <v>0</v>
          </cell>
          <cell r="CH982" t="b">
            <v>0</v>
          </cell>
          <cell r="CP982" t="str">
            <v>EHSOLSOL</v>
          </cell>
          <cell r="CT982" t="b">
            <v>0</v>
          </cell>
          <cell r="CV982" t="b">
            <v>0</v>
          </cell>
          <cell r="CX982" t="b">
            <v>0</v>
          </cell>
          <cell r="CZ982" t="b">
            <v>0</v>
          </cell>
          <cell r="DB982" t="b">
            <v>0</v>
          </cell>
          <cell r="DD982" t="b">
            <v>0</v>
          </cell>
          <cell r="DF982" t="b">
            <v>0</v>
          </cell>
          <cell r="DH982" t="b">
            <v>0</v>
          </cell>
          <cell r="DJ982" t="b">
            <v>0</v>
          </cell>
          <cell r="DL982" t="b">
            <v>0</v>
          </cell>
          <cell r="DN982" t="b">
            <v>0</v>
          </cell>
          <cell r="DP982" t="b">
            <v>0</v>
          </cell>
          <cell r="DV982">
            <v>0</v>
          </cell>
          <cell r="DX982">
            <v>0</v>
          </cell>
          <cell r="DZ982">
            <v>0</v>
          </cell>
          <cell r="EB982">
            <v>0</v>
          </cell>
          <cell r="ED982">
            <v>0</v>
          </cell>
          <cell r="EF982">
            <v>0</v>
          </cell>
          <cell r="EJ982">
            <v>20</v>
          </cell>
          <cell r="EL982">
            <v>20</v>
          </cell>
          <cell r="EN982">
            <v>20</v>
          </cell>
          <cell r="EP982">
            <v>20</v>
          </cell>
          <cell r="ER982">
            <v>0</v>
          </cell>
          <cell r="ET982">
            <v>0</v>
          </cell>
          <cell r="EX982">
            <v>0</v>
          </cell>
          <cell r="EZ982">
            <v>0</v>
          </cell>
          <cell r="FD982">
            <v>0</v>
          </cell>
          <cell r="FF982">
            <v>0</v>
          </cell>
        </row>
        <row r="983">
          <cell r="A983" t="str">
            <v>Solvarme_DKW0-5</v>
          </cell>
          <cell r="B983" t="str">
            <v>DK-West</v>
          </cell>
          <cell r="G983">
            <v>0</v>
          </cell>
          <cell r="H983">
            <v>20</v>
          </cell>
          <cell r="N983">
            <v>10.611111111111111</v>
          </cell>
          <cell r="AK983">
            <v>0</v>
          </cell>
          <cell r="AL983">
            <v>20</v>
          </cell>
          <cell r="AN983">
            <v>0</v>
          </cell>
          <cell r="AO983">
            <v>0</v>
          </cell>
          <cell r="AP983">
            <v>200</v>
          </cell>
          <cell r="AQ983">
            <v>0</v>
          </cell>
          <cell r="BG983" t="b">
            <v>1</v>
          </cell>
          <cell r="BO983" t="b">
            <v>0</v>
          </cell>
          <cell r="CA983" t="b">
            <v>0</v>
          </cell>
          <cell r="CB983" t="b">
            <v>0</v>
          </cell>
          <cell r="CD983" t="b">
            <v>0</v>
          </cell>
          <cell r="CE983" t="b">
            <v>1</v>
          </cell>
          <cell r="CG983" t="b">
            <v>0</v>
          </cell>
          <cell r="CH983" t="b">
            <v>0</v>
          </cell>
          <cell r="CP983" t="str">
            <v>EHSOLSOL</v>
          </cell>
          <cell r="CT983" t="b">
            <v>0</v>
          </cell>
          <cell r="CV983" t="b">
            <v>0</v>
          </cell>
          <cell r="CX983" t="b">
            <v>0</v>
          </cell>
          <cell r="CZ983" t="b">
            <v>0</v>
          </cell>
          <cell r="DB983" t="b">
            <v>0</v>
          </cell>
          <cell r="DD983" t="b">
            <v>0</v>
          </cell>
          <cell r="DF983" t="b">
            <v>1</v>
          </cell>
          <cell r="DH983" t="b">
            <v>0</v>
          </cell>
          <cell r="DJ983" t="b">
            <v>0</v>
          </cell>
          <cell r="DL983" t="b">
            <v>0</v>
          </cell>
          <cell r="DN983" t="b">
            <v>0</v>
          </cell>
          <cell r="DP983" t="b">
            <v>0</v>
          </cell>
          <cell r="DV983">
            <v>0</v>
          </cell>
          <cell r="DX983">
            <v>0</v>
          </cell>
          <cell r="DZ983">
            <v>0</v>
          </cell>
          <cell r="EB983">
            <v>0</v>
          </cell>
          <cell r="ED983">
            <v>0</v>
          </cell>
          <cell r="EF983">
            <v>0</v>
          </cell>
          <cell r="EJ983">
            <v>0</v>
          </cell>
          <cell r="EL983">
            <v>0</v>
          </cell>
          <cell r="EN983">
            <v>0</v>
          </cell>
          <cell r="EP983">
            <v>0</v>
          </cell>
          <cell r="ER983">
            <v>0</v>
          </cell>
          <cell r="ET983">
            <v>0</v>
          </cell>
          <cell r="EX983">
            <v>0</v>
          </cell>
          <cell r="EZ983">
            <v>20</v>
          </cell>
          <cell r="FD983">
            <v>0</v>
          </cell>
          <cell r="FF983">
            <v>0</v>
          </cell>
        </row>
        <row r="984">
          <cell r="A984" t="str">
            <v>Solvarme_DKW0-5</v>
          </cell>
          <cell r="B984" t="str">
            <v>DK-West</v>
          </cell>
          <cell r="G984">
            <v>0</v>
          </cell>
          <cell r="H984">
            <v>20</v>
          </cell>
          <cell r="N984">
            <v>12.611111111111111</v>
          </cell>
          <cell r="AK984">
            <v>0</v>
          </cell>
          <cell r="AL984">
            <v>20</v>
          </cell>
          <cell r="AN984">
            <v>0</v>
          </cell>
          <cell r="AO984">
            <v>0</v>
          </cell>
          <cell r="AP984">
            <v>200</v>
          </cell>
          <cell r="AQ984">
            <v>0</v>
          </cell>
          <cell r="BG984" t="b">
            <v>1</v>
          </cell>
          <cell r="BO984" t="b">
            <v>0</v>
          </cell>
          <cell r="CA984" t="b">
            <v>0</v>
          </cell>
          <cell r="CB984" t="b">
            <v>0</v>
          </cell>
          <cell r="CD984" t="b">
            <v>0</v>
          </cell>
          <cell r="CE984" t="b">
            <v>0</v>
          </cell>
          <cell r="CG984" t="b">
            <v>0</v>
          </cell>
          <cell r="CH984" t="b">
            <v>1</v>
          </cell>
          <cell r="CP984" t="str">
            <v>EHSOLSOL</v>
          </cell>
          <cell r="CT984" t="b">
            <v>0</v>
          </cell>
          <cell r="CV984" t="b">
            <v>0</v>
          </cell>
          <cell r="CX984" t="b">
            <v>0</v>
          </cell>
          <cell r="CZ984" t="b">
            <v>0</v>
          </cell>
          <cell r="DB984" t="b">
            <v>0</v>
          </cell>
          <cell r="DD984" t="b">
            <v>0</v>
          </cell>
          <cell r="DF984" t="b">
            <v>0</v>
          </cell>
          <cell r="DH984" t="b">
            <v>1</v>
          </cell>
          <cell r="DJ984" t="b">
            <v>0</v>
          </cell>
          <cell r="DL984" t="b">
            <v>0</v>
          </cell>
          <cell r="DN984" t="b">
            <v>0</v>
          </cell>
          <cell r="DP984" t="b">
            <v>0</v>
          </cell>
          <cell r="DV984">
            <v>0</v>
          </cell>
          <cell r="DX984">
            <v>0</v>
          </cell>
          <cell r="DZ984">
            <v>0</v>
          </cell>
          <cell r="EB984">
            <v>0</v>
          </cell>
          <cell r="ED984">
            <v>0</v>
          </cell>
          <cell r="EF984">
            <v>0</v>
          </cell>
          <cell r="EJ984">
            <v>0</v>
          </cell>
          <cell r="EL984">
            <v>0</v>
          </cell>
          <cell r="EN984">
            <v>0</v>
          </cell>
          <cell r="EP984">
            <v>0</v>
          </cell>
          <cell r="ER984">
            <v>0</v>
          </cell>
          <cell r="ET984">
            <v>0</v>
          </cell>
          <cell r="EX984">
            <v>0</v>
          </cell>
          <cell r="EZ984">
            <v>0</v>
          </cell>
          <cell r="FD984">
            <v>0</v>
          </cell>
          <cell r="FF984">
            <v>20</v>
          </cell>
        </row>
        <row r="985">
          <cell r="A985" t="str">
            <v>Solvarme_DKW0-5</v>
          </cell>
          <cell r="B985" t="str">
            <v>DK-West</v>
          </cell>
          <cell r="G985">
            <v>0</v>
          </cell>
          <cell r="H985">
            <v>20</v>
          </cell>
          <cell r="N985">
            <v>14.611111111111111</v>
          </cell>
          <cell r="AK985">
            <v>0</v>
          </cell>
          <cell r="AL985">
            <v>20</v>
          </cell>
          <cell r="AN985">
            <v>0</v>
          </cell>
          <cell r="AO985">
            <v>0</v>
          </cell>
          <cell r="AP985">
            <v>200</v>
          </cell>
          <cell r="AQ985">
            <v>0</v>
          </cell>
          <cell r="BG985" t="b">
            <v>1</v>
          </cell>
          <cell r="BO985" t="b">
            <v>0</v>
          </cell>
          <cell r="CA985" t="b">
            <v>0</v>
          </cell>
          <cell r="CB985" t="b">
            <v>0</v>
          </cell>
          <cell r="CD985" t="b">
            <v>0</v>
          </cell>
          <cell r="CE985" t="b">
            <v>0</v>
          </cell>
          <cell r="CG985" t="b">
            <v>0</v>
          </cell>
          <cell r="CH985" t="b">
            <v>0</v>
          </cell>
          <cell r="CP985" t="str">
            <v>EHSOLSOL</v>
          </cell>
          <cell r="CT985" t="b">
            <v>0</v>
          </cell>
          <cell r="CV985" t="b">
            <v>0</v>
          </cell>
          <cell r="CX985" t="b">
            <v>0</v>
          </cell>
          <cell r="CZ985" t="b">
            <v>0</v>
          </cell>
          <cell r="DB985" t="b">
            <v>0</v>
          </cell>
          <cell r="DD985" t="b">
            <v>0</v>
          </cell>
          <cell r="DF985" t="b">
            <v>0</v>
          </cell>
          <cell r="DH985" t="b">
            <v>0</v>
          </cell>
          <cell r="DJ985" t="b">
            <v>1</v>
          </cell>
          <cell r="DL985" t="b">
            <v>0</v>
          </cell>
          <cell r="DN985" t="b">
            <v>0</v>
          </cell>
          <cell r="DP985" t="b">
            <v>0</v>
          </cell>
          <cell r="DV985">
            <v>0</v>
          </cell>
          <cell r="DX985">
            <v>0</v>
          </cell>
          <cell r="DZ985">
            <v>0</v>
          </cell>
          <cell r="EB985">
            <v>0</v>
          </cell>
          <cell r="ED985">
            <v>0</v>
          </cell>
          <cell r="EF985">
            <v>0</v>
          </cell>
          <cell r="EJ985">
            <v>0</v>
          </cell>
          <cell r="EL985">
            <v>0</v>
          </cell>
          <cell r="EN985">
            <v>0</v>
          </cell>
          <cell r="EP985">
            <v>0</v>
          </cell>
          <cell r="ER985">
            <v>0</v>
          </cell>
          <cell r="ET985">
            <v>0</v>
          </cell>
          <cell r="EX985">
            <v>0</v>
          </cell>
          <cell r="EZ985">
            <v>0</v>
          </cell>
          <cell r="FD985">
            <v>0</v>
          </cell>
          <cell r="FF985">
            <v>0</v>
          </cell>
        </row>
        <row r="986">
          <cell r="A986" t="str">
            <v>Solvarme_DKW0-5</v>
          </cell>
          <cell r="B986" t="str">
            <v>DK-West</v>
          </cell>
          <cell r="G986">
            <v>0</v>
          </cell>
          <cell r="H986">
            <v>20</v>
          </cell>
          <cell r="N986">
            <v>16.611111111111111</v>
          </cell>
          <cell r="AK986">
            <v>0</v>
          </cell>
          <cell r="AL986">
            <v>20</v>
          </cell>
          <cell r="AN986">
            <v>0</v>
          </cell>
          <cell r="AO986">
            <v>0</v>
          </cell>
          <cell r="AP986">
            <v>200</v>
          </cell>
          <cell r="AQ986">
            <v>0</v>
          </cell>
          <cell r="BG986" t="b">
            <v>1</v>
          </cell>
          <cell r="BO986" t="b">
            <v>0</v>
          </cell>
          <cell r="CA986" t="b">
            <v>0</v>
          </cell>
          <cell r="CB986" t="b">
            <v>0</v>
          </cell>
          <cell r="CD986" t="b">
            <v>0</v>
          </cell>
          <cell r="CE986" t="b">
            <v>0</v>
          </cell>
          <cell r="CG986" t="b">
            <v>0</v>
          </cell>
          <cell r="CH986" t="b">
            <v>0</v>
          </cell>
          <cell r="CP986" t="str">
            <v>EHSOLSOL</v>
          </cell>
          <cell r="CT986" t="b">
            <v>0</v>
          </cell>
          <cell r="CV986" t="b">
            <v>0</v>
          </cell>
          <cell r="CX986" t="b">
            <v>0</v>
          </cell>
          <cell r="CZ986" t="b">
            <v>0</v>
          </cell>
          <cell r="DB986" t="b">
            <v>0</v>
          </cell>
          <cell r="DD986" t="b">
            <v>0</v>
          </cell>
          <cell r="DF986" t="b">
            <v>0</v>
          </cell>
          <cell r="DH986" t="b">
            <v>0</v>
          </cell>
          <cell r="DJ986" t="b">
            <v>0</v>
          </cell>
          <cell r="DL986" t="b">
            <v>1</v>
          </cell>
          <cell r="DN986" t="b">
            <v>0</v>
          </cell>
          <cell r="DP986" t="b">
            <v>0</v>
          </cell>
          <cell r="DV986">
            <v>0</v>
          </cell>
          <cell r="DX986">
            <v>0</v>
          </cell>
          <cell r="DZ986">
            <v>0</v>
          </cell>
          <cell r="EB986">
            <v>0</v>
          </cell>
          <cell r="ED986">
            <v>0</v>
          </cell>
          <cell r="EF986">
            <v>0</v>
          </cell>
          <cell r="EJ986">
            <v>0</v>
          </cell>
          <cell r="EL986">
            <v>0</v>
          </cell>
          <cell r="EN986">
            <v>0</v>
          </cell>
          <cell r="EP986">
            <v>0</v>
          </cell>
          <cell r="ER986">
            <v>0</v>
          </cell>
          <cell r="ET986">
            <v>0</v>
          </cell>
          <cell r="EX986">
            <v>0</v>
          </cell>
          <cell r="EZ986">
            <v>0</v>
          </cell>
          <cell r="FD986">
            <v>0</v>
          </cell>
          <cell r="FF986">
            <v>0</v>
          </cell>
        </row>
        <row r="987">
          <cell r="A987" t="str">
            <v>OVV_DKW0-5</v>
          </cell>
          <cell r="B987" t="str">
            <v>DK-West</v>
          </cell>
          <cell r="G987">
            <v>0</v>
          </cell>
          <cell r="H987">
            <v>4</v>
          </cell>
          <cell r="N987">
            <v>18.031535454434586</v>
          </cell>
          <cell r="AK987">
            <v>0</v>
          </cell>
          <cell r="AL987">
            <v>0</v>
          </cell>
          <cell r="AN987">
            <v>0</v>
          </cell>
          <cell r="AO987">
            <v>0</v>
          </cell>
          <cell r="AP987">
            <v>0</v>
          </cell>
          <cell r="AQ987">
            <v>0</v>
          </cell>
          <cell r="BG987" t="b">
            <v>0</v>
          </cell>
          <cell r="BO987" t="b">
            <v>0</v>
          </cell>
          <cell r="CA987" t="b">
            <v>0</v>
          </cell>
          <cell r="CB987" t="b">
            <v>0</v>
          </cell>
          <cell r="CD987" t="b">
            <v>0</v>
          </cell>
          <cell r="CE987" t="b">
            <v>0</v>
          </cell>
          <cell r="CG987" t="b">
            <v>0</v>
          </cell>
          <cell r="CH987" t="b">
            <v>0</v>
          </cell>
          <cell r="CP987">
            <v>0</v>
          </cell>
          <cell r="CT987" t="b">
            <v>0</v>
          </cell>
          <cell r="CV987" t="b">
            <v>0</v>
          </cell>
          <cell r="CX987" t="b">
            <v>0</v>
          </cell>
          <cell r="CZ987" t="b">
            <v>0</v>
          </cell>
          <cell r="DB987" t="b">
            <v>0</v>
          </cell>
          <cell r="DD987" t="b">
            <v>0</v>
          </cell>
          <cell r="DF987" t="b">
            <v>0</v>
          </cell>
          <cell r="DH987" t="b">
            <v>0</v>
          </cell>
          <cell r="DJ987" t="b">
            <v>0</v>
          </cell>
          <cell r="DL987" t="b">
            <v>0</v>
          </cell>
          <cell r="DN987" t="b">
            <v>0</v>
          </cell>
          <cell r="DP987" t="b">
            <v>0</v>
          </cell>
          <cell r="DV987">
            <v>0</v>
          </cell>
          <cell r="DX987">
            <v>0</v>
          </cell>
          <cell r="DZ987">
            <v>0</v>
          </cell>
          <cell r="EB987">
            <v>0</v>
          </cell>
          <cell r="ED987">
            <v>0</v>
          </cell>
          <cell r="EF987">
            <v>0</v>
          </cell>
          <cell r="EJ987">
            <v>0</v>
          </cell>
          <cell r="EL987">
            <v>0</v>
          </cell>
          <cell r="EN987">
            <v>0</v>
          </cell>
          <cell r="EP987">
            <v>0</v>
          </cell>
          <cell r="ER987">
            <v>0</v>
          </cell>
          <cell r="ET987">
            <v>0</v>
          </cell>
          <cell r="EX987">
            <v>0</v>
          </cell>
          <cell r="EZ987">
            <v>0</v>
          </cell>
          <cell r="FD987">
            <v>0</v>
          </cell>
          <cell r="FF987">
            <v>0</v>
          </cell>
        </row>
        <row r="988">
          <cell r="A988" t="str">
            <v>Elkedler_DKW0-5_2013</v>
          </cell>
          <cell r="B988" t="str">
            <v>DK-West</v>
          </cell>
          <cell r="G988">
            <v>-51.5</v>
          </cell>
          <cell r="H988">
            <v>51.5</v>
          </cell>
          <cell r="AK988">
            <v>-51.5</v>
          </cell>
          <cell r="AL988">
            <v>0</v>
          </cell>
          <cell r="AN988">
            <v>0</v>
          </cell>
          <cell r="AO988">
            <v>0</v>
          </cell>
          <cell r="AP988">
            <v>0</v>
          </cell>
          <cell r="AQ988">
            <v>0</v>
          </cell>
          <cell r="BG988" t="b">
            <v>0</v>
          </cell>
          <cell r="BO988" t="b">
            <v>0</v>
          </cell>
          <cell r="CA988" t="b">
            <v>0</v>
          </cell>
          <cell r="CB988" t="b">
            <v>0</v>
          </cell>
          <cell r="CD988" t="b">
            <v>0</v>
          </cell>
          <cell r="CE988" t="b">
            <v>0</v>
          </cell>
          <cell r="CG988" t="b">
            <v>0</v>
          </cell>
          <cell r="CH988" t="b">
            <v>0</v>
          </cell>
          <cell r="CP988">
            <v>0</v>
          </cell>
          <cell r="CT988" t="b">
            <v>0</v>
          </cell>
          <cell r="CV988" t="b">
            <v>0</v>
          </cell>
          <cell r="CX988" t="b">
            <v>0</v>
          </cell>
          <cell r="CZ988" t="b">
            <v>0</v>
          </cell>
          <cell r="DB988" t="b">
            <v>0</v>
          </cell>
          <cell r="DD988" t="b">
            <v>0</v>
          </cell>
          <cell r="DF988" t="b">
            <v>0</v>
          </cell>
          <cell r="DH988" t="b">
            <v>0</v>
          </cell>
          <cell r="DJ988" t="b">
            <v>0</v>
          </cell>
          <cell r="DL988" t="b">
            <v>0</v>
          </cell>
          <cell r="DN988" t="b">
            <v>0</v>
          </cell>
          <cell r="DP988" t="b">
            <v>0</v>
          </cell>
          <cell r="DV988">
            <v>0</v>
          </cell>
          <cell r="DX988">
            <v>0</v>
          </cell>
          <cell r="DZ988">
            <v>0</v>
          </cell>
          <cell r="EB988">
            <v>0</v>
          </cell>
          <cell r="ED988">
            <v>0</v>
          </cell>
          <cell r="EF988">
            <v>0</v>
          </cell>
          <cell r="EJ988">
            <v>0</v>
          </cell>
          <cell r="EL988">
            <v>0</v>
          </cell>
          <cell r="EN988">
            <v>0</v>
          </cell>
          <cell r="EP988">
            <v>0</v>
          </cell>
          <cell r="ER988">
            <v>0</v>
          </cell>
          <cell r="ET988">
            <v>0</v>
          </cell>
          <cell r="EX988">
            <v>0</v>
          </cell>
          <cell r="EZ988">
            <v>0</v>
          </cell>
          <cell r="FD988">
            <v>0</v>
          </cell>
          <cell r="FF988">
            <v>0</v>
          </cell>
        </row>
        <row r="989">
          <cell r="A989" t="str">
            <v>Elkedler_DKW0-5_2014</v>
          </cell>
          <cell r="B989" t="str">
            <v>DK-West</v>
          </cell>
          <cell r="G989">
            <v>-3.5</v>
          </cell>
          <cell r="H989">
            <v>3.5</v>
          </cell>
          <cell r="AK989">
            <v>-3.5</v>
          </cell>
          <cell r="AL989">
            <v>0</v>
          </cell>
          <cell r="AN989">
            <v>0</v>
          </cell>
          <cell r="AO989">
            <v>0</v>
          </cell>
          <cell r="AP989">
            <v>0</v>
          </cell>
          <cell r="AQ989">
            <v>0</v>
          </cell>
          <cell r="BG989" t="b">
            <v>0</v>
          </cell>
          <cell r="BO989" t="b">
            <v>0</v>
          </cell>
          <cell r="CA989" t="b">
            <v>0</v>
          </cell>
          <cell r="CB989" t="b">
            <v>0</v>
          </cell>
          <cell r="CD989" t="b">
            <v>0</v>
          </cell>
          <cell r="CE989" t="b">
            <v>0</v>
          </cell>
          <cell r="CG989" t="b">
            <v>0</v>
          </cell>
          <cell r="CH989" t="b">
            <v>0</v>
          </cell>
          <cell r="CP989">
            <v>0</v>
          </cell>
          <cell r="CT989" t="b">
            <v>0</v>
          </cell>
          <cell r="CV989" t="b">
            <v>0</v>
          </cell>
          <cell r="CX989" t="b">
            <v>0</v>
          </cell>
          <cell r="CZ989" t="b">
            <v>0</v>
          </cell>
          <cell r="DB989" t="b">
            <v>0</v>
          </cell>
          <cell r="DD989" t="b">
            <v>0</v>
          </cell>
          <cell r="DF989" t="b">
            <v>0</v>
          </cell>
          <cell r="DH989" t="b">
            <v>0</v>
          </cell>
          <cell r="DJ989" t="b">
            <v>0</v>
          </cell>
          <cell r="DL989" t="b">
            <v>0</v>
          </cell>
          <cell r="DN989" t="b">
            <v>0</v>
          </cell>
          <cell r="DP989" t="b">
            <v>0</v>
          </cell>
          <cell r="DV989">
            <v>0</v>
          </cell>
          <cell r="DX989">
            <v>0</v>
          </cell>
          <cell r="DZ989">
            <v>0</v>
          </cell>
          <cell r="EB989">
            <v>0</v>
          </cell>
          <cell r="ED989">
            <v>0</v>
          </cell>
          <cell r="EF989">
            <v>0</v>
          </cell>
          <cell r="EJ989">
            <v>0</v>
          </cell>
          <cell r="EL989">
            <v>0</v>
          </cell>
          <cell r="EN989">
            <v>0</v>
          </cell>
          <cell r="EP989">
            <v>0</v>
          </cell>
          <cell r="ER989">
            <v>0</v>
          </cell>
          <cell r="ET989">
            <v>0</v>
          </cell>
          <cell r="EX989">
            <v>0</v>
          </cell>
          <cell r="EZ989">
            <v>0</v>
          </cell>
          <cell r="FD989">
            <v>0</v>
          </cell>
          <cell r="FF989">
            <v>0</v>
          </cell>
        </row>
        <row r="990">
          <cell r="A990" t="str">
            <v>Elkedler_DKW0-5_2015</v>
          </cell>
          <cell r="B990" t="str">
            <v>DK-West</v>
          </cell>
          <cell r="G990">
            <v>-3.5</v>
          </cell>
          <cell r="H990">
            <v>3.5</v>
          </cell>
          <cell r="AK990">
            <v>-3.5</v>
          </cell>
          <cell r="AL990">
            <v>0</v>
          </cell>
          <cell r="AN990">
            <v>0</v>
          </cell>
          <cell r="AO990">
            <v>0</v>
          </cell>
          <cell r="AP990">
            <v>0</v>
          </cell>
          <cell r="AQ990">
            <v>0</v>
          </cell>
          <cell r="BG990" t="b">
            <v>0</v>
          </cell>
          <cell r="BO990" t="b">
            <v>0</v>
          </cell>
          <cell r="CA990" t="b">
            <v>0</v>
          </cell>
          <cell r="CB990" t="b">
            <v>0</v>
          </cell>
          <cell r="CD990" t="b">
            <v>0</v>
          </cell>
          <cell r="CE990" t="b">
            <v>0</v>
          </cell>
          <cell r="CG990" t="b">
            <v>0</v>
          </cell>
          <cell r="CH990" t="b">
            <v>0</v>
          </cell>
          <cell r="CP990">
            <v>0</v>
          </cell>
          <cell r="CT990" t="b">
            <v>0</v>
          </cell>
          <cell r="CV990" t="b">
            <v>0</v>
          </cell>
          <cell r="CX990" t="b">
            <v>0</v>
          </cell>
          <cell r="CZ990" t="b">
            <v>0</v>
          </cell>
          <cell r="DB990" t="b">
            <v>0</v>
          </cell>
          <cell r="DD990" t="b">
            <v>0</v>
          </cell>
          <cell r="DF990" t="b">
            <v>0</v>
          </cell>
          <cell r="DH990" t="b">
            <v>0</v>
          </cell>
          <cell r="DJ990" t="b">
            <v>0</v>
          </cell>
          <cell r="DL990" t="b">
            <v>0</v>
          </cell>
          <cell r="DN990" t="b">
            <v>0</v>
          </cell>
          <cell r="DP990" t="b">
            <v>0</v>
          </cell>
          <cell r="DV990">
            <v>0</v>
          </cell>
          <cell r="DX990">
            <v>0</v>
          </cell>
          <cell r="DZ990">
            <v>0</v>
          </cell>
          <cell r="EB990">
            <v>0</v>
          </cell>
          <cell r="ED990">
            <v>0</v>
          </cell>
          <cell r="EF990">
            <v>0</v>
          </cell>
          <cell r="EJ990">
            <v>0</v>
          </cell>
          <cell r="EL990">
            <v>0</v>
          </cell>
          <cell r="EN990">
            <v>0</v>
          </cell>
          <cell r="EP990">
            <v>0</v>
          </cell>
          <cell r="ER990">
            <v>0</v>
          </cell>
          <cell r="ET990">
            <v>0</v>
          </cell>
          <cell r="EX990">
            <v>0</v>
          </cell>
          <cell r="EZ990">
            <v>0</v>
          </cell>
          <cell r="FD990">
            <v>0</v>
          </cell>
          <cell r="FF990">
            <v>0</v>
          </cell>
        </row>
        <row r="991">
          <cell r="A991" t="str">
            <v>Elkedler_DKW0-5_2016</v>
          </cell>
          <cell r="B991" t="str">
            <v>DK-West</v>
          </cell>
          <cell r="G991">
            <v>-3.5</v>
          </cell>
          <cell r="H991">
            <v>3.5</v>
          </cell>
          <cell r="AK991">
            <v>-3.5</v>
          </cell>
          <cell r="AL991">
            <v>0</v>
          </cell>
          <cell r="AN991">
            <v>0</v>
          </cell>
          <cell r="AO991">
            <v>0</v>
          </cell>
          <cell r="AP991">
            <v>0</v>
          </cell>
          <cell r="AQ991">
            <v>0</v>
          </cell>
          <cell r="BG991" t="b">
            <v>0</v>
          </cell>
          <cell r="BO991" t="b">
            <v>0</v>
          </cell>
          <cell r="CA991" t="b">
            <v>0</v>
          </cell>
          <cell r="CB991" t="b">
            <v>0</v>
          </cell>
          <cell r="CD991" t="b">
            <v>0</v>
          </cell>
          <cell r="CE991" t="b">
            <v>0</v>
          </cell>
          <cell r="CG991" t="b">
            <v>0</v>
          </cell>
          <cell r="CH991" t="b">
            <v>0</v>
          </cell>
          <cell r="CP991">
            <v>0</v>
          </cell>
          <cell r="CT991" t="b">
            <v>0</v>
          </cell>
          <cell r="CV991" t="b">
            <v>0</v>
          </cell>
          <cell r="CX991" t="b">
            <v>0</v>
          </cell>
          <cell r="CZ991" t="b">
            <v>0</v>
          </cell>
          <cell r="DB991" t="b">
            <v>0</v>
          </cell>
          <cell r="DD991" t="b">
            <v>0</v>
          </cell>
          <cell r="DF991" t="b">
            <v>0</v>
          </cell>
          <cell r="DH991" t="b">
            <v>0</v>
          </cell>
          <cell r="DJ991" t="b">
            <v>0</v>
          </cell>
          <cell r="DL991" t="b">
            <v>0</v>
          </cell>
          <cell r="DN991" t="b">
            <v>0</v>
          </cell>
          <cell r="DP991" t="b">
            <v>0</v>
          </cell>
          <cell r="DV991">
            <v>0</v>
          </cell>
          <cell r="DX991">
            <v>0</v>
          </cell>
          <cell r="DZ991">
            <v>0</v>
          </cell>
          <cell r="EB991">
            <v>0</v>
          </cell>
          <cell r="ED991">
            <v>0</v>
          </cell>
          <cell r="EF991">
            <v>0</v>
          </cell>
          <cell r="EJ991">
            <v>0</v>
          </cell>
          <cell r="EL991">
            <v>0</v>
          </cell>
          <cell r="EN991">
            <v>0</v>
          </cell>
          <cell r="EP991">
            <v>0</v>
          </cell>
          <cell r="ER991">
            <v>0</v>
          </cell>
          <cell r="ET991">
            <v>0</v>
          </cell>
          <cell r="EX991">
            <v>0</v>
          </cell>
          <cell r="EZ991">
            <v>0</v>
          </cell>
          <cell r="FD991">
            <v>0</v>
          </cell>
          <cell r="FF991">
            <v>0</v>
          </cell>
        </row>
        <row r="992">
          <cell r="A992" t="str">
            <v>Elkedler_DKW0-5_2017</v>
          </cell>
          <cell r="B992" t="str">
            <v>DK-West</v>
          </cell>
          <cell r="G992">
            <v>-3.5</v>
          </cell>
          <cell r="H992">
            <v>3.5</v>
          </cell>
          <cell r="AK992">
            <v>-3.5</v>
          </cell>
          <cell r="AL992">
            <v>0</v>
          </cell>
          <cell r="AN992">
            <v>0</v>
          </cell>
          <cell r="AO992">
            <v>0</v>
          </cell>
          <cell r="AP992">
            <v>0</v>
          </cell>
          <cell r="AQ992">
            <v>0</v>
          </cell>
          <cell r="BG992" t="b">
            <v>0</v>
          </cell>
          <cell r="BO992" t="b">
            <v>0</v>
          </cell>
          <cell r="CA992" t="b">
            <v>0</v>
          </cell>
          <cell r="CB992" t="b">
            <v>0</v>
          </cell>
          <cell r="CD992" t="b">
            <v>0</v>
          </cell>
          <cell r="CE992" t="b">
            <v>0</v>
          </cell>
          <cell r="CG992" t="b">
            <v>0</v>
          </cell>
          <cell r="CH992" t="b">
            <v>0</v>
          </cell>
          <cell r="CP992">
            <v>0</v>
          </cell>
          <cell r="CT992" t="b">
            <v>0</v>
          </cell>
          <cell r="CV992" t="b">
            <v>0</v>
          </cell>
          <cell r="CX992" t="b">
            <v>0</v>
          </cell>
          <cell r="CZ992" t="b">
            <v>0</v>
          </cell>
          <cell r="DB992" t="b">
            <v>0</v>
          </cell>
          <cell r="DD992" t="b">
            <v>0</v>
          </cell>
          <cell r="DF992" t="b">
            <v>0</v>
          </cell>
          <cell r="DH992" t="b">
            <v>0</v>
          </cell>
          <cell r="DJ992" t="b">
            <v>0</v>
          </cell>
          <cell r="DL992" t="b">
            <v>0</v>
          </cell>
          <cell r="DN992" t="b">
            <v>0</v>
          </cell>
          <cell r="DP992" t="b">
            <v>0</v>
          </cell>
          <cell r="DV992">
            <v>0</v>
          </cell>
          <cell r="DX992">
            <v>0</v>
          </cell>
          <cell r="DZ992">
            <v>0</v>
          </cell>
          <cell r="EB992">
            <v>0</v>
          </cell>
          <cell r="ED992">
            <v>0</v>
          </cell>
          <cell r="EF992">
            <v>0</v>
          </cell>
          <cell r="EJ992">
            <v>0</v>
          </cell>
          <cell r="EL992">
            <v>0</v>
          </cell>
          <cell r="EN992">
            <v>0</v>
          </cell>
          <cell r="EP992">
            <v>0</v>
          </cell>
          <cell r="ER992">
            <v>0</v>
          </cell>
          <cell r="ET992">
            <v>0</v>
          </cell>
          <cell r="EX992">
            <v>0</v>
          </cell>
          <cell r="EZ992">
            <v>0</v>
          </cell>
          <cell r="FD992">
            <v>0</v>
          </cell>
          <cell r="FF992">
            <v>0</v>
          </cell>
        </row>
        <row r="993">
          <cell r="A993" t="str">
            <v>Elkedler_DKW0-5_2018</v>
          </cell>
          <cell r="B993" t="str">
            <v>DK-West</v>
          </cell>
          <cell r="G993">
            <v>-3.5</v>
          </cell>
          <cell r="H993">
            <v>3.5</v>
          </cell>
          <cell r="AK993">
            <v>-3.5</v>
          </cell>
          <cell r="AL993">
            <v>0</v>
          </cell>
          <cell r="AN993">
            <v>0</v>
          </cell>
          <cell r="AO993">
            <v>0</v>
          </cell>
          <cell r="AP993">
            <v>0</v>
          </cell>
          <cell r="AQ993">
            <v>0</v>
          </cell>
          <cell r="BG993" t="b">
            <v>0</v>
          </cell>
          <cell r="BO993" t="b">
            <v>0</v>
          </cell>
          <cell r="CA993" t="b">
            <v>0</v>
          </cell>
          <cell r="CB993" t="b">
            <v>0</v>
          </cell>
          <cell r="CD993" t="b">
            <v>0</v>
          </cell>
          <cell r="CE993" t="b">
            <v>0</v>
          </cell>
          <cell r="CG993" t="b">
            <v>0</v>
          </cell>
          <cell r="CH993" t="b">
            <v>0</v>
          </cell>
          <cell r="CP993">
            <v>0</v>
          </cell>
          <cell r="CT993" t="b">
            <v>0</v>
          </cell>
          <cell r="CV993" t="b">
            <v>0</v>
          </cell>
          <cell r="CX993" t="b">
            <v>0</v>
          </cell>
          <cell r="CZ993" t="b">
            <v>0</v>
          </cell>
          <cell r="DB993" t="b">
            <v>0</v>
          </cell>
          <cell r="DD993" t="b">
            <v>0</v>
          </cell>
          <cell r="DF993" t="b">
            <v>0</v>
          </cell>
          <cell r="DH993" t="b">
            <v>0</v>
          </cell>
          <cell r="DJ993" t="b">
            <v>0</v>
          </cell>
          <cell r="DL993" t="b">
            <v>0</v>
          </cell>
          <cell r="DN993" t="b">
            <v>0</v>
          </cell>
          <cell r="DP993" t="b">
            <v>0</v>
          </cell>
          <cell r="DV993">
            <v>0</v>
          </cell>
          <cell r="DX993">
            <v>0</v>
          </cell>
          <cell r="DZ993">
            <v>0</v>
          </cell>
          <cell r="EB993">
            <v>0</v>
          </cell>
          <cell r="ED993">
            <v>0</v>
          </cell>
          <cell r="EF993">
            <v>0</v>
          </cell>
          <cell r="EJ993">
            <v>0</v>
          </cell>
          <cell r="EL993">
            <v>0</v>
          </cell>
          <cell r="EN993">
            <v>0</v>
          </cell>
          <cell r="EP993">
            <v>0</v>
          </cell>
          <cell r="ER993">
            <v>0</v>
          </cell>
          <cell r="ET993">
            <v>0</v>
          </cell>
          <cell r="EX993">
            <v>0</v>
          </cell>
          <cell r="EZ993">
            <v>0</v>
          </cell>
          <cell r="FD993">
            <v>0</v>
          </cell>
          <cell r="FF993">
            <v>0</v>
          </cell>
        </row>
        <row r="994">
          <cell r="A994" t="str">
            <v>Elkedler_DKW0-5_2019</v>
          </cell>
          <cell r="B994" t="str">
            <v>DK-West</v>
          </cell>
          <cell r="G994">
            <v>-3.5</v>
          </cell>
          <cell r="H994">
            <v>3.5</v>
          </cell>
          <cell r="AK994">
            <v>-3.5</v>
          </cell>
          <cell r="AL994">
            <v>0</v>
          </cell>
          <cell r="AN994">
            <v>0</v>
          </cell>
          <cell r="AO994">
            <v>0</v>
          </cell>
          <cell r="AP994">
            <v>0</v>
          </cell>
          <cell r="AQ994">
            <v>0</v>
          </cell>
          <cell r="BG994" t="b">
            <v>0</v>
          </cell>
          <cell r="BO994" t="b">
            <v>0</v>
          </cell>
          <cell r="CA994" t="b">
            <v>0</v>
          </cell>
          <cell r="CB994" t="b">
            <v>0</v>
          </cell>
          <cell r="CD994" t="b">
            <v>0</v>
          </cell>
          <cell r="CE994" t="b">
            <v>0</v>
          </cell>
          <cell r="CG994" t="b">
            <v>0</v>
          </cell>
          <cell r="CH994" t="b">
            <v>0</v>
          </cell>
          <cell r="CP994">
            <v>0</v>
          </cell>
          <cell r="CT994" t="b">
            <v>0</v>
          </cell>
          <cell r="CV994" t="b">
            <v>0</v>
          </cell>
          <cell r="CX994" t="b">
            <v>0</v>
          </cell>
          <cell r="CZ994" t="b">
            <v>0</v>
          </cell>
          <cell r="DB994" t="b">
            <v>0</v>
          </cell>
          <cell r="DD994" t="b">
            <v>0</v>
          </cell>
          <cell r="DF994" t="b">
            <v>0</v>
          </cell>
          <cell r="DH994" t="b">
            <v>0</v>
          </cell>
          <cell r="DJ994" t="b">
            <v>0</v>
          </cell>
          <cell r="DL994" t="b">
            <v>0</v>
          </cell>
          <cell r="DN994" t="b">
            <v>0</v>
          </cell>
          <cell r="DP994" t="b">
            <v>0</v>
          </cell>
          <cell r="DV994">
            <v>0</v>
          </cell>
          <cell r="DX994">
            <v>0</v>
          </cell>
          <cell r="DZ994">
            <v>0</v>
          </cell>
          <cell r="EB994">
            <v>0</v>
          </cell>
          <cell r="ED994">
            <v>0</v>
          </cell>
          <cell r="EF994">
            <v>0</v>
          </cell>
          <cell r="EJ994">
            <v>0</v>
          </cell>
          <cell r="EL994">
            <v>0</v>
          </cell>
          <cell r="EN994">
            <v>0</v>
          </cell>
          <cell r="EP994">
            <v>0</v>
          </cell>
          <cell r="ER994">
            <v>0</v>
          </cell>
          <cell r="ET994">
            <v>0</v>
          </cell>
          <cell r="EX994">
            <v>0</v>
          </cell>
          <cell r="EZ994">
            <v>0</v>
          </cell>
          <cell r="FD994">
            <v>0</v>
          </cell>
          <cell r="FF994">
            <v>0</v>
          </cell>
        </row>
        <row r="995">
          <cell r="A995" t="str">
            <v>Elkedler_DKW0-5_2020</v>
          </cell>
          <cell r="B995" t="str">
            <v>DK-West</v>
          </cell>
          <cell r="G995">
            <v>-3.5</v>
          </cell>
          <cell r="H995">
            <v>3.5</v>
          </cell>
          <cell r="AK995">
            <v>-3.5</v>
          </cell>
          <cell r="AL995">
            <v>0</v>
          </cell>
          <cell r="AN995">
            <v>0</v>
          </cell>
          <cell r="AO995">
            <v>0</v>
          </cell>
          <cell r="AP995">
            <v>0</v>
          </cell>
          <cell r="AQ995">
            <v>0</v>
          </cell>
          <cell r="BG995" t="b">
            <v>0</v>
          </cell>
          <cell r="BO995" t="b">
            <v>0</v>
          </cell>
          <cell r="CA995" t="b">
            <v>0</v>
          </cell>
          <cell r="CB995" t="b">
            <v>0</v>
          </cell>
          <cell r="CD995" t="b">
            <v>0</v>
          </cell>
          <cell r="CE995" t="b">
            <v>0</v>
          </cell>
          <cell r="CG995" t="b">
            <v>0</v>
          </cell>
          <cell r="CH995" t="b">
            <v>0</v>
          </cell>
          <cell r="CP995">
            <v>0</v>
          </cell>
          <cell r="CT995" t="b">
            <v>0</v>
          </cell>
          <cell r="CV995" t="b">
            <v>0</v>
          </cell>
          <cell r="CX995" t="b">
            <v>0</v>
          </cell>
          <cell r="CZ995" t="b">
            <v>0</v>
          </cell>
          <cell r="DB995" t="b">
            <v>0</v>
          </cell>
          <cell r="DD995" t="b">
            <v>0</v>
          </cell>
          <cell r="DF995" t="b">
            <v>0</v>
          </cell>
          <cell r="DH995" t="b">
            <v>0</v>
          </cell>
          <cell r="DJ995" t="b">
            <v>0</v>
          </cell>
          <cell r="DL995" t="b">
            <v>0</v>
          </cell>
          <cell r="DN995" t="b">
            <v>0</v>
          </cell>
          <cell r="DP995" t="b">
            <v>0</v>
          </cell>
          <cell r="DV995">
            <v>0</v>
          </cell>
          <cell r="DX995">
            <v>0</v>
          </cell>
          <cell r="DZ995">
            <v>0</v>
          </cell>
          <cell r="EB995">
            <v>0</v>
          </cell>
          <cell r="ED995">
            <v>0</v>
          </cell>
          <cell r="EF995">
            <v>0</v>
          </cell>
          <cell r="EJ995">
            <v>0</v>
          </cell>
          <cell r="EL995">
            <v>0</v>
          </cell>
          <cell r="EN995">
            <v>0</v>
          </cell>
          <cell r="EP995">
            <v>0</v>
          </cell>
          <cell r="ER995">
            <v>0</v>
          </cell>
          <cell r="ET995">
            <v>0</v>
          </cell>
          <cell r="EX995">
            <v>0</v>
          </cell>
          <cell r="EZ995">
            <v>0</v>
          </cell>
          <cell r="FD995">
            <v>0</v>
          </cell>
          <cell r="FF995">
            <v>0</v>
          </cell>
        </row>
        <row r="996">
          <cell r="A996" t="str">
            <v>VarmelagerDKW0-5</v>
          </cell>
          <cell r="B996" t="str">
            <v>DK-West</v>
          </cell>
          <cell r="G996">
            <v>0</v>
          </cell>
          <cell r="H996">
            <v>450</v>
          </cell>
          <cell r="AK996">
            <v>0</v>
          </cell>
          <cell r="AL996">
            <v>0</v>
          </cell>
          <cell r="AN996">
            <v>0</v>
          </cell>
          <cell r="AO996">
            <v>0</v>
          </cell>
          <cell r="AP996">
            <v>0</v>
          </cell>
          <cell r="AQ996">
            <v>0</v>
          </cell>
          <cell r="BG996" t="b">
            <v>0</v>
          </cell>
          <cell r="BO996" t="b">
            <v>0</v>
          </cell>
          <cell r="CA996" t="b">
            <v>0</v>
          </cell>
          <cell r="CB996" t="b">
            <v>0</v>
          </cell>
          <cell r="CD996" t="b">
            <v>0</v>
          </cell>
          <cell r="CE996" t="b">
            <v>0</v>
          </cell>
          <cell r="CG996" t="b">
            <v>0</v>
          </cell>
          <cell r="CH996" t="b">
            <v>0</v>
          </cell>
          <cell r="CP996">
            <v>0</v>
          </cell>
          <cell r="CT996" t="b">
            <v>0</v>
          </cell>
          <cell r="CV996" t="b">
            <v>0</v>
          </cell>
          <cell r="CX996" t="b">
            <v>0</v>
          </cell>
          <cell r="CZ996" t="b">
            <v>0</v>
          </cell>
          <cell r="DB996" t="b">
            <v>0</v>
          </cell>
          <cell r="DD996" t="b">
            <v>0</v>
          </cell>
          <cell r="DF996" t="b">
            <v>0</v>
          </cell>
          <cell r="DH996" t="b">
            <v>0</v>
          </cell>
          <cell r="DJ996" t="b">
            <v>0</v>
          </cell>
          <cell r="DL996" t="b">
            <v>0</v>
          </cell>
          <cell r="DN996" t="b">
            <v>0</v>
          </cell>
          <cell r="DP996" t="b">
            <v>0</v>
          </cell>
          <cell r="DV996">
            <v>0</v>
          </cell>
          <cell r="DX996">
            <v>0</v>
          </cell>
          <cell r="DZ996">
            <v>0</v>
          </cell>
          <cell r="EB996">
            <v>0</v>
          </cell>
          <cell r="ED996">
            <v>0</v>
          </cell>
          <cell r="EF996">
            <v>0</v>
          </cell>
          <cell r="EJ996">
            <v>0</v>
          </cell>
          <cell r="EL996">
            <v>0</v>
          </cell>
          <cell r="EN996">
            <v>0</v>
          </cell>
          <cell r="EP996">
            <v>0</v>
          </cell>
          <cell r="ER996">
            <v>0</v>
          </cell>
          <cell r="ET996">
            <v>0</v>
          </cell>
          <cell r="EX996">
            <v>0</v>
          </cell>
          <cell r="EZ996">
            <v>0</v>
          </cell>
          <cell r="FD996">
            <v>0</v>
          </cell>
          <cell r="FF996">
            <v>0</v>
          </cell>
        </row>
        <row r="997">
          <cell r="A997" t="str">
            <v>Solvarme_DKW0</v>
          </cell>
          <cell r="B997" t="str">
            <v>DK-West</v>
          </cell>
          <cell r="G997">
            <v>0</v>
          </cell>
          <cell r="H997">
            <v>5</v>
          </cell>
          <cell r="N997">
            <v>3.0555555555555554</v>
          </cell>
          <cell r="AK997">
            <v>0</v>
          </cell>
          <cell r="AL997">
            <v>5</v>
          </cell>
          <cell r="AN997">
            <v>0</v>
          </cell>
          <cell r="AO997">
            <v>0</v>
          </cell>
          <cell r="AP997">
            <v>50</v>
          </cell>
          <cell r="AQ997">
            <v>0</v>
          </cell>
          <cell r="BG997" t="b">
            <v>1</v>
          </cell>
          <cell r="BO997" t="b">
            <v>1</v>
          </cell>
          <cell r="CA997" t="b">
            <v>0</v>
          </cell>
          <cell r="CB997" t="b">
            <v>1</v>
          </cell>
          <cell r="CD997" t="b">
            <v>0</v>
          </cell>
          <cell r="CE997" t="b">
            <v>0</v>
          </cell>
          <cell r="CG997" t="b">
            <v>0</v>
          </cell>
          <cell r="CH997" t="b">
            <v>0</v>
          </cell>
          <cell r="CP997" t="str">
            <v>EHSOLSOL</v>
          </cell>
          <cell r="CT997" t="b">
            <v>0</v>
          </cell>
          <cell r="CV997" t="b">
            <v>0</v>
          </cell>
          <cell r="CX997" t="b">
            <v>0</v>
          </cell>
          <cell r="CZ997" t="b">
            <v>0</v>
          </cell>
          <cell r="DB997" t="b">
            <v>0</v>
          </cell>
          <cell r="DD997" t="b">
            <v>0</v>
          </cell>
          <cell r="DF997" t="b">
            <v>0</v>
          </cell>
          <cell r="DH997" t="b">
            <v>0</v>
          </cell>
          <cell r="DJ997" t="b">
            <v>0</v>
          </cell>
          <cell r="DL997" t="b">
            <v>0</v>
          </cell>
          <cell r="DN997" t="b">
            <v>0</v>
          </cell>
          <cell r="DP997" t="b">
            <v>0</v>
          </cell>
          <cell r="DV997">
            <v>0</v>
          </cell>
          <cell r="DX997">
            <v>0</v>
          </cell>
          <cell r="DZ997">
            <v>0</v>
          </cell>
          <cell r="EB997">
            <v>0</v>
          </cell>
          <cell r="ED997">
            <v>0</v>
          </cell>
          <cell r="EF997">
            <v>0</v>
          </cell>
          <cell r="EJ997">
            <v>5</v>
          </cell>
          <cell r="EL997">
            <v>5</v>
          </cell>
          <cell r="EN997">
            <v>5</v>
          </cell>
          <cell r="EP997">
            <v>5</v>
          </cell>
          <cell r="ER997">
            <v>0</v>
          </cell>
          <cell r="ET997">
            <v>0</v>
          </cell>
          <cell r="EX997">
            <v>0</v>
          </cell>
          <cell r="EZ997">
            <v>0</v>
          </cell>
          <cell r="FD997">
            <v>0</v>
          </cell>
          <cell r="FF997">
            <v>0</v>
          </cell>
        </row>
        <row r="998">
          <cell r="A998" t="str">
            <v>Solvarme_DKW0</v>
          </cell>
          <cell r="B998" t="str">
            <v>DK-West</v>
          </cell>
          <cell r="G998">
            <v>0</v>
          </cell>
          <cell r="H998">
            <v>5</v>
          </cell>
          <cell r="N998">
            <v>3.6555555555555554</v>
          </cell>
          <cell r="AK998">
            <v>0</v>
          </cell>
          <cell r="AL998">
            <v>5</v>
          </cell>
          <cell r="AN998">
            <v>0</v>
          </cell>
          <cell r="AO998">
            <v>0</v>
          </cell>
          <cell r="AP998">
            <v>50</v>
          </cell>
          <cell r="AQ998">
            <v>0</v>
          </cell>
          <cell r="BG998" t="b">
            <v>1</v>
          </cell>
          <cell r="BO998" t="b">
            <v>0</v>
          </cell>
          <cell r="CA998" t="b">
            <v>0</v>
          </cell>
          <cell r="CB998" t="b">
            <v>0</v>
          </cell>
          <cell r="CD998" t="b">
            <v>0</v>
          </cell>
          <cell r="CE998" t="b">
            <v>1</v>
          </cell>
          <cell r="CG998" t="b">
            <v>0</v>
          </cell>
          <cell r="CH998" t="b">
            <v>0</v>
          </cell>
          <cell r="CP998" t="str">
            <v>EHSOLSOL</v>
          </cell>
          <cell r="CT998" t="b">
            <v>0</v>
          </cell>
          <cell r="CV998" t="b">
            <v>0</v>
          </cell>
          <cell r="CX998" t="b">
            <v>0</v>
          </cell>
          <cell r="CZ998" t="b">
            <v>0</v>
          </cell>
          <cell r="DB998" t="b">
            <v>0</v>
          </cell>
          <cell r="DD998" t="b">
            <v>0</v>
          </cell>
          <cell r="DF998" t="b">
            <v>1</v>
          </cell>
          <cell r="DH998" t="b">
            <v>0</v>
          </cell>
          <cell r="DJ998" t="b">
            <v>0</v>
          </cell>
          <cell r="DL998" t="b">
            <v>0</v>
          </cell>
          <cell r="DN998" t="b">
            <v>0</v>
          </cell>
          <cell r="DP998" t="b">
            <v>0</v>
          </cell>
          <cell r="DV998">
            <v>0</v>
          </cell>
          <cell r="DX998">
            <v>0</v>
          </cell>
          <cell r="DZ998">
            <v>0</v>
          </cell>
          <cell r="EB998">
            <v>0</v>
          </cell>
          <cell r="ED998">
            <v>0</v>
          </cell>
          <cell r="EF998">
            <v>0</v>
          </cell>
          <cell r="EJ998">
            <v>0</v>
          </cell>
          <cell r="EL998">
            <v>0</v>
          </cell>
          <cell r="EN998">
            <v>0</v>
          </cell>
          <cell r="EP998">
            <v>0</v>
          </cell>
          <cell r="ER998">
            <v>0</v>
          </cell>
          <cell r="ET998">
            <v>0</v>
          </cell>
          <cell r="EX998">
            <v>0</v>
          </cell>
          <cell r="EZ998">
            <v>5</v>
          </cell>
          <cell r="FD998">
            <v>0</v>
          </cell>
          <cell r="FF998">
            <v>0</v>
          </cell>
        </row>
        <row r="999">
          <cell r="A999" t="str">
            <v>Solvarme_DKW0</v>
          </cell>
          <cell r="B999" t="str">
            <v>DK-West</v>
          </cell>
          <cell r="G999">
            <v>0</v>
          </cell>
          <cell r="H999">
            <v>5</v>
          </cell>
          <cell r="N999">
            <v>4.2555555555555555</v>
          </cell>
          <cell r="AK999">
            <v>0</v>
          </cell>
          <cell r="AL999">
            <v>5</v>
          </cell>
          <cell r="AN999">
            <v>0</v>
          </cell>
          <cell r="AO999">
            <v>0</v>
          </cell>
          <cell r="AP999">
            <v>50</v>
          </cell>
          <cell r="AQ999">
            <v>0</v>
          </cell>
          <cell r="BG999" t="b">
            <v>1</v>
          </cell>
          <cell r="BO999" t="b">
            <v>0</v>
          </cell>
          <cell r="CA999" t="b">
            <v>0</v>
          </cell>
          <cell r="CB999" t="b">
            <v>0</v>
          </cell>
          <cell r="CD999" t="b">
            <v>0</v>
          </cell>
          <cell r="CE999" t="b">
            <v>0</v>
          </cell>
          <cell r="CG999" t="b">
            <v>0</v>
          </cell>
          <cell r="CH999" t="b">
            <v>1</v>
          </cell>
          <cell r="CP999" t="str">
            <v>EHSOLSOL</v>
          </cell>
          <cell r="CT999" t="b">
            <v>0</v>
          </cell>
          <cell r="CV999" t="b">
            <v>0</v>
          </cell>
          <cell r="CX999" t="b">
            <v>0</v>
          </cell>
          <cell r="CZ999" t="b">
            <v>0</v>
          </cell>
          <cell r="DB999" t="b">
            <v>0</v>
          </cell>
          <cell r="DD999" t="b">
            <v>0</v>
          </cell>
          <cell r="DF999" t="b">
            <v>0</v>
          </cell>
          <cell r="DH999" t="b">
            <v>1</v>
          </cell>
          <cell r="DJ999" t="b">
            <v>0</v>
          </cell>
          <cell r="DL999" t="b">
            <v>0</v>
          </cell>
          <cell r="DN999" t="b">
            <v>0</v>
          </cell>
          <cell r="DP999" t="b">
            <v>0</v>
          </cell>
          <cell r="DV999">
            <v>0</v>
          </cell>
          <cell r="DX999">
            <v>0</v>
          </cell>
          <cell r="DZ999">
            <v>0</v>
          </cell>
          <cell r="EB999">
            <v>0</v>
          </cell>
          <cell r="ED999">
            <v>0</v>
          </cell>
          <cell r="EF999">
            <v>0</v>
          </cell>
          <cell r="EJ999">
            <v>0</v>
          </cell>
          <cell r="EL999">
            <v>0</v>
          </cell>
          <cell r="EN999">
            <v>0</v>
          </cell>
          <cell r="EP999">
            <v>0</v>
          </cell>
          <cell r="ER999">
            <v>0</v>
          </cell>
          <cell r="ET999">
            <v>0</v>
          </cell>
          <cell r="EX999">
            <v>0</v>
          </cell>
          <cell r="EZ999">
            <v>0</v>
          </cell>
          <cell r="FD999">
            <v>0</v>
          </cell>
          <cell r="FF999">
            <v>5</v>
          </cell>
        </row>
        <row r="1000">
          <cell r="A1000" t="str">
            <v>Solvarme_DKW0</v>
          </cell>
          <cell r="B1000" t="str">
            <v>DK-West</v>
          </cell>
          <cell r="G1000">
            <v>0</v>
          </cell>
          <cell r="H1000">
            <v>5</v>
          </cell>
          <cell r="N1000">
            <v>4.8555555555555552</v>
          </cell>
          <cell r="AK1000">
            <v>0</v>
          </cell>
          <cell r="AL1000">
            <v>5</v>
          </cell>
          <cell r="AN1000">
            <v>0</v>
          </cell>
          <cell r="AO1000">
            <v>0</v>
          </cell>
          <cell r="AP1000">
            <v>50</v>
          </cell>
          <cell r="AQ1000">
            <v>0</v>
          </cell>
          <cell r="BG1000" t="b">
            <v>1</v>
          </cell>
          <cell r="BO1000" t="b">
            <v>0</v>
          </cell>
          <cell r="CA1000" t="b">
            <v>0</v>
          </cell>
          <cell r="CB1000" t="b">
            <v>0</v>
          </cell>
          <cell r="CD1000" t="b">
            <v>0</v>
          </cell>
          <cell r="CE1000" t="b">
            <v>0</v>
          </cell>
          <cell r="CG1000" t="b">
            <v>0</v>
          </cell>
          <cell r="CH1000" t="b">
            <v>0</v>
          </cell>
          <cell r="CP1000" t="str">
            <v>EHSOLSOL</v>
          </cell>
          <cell r="CT1000" t="b">
            <v>0</v>
          </cell>
          <cell r="CV1000" t="b">
            <v>0</v>
          </cell>
          <cell r="CX1000" t="b">
            <v>0</v>
          </cell>
          <cell r="CZ1000" t="b">
            <v>0</v>
          </cell>
          <cell r="DB1000" t="b">
            <v>0</v>
          </cell>
          <cell r="DD1000" t="b">
            <v>0</v>
          </cell>
          <cell r="DF1000" t="b">
            <v>0</v>
          </cell>
          <cell r="DH1000" t="b">
            <v>0</v>
          </cell>
          <cell r="DJ1000" t="b">
            <v>1</v>
          </cell>
          <cell r="DL1000" t="b">
            <v>0</v>
          </cell>
          <cell r="DN1000" t="b">
            <v>0</v>
          </cell>
          <cell r="DP1000" t="b">
            <v>0</v>
          </cell>
          <cell r="DV1000">
            <v>0</v>
          </cell>
          <cell r="DX1000">
            <v>0</v>
          </cell>
          <cell r="DZ1000">
            <v>0</v>
          </cell>
          <cell r="EB1000">
            <v>0</v>
          </cell>
          <cell r="ED1000">
            <v>0</v>
          </cell>
          <cell r="EF1000">
            <v>0</v>
          </cell>
          <cell r="EJ1000">
            <v>0</v>
          </cell>
          <cell r="EL1000">
            <v>0</v>
          </cell>
          <cell r="EN1000">
            <v>0</v>
          </cell>
          <cell r="EP1000">
            <v>0</v>
          </cell>
          <cell r="ER1000">
            <v>0</v>
          </cell>
          <cell r="ET1000">
            <v>0</v>
          </cell>
          <cell r="EX1000">
            <v>0</v>
          </cell>
          <cell r="EZ1000">
            <v>0</v>
          </cell>
          <cell r="FD1000">
            <v>0</v>
          </cell>
          <cell r="FF1000">
            <v>0</v>
          </cell>
        </row>
        <row r="1001">
          <cell r="A1001" t="str">
            <v>Solvarme_DKW0</v>
          </cell>
          <cell r="B1001" t="str">
            <v>DK-West</v>
          </cell>
          <cell r="G1001">
            <v>0</v>
          </cell>
          <cell r="H1001">
            <v>5</v>
          </cell>
          <cell r="N1001">
            <v>5.4555555555555548</v>
          </cell>
          <cell r="AK1001">
            <v>0</v>
          </cell>
          <cell r="AL1001">
            <v>5</v>
          </cell>
          <cell r="AN1001">
            <v>0</v>
          </cell>
          <cell r="AO1001">
            <v>0</v>
          </cell>
          <cell r="AP1001">
            <v>50</v>
          </cell>
          <cell r="AQ1001">
            <v>0</v>
          </cell>
          <cell r="BG1001" t="b">
            <v>1</v>
          </cell>
          <cell r="BO1001" t="b">
            <v>0</v>
          </cell>
          <cell r="CA1001" t="b">
            <v>0</v>
          </cell>
          <cell r="CB1001" t="b">
            <v>0</v>
          </cell>
          <cell r="CD1001" t="b">
            <v>0</v>
          </cell>
          <cell r="CE1001" t="b">
            <v>0</v>
          </cell>
          <cell r="CG1001" t="b">
            <v>0</v>
          </cell>
          <cell r="CH1001" t="b">
            <v>0</v>
          </cell>
          <cell r="CP1001" t="str">
            <v>EHSOLSOL</v>
          </cell>
          <cell r="CT1001" t="b">
            <v>0</v>
          </cell>
          <cell r="CV1001" t="b">
            <v>0</v>
          </cell>
          <cell r="CX1001" t="b">
            <v>0</v>
          </cell>
          <cell r="CZ1001" t="b">
            <v>0</v>
          </cell>
          <cell r="DB1001" t="b">
            <v>0</v>
          </cell>
          <cell r="DD1001" t="b">
            <v>0</v>
          </cell>
          <cell r="DF1001" t="b">
            <v>0</v>
          </cell>
          <cell r="DH1001" t="b">
            <v>0</v>
          </cell>
          <cell r="DJ1001" t="b">
            <v>0</v>
          </cell>
          <cell r="DL1001" t="b">
            <v>1</v>
          </cell>
          <cell r="DN1001" t="b">
            <v>0</v>
          </cell>
          <cell r="DP1001" t="b">
            <v>0</v>
          </cell>
          <cell r="DV1001">
            <v>0</v>
          </cell>
          <cell r="DX1001">
            <v>0</v>
          </cell>
          <cell r="DZ1001">
            <v>0</v>
          </cell>
          <cell r="EB1001">
            <v>0</v>
          </cell>
          <cell r="ED1001">
            <v>0</v>
          </cell>
          <cell r="EF1001">
            <v>0</v>
          </cell>
          <cell r="EJ1001">
            <v>0</v>
          </cell>
          <cell r="EL1001">
            <v>0</v>
          </cell>
          <cell r="EN1001">
            <v>0</v>
          </cell>
          <cell r="EP1001">
            <v>0</v>
          </cell>
          <cell r="ER1001">
            <v>0</v>
          </cell>
          <cell r="ET1001">
            <v>0</v>
          </cell>
          <cell r="EX1001">
            <v>0</v>
          </cell>
          <cell r="EZ1001">
            <v>0</v>
          </cell>
          <cell r="FD1001">
            <v>0</v>
          </cell>
          <cell r="FF1001">
            <v>0</v>
          </cell>
        </row>
        <row r="1002">
          <cell r="A1002" t="str">
            <v>Kedler_DKW0_AF</v>
          </cell>
          <cell r="B1002" t="str">
            <v>DK-West</v>
          </cell>
          <cell r="G1002">
            <v>0</v>
          </cell>
          <cell r="H1002">
            <v>20</v>
          </cell>
          <cell r="AK1002">
            <v>0</v>
          </cell>
          <cell r="AL1002">
            <v>15.52</v>
          </cell>
          <cell r="AN1002">
            <v>0</v>
          </cell>
          <cell r="AO1002">
            <v>3.96</v>
          </cell>
          <cell r="AP1002">
            <v>0</v>
          </cell>
          <cell r="AQ1002">
            <v>1.4000000000000001</v>
          </cell>
          <cell r="BG1002" t="b">
            <v>1</v>
          </cell>
          <cell r="BO1002" t="b">
            <v>1</v>
          </cell>
          <cell r="CA1002" t="b">
            <v>0</v>
          </cell>
          <cell r="CB1002" t="b">
            <v>1</v>
          </cell>
          <cell r="CD1002" t="b">
            <v>0</v>
          </cell>
          <cell r="CE1002" t="b">
            <v>0</v>
          </cell>
          <cell r="CG1002" t="b">
            <v>0</v>
          </cell>
          <cell r="CH1002" t="b">
            <v>0</v>
          </cell>
          <cell r="CP1002" t="str">
            <v>EHWSTBOD</v>
          </cell>
          <cell r="CT1002" t="b">
            <v>0</v>
          </cell>
          <cell r="CV1002" t="b">
            <v>0</v>
          </cell>
          <cell r="CX1002" t="b">
            <v>0</v>
          </cell>
          <cell r="CZ1002" t="b">
            <v>0</v>
          </cell>
          <cell r="DB1002" t="b">
            <v>0</v>
          </cell>
          <cell r="DD1002" t="b">
            <v>0</v>
          </cell>
          <cell r="DF1002" t="b">
            <v>1</v>
          </cell>
          <cell r="DH1002" t="b">
            <v>1</v>
          </cell>
          <cell r="DJ1002" t="b">
            <v>1</v>
          </cell>
          <cell r="DL1002" t="b">
            <v>1</v>
          </cell>
          <cell r="DN1002" t="b">
            <v>0</v>
          </cell>
          <cell r="DP1002" t="b">
            <v>0</v>
          </cell>
          <cell r="DV1002">
            <v>0</v>
          </cell>
          <cell r="DX1002">
            <v>0</v>
          </cell>
          <cell r="DZ1002">
            <v>0</v>
          </cell>
          <cell r="EB1002">
            <v>0</v>
          </cell>
          <cell r="ED1002">
            <v>0</v>
          </cell>
          <cell r="EF1002">
            <v>0</v>
          </cell>
          <cell r="EJ1002">
            <v>20</v>
          </cell>
          <cell r="EL1002">
            <v>20</v>
          </cell>
          <cell r="EN1002">
            <v>20</v>
          </cell>
          <cell r="EP1002">
            <v>20</v>
          </cell>
          <cell r="ER1002">
            <v>0</v>
          </cell>
          <cell r="ET1002">
            <v>0</v>
          </cell>
          <cell r="EX1002">
            <v>0</v>
          </cell>
          <cell r="EZ1002">
            <v>0</v>
          </cell>
          <cell r="FD1002">
            <v>0</v>
          </cell>
          <cell r="FF1002">
            <v>0</v>
          </cell>
        </row>
        <row r="1003">
          <cell r="A1003" t="str">
            <v>Kedler_DKW0_BIO</v>
          </cell>
          <cell r="B1003" t="str">
            <v>DK-West</v>
          </cell>
          <cell r="G1003">
            <v>0</v>
          </cell>
          <cell r="H1003">
            <v>577</v>
          </cell>
          <cell r="AK1003">
            <v>0</v>
          </cell>
          <cell r="AL1003">
            <v>546.99599999999998</v>
          </cell>
          <cell r="AN1003">
            <v>0</v>
          </cell>
          <cell r="AO1003">
            <v>8.402274000000002</v>
          </cell>
          <cell r="AP1003">
            <v>15780.95</v>
          </cell>
          <cell r="AQ1003">
            <v>28.85</v>
          </cell>
          <cell r="BG1003" t="b">
            <v>1</v>
          </cell>
          <cell r="BO1003" t="b">
            <v>1</v>
          </cell>
          <cell r="CA1003" t="b">
            <v>0</v>
          </cell>
          <cell r="CB1003" t="b">
            <v>1</v>
          </cell>
          <cell r="CD1003" t="b">
            <v>0</v>
          </cell>
          <cell r="CE1003" t="b">
            <v>0</v>
          </cell>
          <cell r="CG1003" t="b">
            <v>0</v>
          </cell>
          <cell r="CH1003" t="b">
            <v>0</v>
          </cell>
          <cell r="CP1003" t="str">
            <v>EHWOOBOD</v>
          </cell>
          <cell r="CT1003" t="b">
            <v>0</v>
          </cell>
          <cell r="CV1003" t="b">
            <v>0</v>
          </cell>
          <cell r="CX1003" t="b">
            <v>0</v>
          </cell>
          <cell r="CZ1003" t="b">
            <v>0</v>
          </cell>
          <cell r="DB1003" t="b">
            <v>0</v>
          </cell>
          <cell r="DD1003" t="b">
            <v>0</v>
          </cell>
          <cell r="DF1003" t="b">
            <v>1</v>
          </cell>
          <cell r="DH1003" t="b">
            <v>1</v>
          </cell>
          <cell r="DJ1003" t="b">
            <v>1</v>
          </cell>
          <cell r="DL1003" t="b">
            <v>1</v>
          </cell>
          <cell r="DN1003" t="b">
            <v>0</v>
          </cell>
          <cell r="DP1003" t="b">
            <v>0</v>
          </cell>
          <cell r="DV1003">
            <v>0</v>
          </cell>
          <cell r="DX1003">
            <v>0</v>
          </cell>
          <cell r="DZ1003">
            <v>0</v>
          </cell>
          <cell r="EB1003">
            <v>0</v>
          </cell>
          <cell r="ED1003">
            <v>0</v>
          </cell>
          <cell r="EF1003">
            <v>0</v>
          </cell>
          <cell r="EJ1003">
            <v>577</v>
          </cell>
          <cell r="EL1003">
            <v>577</v>
          </cell>
          <cell r="EN1003">
            <v>577</v>
          </cell>
          <cell r="EP1003">
            <v>577</v>
          </cell>
          <cell r="ER1003">
            <v>0</v>
          </cell>
          <cell r="ET1003">
            <v>0</v>
          </cell>
          <cell r="EX1003">
            <v>0</v>
          </cell>
          <cell r="EZ1003">
            <v>0</v>
          </cell>
          <cell r="FD1003">
            <v>0</v>
          </cell>
          <cell r="FF1003">
            <v>0</v>
          </cell>
        </row>
        <row r="1004">
          <cell r="A1004" t="str">
            <v>Kedler_DKW0_NG</v>
          </cell>
          <cell r="B1004" t="str">
            <v>DK-West</v>
          </cell>
          <cell r="G1004">
            <v>0</v>
          </cell>
          <cell r="H1004">
            <v>518</v>
          </cell>
          <cell r="AK1004">
            <v>0</v>
          </cell>
          <cell r="AL1004">
            <v>518</v>
          </cell>
          <cell r="AN1004">
            <v>0</v>
          </cell>
          <cell r="AO1004">
            <v>0</v>
          </cell>
          <cell r="AP1004">
            <v>5939.7333333333336</v>
          </cell>
          <cell r="AQ1004">
            <v>0</v>
          </cell>
          <cell r="BG1004" t="b">
            <v>1</v>
          </cell>
          <cell r="BO1004" t="b">
            <v>0</v>
          </cell>
          <cell r="CA1004" t="b">
            <v>0</v>
          </cell>
          <cell r="CB1004" t="b">
            <v>0</v>
          </cell>
          <cell r="CD1004" t="b">
            <v>0</v>
          </cell>
          <cell r="CE1004" t="b">
            <v>0</v>
          </cell>
          <cell r="CG1004" t="b">
            <v>0</v>
          </cell>
          <cell r="CH1004" t="b">
            <v>0</v>
          </cell>
          <cell r="CP1004" t="str">
            <v>EHGASBOD</v>
          </cell>
          <cell r="CT1004" t="b">
            <v>0</v>
          </cell>
          <cell r="CV1004" t="b">
            <v>0</v>
          </cell>
          <cell r="CX1004" t="b">
            <v>0</v>
          </cell>
          <cell r="CZ1004" t="b">
            <v>0</v>
          </cell>
          <cell r="DB1004" t="b">
            <v>0</v>
          </cell>
          <cell r="DD1004" t="b">
            <v>0</v>
          </cell>
          <cell r="DF1004" t="b">
            <v>0</v>
          </cell>
          <cell r="DH1004" t="b">
            <v>0</v>
          </cell>
          <cell r="DJ1004" t="b">
            <v>0</v>
          </cell>
          <cell r="DL1004" t="b">
            <v>0</v>
          </cell>
          <cell r="DN1004" t="b">
            <v>0</v>
          </cell>
          <cell r="DP1004" t="b">
            <v>0</v>
          </cell>
          <cell r="DV1004">
            <v>0</v>
          </cell>
          <cell r="DX1004">
            <v>0</v>
          </cell>
          <cell r="DZ1004">
            <v>0</v>
          </cell>
          <cell r="EB1004">
            <v>0</v>
          </cell>
          <cell r="ED1004">
            <v>0</v>
          </cell>
          <cell r="EF1004">
            <v>0</v>
          </cell>
          <cell r="EJ1004">
            <v>0</v>
          </cell>
          <cell r="EL1004">
            <v>0</v>
          </cell>
          <cell r="EN1004">
            <v>0</v>
          </cell>
          <cell r="EP1004">
            <v>0</v>
          </cell>
          <cell r="ER1004">
            <v>0</v>
          </cell>
          <cell r="ET1004">
            <v>0</v>
          </cell>
          <cell r="EX1004">
            <v>0</v>
          </cell>
          <cell r="EZ1004">
            <v>0</v>
          </cell>
          <cell r="FD1004">
            <v>0</v>
          </cell>
          <cell r="FF1004">
            <v>0</v>
          </cell>
        </row>
        <row r="1005">
          <cell r="A1005" t="str">
            <v>Kedler_DKW0_NG</v>
          </cell>
          <cell r="B1005" t="str">
            <v>DK-West</v>
          </cell>
          <cell r="G1005">
            <v>0</v>
          </cell>
          <cell r="H1005">
            <v>518</v>
          </cell>
          <cell r="AK1005">
            <v>0</v>
          </cell>
          <cell r="AL1005">
            <v>518</v>
          </cell>
          <cell r="AN1005">
            <v>0</v>
          </cell>
          <cell r="AO1005">
            <v>0</v>
          </cell>
          <cell r="AP1005">
            <v>5939.7333333333336</v>
          </cell>
          <cell r="AQ1005">
            <v>0</v>
          </cell>
          <cell r="BG1005" t="b">
            <v>1</v>
          </cell>
          <cell r="BO1005" t="b">
            <v>0</v>
          </cell>
          <cell r="CA1005" t="b">
            <v>0</v>
          </cell>
          <cell r="CB1005" t="b">
            <v>0</v>
          </cell>
          <cell r="CD1005" t="b">
            <v>0</v>
          </cell>
          <cell r="CE1005" t="b">
            <v>0</v>
          </cell>
          <cell r="CG1005" t="b">
            <v>0</v>
          </cell>
          <cell r="CH1005" t="b">
            <v>0</v>
          </cell>
          <cell r="CP1005" t="str">
            <v>EHGASBOD</v>
          </cell>
          <cell r="CT1005" t="b">
            <v>0</v>
          </cell>
          <cell r="CV1005" t="b">
            <v>0</v>
          </cell>
          <cell r="CX1005" t="b">
            <v>0</v>
          </cell>
          <cell r="CZ1005" t="b">
            <v>0</v>
          </cell>
          <cell r="DB1005" t="b">
            <v>0</v>
          </cell>
          <cell r="DD1005" t="b">
            <v>0</v>
          </cell>
          <cell r="DF1005" t="b">
            <v>0</v>
          </cell>
          <cell r="DH1005" t="b">
            <v>0</v>
          </cell>
          <cell r="DJ1005" t="b">
            <v>0</v>
          </cell>
          <cell r="DL1005" t="b">
            <v>0</v>
          </cell>
          <cell r="DN1005" t="b">
            <v>0</v>
          </cell>
          <cell r="DP1005" t="b">
            <v>0</v>
          </cell>
          <cell r="DV1005">
            <v>0</v>
          </cell>
          <cell r="DX1005">
            <v>0</v>
          </cell>
          <cell r="DZ1005">
            <v>0</v>
          </cell>
          <cell r="EB1005">
            <v>0</v>
          </cell>
          <cell r="ED1005">
            <v>0</v>
          </cell>
          <cell r="EF1005">
            <v>0</v>
          </cell>
          <cell r="EJ1005">
            <v>0</v>
          </cell>
          <cell r="EL1005">
            <v>0</v>
          </cell>
          <cell r="EN1005">
            <v>0</v>
          </cell>
          <cell r="EP1005">
            <v>0</v>
          </cell>
          <cell r="ER1005">
            <v>0</v>
          </cell>
          <cell r="ET1005">
            <v>0</v>
          </cell>
          <cell r="EX1005">
            <v>0</v>
          </cell>
          <cell r="EZ1005">
            <v>0</v>
          </cell>
          <cell r="FD1005">
            <v>0</v>
          </cell>
          <cell r="FF1005">
            <v>0</v>
          </cell>
        </row>
        <row r="1006">
          <cell r="A1006" t="str">
            <v>Kedler_DKW0_NG</v>
          </cell>
          <cell r="B1006" t="str">
            <v>DK-West</v>
          </cell>
          <cell r="G1006">
            <v>0</v>
          </cell>
          <cell r="H1006">
            <v>518</v>
          </cell>
          <cell r="AK1006">
            <v>0</v>
          </cell>
          <cell r="AL1006">
            <v>518</v>
          </cell>
          <cell r="AN1006">
            <v>0</v>
          </cell>
          <cell r="AO1006">
            <v>0</v>
          </cell>
          <cell r="AP1006">
            <v>5939.7333333333336</v>
          </cell>
          <cell r="AQ1006">
            <v>0</v>
          </cell>
          <cell r="BG1006" t="b">
            <v>1</v>
          </cell>
          <cell r="BO1006" t="b">
            <v>1</v>
          </cell>
          <cell r="CA1006" t="b">
            <v>0</v>
          </cell>
          <cell r="CB1006" t="b">
            <v>1</v>
          </cell>
          <cell r="CD1006" t="b">
            <v>0</v>
          </cell>
          <cell r="CE1006" t="b">
            <v>0</v>
          </cell>
          <cell r="CG1006" t="b">
            <v>0</v>
          </cell>
          <cell r="CH1006" t="b">
            <v>0</v>
          </cell>
          <cell r="CP1006" t="str">
            <v>EHGASBOD</v>
          </cell>
          <cell r="CT1006" t="b">
            <v>0</v>
          </cell>
          <cell r="CV1006" t="b">
            <v>0</v>
          </cell>
          <cell r="CX1006" t="b">
            <v>0</v>
          </cell>
          <cell r="CZ1006" t="b">
            <v>0</v>
          </cell>
          <cell r="DB1006" t="b">
            <v>0</v>
          </cell>
          <cell r="DD1006" t="b">
            <v>0</v>
          </cell>
          <cell r="DF1006" t="b">
            <v>1</v>
          </cell>
          <cell r="DH1006" t="b">
            <v>1</v>
          </cell>
          <cell r="DJ1006" t="b">
            <v>1</v>
          </cell>
          <cell r="DL1006" t="b">
            <v>1</v>
          </cell>
          <cell r="DN1006" t="b">
            <v>0</v>
          </cell>
          <cell r="DP1006" t="b">
            <v>0</v>
          </cell>
          <cell r="DV1006">
            <v>0</v>
          </cell>
          <cell r="DX1006">
            <v>0</v>
          </cell>
          <cell r="DZ1006">
            <v>0</v>
          </cell>
          <cell r="EB1006">
            <v>0</v>
          </cell>
          <cell r="ED1006">
            <v>0</v>
          </cell>
          <cell r="EF1006">
            <v>0</v>
          </cell>
          <cell r="EJ1006">
            <v>518</v>
          </cell>
          <cell r="EL1006">
            <v>518</v>
          </cell>
          <cell r="EN1006">
            <v>518</v>
          </cell>
          <cell r="EP1006">
            <v>518</v>
          </cell>
          <cell r="ER1006">
            <v>0</v>
          </cell>
          <cell r="ET1006">
            <v>0</v>
          </cell>
          <cell r="EX1006">
            <v>0</v>
          </cell>
          <cell r="EZ1006">
            <v>0</v>
          </cell>
          <cell r="FD1006">
            <v>0</v>
          </cell>
          <cell r="FF1006">
            <v>0</v>
          </cell>
        </row>
        <row r="1007">
          <cell r="A1007" t="str">
            <v>OVV_DKW0</v>
          </cell>
          <cell r="B1007" t="str">
            <v>DK-West</v>
          </cell>
          <cell r="G1007">
            <v>0</v>
          </cell>
          <cell r="H1007">
            <v>40</v>
          </cell>
          <cell r="N1007">
            <v>158.04110486533841</v>
          </cell>
          <cell r="AK1007">
            <v>0</v>
          </cell>
          <cell r="AL1007">
            <v>0</v>
          </cell>
          <cell r="AN1007">
            <v>0</v>
          </cell>
          <cell r="AO1007">
            <v>0</v>
          </cell>
          <cell r="AP1007">
            <v>0</v>
          </cell>
          <cell r="AQ1007">
            <v>0</v>
          </cell>
          <cell r="BG1007" t="b">
            <v>0</v>
          </cell>
          <cell r="BO1007" t="b">
            <v>0</v>
          </cell>
          <cell r="CA1007" t="b">
            <v>0</v>
          </cell>
          <cell r="CB1007" t="b">
            <v>0</v>
          </cell>
          <cell r="CD1007" t="b">
            <v>0</v>
          </cell>
          <cell r="CE1007" t="b">
            <v>0</v>
          </cell>
          <cell r="CG1007" t="b">
            <v>0</v>
          </cell>
          <cell r="CH1007" t="b">
            <v>0</v>
          </cell>
          <cell r="CP1007">
            <v>0</v>
          </cell>
          <cell r="CT1007" t="b">
            <v>0</v>
          </cell>
          <cell r="CV1007" t="b">
            <v>0</v>
          </cell>
          <cell r="CX1007" t="b">
            <v>0</v>
          </cell>
          <cell r="CZ1007" t="b">
            <v>0</v>
          </cell>
          <cell r="DB1007" t="b">
            <v>0</v>
          </cell>
          <cell r="DD1007" t="b">
            <v>0</v>
          </cell>
          <cell r="DF1007" t="b">
            <v>0</v>
          </cell>
          <cell r="DH1007" t="b">
            <v>0</v>
          </cell>
          <cell r="DJ1007" t="b">
            <v>0</v>
          </cell>
          <cell r="DL1007" t="b">
            <v>0</v>
          </cell>
          <cell r="DN1007" t="b">
            <v>0</v>
          </cell>
          <cell r="DP1007" t="b">
            <v>0</v>
          </cell>
          <cell r="DV1007">
            <v>0</v>
          </cell>
          <cell r="DX1007">
            <v>0</v>
          </cell>
          <cell r="DZ1007">
            <v>0</v>
          </cell>
          <cell r="EB1007">
            <v>0</v>
          </cell>
          <cell r="ED1007">
            <v>0</v>
          </cell>
          <cell r="EF1007">
            <v>0</v>
          </cell>
          <cell r="EJ1007">
            <v>0</v>
          </cell>
          <cell r="EL1007">
            <v>0</v>
          </cell>
          <cell r="EN1007">
            <v>0</v>
          </cell>
          <cell r="EP1007">
            <v>0</v>
          </cell>
          <cell r="ER1007">
            <v>0</v>
          </cell>
          <cell r="ET1007">
            <v>0</v>
          </cell>
          <cell r="EX1007">
            <v>0</v>
          </cell>
          <cell r="EZ1007">
            <v>0</v>
          </cell>
          <cell r="FD1007">
            <v>0</v>
          </cell>
          <cell r="FF1007">
            <v>0</v>
          </cell>
        </row>
        <row r="1008">
          <cell r="A1008" t="str">
            <v>Elkedler_DKW0_2013</v>
          </cell>
          <cell r="B1008" t="str">
            <v>DK-West</v>
          </cell>
          <cell r="G1008">
            <v>0</v>
          </cell>
          <cell r="H1008">
            <v>0</v>
          </cell>
          <cell r="AK1008">
            <v>0</v>
          </cell>
          <cell r="AL1008">
            <v>0</v>
          </cell>
          <cell r="AN1008">
            <v>0</v>
          </cell>
          <cell r="AO1008">
            <v>0</v>
          </cell>
          <cell r="AP1008">
            <v>0</v>
          </cell>
          <cell r="AQ1008">
            <v>0</v>
          </cell>
          <cell r="BG1008" t="b">
            <v>0</v>
          </cell>
          <cell r="BO1008" t="b">
            <v>0</v>
          </cell>
          <cell r="CA1008" t="b">
            <v>0</v>
          </cell>
          <cell r="CB1008" t="b">
            <v>0</v>
          </cell>
          <cell r="CD1008" t="b">
            <v>0</v>
          </cell>
          <cell r="CE1008" t="b">
            <v>0</v>
          </cell>
          <cell r="CG1008" t="b">
            <v>0</v>
          </cell>
          <cell r="CH1008" t="b">
            <v>0</v>
          </cell>
          <cell r="CP1008">
            <v>0</v>
          </cell>
          <cell r="CT1008" t="b">
            <v>0</v>
          </cell>
          <cell r="CV1008" t="b">
            <v>0</v>
          </cell>
          <cell r="CX1008" t="b">
            <v>0</v>
          </cell>
          <cell r="CZ1008" t="b">
            <v>0</v>
          </cell>
          <cell r="DB1008" t="b">
            <v>0</v>
          </cell>
          <cell r="DD1008" t="b">
            <v>0</v>
          </cell>
          <cell r="DF1008" t="b">
            <v>0</v>
          </cell>
          <cell r="DH1008" t="b">
            <v>0</v>
          </cell>
          <cell r="DJ1008" t="b">
            <v>0</v>
          </cell>
          <cell r="DL1008" t="b">
            <v>0</v>
          </cell>
          <cell r="DN1008" t="b">
            <v>0</v>
          </cell>
          <cell r="DP1008" t="b">
            <v>0</v>
          </cell>
          <cell r="DV1008">
            <v>0</v>
          </cell>
          <cell r="DX1008">
            <v>0</v>
          </cell>
          <cell r="DZ1008">
            <v>0</v>
          </cell>
          <cell r="EB1008">
            <v>0</v>
          </cell>
          <cell r="ED1008">
            <v>0</v>
          </cell>
          <cell r="EF1008">
            <v>0</v>
          </cell>
          <cell r="EJ1008">
            <v>0</v>
          </cell>
          <cell r="EL1008">
            <v>0</v>
          </cell>
          <cell r="EN1008">
            <v>0</v>
          </cell>
          <cell r="EP1008">
            <v>0</v>
          </cell>
          <cell r="ER1008">
            <v>0</v>
          </cell>
          <cell r="ET1008">
            <v>0</v>
          </cell>
          <cell r="EX1008">
            <v>0</v>
          </cell>
          <cell r="EZ1008">
            <v>0</v>
          </cell>
          <cell r="FD1008">
            <v>0</v>
          </cell>
          <cell r="FF1008">
            <v>0</v>
          </cell>
        </row>
        <row r="1009">
          <cell r="A1009" t="str">
            <v>Elkedler_DKW0_2014</v>
          </cell>
          <cell r="B1009" t="str">
            <v>DK-West</v>
          </cell>
          <cell r="G1009">
            <v>-3.5</v>
          </cell>
          <cell r="H1009">
            <v>3.5</v>
          </cell>
          <cell r="AK1009">
            <v>-3.5</v>
          </cell>
          <cell r="AL1009">
            <v>0</v>
          </cell>
          <cell r="AN1009">
            <v>0</v>
          </cell>
          <cell r="AO1009">
            <v>0</v>
          </cell>
          <cell r="AP1009">
            <v>0</v>
          </cell>
          <cell r="AQ1009">
            <v>0</v>
          </cell>
          <cell r="BG1009" t="b">
            <v>0</v>
          </cell>
          <cell r="BO1009" t="b">
            <v>0</v>
          </cell>
          <cell r="CA1009" t="b">
            <v>0</v>
          </cell>
          <cell r="CB1009" t="b">
            <v>0</v>
          </cell>
          <cell r="CD1009" t="b">
            <v>0</v>
          </cell>
          <cell r="CE1009" t="b">
            <v>0</v>
          </cell>
          <cell r="CG1009" t="b">
            <v>0</v>
          </cell>
          <cell r="CH1009" t="b">
            <v>0</v>
          </cell>
          <cell r="CP1009">
            <v>0</v>
          </cell>
          <cell r="CT1009" t="b">
            <v>0</v>
          </cell>
          <cell r="CV1009" t="b">
            <v>0</v>
          </cell>
          <cell r="CX1009" t="b">
            <v>0</v>
          </cell>
          <cell r="CZ1009" t="b">
            <v>0</v>
          </cell>
          <cell r="DB1009" t="b">
            <v>0</v>
          </cell>
          <cell r="DD1009" t="b">
            <v>0</v>
          </cell>
          <cell r="DF1009" t="b">
            <v>0</v>
          </cell>
          <cell r="DH1009" t="b">
            <v>0</v>
          </cell>
          <cell r="DJ1009" t="b">
            <v>0</v>
          </cell>
          <cell r="DL1009" t="b">
            <v>0</v>
          </cell>
          <cell r="DN1009" t="b">
            <v>0</v>
          </cell>
          <cell r="DP1009" t="b">
            <v>0</v>
          </cell>
          <cell r="DV1009">
            <v>0</v>
          </cell>
          <cell r="DX1009">
            <v>0</v>
          </cell>
          <cell r="DZ1009">
            <v>0</v>
          </cell>
          <cell r="EB1009">
            <v>0</v>
          </cell>
          <cell r="ED1009">
            <v>0</v>
          </cell>
          <cell r="EF1009">
            <v>0</v>
          </cell>
          <cell r="EJ1009">
            <v>0</v>
          </cell>
          <cell r="EL1009">
            <v>0</v>
          </cell>
          <cell r="EN1009">
            <v>0</v>
          </cell>
          <cell r="EP1009">
            <v>0</v>
          </cell>
          <cell r="ER1009">
            <v>0</v>
          </cell>
          <cell r="ET1009">
            <v>0</v>
          </cell>
          <cell r="EX1009">
            <v>0</v>
          </cell>
          <cell r="EZ1009">
            <v>0</v>
          </cell>
          <cell r="FD1009">
            <v>0</v>
          </cell>
          <cell r="FF1009">
            <v>0</v>
          </cell>
        </row>
        <row r="1010">
          <cell r="A1010" t="str">
            <v>Elkedler_DKW0_2015</v>
          </cell>
          <cell r="B1010" t="str">
            <v>DK-West</v>
          </cell>
          <cell r="G1010">
            <v>-3.5</v>
          </cell>
          <cell r="H1010">
            <v>3.5</v>
          </cell>
          <cell r="AK1010">
            <v>-3.5</v>
          </cell>
          <cell r="AL1010">
            <v>0</v>
          </cell>
          <cell r="AN1010">
            <v>0</v>
          </cell>
          <cell r="AO1010">
            <v>0</v>
          </cell>
          <cell r="AP1010">
            <v>0</v>
          </cell>
          <cell r="AQ1010">
            <v>0</v>
          </cell>
          <cell r="BG1010" t="b">
            <v>0</v>
          </cell>
          <cell r="BO1010" t="b">
            <v>0</v>
          </cell>
          <cell r="CA1010" t="b">
            <v>0</v>
          </cell>
          <cell r="CB1010" t="b">
            <v>0</v>
          </cell>
          <cell r="CD1010" t="b">
            <v>0</v>
          </cell>
          <cell r="CE1010" t="b">
            <v>0</v>
          </cell>
          <cell r="CG1010" t="b">
            <v>0</v>
          </cell>
          <cell r="CH1010" t="b">
            <v>0</v>
          </cell>
          <cell r="CP1010">
            <v>0</v>
          </cell>
          <cell r="CT1010" t="b">
            <v>0</v>
          </cell>
          <cell r="CV1010" t="b">
            <v>0</v>
          </cell>
          <cell r="CX1010" t="b">
            <v>0</v>
          </cell>
          <cell r="CZ1010" t="b">
            <v>0</v>
          </cell>
          <cell r="DB1010" t="b">
            <v>0</v>
          </cell>
          <cell r="DD1010" t="b">
            <v>0</v>
          </cell>
          <cell r="DF1010" t="b">
            <v>0</v>
          </cell>
          <cell r="DH1010" t="b">
            <v>0</v>
          </cell>
          <cell r="DJ1010" t="b">
            <v>0</v>
          </cell>
          <cell r="DL1010" t="b">
            <v>0</v>
          </cell>
          <cell r="DN1010" t="b">
            <v>0</v>
          </cell>
          <cell r="DP1010" t="b">
            <v>0</v>
          </cell>
          <cell r="DV1010">
            <v>0</v>
          </cell>
          <cell r="DX1010">
            <v>0</v>
          </cell>
          <cell r="DZ1010">
            <v>0</v>
          </cell>
          <cell r="EB1010">
            <v>0</v>
          </cell>
          <cell r="ED1010">
            <v>0</v>
          </cell>
          <cell r="EF1010">
            <v>0</v>
          </cell>
          <cell r="EJ1010">
            <v>0</v>
          </cell>
          <cell r="EL1010">
            <v>0</v>
          </cell>
          <cell r="EN1010">
            <v>0</v>
          </cell>
          <cell r="EP1010">
            <v>0</v>
          </cell>
          <cell r="ER1010">
            <v>0</v>
          </cell>
          <cell r="ET1010">
            <v>0</v>
          </cell>
          <cell r="EX1010">
            <v>0</v>
          </cell>
          <cell r="EZ1010">
            <v>0</v>
          </cell>
          <cell r="FD1010">
            <v>0</v>
          </cell>
          <cell r="FF1010">
            <v>0</v>
          </cell>
        </row>
        <row r="1011">
          <cell r="A1011" t="str">
            <v>Elkedler_DKW0_2016</v>
          </cell>
          <cell r="B1011" t="str">
            <v>DK-West</v>
          </cell>
          <cell r="G1011">
            <v>-3.5</v>
          </cell>
          <cell r="H1011">
            <v>3.5</v>
          </cell>
          <cell r="AK1011">
            <v>-3.5</v>
          </cell>
          <cell r="AL1011">
            <v>0</v>
          </cell>
          <cell r="AN1011">
            <v>0</v>
          </cell>
          <cell r="AO1011">
            <v>0</v>
          </cell>
          <cell r="AP1011">
            <v>0</v>
          </cell>
          <cell r="AQ1011">
            <v>0</v>
          </cell>
          <cell r="BG1011" t="b">
            <v>0</v>
          </cell>
          <cell r="BO1011" t="b">
            <v>0</v>
          </cell>
          <cell r="CA1011" t="b">
            <v>0</v>
          </cell>
          <cell r="CB1011" t="b">
            <v>0</v>
          </cell>
          <cell r="CD1011" t="b">
            <v>0</v>
          </cell>
          <cell r="CE1011" t="b">
            <v>0</v>
          </cell>
          <cell r="CG1011" t="b">
            <v>0</v>
          </cell>
          <cell r="CH1011" t="b">
            <v>0</v>
          </cell>
          <cell r="CP1011">
            <v>0</v>
          </cell>
          <cell r="CT1011" t="b">
            <v>0</v>
          </cell>
          <cell r="CV1011" t="b">
            <v>0</v>
          </cell>
          <cell r="CX1011" t="b">
            <v>0</v>
          </cell>
          <cell r="CZ1011" t="b">
            <v>0</v>
          </cell>
          <cell r="DB1011" t="b">
            <v>0</v>
          </cell>
          <cell r="DD1011" t="b">
            <v>0</v>
          </cell>
          <cell r="DF1011" t="b">
            <v>0</v>
          </cell>
          <cell r="DH1011" t="b">
            <v>0</v>
          </cell>
          <cell r="DJ1011" t="b">
            <v>0</v>
          </cell>
          <cell r="DL1011" t="b">
            <v>0</v>
          </cell>
          <cell r="DN1011" t="b">
            <v>0</v>
          </cell>
          <cell r="DP1011" t="b">
            <v>0</v>
          </cell>
          <cell r="DV1011">
            <v>0</v>
          </cell>
          <cell r="DX1011">
            <v>0</v>
          </cell>
          <cell r="DZ1011">
            <v>0</v>
          </cell>
          <cell r="EB1011">
            <v>0</v>
          </cell>
          <cell r="ED1011">
            <v>0</v>
          </cell>
          <cell r="EF1011">
            <v>0</v>
          </cell>
          <cell r="EJ1011">
            <v>0</v>
          </cell>
          <cell r="EL1011">
            <v>0</v>
          </cell>
          <cell r="EN1011">
            <v>0</v>
          </cell>
          <cell r="EP1011">
            <v>0</v>
          </cell>
          <cell r="ER1011">
            <v>0</v>
          </cell>
          <cell r="ET1011">
            <v>0</v>
          </cell>
          <cell r="EX1011">
            <v>0</v>
          </cell>
          <cell r="EZ1011">
            <v>0</v>
          </cell>
          <cell r="FD1011">
            <v>0</v>
          </cell>
          <cell r="FF1011">
            <v>0</v>
          </cell>
        </row>
        <row r="1012">
          <cell r="A1012" t="str">
            <v>Elkedler_DKW0_2017</v>
          </cell>
          <cell r="B1012" t="str">
            <v>DK-West</v>
          </cell>
          <cell r="G1012">
            <v>-3.5</v>
          </cell>
          <cell r="H1012">
            <v>3.5</v>
          </cell>
          <cell r="AK1012">
            <v>-3.5</v>
          </cell>
          <cell r="AL1012">
            <v>0</v>
          </cell>
          <cell r="AN1012">
            <v>0</v>
          </cell>
          <cell r="AO1012">
            <v>0</v>
          </cell>
          <cell r="AP1012">
            <v>0</v>
          </cell>
          <cell r="AQ1012">
            <v>0</v>
          </cell>
          <cell r="BG1012" t="b">
            <v>0</v>
          </cell>
          <cell r="BO1012" t="b">
            <v>0</v>
          </cell>
          <cell r="CA1012" t="b">
            <v>0</v>
          </cell>
          <cell r="CB1012" t="b">
            <v>0</v>
          </cell>
          <cell r="CD1012" t="b">
            <v>0</v>
          </cell>
          <cell r="CE1012" t="b">
            <v>0</v>
          </cell>
          <cell r="CG1012" t="b">
            <v>0</v>
          </cell>
          <cell r="CH1012" t="b">
            <v>0</v>
          </cell>
          <cell r="CP1012">
            <v>0</v>
          </cell>
          <cell r="CT1012" t="b">
            <v>0</v>
          </cell>
          <cell r="CV1012" t="b">
            <v>0</v>
          </cell>
          <cell r="CX1012" t="b">
            <v>0</v>
          </cell>
          <cell r="CZ1012" t="b">
            <v>0</v>
          </cell>
          <cell r="DB1012" t="b">
            <v>0</v>
          </cell>
          <cell r="DD1012" t="b">
            <v>0</v>
          </cell>
          <cell r="DF1012" t="b">
            <v>0</v>
          </cell>
          <cell r="DH1012" t="b">
            <v>0</v>
          </cell>
          <cell r="DJ1012" t="b">
            <v>0</v>
          </cell>
          <cell r="DL1012" t="b">
            <v>0</v>
          </cell>
          <cell r="DN1012" t="b">
            <v>0</v>
          </cell>
          <cell r="DP1012" t="b">
            <v>0</v>
          </cell>
          <cell r="DV1012">
            <v>0</v>
          </cell>
          <cell r="DX1012">
            <v>0</v>
          </cell>
          <cell r="DZ1012">
            <v>0</v>
          </cell>
          <cell r="EB1012">
            <v>0</v>
          </cell>
          <cell r="ED1012">
            <v>0</v>
          </cell>
          <cell r="EF1012">
            <v>0</v>
          </cell>
          <cell r="EJ1012">
            <v>0</v>
          </cell>
          <cell r="EL1012">
            <v>0</v>
          </cell>
          <cell r="EN1012">
            <v>0</v>
          </cell>
          <cell r="EP1012">
            <v>0</v>
          </cell>
          <cell r="ER1012">
            <v>0</v>
          </cell>
          <cell r="ET1012">
            <v>0</v>
          </cell>
          <cell r="EX1012">
            <v>0</v>
          </cell>
          <cell r="EZ1012">
            <v>0</v>
          </cell>
          <cell r="FD1012">
            <v>0</v>
          </cell>
          <cell r="FF1012">
            <v>0</v>
          </cell>
        </row>
        <row r="1013">
          <cell r="A1013" t="str">
            <v>Elkedler_DKW0_2018</v>
          </cell>
          <cell r="B1013" t="str">
            <v>DK-West</v>
          </cell>
          <cell r="G1013">
            <v>-3.5</v>
          </cell>
          <cell r="H1013">
            <v>3.5</v>
          </cell>
          <cell r="AK1013">
            <v>-3.5</v>
          </cell>
          <cell r="AL1013">
            <v>0</v>
          </cell>
          <cell r="AN1013">
            <v>0</v>
          </cell>
          <cell r="AO1013">
            <v>0</v>
          </cell>
          <cell r="AP1013">
            <v>0</v>
          </cell>
          <cell r="AQ1013">
            <v>0</v>
          </cell>
          <cell r="BG1013" t="b">
            <v>0</v>
          </cell>
          <cell r="BO1013" t="b">
            <v>0</v>
          </cell>
          <cell r="CA1013" t="b">
            <v>0</v>
          </cell>
          <cell r="CB1013" t="b">
            <v>0</v>
          </cell>
          <cell r="CD1013" t="b">
            <v>0</v>
          </cell>
          <cell r="CE1013" t="b">
            <v>0</v>
          </cell>
          <cell r="CG1013" t="b">
            <v>0</v>
          </cell>
          <cell r="CH1013" t="b">
            <v>0</v>
          </cell>
          <cell r="CP1013">
            <v>0</v>
          </cell>
          <cell r="CT1013" t="b">
            <v>0</v>
          </cell>
          <cell r="CV1013" t="b">
            <v>0</v>
          </cell>
          <cell r="CX1013" t="b">
            <v>0</v>
          </cell>
          <cell r="CZ1013" t="b">
            <v>0</v>
          </cell>
          <cell r="DB1013" t="b">
            <v>0</v>
          </cell>
          <cell r="DD1013" t="b">
            <v>0</v>
          </cell>
          <cell r="DF1013" t="b">
            <v>0</v>
          </cell>
          <cell r="DH1013" t="b">
            <v>0</v>
          </cell>
          <cell r="DJ1013" t="b">
            <v>0</v>
          </cell>
          <cell r="DL1013" t="b">
            <v>0</v>
          </cell>
          <cell r="DN1013" t="b">
            <v>0</v>
          </cell>
          <cell r="DP1013" t="b">
            <v>0</v>
          </cell>
          <cell r="DV1013">
            <v>0</v>
          </cell>
          <cell r="DX1013">
            <v>0</v>
          </cell>
          <cell r="DZ1013">
            <v>0</v>
          </cell>
          <cell r="EB1013">
            <v>0</v>
          </cell>
          <cell r="ED1013">
            <v>0</v>
          </cell>
          <cell r="EF1013">
            <v>0</v>
          </cell>
          <cell r="EJ1013">
            <v>0</v>
          </cell>
          <cell r="EL1013">
            <v>0</v>
          </cell>
          <cell r="EN1013">
            <v>0</v>
          </cell>
          <cell r="EP1013">
            <v>0</v>
          </cell>
          <cell r="ER1013">
            <v>0</v>
          </cell>
          <cell r="ET1013">
            <v>0</v>
          </cell>
          <cell r="EX1013">
            <v>0</v>
          </cell>
          <cell r="EZ1013">
            <v>0</v>
          </cell>
          <cell r="FD1013">
            <v>0</v>
          </cell>
          <cell r="FF1013">
            <v>0</v>
          </cell>
        </row>
        <row r="1014">
          <cell r="A1014" t="str">
            <v>Elkedler_DKW0_2019</v>
          </cell>
          <cell r="B1014" t="str">
            <v>DK-West</v>
          </cell>
          <cell r="G1014">
            <v>-3.5</v>
          </cell>
          <cell r="H1014">
            <v>3.5</v>
          </cell>
          <cell r="AK1014">
            <v>-3.5</v>
          </cell>
          <cell r="AL1014">
            <v>0</v>
          </cell>
          <cell r="AN1014">
            <v>0</v>
          </cell>
          <cell r="AO1014">
            <v>0</v>
          </cell>
          <cell r="AP1014">
            <v>0</v>
          </cell>
          <cell r="AQ1014">
            <v>0</v>
          </cell>
          <cell r="BG1014" t="b">
            <v>0</v>
          </cell>
          <cell r="BO1014" t="b">
            <v>0</v>
          </cell>
          <cell r="CA1014" t="b">
            <v>0</v>
          </cell>
          <cell r="CB1014" t="b">
            <v>0</v>
          </cell>
          <cell r="CD1014" t="b">
            <v>0</v>
          </cell>
          <cell r="CE1014" t="b">
            <v>0</v>
          </cell>
          <cell r="CG1014" t="b">
            <v>0</v>
          </cell>
          <cell r="CH1014" t="b">
            <v>0</v>
          </cell>
          <cell r="CP1014">
            <v>0</v>
          </cell>
          <cell r="CT1014" t="b">
            <v>0</v>
          </cell>
          <cell r="CV1014" t="b">
            <v>0</v>
          </cell>
          <cell r="CX1014" t="b">
            <v>0</v>
          </cell>
          <cell r="CZ1014" t="b">
            <v>0</v>
          </cell>
          <cell r="DB1014" t="b">
            <v>0</v>
          </cell>
          <cell r="DD1014" t="b">
            <v>0</v>
          </cell>
          <cell r="DF1014" t="b">
            <v>0</v>
          </cell>
          <cell r="DH1014" t="b">
            <v>0</v>
          </cell>
          <cell r="DJ1014" t="b">
            <v>0</v>
          </cell>
          <cell r="DL1014" t="b">
            <v>0</v>
          </cell>
          <cell r="DN1014" t="b">
            <v>0</v>
          </cell>
          <cell r="DP1014" t="b">
            <v>0</v>
          </cell>
          <cell r="DV1014">
            <v>0</v>
          </cell>
          <cell r="DX1014">
            <v>0</v>
          </cell>
          <cell r="DZ1014">
            <v>0</v>
          </cell>
          <cell r="EB1014">
            <v>0</v>
          </cell>
          <cell r="ED1014">
            <v>0</v>
          </cell>
          <cell r="EF1014">
            <v>0</v>
          </cell>
          <cell r="EJ1014">
            <v>0</v>
          </cell>
          <cell r="EL1014">
            <v>0</v>
          </cell>
          <cell r="EN1014">
            <v>0</v>
          </cell>
          <cell r="EP1014">
            <v>0</v>
          </cell>
          <cell r="ER1014">
            <v>0</v>
          </cell>
          <cell r="ET1014">
            <v>0</v>
          </cell>
          <cell r="EX1014">
            <v>0</v>
          </cell>
          <cell r="EZ1014">
            <v>0</v>
          </cell>
          <cell r="FD1014">
            <v>0</v>
          </cell>
          <cell r="FF1014">
            <v>0</v>
          </cell>
        </row>
        <row r="1015">
          <cell r="A1015" t="str">
            <v>Elkedler_DKW0_2020</v>
          </cell>
          <cell r="B1015" t="str">
            <v>DK-West</v>
          </cell>
          <cell r="G1015">
            <v>-3.5</v>
          </cell>
          <cell r="H1015">
            <v>3.5</v>
          </cell>
          <cell r="AK1015">
            <v>-3.5</v>
          </cell>
          <cell r="AL1015">
            <v>0</v>
          </cell>
          <cell r="AN1015">
            <v>0</v>
          </cell>
          <cell r="AO1015">
            <v>0</v>
          </cell>
          <cell r="AP1015">
            <v>0</v>
          </cell>
          <cell r="AQ1015">
            <v>0</v>
          </cell>
          <cell r="BG1015" t="b">
            <v>0</v>
          </cell>
          <cell r="BO1015" t="b">
            <v>0</v>
          </cell>
          <cell r="CA1015" t="b">
            <v>0</v>
          </cell>
          <cell r="CB1015" t="b">
            <v>0</v>
          </cell>
          <cell r="CD1015" t="b">
            <v>0</v>
          </cell>
          <cell r="CE1015" t="b">
            <v>0</v>
          </cell>
          <cell r="CG1015" t="b">
            <v>0</v>
          </cell>
          <cell r="CH1015" t="b">
            <v>0</v>
          </cell>
          <cell r="CP1015">
            <v>0</v>
          </cell>
          <cell r="CT1015" t="b">
            <v>0</v>
          </cell>
          <cell r="CV1015" t="b">
            <v>0</v>
          </cell>
          <cell r="CX1015" t="b">
            <v>0</v>
          </cell>
          <cell r="CZ1015" t="b">
            <v>0</v>
          </cell>
          <cell r="DB1015" t="b">
            <v>0</v>
          </cell>
          <cell r="DD1015" t="b">
            <v>0</v>
          </cell>
          <cell r="DF1015" t="b">
            <v>0</v>
          </cell>
          <cell r="DH1015" t="b">
            <v>0</v>
          </cell>
          <cell r="DJ1015" t="b">
            <v>0</v>
          </cell>
          <cell r="DL1015" t="b">
            <v>0</v>
          </cell>
          <cell r="DN1015" t="b">
            <v>0</v>
          </cell>
          <cell r="DP1015" t="b">
            <v>0</v>
          </cell>
          <cell r="DV1015">
            <v>0</v>
          </cell>
          <cell r="DX1015">
            <v>0</v>
          </cell>
          <cell r="DZ1015">
            <v>0</v>
          </cell>
          <cell r="EB1015">
            <v>0</v>
          </cell>
          <cell r="ED1015">
            <v>0</v>
          </cell>
          <cell r="EF1015">
            <v>0</v>
          </cell>
          <cell r="EJ1015">
            <v>0</v>
          </cell>
          <cell r="EL1015">
            <v>0</v>
          </cell>
          <cell r="EN1015">
            <v>0</v>
          </cell>
          <cell r="EP1015">
            <v>0</v>
          </cell>
          <cell r="ER1015">
            <v>0</v>
          </cell>
          <cell r="ET1015">
            <v>0</v>
          </cell>
          <cell r="EX1015">
            <v>0</v>
          </cell>
          <cell r="EZ1015">
            <v>0</v>
          </cell>
          <cell r="FD1015">
            <v>0</v>
          </cell>
          <cell r="FF1015">
            <v>0</v>
          </cell>
        </row>
        <row r="1016">
          <cell r="A1016" t="str">
            <v>HydroDK-West</v>
          </cell>
          <cell r="B1016" t="str">
            <v>DK-West</v>
          </cell>
          <cell r="G1016">
            <v>10</v>
          </cell>
          <cell r="H1016">
            <v>0</v>
          </cell>
          <cell r="N1016">
            <v>19.633333333333336</v>
          </cell>
          <cell r="AK1016">
            <v>10</v>
          </cell>
          <cell r="AL1016">
            <v>0</v>
          </cell>
          <cell r="AN1016">
            <v>0</v>
          </cell>
          <cell r="AO1016">
            <v>0.5</v>
          </cell>
          <cell r="AP1016">
            <v>350</v>
          </cell>
          <cell r="AQ1016">
            <v>0</v>
          </cell>
          <cell r="BG1016" t="b">
            <v>1</v>
          </cell>
          <cell r="BO1016" t="b">
            <v>1</v>
          </cell>
          <cell r="CA1016" t="b">
            <v>1</v>
          </cell>
          <cell r="CB1016" t="b">
            <v>0</v>
          </cell>
          <cell r="CD1016" t="b">
            <v>0</v>
          </cell>
          <cell r="CE1016" t="b">
            <v>0</v>
          </cell>
          <cell r="CG1016" t="b">
            <v>0</v>
          </cell>
          <cell r="CH1016" t="b">
            <v>0</v>
          </cell>
          <cell r="CP1016" t="str">
            <v>ERHYDDAM</v>
          </cell>
          <cell r="CT1016" t="b">
            <v>1</v>
          </cell>
          <cell r="CV1016" t="b">
            <v>1</v>
          </cell>
          <cell r="CX1016" t="b">
            <v>1</v>
          </cell>
          <cell r="CZ1016" t="b">
            <v>1</v>
          </cell>
          <cell r="DB1016" t="b">
            <v>0</v>
          </cell>
          <cell r="DD1016" t="b">
            <v>0</v>
          </cell>
          <cell r="DF1016" t="b">
            <v>0</v>
          </cell>
          <cell r="DH1016" t="b">
            <v>0</v>
          </cell>
          <cell r="DJ1016" t="b">
            <v>0</v>
          </cell>
          <cell r="DL1016" t="b">
            <v>0</v>
          </cell>
          <cell r="DN1016" t="b">
            <v>0</v>
          </cell>
          <cell r="DP1016" t="b">
            <v>0</v>
          </cell>
          <cell r="DV1016">
            <v>10</v>
          </cell>
          <cell r="DX1016">
            <v>10</v>
          </cell>
          <cell r="DZ1016">
            <v>10</v>
          </cell>
          <cell r="EB1016">
            <v>10</v>
          </cell>
          <cell r="ED1016">
            <v>0</v>
          </cell>
          <cell r="EF1016">
            <v>0</v>
          </cell>
          <cell r="EJ1016">
            <v>0</v>
          </cell>
          <cell r="EL1016">
            <v>0</v>
          </cell>
          <cell r="EN1016">
            <v>0</v>
          </cell>
          <cell r="EP1016">
            <v>0</v>
          </cell>
          <cell r="ER1016">
            <v>0</v>
          </cell>
          <cell r="ET1016">
            <v>0</v>
          </cell>
          <cell r="EX1016">
            <v>0</v>
          </cell>
          <cell r="EZ1016">
            <v>0</v>
          </cell>
          <cell r="FD1016">
            <v>0</v>
          </cell>
          <cell r="FF1016">
            <v>0</v>
          </cell>
        </row>
        <row r="1017">
          <cell r="A1017" t="str">
            <v>IndustryCHP_DKW_2000</v>
          </cell>
          <cell r="B1017" t="str">
            <v>DK-West</v>
          </cell>
          <cell r="G1017">
            <v>333.34200071822852</v>
          </cell>
          <cell r="H1017">
            <v>0</v>
          </cell>
          <cell r="N1017">
            <v>1580.2413699999997</v>
          </cell>
          <cell r="AK1017">
            <v>333.34200071822852</v>
          </cell>
          <cell r="AL1017">
            <v>0</v>
          </cell>
          <cell r="AN1017">
            <v>0</v>
          </cell>
          <cell r="AO1017">
            <v>0</v>
          </cell>
          <cell r="AP1017">
            <v>0</v>
          </cell>
          <cell r="AQ1017">
            <v>0</v>
          </cell>
          <cell r="BG1017" t="b">
            <v>0</v>
          </cell>
          <cell r="BO1017" t="b">
            <v>0</v>
          </cell>
          <cell r="CA1017" t="b">
            <v>0</v>
          </cell>
          <cell r="CB1017" t="b">
            <v>0</v>
          </cell>
          <cell r="CD1017" t="b">
            <v>0</v>
          </cell>
          <cell r="CE1017" t="b">
            <v>0</v>
          </cell>
          <cell r="CG1017" t="b">
            <v>0</v>
          </cell>
          <cell r="CH1017" t="b">
            <v>0</v>
          </cell>
          <cell r="CP1017">
            <v>0</v>
          </cell>
          <cell r="CT1017" t="b">
            <v>0</v>
          </cell>
          <cell r="CV1017" t="b">
            <v>0</v>
          </cell>
          <cell r="CX1017" t="b">
            <v>0</v>
          </cell>
          <cell r="CZ1017" t="b">
            <v>0</v>
          </cell>
          <cell r="DB1017" t="b">
            <v>0</v>
          </cell>
          <cell r="DD1017" t="b">
            <v>0</v>
          </cell>
          <cell r="DF1017" t="b">
            <v>0</v>
          </cell>
          <cell r="DH1017" t="b">
            <v>0</v>
          </cell>
          <cell r="DJ1017" t="b">
            <v>0</v>
          </cell>
          <cell r="DL1017" t="b">
            <v>0</v>
          </cell>
          <cell r="DN1017" t="b">
            <v>0</v>
          </cell>
          <cell r="DP1017" t="b">
            <v>0</v>
          </cell>
          <cell r="DV1017">
            <v>0</v>
          </cell>
          <cell r="DX1017">
            <v>0</v>
          </cell>
          <cell r="DZ1017">
            <v>0</v>
          </cell>
          <cell r="EB1017">
            <v>0</v>
          </cell>
          <cell r="ED1017">
            <v>0</v>
          </cell>
          <cell r="EF1017">
            <v>0</v>
          </cell>
          <cell r="EJ1017">
            <v>0</v>
          </cell>
          <cell r="EL1017">
            <v>0</v>
          </cell>
          <cell r="EN1017">
            <v>0</v>
          </cell>
          <cell r="EP1017">
            <v>0</v>
          </cell>
          <cell r="ER1017">
            <v>0</v>
          </cell>
          <cell r="ET1017">
            <v>0</v>
          </cell>
          <cell r="EX1017">
            <v>0</v>
          </cell>
          <cell r="EZ1017">
            <v>0</v>
          </cell>
          <cell r="FD1017">
            <v>0</v>
          </cell>
          <cell r="FF1017">
            <v>0</v>
          </cell>
        </row>
        <row r="1018">
          <cell r="A1018" t="str">
            <v>IndustryCHP_DKW_2001</v>
          </cell>
          <cell r="B1018" t="str">
            <v>DK-West</v>
          </cell>
          <cell r="G1018">
            <v>343.62200076784939</v>
          </cell>
          <cell r="H1018">
            <v>0</v>
          </cell>
          <cell r="N1018">
            <v>1366.9965114000004</v>
          </cell>
          <cell r="AK1018">
            <v>343.62200076784939</v>
          </cell>
          <cell r="AL1018">
            <v>0</v>
          </cell>
          <cell r="AN1018">
            <v>0</v>
          </cell>
          <cell r="AO1018">
            <v>0</v>
          </cell>
          <cell r="AP1018">
            <v>0</v>
          </cell>
          <cell r="AQ1018">
            <v>0</v>
          </cell>
          <cell r="BG1018" t="b">
            <v>0</v>
          </cell>
          <cell r="BO1018" t="b">
            <v>0</v>
          </cell>
          <cell r="CA1018" t="b">
            <v>0</v>
          </cell>
          <cell r="CB1018" t="b">
            <v>0</v>
          </cell>
          <cell r="CD1018" t="b">
            <v>0</v>
          </cell>
          <cell r="CE1018" t="b">
            <v>0</v>
          </cell>
          <cell r="CG1018" t="b">
            <v>0</v>
          </cell>
          <cell r="CH1018" t="b">
            <v>0</v>
          </cell>
          <cell r="CP1018">
            <v>0</v>
          </cell>
          <cell r="CT1018" t="b">
            <v>0</v>
          </cell>
          <cell r="CV1018" t="b">
            <v>0</v>
          </cell>
          <cell r="CX1018" t="b">
            <v>0</v>
          </cell>
          <cell r="CZ1018" t="b">
            <v>0</v>
          </cell>
          <cell r="DB1018" t="b">
            <v>0</v>
          </cell>
          <cell r="DD1018" t="b">
            <v>0</v>
          </cell>
          <cell r="DF1018" t="b">
            <v>0</v>
          </cell>
          <cell r="DH1018" t="b">
            <v>0</v>
          </cell>
          <cell r="DJ1018" t="b">
            <v>0</v>
          </cell>
          <cell r="DL1018" t="b">
            <v>0</v>
          </cell>
          <cell r="DN1018" t="b">
            <v>0</v>
          </cell>
          <cell r="DP1018" t="b">
            <v>0</v>
          </cell>
          <cell r="DV1018">
            <v>0</v>
          </cell>
          <cell r="DX1018">
            <v>0</v>
          </cell>
          <cell r="DZ1018">
            <v>0</v>
          </cell>
          <cell r="EB1018">
            <v>0</v>
          </cell>
          <cell r="ED1018">
            <v>0</v>
          </cell>
          <cell r="EF1018">
            <v>0</v>
          </cell>
          <cell r="EJ1018">
            <v>0</v>
          </cell>
          <cell r="EL1018">
            <v>0</v>
          </cell>
          <cell r="EN1018">
            <v>0</v>
          </cell>
          <cell r="EP1018">
            <v>0</v>
          </cell>
          <cell r="ER1018">
            <v>0</v>
          </cell>
          <cell r="ET1018">
            <v>0</v>
          </cell>
          <cell r="EX1018">
            <v>0</v>
          </cell>
          <cell r="EZ1018">
            <v>0</v>
          </cell>
          <cell r="FD1018">
            <v>0</v>
          </cell>
          <cell r="FF1018">
            <v>0</v>
          </cell>
        </row>
        <row r="1019">
          <cell r="A1019" t="str">
            <v>IndustryCHP_DKW_2002</v>
          </cell>
          <cell r="B1019" t="str">
            <v>DK-West</v>
          </cell>
          <cell r="G1019">
            <v>341.89100075419992</v>
          </cell>
          <cell r="H1019">
            <v>0</v>
          </cell>
          <cell r="N1019">
            <v>1282.9573169999992</v>
          </cell>
          <cell r="AK1019">
            <v>341.89100075419992</v>
          </cell>
          <cell r="AL1019">
            <v>0</v>
          </cell>
          <cell r="AN1019">
            <v>0</v>
          </cell>
          <cell r="AO1019">
            <v>0</v>
          </cell>
          <cell r="AP1019">
            <v>0</v>
          </cell>
          <cell r="AQ1019">
            <v>0</v>
          </cell>
          <cell r="BG1019" t="b">
            <v>0</v>
          </cell>
          <cell r="BO1019" t="b">
            <v>0</v>
          </cell>
          <cell r="CA1019" t="b">
            <v>0</v>
          </cell>
          <cell r="CB1019" t="b">
            <v>0</v>
          </cell>
          <cell r="CD1019" t="b">
            <v>0</v>
          </cell>
          <cell r="CE1019" t="b">
            <v>0</v>
          </cell>
          <cell r="CG1019" t="b">
            <v>0</v>
          </cell>
          <cell r="CH1019" t="b">
            <v>0</v>
          </cell>
          <cell r="CP1019">
            <v>0</v>
          </cell>
          <cell r="CT1019" t="b">
            <v>0</v>
          </cell>
          <cell r="CV1019" t="b">
            <v>0</v>
          </cell>
          <cell r="CX1019" t="b">
            <v>0</v>
          </cell>
          <cell r="CZ1019" t="b">
            <v>0</v>
          </cell>
          <cell r="DB1019" t="b">
            <v>0</v>
          </cell>
          <cell r="DD1019" t="b">
            <v>0</v>
          </cell>
          <cell r="DF1019" t="b">
            <v>0</v>
          </cell>
          <cell r="DH1019" t="b">
            <v>0</v>
          </cell>
          <cell r="DJ1019" t="b">
            <v>0</v>
          </cell>
          <cell r="DL1019" t="b">
            <v>0</v>
          </cell>
          <cell r="DN1019" t="b">
            <v>0</v>
          </cell>
          <cell r="DP1019" t="b">
            <v>0</v>
          </cell>
          <cell r="DV1019">
            <v>0</v>
          </cell>
          <cell r="DX1019">
            <v>0</v>
          </cell>
          <cell r="DZ1019">
            <v>0</v>
          </cell>
          <cell r="EB1019">
            <v>0</v>
          </cell>
          <cell r="ED1019">
            <v>0</v>
          </cell>
          <cell r="EF1019">
            <v>0</v>
          </cell>
          <cell r="EJ1019">
            <v>0</v>
          </cell>
          <cell r="EL1019">
            <v>0</v>
          </cell>
          <cell r="EN1019">
            <v>0</v>
          </cell>
          <cell r="EP1019">
            <v>0</v>
          </cell>
          <cell r="ER1019">
            <v>0</v>
          </cell>
          <cell r="ET1019">
            <v>0</v>
          </cell>
          <cell r="EX1019">
            <v>0</v>
          </cell>
          <cell r="EZ1019">
            <v>0</v>
          </cell>
          <cell r="FD1019">
            <v>0</v>
          </cell>
          <cell r="FF1019">
            <v>0</v>
          </cell>
        </row>
        <row r="1020">
          <cell r="A1020" t="str">
            <v>IndustryCHP_DKW_2003</v>
          </cell>
          <cell r="B1020" t="str">
            <v>DK-West</v>
          </cell>
          <cell r="G1020">
            <v>348.87500077113509</v>
          </cell>
          <cell r="H1020">
            <v>0</v>
          </cell>
          <cell r="N1020">
            <v>1222.6046070000002</v>
          </cell>
          <cell r="AK1020">
            <v>348.87500077113509</v>
          </cell>
          <cell r="AL1020">
            <v>0</v>
          </cell>
          <cell r="AN1020">
            <v>0</v>
          </cell>
          <cell r="AO1020">
            <v>0</v>
          </cell>
          <cell r="AP1020">
            <v>0</v>
          </cell>
          <cell r="AQ1020">
            <v>0</v>
          </cell>
          <cell r="BG1020" t="b">
            <v>0</v>
          </cell>
          <cell r="BO1020" t="b">
            <v>0</v>
          </cell>
          <cell r="CA1020" t="b">
            <v>0</v>
          </cell>
          <cell r="CB1020" t="b">
            <v>0</v>
          </cell>
          <cell r="CD1020" t="b">
            <v>0</v>
          </cell>
          <cell r="CE1020" t="b">
            <v>0</v>
          </cell>
          <cell r="CG1020" t="b">
            <v>0</v>
          </cell>
          <cell r="CH1020" t="b">
            <v>0</v>
          </cell>
          <cell r="CP1020">
            <v>0</v>
          </cell>
          <cell r="CT1020" t="b">
            <v>0</v>
          </cell>
          <cell r="CV1020" t="b">
            <v>0</v>
          </cell>
          <cell r="CX1020" t="b">
            <v>0</v>
          </cell>
          <cell r="CZ1020" t="b">
            <v>0</v>
          </cell>
          <cell r="DB1020" t="b">
            <v>0</v>
          </cell>
          <cell r="DD1020" t="b">
            <v>0</v>
          </cell>
          <cell r="DF1020" t="b">
            <v>0</v>
          </cell>
          <cell r="DH1020" t="b">
            <v>0</v>
          </cell>
          <cell r="DJ1020" t="b">
            <v>0</v>
          </cell>
          <cell r="DL1020" t="b">
            <v>0</v>
          </cell>
          <cell r="DN1020" t="b">
            <v>0</v>
          </cell>
          <cell r="DP1020" t="b">
            <v>0</v>
          </cell>
          <cell r="DV1020">
            <v>0</v>
          </cell>
          <cell r="DX1020">
            <v>0</v>
          </cell>
          <cell r="DZ1020">
            <v>0</v>
          </cell>
          <cell r="EB1020">
            <v>0</v>
          </cell>
          <cell r="ED1020">
            <v>0</v>
          </cell>
          <cell r="EF1020">
            <v>0</v>
          </cell>
          <cell r="EJ1020">
            <v>0</v>
          </cell>
          <cell r="EL1020">
            <v>0</v>
          </cell>
          <cell r="EN1020">
            <v>0</v>
          </cell>
          <cell r="EP1020">
            <v>0</v>
          </cell>
          <cell r="ER1020">
            <v>0</v>
          </cell>
          <cell r="ET1020">
            <v>0</v>
          </cell>
          <cell r="EX1020">
            <v>0</v>
          </cell>
          <cell r="EZ1020">
            <v>0</v>
          </cell>
          <cell r="FD1020">
            <v>0</v>
          </cell>
          <cell r="FF1020">
            <v>0</v>
          </cell>
        </row>
        <row r="1021">
          <cell r="A1021" t="str">
            <v>IndustryCHP_DKW_2004</v>
          </cell>
          <cell r="B1021" t="str">
            <v>DK-West</v>
          </cell>
          <cell r="G1021">
            <v>348.18800077680498</v>
          </cell>
          <cell r="H1021">
            <v>0</v>
          </cell>
          <cell r="N1021">
            <v>1247.00955245</v>
          </cell>
          <cell r="AK1021">
            <v>348.18800077680498</v>
          </cell>
          <cell r="AL1021">
            <v>0</v>
          </cell>
          <cell r="AN1021">
            <v>0</v>
          </cell>
          <cell r="AO1021">
            <v>0</v>
          </cell>
          <cell r="AP1021">
            <v>0</v>
          </cell>
          <cell r="AQ1021">
            <v>0</v>
          </cell>
          <cell r="BG1021" t="b">
            <v>0</v>
          </cell>
          <cell r="BO1021" t="b">
            <v>0</v>
          </cell>
          <cell r="CA1021" t="b">
            <v>0</v>
          </cell>
          <cell r="CB1021" t="b">
            <v>0</v>
          </cell>
          <cell r="CD1021" t="b">
            <v>0</v>
          </cell>
          <cell r="CE1021" t="b">
            <v>0</v>
          </cell>
          <cell r="CG1021" t="b">
            <v>0</v>
          </cell>
          <cell r="CH1021" t="b">
            <v>0</v>
          </cell>
          <cell r="CP1021">
            <v>0</v>
          </cell>
          <cell r="CT1021" t="b">
            <v>0</v>
          </cell>
          <cell r="CV1021" t="b">
            <v>0</v>
          </cell>
          <cell r="CX1021" t="b">
            <v>0</v>
          </cell>
          <cell r="CZ1021" t="b">
            <v>0</v>
          </cell>
          <cell r="DB1021" t="b">
            <v>0</v>
          </cell>
          <cell r="DD1021" t="b">
            <v>0</v>
          </cell>
          <cell r="DF1021" t="b">
            <v>0</v>
          </cell>
          <cell r="DH1021" t="b">
            <v>0</v>
          </cell>
          <cell r="DJ1021" t="b">
            <v>0</v>
          </cell>
          <cell r="DL1021" t="b">
            <v>0</v>
          </cell>
          <cell r="DN1021" t="b">
            <v>0</v>
          </cell>
          <cell r="DP1021" t="b">
            <v>0</v>
          </cell>
          <cell r="DV1021">
            <v>0</v>
          </cell>
          <cell r="DX1021">
            <v>0</v>
          </cell>
          <cell r="DZ1021">
            <v>0</v>
          </cell>
          <cell r="EB1021">
            <v>0</v>
          </cell>
          <cell r="ED1021">
            <v>0</v>
          </cell>
          <cell r="EF1021">
            <v>0</v>
          </cell>
          <cell r="EJ1021">
            <v>0</v>
          </cell>
          <cell r="EL1021">
            <v>0</v>
          </cell>
          <cell r="EN1021">
            <v>0</v>
          </cell>
          <cell r="EP1021">
            <v>0</v>
          </cell>
          <cell r="ER1021">
            <v>0</v>
          </cell>
          <cell r="ET1021">
            <v>0</v>
          </cell>
          <cell r="EX1021">
            <v>0</v>
          </cell>
          <cell r="EZ1021">
            <v>0</v>
          </cell>
          <cell r="FD1021">
            <v>0</v>
          </cell>
          <cell r="FF1021">
            <v>0</v>
          </cell>
        </row>
        <row r="1022">
          <cell r="A1022" t="str">
            <v>IndustryCHP_DKW_2005</v>
          </cell>
          <cell r="B1022" t="str">
            <v>DK-West</v>
          </cell>
          <cell r="G1022">
            <v>349.19400071911514</v>
          </cell>
          <cell r="H1022">
            <v>0</v>
          </cell>
          <cell r="N1022">
            <v>892.82853423262702</v>
          </cell>
          <cell r="AK1022">
            <v>349.19400071911514</v>
          </cell>
          <cell r="AL1022">
            <v>0</v>
          </cell>
          <cell r="AN1022">
            <v>0</v>
          </cell>
          <cell r="AO1022">
            <v>0</v>
          </cell>
          <cell r="AP1022">
            <v>0</v>
          </cell>
          <cell r="AQ1022">
            <v>0</v>
          </cell>
          <cell r="BG1022" t="b">
            <v>0</v>
          </cell>
          <cell r="BO1022" t="b">
            <v>0</v>
          </cell>
          <cell r="CA1022" t="b">
            <v>0</v>
          </cell>
          <cell r="CB1022" t="b">
            <v>0</v>
          </cell>
          <cell r="CD1022" t="b">
            <v>0</v>
          </cell>
          <cell r="CE1022" t="b">
            <v>0</v>
          </cell>
          <cell r="CG1022" t="b">
            <v>0</v>
          </cell>
          <cell r="CH1022" t="b">
            <v>0</v>
          </cell>
          <cell r="CP1022">
            <v>0</v>
          </cell>
          <cell r="CT1022" t="b">
            <v>0</v>
          </cell>
          <cell r="CV1022" t="b">
            <v>0</v>
          </cell>
          <cell r="CX1022" t="b">
            <v>0</v>
          </cell>
          <cell r="CZ1022" t="b">
            <v>0</v>
          </cell>
          <cell r="DB1022" t="b">
            <v>0</v>
          </cell>
          <cell r="DD1022" t="b">
            <v>0</v>
          </cell>
          <cell r="DF1022" t="b">
            <v>0</v>
          </cell>
          <cell r="DH1022" t="b">
            <v>0</v>
          </cell>
          <cell r="DJ1022" t="b">
            <v>0</v>
          </cell>
          <cell r="DL1022" t="b">
            <v>0</v>
          </cell>
          <cell r="DN1022" t="b">
            <v>0</v>
          </cell>
          <cell r="DP1022" t="b">
            <v>0</v>
          </cell>
          <cell r="DV1022">
            <v>0</v>
          </cell>
          <cell r="DX1022">
            <v>0</v>
          </cell>
          <cell r="DZ1022">
            <v>0</v>
          </cell>
          <cell r="EB1022">
            <v>0</v>
          </cell>
          <cell r="ED1022">
            <v>0</v>
          </cell>
          <cell r="EF1022">
            <v>0</v>
          </cell>
          <cell r="EJ1022">
            <v>0</v>
          </cell>
          <cell r="EL1022">
            <v>0</v>
          </cell>
          <cell r="EN1022">
            <v>0</v>
          </cell>
          <cell r="EP1022">
            <v>0</v>
          </cell>
          <cell r="ER1022">
            <v>0</v>
          </cell>
          <cell r="ET1022">
            <v>0</v>
          </cell>
          <cell r="EX1022">
            <v>0</v>
          </cell>
          <cell r="EZ1022">
            <v>0</v>
          </cell>
          <cell r="FD1022">
            <v>0</v>
          </cell>
          <cell r="FF1022">
            <v>0</v>
          </cell>
        </row>
        <row r="1023">
          <cell r="A1023" t="str">
            <v>IndustryCHP_DKW_2006</v>
          </cell>
          <cell r="B1023" t="str">
            <v>DK-West</v>
          </cell>
          <cell r="G1023">
            <v>330.70200072508305</v>
          </cell>
          <cell r="H1023">
            <v>0</v>
          </cell>
          <cell r="N1023">
            <v>738.79681314140555</v>
          </cell>
          <cell r="AK1023">
            <v>330.70200072508305</v>
          </cell>
          <cell r="AL1023">
            <v>0</v>
          </cell>
          <cell r="AN1023">
            <v>0</v>
          </cell>
          <cell r="AO1023">
            <v>0</v>
          </cell>
          <cell r="AP1023">
            <v>0</v>
          </cell>
          <cell r="AQ1023">
            <v>0</v>
          </cell>
          <cell r="BG1023" t="b">
            <v>0</v>
          </cell>
          <cell r="BO1023" t="b">
            <v>0</v>
          </cell>
          <cell r="CA1023" t="b">
            <v>0</v>
          </cell>
          <cell r="CB1023" t="b">
            <v>0</v>
          </cell>
          <cell r="CD1023" t="b">
            <v>0</v>
          </cell>
          <cell r="CE1023" t="b">
            <v>0</v>
          </cell>
          <cell r="CG1023" t="b">
            <v>0</v>
          </cell>
          <cell r="CH1023" t="b">
            <v>0</v>
          </cell>
          <cell r="CP1023">
            <v>0</v>
          </cell>
          <cell r="CT1023" t="b">
            <v>0</v>
          </cell>
          <cell r="CV1023" t="b">
            <v>0</v>
          </cell>
          <cell r="CX1023" t="b">
            <v>0</v>
          </cell>
          <cell r="CZ1023" t="b">
            <v>0</v>
          </cell>
          <cell r="DB1023" t="b">
            <v>0</v>
          </cell>
          <cell r="DD1023" t="b">
            <v>0</v>
          </cell>
          <cell r="DF1023" t="b">
            <v>0</v>
          </cell>
          <cell r="DH1023" t="b">
            <v>0</v>
          </cell>
          <cell r="DJ1023" t="b">
            <v>0</v>
          </cell>
          <cell r="DL1023" t="b">
            <v>0</v>
          </cell>
          <cell r="DN1023" t="b">
            <v>0</v>
          </cell>
          <cell r="DP1023" t="b">
            <v>0</v>
          </cell>
          <cell r="DV1023">
            <v>0</v>
          </cell>
          <cell r="DX1023">
            <v>0</v>
          </cell>
          <cell r="DZ1023">
            <v>0</v>
          </cell>
          <cell r="EB1023">
            <v>0</v>
          </cell>
          <cell r="ED1023">
            <v>0</v>
          </cell>
          <cell r="EF1023">
            <v>0</v>
          </cell>
          <cell r="EJ1023">
            <v>0</v>
          </cell>
          <cell r="EL1023">
            <v>0</v>
          </cell>
          <cell r="EN1023">
            <v>0</v>
          </cell>
          <cell r="EP1023">
            <v>0</v>
          </cell>
          <cell r="ER1023">
            <v>0</v>
          </cell>
          <cell r="ET1023">
            <v>0</v>
          </cell>
          <cell r="EX1023">
            <v>0</v>
          </cell>
          <cell r="EZ1023">
            <v>0</v>
          </cell>
          <cell r="FD1023">
            <v>0</v>
          </cell>
          <cell r="FF1023">
            <v>0</v>
          </cell>
        </row>
        <row r="1024">
          <cell r="A1024" t="str">
            <v>IndustryCHP_DKW_2007</v>
          </cell>
          <cell r="B1024" t="str">
            <v>DK-West</v>
          </cell>
          <cell r="G1024">
            <v>330.70200072508305</v>
          </cell>
          <cell r="H1024">
            <v>0</v>
          </cell>
          <cell r="N1024">
            <v>642.37310000000002</v>
          </cell>
          <cell r="AK1024">
            <v>330.70200072508305</v>
          </cell>
          <cell r="AL1024">
            <v>0</v>
          </cell>
          <cell r="AN1024">
            <v>0</v>
          </cell>
          <cell r="AO1024">
            <v>0</v>
          </cell>
          <cell r="AP1024">
            <v>0</v>
          </cell>
          <cell r="AQ1024">
            <v>0</v>
          </cell>
          <cell r="BG1024" t="b">
            <v>0</v>
          </cell>
          <cell r="BO1024" t="b">
            <v>0</v>
          </cell>
          <cell r="CA1024" t="b">
            <v>0</v>
          </cell>
          <cell r="CB1024" t="b">
            <v>0</v>
          </cell>
          <cell r="CD1024" t="b">
            <v>0</v>
          </cell>
          <cell r="CE1024" t="b">
            <v>0</v>
          </cell>
          <cell r="CG1024" t="b">
            <v>0</v>
          </cell>
          <cell r="CH1024" t="b">
            <v>0</v>
          </cell>
          <cell r="CP1024">
            <v>0</v>
          </cell>
          <cell r="CT1024" t="b">
            <v>0</v>
          </cell>
          <cell r="CV1024" t="b">
            <v>0</v>
          </cell>
          <cell r="CX1024" t="b">
            <v>0</v>
          </cell>
          <cell r="CZ1024" t="b">
            <v>0</v>
          </cell>
          <cell r="DB1024" t="b">
            <v>0</v>
          </cell>
          <cell r="DD1024" t="b">
            <v>0</v>
          </cell>
          <cell r="DF1024" t="b">
            <v>0</v>
          </cell>
          <cell r="DH1024" t="b">
            <v>0</v>
          </cell>
          <cell r="DJ1024" t="b">
            <v>0</v>
          </cell>
          <cell r="DL1024" t="b">
            <v>0</v>
          </cell>
          <cell r="DN1024" t="b">
            <v>0</v>
          </cell>
          <cell r="DP1024" t="b">
            <v>0</v>
          </cell>
          <cell r="DV1024">
            <v>0</v>
          </cell>
          <cell r="DX1024">
            <v>0</v>
          </cell>
          <cell r="DZ1024">
            <v>0</v>
          </cell>
          <cell r="EB1024">
            <v>0</v>
          </cell>
          <cell r="ED1024">
            <v>0</v>
          </cell>
          <cell r="EF1024">
            <v>0</v>
          </cell>
          <cell r="EJ1024">
            <v>0</v>
          </cell>
          <cell r="EL1024">
            <v>0</v>
          </cell>
          <cell r="EN1024">
            <v>0</v>
          </cell>
          <cell r="EP1024">
            <v>0</v>
          </cell>
          <cell r="ER1024">
            <v>0</v>
          </cell>
          <cell r="ET1024">
            <v>0</v>
          </cell>
          <cell r="EX1024">
            <v>0</v>
          </cell>
          <cell r="EZ1024">
            <v>0</v>
          </cell>
          <cell r="FD1024">
            <v>0</v>
          </cell>
          <cell r="FF1024">
            <v>0</v>
          </cell>
        </row>
        <row r="1025">
          <cell r="A1025" t="str">
            <v>IndustryCHP_DKW_2008</v>
          </cell>
          <cell r="B1025" t="str">
            <v>DK-West</v>
          </cell>
          <cell r="G1025">
            <v>330.70200072508305</v>
          </cell>
          <cell r="H1025">
            <v>0</v>
          </cell>
          <cell r="N1025">
            <v>575.33336445069972</v>
          </cell>
          <cell r="AK1025">
            <v>330.70200072508305</v>
          </cell>
          <cell r="AL1025">
            <v>0</v>
          </cell>
          <cell r="AN1025">
            <v>0</v>
          </cell>
          <cell r="AO1025">
            <v>0</v>
          </cell>
          <cell r="AP1025">
            <v>0</v>
          </cell>
          <cell r="AQ1025">
            <v>0</v>
          </cell>
          <cell r="BG1025" t="b">
            <v>0</v>
          </cell>
          <cell r="BO1025" t="b">
            <v>0</v>
          </cell>
          <cell r="CA1025" t="b">
            <v>0</v>
          </cell>
          <cell r="CB1025" t="b">
            <v>0</v>
          </cell>
          <cell r="CD1025" t="b">
            <v>0</v>
          </cell>
          <cell r="CE1025" t="b">
            <v>0</v>
          </cell>
          <cell r="CG1025" t="b">
            <v>0</v>
          </cell>
          <cell r="CH1025" t="b">
            <v>0</v>
          </cell>
          <cell r="CP1025">
            <v>0</v>
          </cell>
          <cell r="CT1025" t="b">
            <v>0</v>
          </cell>
          <cell r="CV1025" t="b">
            <v>0</v>
          </cell>
          <cell r="CX1025" t="b">
            <v>0</v>
          </cell>
          <cell r="CZ1025" t="b">
            <v>0</v>
          </cell>
          <cell r="DB1025" t="b">
            <v>0</v>
          </cell>
          <cell r="DD1025" t="b">
            <v>0</v>
          </cell>
          <cell r="DF1025" t="b">
            <v>0</v>
          </cell>
          <cell r="DH1025" t="b">
            <v>0</v>
          </cell>
          <cell r="DJ1025" t="b">
            <v>0</v>
          </cell>
          <cell r="DL1025" t="b">
            <v>0</v>
          </cell>
          <cell r="DN1025" t="b">
            <v>0</v>
          </cell>
          <cell r="DP1025" t="b">
            <v>0</v>
          </cell>
          <cell r="DV1025">
            <v>0</v>
          </cell>
          <cell r="DX1025">
            <v>0</v>
          </cell>
          <cell r="DZ1025">
            <v>0</v>
          </cell>
          <cell r="EB1025">
            <v>0</v>
          </cell>
          <cell r="ED1025">
            <v>0</v>
          </cell>
          <cell r="EF1025">
            <v>0</v>
          </cell>
          <cell r="EJ1025">
            <v>0</v>
          </cell>
          <cell r="EL1025">
            <v>0</v>
          </cell>
          <cell r="EN1025">
            <v>0</v>
          </cell>
          <cell r="EP1025">
            <v>0</v>
          </cell>
          <cell r="ER1025">
            <v>0</v>
          </cell>
          <cell r="ET1025">
            <v>0</v>
          </cell>
          <cell r="EX1025">
            <v>0</v>
          </cell>
          <cell r="EZ1025">
            <v>0</v>
          </cell>
          <cell r="FD1025">
            <v>0</v>
          </cell>
          <cell r="FF1025">
            <v>0</v>
          </cell>
        </row>
        <row r="1026">
          <cell r="A1026" t="str">
            <v>IndustryCHP_DKW_2009</v>
          </cell>
          <cell r="B1026" t="str">
            <v>DK-West</v>
          </cell>
          <cell r="G1026">
            <v>330.70200072508305</v>
          </cell>
          <cell r="H1026">
            <v>0</v>
          </cell>
          <cell r="N1026">
            <v>567.86064052914503</v>
          </cell>
          <cell r="AK1026">
            <v>330.70200072508305</v>
          </cell>
          <cell r="AL1026">
            <v>0</v>
          </cell>
          <cell r="AN1026">
            <v>0</v>
          </cell>
          <cell r="AO1026">
            <v>0</v>
          </cell>
          <cell r="AP1026">
            <v>0</v>
          </cell>
          <cell r="AQ1026">
            <v>0</v>
          </cell>
          <cell r="BG1026" t="b">
            <v>0</v>
          </cell>
          <cell r="BO1026" t="b">
            <v>0</v>
          </cell>
          <cell r="CA1026" t="b">
            <v>0</v>
          </cell>
          <cell r="CB1026" t="b">
            <v>0</v>
          </cell>
          <cell r="CD1026" t="b">
            <v>0</v>
          </cell>
          <cell r="CE1026" t="b">
            <v>0</v>
          </cell>
          <cell r="CG1026" t="b">
            <v>0</v>
          </cell>
          <cell r="CH1026" t="b">
            <v>0</v>
          </cell>
          <cell r="CP1026">
            <v>0</v>
          </cell>
          <cell r="CT1026" t="b">
            <v>0</v>
          </cell>
          <cell r="CV1026" t="b">
            <v>0</v>
          </cell>
          <cell r="CX1026" t="b">
            <v>0</v>
          </cell>
          <cell r="CZ1026" t="b">
            <v>0</v>
          </cell>
          <cell r="DB1026" t="b">
            <v>0</v>
          </cell>
          <cell r="DD1026" t="b">
            <v>0</v>
          </cell>
          <cell r="DF1026" t="b">
            <v>0</v>
          </cell>
          <cell r="DH1026" t="b">
            <v>0</v>
          </cell>
          <cell r="DJ1026" t="b">
            <v>0</v>
          </cell>
          <cell r="DL1026" t="b">
            <v>0</v>
          </cell>
          <cell r="DN1026" t="b">
            <v>0</v>
          </cell>
          <cell r="DP1026" t="b">
            <v>0</v>
          </cell>
          <cell r="DV1026">
            <v>0</v>
          </cell>
          <cell r="DX1026">
            <v>0</v>
          </cell>
          <cell r="DZ1026">
            <v>0</v>
          </cell>
          <cell r="EB1026">
            <v>0</v>
          </cell>
          <cell r="ED1026">
            <v>0</v>
          </cell>
          <cell r="EF1026">
            <v>0</v>
          </cell>
          <cell r="EJ1026">
            <v>0</v>
          </cell>
          <cell r="EL1026">
            <v>0</v>
          </cell>
          <cell r="EN1026">
            <v>0</v>
          </cell>
          <cell r="EP1026">
            <v>0</v>
          </cell>
          <cell r="ER1026">
            <v>0</v>
          </cell>
          <cell r="ET1026">
            <v>0</v>
          </cell>
          <cell r="EX1026">
            <v>0</v>
          </cell>
          <cell r="EZ1026">
            <v>0</v>
          </cell>
          <cell r="FD1026">
            <v>0</v>
          </cell>
          <cell r="FF1026">
            <v>0</v>
          </cell>
        </row>
        <row r="1027">
          <cell r="A1027" t="str">
            <v>IndustryCHP_DKW_2010</v>
          </cell>
          <cell r="B1027" t="str">
            <v>DK-West</v>
          </cell>
          <cell r="G1027">
            <v>370</v>
          </cell>
          <cell r="H1027">
            <v>0</v>
          </cell>
          <cell r="N1027">
            <v>571.03575164025597</v>
          </cell>
          <cell r="AK1027">
            <v>370</v>
          </cell>
          <cell r="AL1027">
            <v>0</v>
          </cell>
          <cell r="AN1027">
            <v>0</v>
          </cell>
          <cell r="AO1027">
            <v>0</v>
          </cell>
          <cell r="AP1027">
            <v>0</v>
          </cell>
          <cell r="AQ1027">
            <v>0</v>
          </cell>
          <cell r="BG1027" t="b">
            <v>0</v>
          </cell>
          <cell r="BO1027" t="b">
            <v>0</v>
          </cell>
          <cell r="CA1027" t="b">
            <v>0</v>
          </cell>
          <cell r="CB1027" t="b">
            <v>0</v>
          </cell>
          <cell r="CD1027" t="b">
            <v>0</v>
          </cell>
          <cell r="CE1027" t="b">
            <v>0</v>
          </cell>
          <cell r="CG1027" t="b">
            <v>0</v>
          </cell>
          <cell r="CH1027" t="b">
            <v>0</v>
          </cell>
          <cell r="CP1027">
            <v>0</v>
          </cell>
          <cell r="CT1027" t="b">
            <v>0</v>
          </cell>
          <cell r="CV1027" t="b">
            <v>0</v>
          </cell>
          <cell r="CX1027" t="b">
            <v>0</v>
          </cell>
          <cell r="CZ1027" t="b">
            <v>0</v>
          </cell>
          <cell r="DB1027" t="b">
            <v>0</v>
          </cell>
          <cell r="DD1027" t="b">
            <v>0</v>
          </cell>
          <cell r="DF1027" t="b">
            <v>0</v>
          </cell>
          <cell r="DH1027" t="b">
            <v>0</v>
          </cell>
          <cell r="DJ1027" t="b">
            <v>0</v>
          </cell>
          <cell r="DL1027" t="b">
            <v>0</v>
          </cell>
          <cell r="DN1027" t="b">
            <v>0</v>
          </cell>
          <cell r="DP1027" t="b">
            <v>0</v>
          </cell>
          <cell r="DV1027">
            <v>0</v>
          </cell>
          <cell r="DX1027">
            <v>0</v>
          </cell>
          <cell r="DZ1027">
            <v>0</v>
          </cell>
          <cell r="EB1027">
            <v>0</v>
          </cell>
          <cell r="ED1027">
            <v>0</v>
          </cell>
          <cell r="EF1027">
            <v>0</v>
          </cell>
          <cell r="EJ1027">
            <v>0</v>
          </cell>
          <cell r="EL1027">
            <v>0</v>
          </cell>
          <cell r="EN1027">
            <v>0</v>
          </cell>
          <cell r="EP1027">
            <v>0</v>
          </cell>
          <cell r="ER1027">
            <v>0</v>
          </cell>
          <cell r="ET1027">
            <v>0</v>
          </cell>
          <cell r="EX1027">
            <v>0</v>
          </cell>
          <cell r="EZ1027">
            <v>0</v>
          </cell>
          <cell r="FD1027">
            <v>0</v>
          </cell>
          <cell r="FF1027">
            <v>0</v>
          </cell>
        </row>
        <row r="1028">
          <cell r="A1028" t="str">
            <v>IndustryCHP_DKW_2011</v>
          </cell>
          <cell r="B1028" t="str">
            <v>DK-West</v>
          </cell>
          <cell r="G1028">
            <v>323</v>
          </cell>
          <cell r="H1028">
            <v>0</v>
          </cell>
          <cell r="N1028">
            <v>597.06916986028216</v>
          </cell>
          <cell r="AK1028">
            <v>323</v>
          </cell>
          <cell r="AL1028">
            <v>0</v>
          </cell>
          <cell r="AN1028">
            <v>0</v>
          </cell>
          <cell r="AO1028">
            <v>0</v>
          </cell>
          <cell r="AP1028">
            <v>0</v>
          </cell>
          <cell r="AQ1028">
            <v>0</v>
          </cell>
          <cell r="BG1028" t="b">
            <v>0</v>
          </cell>
          <cell r="BO1028" t="b">
            <v>0</v>
          </cell>
          <cell r="CA1028" t="b">
            <v>0</v>
          </cell>
          <cell r="CB1028" t="b">
            <v>0</v>
          </cell>
          <cell r="CD1028" t="b">
            <v>0</v>
          </cell>
          <cell r="CE1028" t="b">
            <v>0</v>
          </cell>
          <cell r="CG1028" t="b">
            <v>0</v>
          </cell>
          <cell r="CH1028" t="b">
            <v>0</v>
          </cell>
          <cell r="CP1028">
            <v>0</v>
          </cell>
          <cell r="CT1028" t="b">
            <v>0</v>
          </cell>
          <cell r="CV1028" t="b">
            <v>0</v>
          </cell>
          <cell r="CX1028" t="b">
            <v>0</v>
          </cell>
          <cell r="CZ1028" t="b">
            <v>0</v>
          </cell>
          <cell r="DB1028" t="b">
            <v>0</v>
          </cell>
          <cell r="DD1028" t="b">
            <v>0</v>
          </cell>
          <cell r="DF1028" t="b">
            <v>0</v>
          </cell>
          <cell r="DH1028" t="b">
            <v>0</v>
          </cell>
          <cell r="DJ1028" t="b">
            <v>0</v>
          </cell>
          <cell r="DL1028" t="b">
            <v>0</v>
          </cell>
          <cell r="DN1028" t="b">
            <v>0</v>
          </cell>
          <cell r="DP1028" t="b">
            <v>0</v>
          </cell>
          <cell r="DV1028">
            <v>0</v>
          </cell>
          <cell r="DX1028">
            <v>0</v>
          </cell>
          <cell r="DZ1028">
            <v>0</v>
          </cell>
          <cell r="EB1028">
            <v>0</v>
          </cell>
          <cell r="ED1028">
            <v>0</v>
          </cell>
          <cell r="EF1028">
            <v>0</v>
          </cell>
          <cell r="EJ1028">
            <v>0</v>
          </cell>
          <cell r="EL1028">
            <v>0</v>
          </cell>
          <cell r="EN1028">
            <v>0</v>
          </cell>
          <cell r="EP1028">
            <v>0</v>
          </cell>
          <cell r="ER1028">
            <v>0</v>
          </cell>
          <cell r="ET1028">
            <v>0</v>
          </cell>
          <cell r="EX1028">
            <v>0</v>
          </cell>
          <cell r="EZ1028">
            <v>0</v>
          </cell>
          <cell r="FD1028">
            <v>0</v>
          </cell>
          <cell r="FF1028">
            <v>0</v>
          </cell>
        </row>
        <row r="1029">
          <cell r="A1029" t="str">
            <v>IndustryCHP_DKW_2012</v>
          </cell>
          <cell r="B1029" t="str">
            <v>DK-West</v>
          </cell>
          <cell r="G1029">
            <v>0</v>
          </cell>
          <cell r="H1029">
            <v>0</v>
          </cell>
          <cell r="N1029">
            <v>0</v>
          </cell>
          <cell r="AK1029">
            <v>0</v>
          </cell>
          <cell r="AL1029">
            <v>0</v>
          </cell>
          <cell r="AN1029">
            <v>0</v>
          </cell>
          <cell r="AO1029">
            <v>0</v>
          </cell>
          <cell r="AP1029">
            <v>0</v>
          </cell>
          <cell r="AQ1029">
            <v>0</v>
          </cell>
          <cell r="BG1029" t="b">
            <v>0</v>
          </cell>
          <cell r="BO1029" t="b">
            <v>0</v>
          </cell>
          <cell r="CA1029" t="b">
            <v>0</v>
          </cell>
          <cell r="CB1029" t="b">
            <v>0</v>
          </cell>
          <cell r="CD1029" t="b">
            <v>0</v>
          </cell>
          <cell r="CE1029" t="b">
            <v>0</v>
          </cell>
          <cell r="CG1029" t="b">
            <v>0</v>
          </cell>
          <cell r="CH1029" t="b">
            <v>0</v>
          </cell>
          <cell r="CP1029">
            <v>0</v>
          </cell>
          <cell r="CT1029" t="b">
            <v>0</v>
          </cell>
          <cell r="CV1029" t="b">
            <v>0</v>
          </cell>
          <cell r="CX1029" t="b">
            <v>0</v>
          </cell>
          <cell r="CZ1029" t="b">
            <v>0</v>
          </cell>
          <cell r="DB1029" t="b">
            <v>0</v>
          </cell>
          <cell r="DD1029" t="b">
            <v>0</v>
          </cell>
          <cell r="DF1029" t="b">
            <v>0</v>
          </cell>
          <cell r="DH1029" t="b">
            <v>0</v>
          </cell>
          <cell r="DJ1029" t="b">
            <v>0</v>
          </cell>
          <cell r="DL1029" t="b">
            <v>0</v>
          </cell>
          <cell r="DN1029" t="b">
            <v>0</v>
          </cell>
          <cell r="DP1029" t="b">
            <v>0</v>
          </cell>
          <cell r="DV1029">
            <v>0</v>
          </cell>
          <cell r="DX1029">
            <v>0</v>
          </cell>
          <cell r="DZ1029">
            <v>0</v>
          </cell>
          <cell r="EB1029">
            <v>0</v>
          </cell>
          <cell r="ED1029">
            <v>0</v>
          </cell>
          <cell r="EF1029">
            <v>0</v>
          </cell>
          <cell r="EJ1029">
            <v>0</v>
          </cell>
          <cell r="EL1029">
            <v>0</v>
          </cell>
          <cell r="EN1029">
            <v>0</v>
          </cell>
          <cell r="EP1029">
            <v>0</v>
          </cell>
          <cell r="ER1029">
            <v>0</v>
          </cell>
          <cell r="ET1029">
            <v>0</v>
          </cell>
          <cell r="EX1029">
            <v>0</v>
          </cell>
          <cell r="EZ1029">
            <v>0</v>
          </cell>
          <cell r="FD1029">
            <v>0</v>
          </cell>
          <cell r="FF1029">
            <v>0</v>
          </cell>
        </row>
        <row r="1030">
          <cell r="A1030" t="str">
            <v>IndustryCHP_DKW_2013</v>
          </cell>
          <cell r="B1030" t="str">
            <v>DK-West</v>
          </cell>
          <cell r="G1030">
            <v>0.64710877956994328</v>
          </cell>
          <cell r="H1030">
            <v>0</v>
          </cell>
          <cell r="N1030">
            <v>13.866616705070214</v>
          </cell>
          <cell r="AK1030">
            <v>0.64710877956994328</v>
          </cell>
          <cell r="AL1030">
            <v>0</v>
          </cell>
          <cell r="AN1030">
            <v>0</v>
          </cell>
          <cell r="AO1030">
            <v>0</v>
          </cell>
          <cell r="AP1030">
            <v>0</v>
          </cell>
          <cell r="AQ1030">
            <v>0</v>
          </cell>
          <cell r="BG1030" t="b">
            <v>0</v>
          </cell>
          <cell r="BO1030" t="b">
            <v>0</v>
          </cell>
          <cell r="CA1030" t="b">
            <v>0</v>
          </cell>
          <cell r="CB1030" t="b">
            <v>0</v>
          </cell>
          <cell r="CD1030" t="b">
            <v>0</v>
          </cell>
          <cell r="CE1030" t="b">
            <v>0</v>
          </cell>
          <cell r="CG1030" t="b">
            <v>0</v>
          </cell>
          <cell r="CH1030" t="b">
            <v>0</v>
          </cell>
          <cell r="CP1030">
            <v>0</v>
          </cell>
          <cell r="CT1030" t="b">
            <v>0</v>
          </cell>
          <cell r="CV1030" t="b">
            <v>0</v>
          </cell>
          <cell r="CX1030" t="b">
            <v>0</v>
          </cell>
          <cell r="CZ1030" t="b">
            <v>0</v>
          </cell>
          <cell r="DB1030" t="b">
            <v>0</v>
          </cell>
          <cell r="DD1030" t="b">
            <v>0</v>
          </cell>
          <cell r="DF1030" t="b">
            <v>0</v>
          </cell>
          <cell r="DH1030" t="b">
            <v>0</v>
          </cell>
          <cell r="DJ1030" t="b">
            <v>0</v>
          </cell>
          <cell r="DL1030" t="b">
            <v>0</v>
          </cell>
          <cell r="DN1030" t="b">
            <v>0</v>
          </cell>
          <cell r="DP1030" t="b">
            <v>0</v>
          </cell>
          <cell r="DV1030">
            <v>0</v>
          </cell>
          <cell r="DX1030">
            <v>0</v>
          </cell>
          <cell r="DZ1030">
            <v>0</v>
          </cell>
          <cell r="EB1030">
            <v>0</v>
          </cell>
          <cell r="ED1030">
            <v>0</v>
          </cell>
          <cell r="EF1030">
            <v>0</v>
          </cell>
          <cell r="EJ1030">
            <v>0</v>
          </cell>
          <cell r="EL1030">
            <v>0</v>
          </cell>
          <cell r="EN1030">
            <v>0</v>
          </cell>
          <cell r="EP1030">
            <v>0</v>
          </cell>
          <cell r="ER1030">
            <v>0</v>
          </cell>
          <cell r="ET1030">
            <v>0</v>
          </cell>
          <cell r="EX1030">
            <v>0</v>
          </cell>
          <cell r="EZ1030">
            <v>0</v>
          </cell>
          <cell r="FD1030">
            <v>0</v>
          </cell>
          <cell r="FF1030">
            <v>0</v>
          </cell>
        </row>
        <row r="1031">
          <cell r="A1031" t="str">
            <v>IndustryCHP_DKW_2014</v>
          </cell>
          <cell r="B1031" t="str">
            <v>DK-West</v>
          </cell>
          <cell r="G1031">
            <v>0.61340740740740474</v>
          </cell>
          <cell r="H1031">
            <v>0</v>
          </cell>
          <cell r="N1031">
            <v>13.144444444444389</v>
          </cell>
          <cell r="AK1031">
            <v>0.61340740740740474</v>
          </cell>
          <cell r="AL1031">
            <v>0</v>
          </cell>
          <cell r="AN1031">
            <v>0</v>
          </cell>
          <cell r="AO1031">
            <v>0</v>
          </cell>
          <cell r="AP1031">
            <v>0</v>
          </cell>
          <cell r="AQ1031">
            <v>0</v>
          </cell>
          <cell r="BG1031" t="b">
            <v>0</v>
          </cell>
          <cell r="BO1031" t="b">
            <v>0</v>
          </cell>
          <cell r="CA1031" t="b">
            <v>0</v>
          </cell>
          <cell r="CB1031" t="b">
            <v>0</v>
          </cell>
          <cell r="CD1031" t="b">
            <v>0</v>
          </cell>
          <cell r="CE1031" t="b">
            <v>0</v>
          </cell>
          <cell r="CG1031" t="b">
            <v>0</v>
          </cell>
          <cell r="CH1031" t="b">
            <v>0</v>
          </cell>
          <cell r="CP1031">
            <v>0</v>
          </cell>
          <cell r="CT1031" t="b">
            <v>0</v>
          </cell>
          <cell r="CV1031" t="b">
            <v>0</v>
          </cell>
          <cell r="CX1031" t="b">
            <v>0</v>
          </cell>
          <cell r="CZ1031" t="b">
            <v>0</v>
          </cell>
          <cell r="DB1031" t="b">
            <v>0</v>
          </cell>
          <cell r="DD1031" t="b">
            <v>0</v>
          </cell>
          <cell r="DF1031" t="b">
            <v>0</v>
          </cell>
          <cell r="DH1031" t="b">
            <v>0</v>
          </cell>
          <cell r="DJ1031" t="b">
            <v>0</v>
          </cell>
          <cell r="DL1031" t="b">
            <v>0</v>
          </cell>
          <cell r="DN1031" t="b">
            <v>0</v>
          </cell>
          <cell r="DP1031" t="b">
            <v>0</v>
          </cell>
          <cell r="DV1031">
            <v>0</v>
          </cell>
          <cell r="DX1031">
            <v>0</v>
          </cell>
          <cell r="DZ1031">
            <v>0</v>
          </cell>
          <cell r="EB1031">
            <v>0</v>
          </cell>
          <cell r="ED1031">
            <v>0</v>
          </cell>
          <cell r="EF1031">
            <v>0</v>
          </cell>
          <cell r="EJ1031">
            <v>0</v>
          </cell>
          <cell r="EL1031">
            <v>0</v>
          </cell>
          <cell r="EN1031">
            <v>0</v>
          </cell>
          <cell r="EP1031">
            <v>0</v>
          </cell>
          <cell r="ER1031">
            <v>0</v>
          </cell>
          <cell r="ET1031">
            <v>0</v>
          </cell>
          <cell r="EX1031">
            <v>0</v>
          </cell>
          <cell r="EZ1031">
            <v>0</v>
          </cell>
          <cell r="FD1031">
            <v>0</v>
          </cell>
          <cell r="FF1031">
            <v>0</v>
          </cell>
        </row>
        <row r="1032">
          <cell r="A1032" t="str">
            <v>IndustryCHP_DKW_2015</v>
          </cell>
          <cell r="B1032" t="str">
            <v>DK-West</v>
          </cell>
          <cell r="G1032">
            <v>0.66059259259259306</v>
          </cell>
          <cell r="H1032">
            <v>0</v>
          </cell>
          <cell r="N1032">
            <v>14.155555555555566</v>
          </cell>
          <cell r="AK1032">
            <v>0.66059259259259306</v>
          </cell>
          <cell r="AL1032">
            <v>0</v>
          </cell>
          <cell r="AN1032">
            <v>0</v>
          </cell>
          <cell r="AO1032">
            <v>0</v>
          </cell>
          <cell r="AP1032">
            <v>0</v>
          </cell>
          <cell r="AQ1032">
            <v>0</v>
          </cell>
          <cell r="BG1032" t="b">
            <v>0</v>
          </cell>
          <cell r="BO1032" t="b">
            <v>0</v>
          </cell>
          <cell r="CA1032" t="b">
            <v>0</v>
          </cell>
          <cell r="CB1032" t="b">
            <v>0</v>
          </cell>
          <cell r="CD1032" t="b">
            <v>0</v>
          </cell>
          <cell r="CE1032" t="b">
            <v>0</v>
          </cell>
          <cell r="CG1032" t="b">
            <v>0</v>
          </cell>
          <cell r="CH1032" t="b">
            <v>0</v>
          </cell>
          <cell r="CP1032">
            <v>0</v>
          </cell>
          <cell r="CT1032" t="b">
            <v>0</v>
          </cell>
          <cell r="CV1032" t="b">
            <v>0</v>
          </cell>
          <cell r="CX1032" t="b">
            <v>0</v>
          </cell>
          <cell r="CZ1032" t="b">
            <v>0</v>
          </cell>
          <cell r="DB1032" t="b">
            <v>0</v>
          </cell>
          <cell r="DD1032" t="b">
            <v>0</v>
          </cell>
          <cell r="DF1032" t="b">
            <v>0</v>
          </cell>
          <cell r="DH1032" t="b">
            <v>0</v>
          </cell>
          <cell r="DJ1032" t="b">
            <v>0</v>
          </cell>
          <cell r="DL1032" t="b">
            <v>0</v>
          </cell>
          <cell r="DN1032" t="b">
            <v>0</v>
          </cell>
          <cell r="DP1032" t="b">
            <v>0</v>
          </cell>
          <cell r="DV1032">
            <v>0</v>
          </cell>
          <cell r="DX1032">
            <v>0</v>
          </cell>
          <cell r="DZ1032">
            <v>0</v>
          </cell>
          <cell r="EB1032">
            <v>0</v>
          </cell>
          <cell r="ED1032">
            <v>0</v>
          </cell>
          <cell r="EF1032">
            <v>0</v>
          </cell>
          <cell r="EJ1032">
            <v>0</v>
          </cell>
          <cell r="EL1032">
            <v>0</v>
          </cell>
          <cell r="EN1032">
            <v>0</v>
          </cell>
          <cell r="EP1032">
            <v>0</v>
          </cell>
          <cell r="ER1032">
            <v>0</v>
          </cell>
          <cell r="ET1032">
            <v>0</v>
          </cell>
          <cell r="EX1032">
            <v>0</v>
          </cell>
          <cell r="EZ1032">
            <v>0</v>
          </cell>
          <cell r="FD1032">
            <v>0</v>
          </cell>
          <cell r="FF1032">
            <v>0</v>
          </cell>
        </row>
        <row r="1033">
          <cell r="A1033" t="str">
            <v>IndustryCHP_DKW_2016</v>
          </cell>
          <cell r="B1033" t="str">
            <v>DK-West</v>
          </cell>
          <cell r="G1033">
            <v>0.70777777777778661</v>
          </cell>
          <cell r="H1033">
            <v>0</v>
          </cell>
          <cell r="N1033">
            <v>15.166666666666856</v>
          </cell>
          <cell r="AK1033">
            <v>0.70777777777778661</v>
          </cell>
          <cell r="AL1033">
            <v>0</v>
          </cell>
          <cell r="AN1033">
            <v>0</v>
          </cell>
          <cell r="AO1033">
            <v>0</v>
          </cell>
          <cell r="AP1033">
            <v>0</v>
          </cell>
          <cell r="AQ1033">
            <v>0</v>
          </cell>
          <cell r="BG1033" t="b">
            <v>0</v>
          </cell>
          <cell r="BO1033" t="b">
            <v>0</v>
          </cell>
          <cell r="CA1033" t="b">
            <v>0</v>
          </cell>
          <cell r="CB1033" t="b">
            <v>0</v>
          </cell>
          <cell r="CD1033" t="b">
            <v>0</v>
          </cell>
          <cell r="CE1033" t="b">
            <v>0</v>
          </cell>
          <cell r="CG1033" t="b">
            <v>0</v>
          </cell>
          <cell r="CH1033" t="b">
            <v>0</v>
          </cell>
          <cell r="CP1033">
            <v>0</v>
          </cell>
          <cell r="CT1033" t="b">
            <v>0</v>
          </cell>
          <cell r="CV1033" t="b">
            <v>0</v>
          </cell>
          <cell r="CX1033" t="b">
            <v>0</v>
          </cell>
          <cell r="CZ1033" t="b">
            <v>0</v>
          </cell>
          <cell r="DB1033" t="b">
            <v>0</v>
          </cell>
          <cell r="DD1033" t="b">
            <v>0</v>
          </cell>
          <cell r="DF1033" t="b">
            <v>0</v>
          </cell>
          <cell r="DH1033" t="b">
            <v>0</v>
          </cell>
          <cell r="DJ1033" t="b">
            <v>0</v>
          </cell>
          <cell r="DL1033" t="b">
            <v>0</v>
          </cell>
          <cell r="DN1033" t="b">
            <v>0</v>
          </cell>
          <cell r="DP1033" t="b">
            <v>0</v>
          </cell>
          <cell r="DV1033">
            <v>0</v>
          </cell>
          <cell r="DX1033">
            <v>0</v>
          </cell>
          <cell r="DZ1033">
            <v>0</v>
          </cell>
          <cell r="EB1033">
            <v>0</v>
          </cell>
          <cell r="ED1033">
            <v>0</v>
          </cell>
          <cell r="EF1033">
            <v>0</v>
          </cell>
          <cell r="EJ1033">
            <v>0</v>
          </cell>
          <cell r="EL1033">
            <v>0</v>
          </cell>
          <cell r="EN1033">
            <v>0</v>
          </cell>
          <cell r="EP1033">
            <v>0</v>
          </cell>
          <cell r="ER1033">
            <v>0</v>
          </cell>
          <cell r="ET1033">
            <v>0</v>
          </cell>
          <cell r="EX1033">
            <v>0</v>
          </cell>
          <cell r="EZ1033">
            <v>0</v>
          </cell>
          <cell r="FD1033">
            <v>0</v>
          </cell>
          <cell r="FF1033">
            <v>0</v>
          </cell>
        </row>
        <row r="1034">
          <cell r="A1034" t="str">
            <v>IndustryCHP_DKW_2017</v>
          </cell>
          <cell r="B1034" t="str">
            <v>DK-West</v>
          </cell>
          <cell r="G1034">
            <v>0.80214814814814184</v>
          </cell>
          <cell r="H1034">
            <v>0</v>
          </cell>
          <cell r="N1034">
            <v>17.188888888888755</v>
          </cell>
          <cell r="AK1034">
            <v>0.80214814814814184</v>
          </cell>
          <cell r="AL1034">
            <v>0</v>
          </cell>
          <cell r="AN1034">
            <v>0</v>
          </cell>
          <cell r="AO1034">
            <v>0</v>
          </cell>
          <cell r="AP1034">
            <v>0</v>
          </cell>
          <cell r="AQ1034">
            <v>0</v>
          </cell>
          <cell r="BG1034" t="b">
            <v>0</v>
          </cell>
          <cell r="BO1034" t="b">
            <v>0</v>
          </cell>
          <cell r="CA1034" t="b">
            <v>0</v>
          </cell>
          <cell r="CB1034" t="b">
            <v>0</v>
          </cell>
          <cell r="CD1034" t="b">
            <v>0</v>
          </cell>
          <cell r="CE1034" t="b">
            <v>0</v>
          </cell>
          <cell r="CG1034" t="b">
            <v>0</v>
          </cell>
          <cell r="CH1034" t="b">
            <v>0</v>
          </cell>
          <cell r="CP1034">
            <v>0</v>
          </cell>
          <cell r="CT1034" t="b">
            <v>0</v>
          </cell>
          <cell r="CV1034" t="b">
            <v>0</v>
          </cell>
          <cell r="CX1034" t="b">
            <v>0</v>
          </cell>
          <cell r="CZ1034" t="b">
            <v>0</v>
          </cell>
          <cell r="DB1034" t="b">
            <v>0</v>
          </cell>
          <cell r="DD1034" t="b">
            <v>0</v>
          </cell>
          <cell r="DF1034" t="b">
            <v>0</v>
          </cell>
          <cell r="DH1034" t="b">
            <v>0</v>
          </cell>
          <cell r="DJ1034" t="b">
            <v>0</v>
          </cell>
          <cell r="DL1034" t="b">
            <v>0</v>
          </cell>
          <cell r="DN1034" t="b">
            <v>0</v>
          </cell>
          <cell r="DP1034" t="b">
            <v>0</v>
          </cell>
          <cell r="DV1034">
            <v>0</v>
          </cell>
          <cell r="DX1034">
            <v>0</v>
          </cell>
          <cell r="DZ1034">
            <v>0</v>
          </cell>
          <cell r="EB1034">
            <v>0</v>
          </cell>
          <cell r="ED1034">
            <v>0</v>
          </cell>
          <cell r="EF1034">
            <v>0</v>
          </cell>
          <cell r="EJ1034">
            <v>0</v>
          </cell>
          <cell r="EL1034">
            <v>0</v>
          </cell>
          <cell r="EN1034">
            <v>0</v>
          </cell>
          <cell r="EP1034">
            <v>0</v>
          </cell>
          <cell r="ER1034">
            <v>0</v>
          </cell>
          <cell r="ET1034">
            <v>0</v>
          </cell>
          <cell r="EX1034">
            <v>0</v>
          </cell>
          <cell r="EZ1034">
            <v>0</v>
          </cell>
          <cell r="FD1034">
            <v>0</v>
          </cell>
          <cell r="FF1034">
            <v>0</v>
          </cell>
        </row>
        <row r="1035">
          <cell r="A1035" t="str">
            <v>IndustryCHP_DKW_2018</v>
          </cell>
          <cell r="B1035" t="str">
            <v>DK-West</v>
          </cell>
          <cell r="G1035">
            <v>0.75496296296295884</v>
          </cell>
          <cell r="H1035">
            <v>0</v>
          </cell>
          <cell r="N1035">
            <v>16.177777777777692</v>
          </cell>
          <cell r="AK1035">
            <v>0.75496296296295884</v>
          </cell>
          <cell r="AL1035">
            <v>0</v>
          </cell>
          <cell r="AN1035">
            <v>0</v>
          </cell>
          <cell r="AO1035">
            <v>0</v>
          </cell>
          <cell r="AP1035">
            <v>0</v>
          </cell>
          <cell r="AQ1035">
            <v>0</v>
          </cell>
          <cell r="BG1035" t="b">
            <v>0</v>
          </cell>
          <cell r="BO1035" t="b">
            <v>0</v>
          </cell>
          <cell r="CA1035" t="b">
            <v>0</v>
          </cell>
          <cell r="CB1035" t="b">
            <v>0</v>
          </cell>
          <cell r="CD1035" t="b">
            <v>0</v>
          </cell>
          <cell r="CE1035" t="b">
            <v>0</v>
          </cell>
          <cell r="CG1035" t="b">
            <v>0</v>
          </cell>
          <cell r="CH1035" t="b">
            <v>0</v>
          </cell>
          <cell r="CP1035">
            <v>0</v>
          </cell>
          <cell r="CT1035" t="b">
            <v>0</v>
          </cell>
          <cell r="CV1035" t="b">
            <v>0</v>
          </cell>
          <cell r="CX1035" t="b">
            <v>0</v>
          </cell>
          <cell r="CZ1035" t="b">
            <v>0</v>
          </cell>
          <cell r="DB1035" t="b">
            <v>0</v>
          </cell>
          <cell r="DD1035" t="b">
            <v>0</v>
          </cell>
          <cell r="DF1035" t="b">
            <v>0</v>
          </cell>
          <cell r="DH1035" t="b">
            <v>0</v>
          </cell>
          <cell r="DJ1035" t="b">
            <v>0</v>
          </cell>
          <cell r="DL1035" t="b">
            <v>0</v>
          </cell>
          <cell r="DN1035" t="b">
            <v>0</v>
          </cell>
          <cell r="DP1035" t="b">
            <v>0</v>
          </cell>
          <cell r="DV1035">
            <v>0</v>
          </cell>
          <cell r="DX1035">
            <v>0</v>
          </cell>
          <cell r="DZ1035">
            <v>0</v>
          </cell>
          <cell r="EB1035">
            <v>0</v>
          </cell>
          <cell r="ED1035">
            <v>0</v>
          </cell>
          <cell r="EF1035">
            <v>0</v>
          </cell>
          <cell r="EJ1035">
            <v>0</v>
          </cell>
          <cell r="EL1035">
            <v>0</v>
          </cell>
          <cell r="EN1035">
            <v>0</v>
          </cell>
          <cell r="EP1035">
            <v>0</v>
          </cell>
          <cell r="ER1035">
            <v>0</v>
          </cell>
          <cell r="ET1035">
            <v>0</v>
          </cell>
          <cell r="EX1035">
            <v>0</v>
          </cell>
          <cell r="EZ1035">
            <v>0</v>
          </cell>
          <cell r="FD1035">
            <v>0</v>
          </cell>
          <cell r="FF1035">
            <v>0</v>
          </cell>
        </row>
        <row r="1036">
          <cell r="A1036" t="str">
            <v>IndustryCHP_DKW_2019</v>
          </cell>
          <cell r="B1036" t="str">
            <v>DK-West</v>
          </cell>
          <cell r="G1036">
            <v>0.51903703703703885</v>
          </cell>
          <cell r="H1036">
            <v>0</v>
          </cell>
          <cell r="N1036">
            <v>11.122222222222263</v>
          </cell>
          <cell r="AK1036">
            <v>0.51903703703703885</v>
          </cell>
          <cell r="AL1036">
            <v>0</v>
          </cell>
          <cell r="AN1036">
            <v>0</v>
          </cell>
          <cell r="AO1036">
            <v>0</v>
          </cell>
          <cell r="AP1036">
            <v>0</v>
          </cell>
          <cell r="AQ1036">
            <v>0</v>
          </cell>
          <cell r="BG1036" t="b">
            <v>0</v>
          </cell>
          <cell r="BO1036" t="b">
            <v>0</v>
          </cell>
          <cell r="CA1036" t="b">
            <v>0</v>
          </cell>
          <cell r="CB1036" t="b">
            <v>0</v>
          </cell>
          <cell r="CD1036" t="b">
            <v>0</v>
          </cell>
          <cell r="CE1036" t="b">
            <v>0</v>
          </cell>
          <cell r="CG1036" t="b">
            <v>0</v>
          </cell>
          <cell r="CH1036" t="b">
            <v>0</v>
          </cell>
          <cell r="CP1036">
            <v>0</v>
          </cell>
          <cell r="CT1036" t="b">
            <v>0</v>
          </cell>
          <cell r="CV1036" t="b">
            <v>0</v>
          </cell>
          <cell r="CX1036" t="b">
            <v>0</v>
          </cell>
          <cell r="CZ1036" t="b">
            <v>0</v>
          </cell>
          <cell r="DB1036" t="b">
            <v>0</v>
          </cell>
          <cell r="DD1036" t="b">
            <v>0</v>
          </cell>
          <cell r="DF1036" t="b">
            <v>0</v>
          </cell>
          <cell r="DH1036" t="b">
            <v>0</v>
          </cell>
          <cell r="DJ1036" t="b">
            <v>0</v>
          </cell>
          <cell r="DL1036" t="b">
            <v>0</v>
          </cell>
          <cell r="DN1036" t="b">
            <v>0</v>
          </cell>
          <cell r="DP1036" t="b">
            <v>0</v>
          </cell>
          <cell r="DV1036">
            <v>0</v>
          </cell>
          <cell r="DX1036">
            <v>0</v>
          </cell>
          <cell r="DZ1036">
            <v>0</v>
          </cell>
          <cell r="EB1036">
            <v>0</v>
          </cell>
          <cell r="ED1036">
            <v>0</v>
          </cell>
          <cell r="EF1036">
            <v>0</v>
          </cell>
          <cell r="EJ1036">
            <v>0</v>
          </cell>
          <cell r="EL1036">
            <v>0</v>
          </cell>
          <cell r="EN1036">
            <v>0</v>
          </cell>
          <cell r="EP1036">
            <v>0</v>
          </cell>
          <cell r="ER1036">
            <v>0</v>
          </cell>
          <cell r="ET1036">
            <v>0</v>
          </cell>
          <cell r="EX1036">
            <v>0</v>
          </cell>
          <cell r="EZ1036">
            <v>0</v>
          </cell>
          <cell r="FD1036">
            <v>0</v>
          </cell>
          <cell r="FF1036">
            <v>0</v>
          </cell>
        </row>
        <row r="1037">
          <cell r="A1037" t="str">
            <v>IndustryCHP_DKW_2020</v>
          </cell>
          <cell r="B1037" t="str">
            <v>DK-West</v>
          </cell>
          <cell r="G1037">
            <v>0.75496296296295884</v>
          </cell>
          <cell r="H1037">
            <v>0</v>
          </cell>
          <cell r="N1037">
            <v>16.177777777777692</v>
          </cell>
          <cell r="AK1037">
            <v>0.75496296296295884</v>
          </cell>
          <cell r="AL1037">
            <v>0</v>
          </cell>
          <cell r="AN1037">
            <v>0</v>
          </cell>
          <cell r="AO1037">
            <v>0</v>
          </cell>
          <cell r="AP1037">
            <v>0</v>
          </cell>
          <cell r="AQ1037">
            <v>0</v>
          </cell>
          <cell r="BG1037" t="b">
            <v>0</v>
          </cell>
          <cell r="BO1037" t="b">
            <v>0</v>
          </cell>
          <cell r="CA1037" t="b">
            <v>0</v>
          </cell>
          <cell r="CB1037" t="b">
            <v>0</v>
          </cell>
          <cell r="CD1037" t="b">
            <v>0</v>
          </cell>
          <cell r="CE1037" t="b">
            <v>0</v>
          </cell>
          <cell r="CG1037" t="b">
            <v>0</v>
          </cell>
          <cell r="CH1037" t="b">
            <v>0</v>
          </cell>
          <cell r="CP1037">
            <v>0</v>
          </cell>
          <cell r="CT1037" t="b">
            <v>0</v>
          </cell>
          <cell r="CV1037" t="b">
            <v>0</v>
          </cell>
          <cell r="CX1037" t="b">
            <v>0</v>
          </cell>
          <cell r="CZ1037" t="b">
            <v>0</v>
          </cell>
          <cell r="DB1037" t="b">
            <v>0</v>
          </cell>
          <cell r="DD1037" t="b">
            <v>0</v>
          </cell>
          <cell r="DF1037" t="b">
            <v>0</v>
          </cell>
          <cell r="DH1037" t="b">
            <v>0</v>
          </cell>
          <cell r="DJ1037" t="b">
            <v>0</v>
          </cell>
          <cell r="DL1037" t="b">
            <v>0</v>
          </cell>
          <cell r="DN1037" t="b">
            <v>0</v>
          </cell>
          <cell r="DP1037" t="b">
            <v>0</v>
          </cell>
          <cell r="DV1037">
            <v>0</v>
          </cell>
          <cell r="DX1037">
            <v>0</v>
          </cell>
          <cell r="DZ1037">
            <v>0</v>
          </cell>
          <cell r="EB1037">
            <v>0</v>
          </cell>
          <cell r="ED1037">
            <v>0</v>
          </cell>
          <cell r="EF1037">
            <v>0</v>
          </cell>
          <cell r="EJ1037">
            <v>0</v>
          </cell>
          <cell r="EL1037">
            <v>0</v>
          </cell>
          <cell r="EN1037">
            <v>0</v>
          </cell>
          <cell r="EP1037">
            <v>0</v>
          </cell>
          <cell r="ER1037">
            <v>0</v>
          </cell>
          <cell r="ET1037">
            <v>0</v>
          </cell>
          <cell r="EX1037">
            <v>0</v>
          </cell>
          <cell r="EZ1037">
            <v>0</v>
          </cell>
          <cell r="FD1037">
            <v>0</v>
          </cell>
          <cell r="FF1037">
            <v>0</v>
          </cell>
        </row>
        <row r="1038">
          <cell r="A1038" t="str">
            <v>IndustryCHP_DKW_2021</v>
          </cell>
          <cell r="B1038" t="str">
            <v>DK-West</v>
          </cell>
          <cell r="G1038">
            <v>0.70777777777778128</v>
          </cell>
          <cell r="H1038">
            <v>0</v>
          </cell>
          <cell r="N1038">
            <v>15.166666666666742</v>
          </cell>
          <cell r="AK1038">
            <v>0.70777777777778128</v>
          </cell>
          <cell r="AL1038">
            <v>0</v>
          </cell>
          <cell r="AN1038">
            <v>0</v>
          </cell>
          <cell r="AO1038">
            <v>0</v>
          </cell>
          <cell r="AP1038">
            <v>0</v>
          </cell>
          <cell r="AQ1038">
            <v>0</v>
          </cell>
          <cell r="BG1038" t="b">
            <v>0</v>
          </cell>
          <cell r="BO1038" t="b">
            <v>0</v>
          </cell>
          <cell r="CA1038" t="b">
            <v>0</v>
          </cell>
          <cell r="CB1038" t="b">
            <v>0</v>
          </cell>
          <cell r="CD1038" t="b">
            <v>0</v>
          </cell>
          <cell r="CE1038" t="b">
            <v>0</v>
          </cell>
          <cell r="CG1038" t="b">
            <v>0</v>
          </cell>
          <cell r="CH1038" t="b">
            <v>0</v>
          </cell>
          <cell r="CP1038">
            <v>0</v>
          </cell>
          <cell r="CT1038" t="b">
            <v>0</v>
          </cell>
          <cell r="CV1038" t="b">
            <v>0</v>
          </cell>
          <cell r="CX1038" t="b">
            <v>0</v>
          </cell>
          <cell r="CZ1038" t="b">
            <v>0</v>
          </cell>
          <cell r="DB1038" t="b">
            <v>0</v>
          </cell>
          <cell r="DD1038" t="b">
            <v>0</v>
          </cell>
          <cell r="DF1038" t="b">
            <v>0</v>
          </cell>
          <cell r="DH1038" t="b">
            <v>0</v>
          </cell>
          <cell r="DJ1038" t="b">
            <v>0</v>
          </cell>
          <cell r="DL1038" t="b">
            <v>0</v>
          </cell>
          <cell r="DN1038" t="b">
            <v>0</v>
          </cell>
          <cell r="DP1038" t="b">
            <v>0</v>
          </cell>
          <cell r="DV1038">
            <v>0</v>
          </cell>
          <cell r="DX1038">
            <v>0</v>
          </cell>
          <cell r="DZ1038">
            <v>0</v>
          </cell>
          <cell r="EB1038">
            <v>0</v>
          </cell>
          <cell r="ED1038">
            <v>0</v>
          </cell>
          <cell r="EF1038">
            <v>0</v>
          </cell>
          <cell r="EJ1038">
            <v>0</v>
          </cell>
          <cell r="EL1038">
            <v>0</v>
          </cell>
          <cell r="EN1038">
            <v>0</v>
          </cell>
          <cell r="EP1038">
            <v>0</v>
          </cell>
          <cell r="ER1038">
            <v>0</v>
          </cell>
          <cell r="ET1038">
            <v>0</v>
          </cell>
          <cell r="EX1038">
            <v>0</v>
          </cell>
          <cell r="EZ1038">
            <v>0</v>
          </cell>
          <cell r="FD1038">
            <v>0</v>
          </cell>
          <cell r="FF1038">
            <v>0</v>
          </cell>
        </row>
        <row r="1039">
          <cell r="A1039" t="str">
            <v>IndustryCHP_DKW_2022</v>
          </cell>
          <cell r="B1039" t="str">
            <v>DK-West</v>
          </cell>
          <cell r="G1039">
            <v>0.70777777777777073</v>
          </cell>
          <cell r="H1039">
            <v>0</v>
          </cell>
          <cell r="N1039">
            <v>15.166666666666515</v>
          </cell>
          <cell r="AK1039">
            <v>0.70777777777777073</v>
          </cell>
          <cell r="AL1039">
            <v>0</v>
          </cell>
          <cell r="AN1039">
            <v>0</v>
          </cell>
          <cell r="AO1039">
            <v>0</v>
          </cell>
          <cell r="AP1039">
            <v>0</v>
          </cell>
          <cell r="AQ1039">
            <v>0</v>
          </cell>
          <cell r="BG1039" t="b">
            <v>0</v>
          </cell>
          <cell r="BO1039" t="b">
            <v>0</v>
          </cell>
          <cell r="CA1039" t="b">
            <v>0</v>
          </cell>
          <cell r="CB1039" t="b">
            <v>0</v>
          </cell>
          <cell r="CD1039" t="b">
            <v>0</v>
          </cell>
          <cell r="CE1039" t="b">
            <v>0</v>
          </cell>
          <cell r="CG1039" t="b">
            <v>0</v>
          </cell>
          <cell r="CH1039" t="b">
            <v>0</v>
          </cell>
          <cell r="CP1039">
            <v>0</v>
          </cell>
          <cell r="CT1039" t="b">
            <v>0</v>
          </cell>
          <cell r="CV1039" t="b">
            <v>0</v>
          </cell>
          <cell r="CX1039" t="b">
            <v>0</v>
          </cell>
          <cell r="CZ1039" t="b">
            <v>0</v>
          </cell>
          <cell r="DB1039" t="b">
            <v>0</v>
          </cell>
          <cell r="DD1039" t="b">
            <v>0</v>
          </cell>
          <cell r="DF1039" t="b">
            <v>0</v>
          </cell>
          <cell r="DH1039" t="b">
            <v>0</v>
          </cell>
          <cell r="DJ1039" t="b">
            <v>0</v>
          </cell>
          <cell r="DL1039" t="b">
            <v>0</v>
          </cell>
          <cell r="DN1039" t="b">
            <v>0</v>
          </cell>
          <cell r="DP1039" t="b">
            <v>0</v>
          </cell>
          <cell r="DV1039">
            <v>0</v>
          </cell>
          <cell r="DX1039">
            <v>0</v>
          </cell>
          <cell r="DZ1039">
            <v>0</v>
          </cell>
          <cell r="EB1039">
            <v>0</v>
          </cell>
          <cell r="ED1039">
            <v>0</v>
          </cell>
          <cell r="EF1039">
            <v>0</v>
          </cell>
          <cell r="EJ1039">
            <v>0</v>
          </cell>
          <cell r="EL1039">
            <v>0</v>
          </cell>
          <cell r="EN1039">
            <v>0</v>
          </cell>
          <cell r="EP1039">
            <v>0</v>
          </cell>
          <cell r="ER1039">
            <v>0</v>
          </cell>
          <cell r="ET1039">
            <v>0</v>
          </cell>
          <cell r="EX1039">
            <v>0</v>
          </cell>
          <cell r="EZ1039">
            <v>0</v>
          </cell>
          <cell r="FD1039">
            <v>0</v>
          </cell>
          <cell r="FF1039">
            <v>0</v>
          </cell>
        </row>
        <row r="1040">
          <cell r="A1040" t="str">
            <v>IndustryCHP_DKW_2023</v>
          </cell>
          <cell r="B1040" t="str">
            <v>DK-West</v>
          </cell>
          <cell r="G1040">
            <v>0.70777777777778128</v>
          </cell>
          <cell r="H1040">
            <v>0</v>
          </cell>
          <cell r="N1040">
            <v>15.166666666666742</v>
          </cell>
          <cell r="AK1040">
            <v>0.70777777777778128</v>
          </cell>
          <cell r="AL1040">
            <v>0</v>
          </cell>
          <cell r="AN1040">
            <v>0</v>
          </cell>
          <cell r="AO1040">
            <v>0</v>
          </cell>
          <cell r="AP1040">
            <v>0</v>
          </cell>
          <cell r="AQ1040">
            <v>0</v>
          </cell>
          <cell r="BG1040" t="b">
            <v>0</v>
          </cell>
          <cell r="BO1040" t="b">
            <v>0</v>
          </cell>
          <cell r="CA1040" t="b">
            <v>0</v>
          </cell>
          <cell r="CB1040" t="b">
            <v>0</v>
          </cell>
          <cell r="CD1040" t="b">
            <v>0</v>
          </cell>
          <cell r="CE1040" t="b">
            <v>0</v>
          </cell>
          <cell r="CG1040" t="b">
            <v>0</v>
          </cell>
          <cell r="CH1040" t="b">
            <v>0</v>
          </cell>
          <cell r="CP1040">
            <v>0</v>
          </cell>
          <cell r="CT1040" t="b">
            <v>0</v>
          </cell>
          <cell r="CV1040" t="b">
            <v>0</v>
          </cell>
          <cell r="CX1040" t="b">
            <v>0</v>
          </cell>
          <cell r="CZ1040" t="b">
            <v>0</v>
          </cell>
          <cell r="DB1040" t="b">
            <v>0</v>
          </cell>
          <cell r="DD1040" t="b">
            <v>0</v>
          </cell>
          <cell r="DF1040" t="b">
            <v>0</v>
          </cell>
          <cell r="DH1040" t="b">
            <v>0</v>
          </cell>
          <cell r="DJ1040" t="b">
            <v>0</v>
          </cell>
          <cell r="DL1040" t="b">
            <v>0</v>
          </cell>
          <cell r="DN1040" t="b">
            <v>0</v>
          </cell>
          <cell r="DP1040" t="b">
            <v>0</v>
          </cell>
          <cell r="DV1040">
            <v>0</v>
          </cell>
          <cell r="DX1040">
            <v>0</v>
          </cell>
          <cell r="DZ1040">
            <v>0</v>
          </cell>
          <cell r="EB1040">
            <v>0</v>
          </cell>
          <cell r="ED1040">
            <v>0</v>
          </cell>
          <cell r="EF1040">
            <v>0</v>
          </cell>
          <cell r="EJ1040">
            <v>0</v>
          </cell>
          <cell r="EL1040">
            <v>0</v>
          </cell>
          <cell r="EN1040">
            <v>0</v>
          </cell>
          <cell r="EP1040">
            <v>0</v>
          </cell>
          <cell r="ER1040">
            <v>0</v>
          </cell>
          <cell r="ET1040">
            <v>0</v>
          </cell>
          <cell r="EX1040">
            <v>0</v>
          </cell>
          <cell r="EZ1040">
            <v>0</v>
          </cell>
          <cell r="FD1040">
            <v>0</v>
          </cell>
          <cell r="FF1040">
            <v>0</v>
          </cell>
        </row>
        <row r="1041">
          <cell r="A1041" t="str">
            <v>IndustryCHP_DKW_2024</v>
          </cell>
          <cell r="B1041" t="str">
            <v>DK-West</v>
          </cell>
          <cell r="G1041">
            <v>0.70777777777778128</v>
          </cell>
          <cell r="H1041">
            <v>0</v>
          </cell>
          <cell r="N1041">
            <v>15.166666666666742</v>
          </cell>
          <cell r="AK1041">
            <v>0.70777777777778128</v>
          </cell>
          <cell r="AL1041">
            <v>0</v>
          </cell>
          <cell r="AN1041">
            <v>0</v>
          </cell>
          <cell r="AO1041">
            <v>0</v>
          </cell>
          <cell r="AP1041">
            <v>0</v>
          </cell>
          <cell r="AQ1041">
            <v>0</v>
          </cell>
          <cell r="BG1041" t="b">
            <v>0</v>
          </cell>
          <cell r="BO1041" t="b">
            <v>0</v>
          </cell>
          <cell r="CA1041" t="b">
            <v>0</v>
          </cell>
          <cell r="CB1041" t="b">
            <v>0</v>
          </cell>
          <cell r="CD1041" t="b">
            <v>0</v>
          </cell>
          <cell r="CE1041" t="b">
            <v>0</v>
          </cell>
          <cell r="CG1041" t="b">
            <v>0</v>
          </cell>
          <cell r="CH1041" t="b">
            <v>0</v>
          </cell>
          <cell r="CP1041">
            <v>0</v>
          </cell>
          <cell r="CT1041" t="b">
            <v>0</v>
          </cell>
          <cell r="CV1041" t="b">
            <v>0</v>
          </cell>
          <cell r="CX1041" t="b">
            <v>0</v>
          </cell>
          <cell r="CZ1041" t="b">
            <v>0</v>
          </cell>
          <cell r="DB1041" t="b">
            <v>0</v>
          </cell>
          <cell r="DD1041" t="b">
            <v>0</v>
          </cell>
          <cell r="DF1041" t="b">
            <v>0</v>
          </cell>
          <cell r="DH1041" t="b">
            <v>0</v>
          </cell>
          <cell r="DJ1041" t="b">
            <v>0</v>
          </cell>
          <cell r="DL1041" t="b">
            <v>0</v>
          </cell>
          <cell r="DN1041" t="b">
            <v>0</v>
          </cell>
          <cell r="DP1041" t="b">
            <v>0</v>
          </cell>
          <cell r="DV1041">
            <v>0</v>
          </cell>
          <cell r="DX1041">
            <v>0</v>
          </cell>
          <cell r="DZ1041">
            <v>0</v>
          </cell>
          <cell r="EB1041">
            <v>0</v>
          </cell>
          <cell r="ED1041">
            <v>0</v>
          </cell>
          <cell r="EF1041">
            <v>0</v>
          </cell>
          <cell r="EJ1041">
            <v>0</v>
          </cell>
          <cell r="EL1041">
            <v>0</v>
          </cell>
          <cell r="EN1041">
            <v>0</v>
          </cell>
          <cell r="EP1041">
            <v>0</v>
          </cell>
          <cell r="ER1041">
            <v>0</v>
          </cell>
          <cell r="ET1041">
            <v>0</v>
          </cell>
          <cell r="EX1041">
            <v>0</v>
          </cell>
          <cell r="EZ1041">
            <v>0</v>
          </cell>
          <cell r="FD1041">
            <v>0</v>
          </cell>
          <cell r="FF1041">
            <v>0</v>
          </cell>
        </row>
        <row r="1042">
          <cell r="A1042" t="str">
            <v>IndustryCHP_DKW_2025</v>
          </cell>
          <cell r="B1042" t="str">
            <v>DK-West</v>
          </cell>
          <cell r="G1042">
            <v>0.70777777777777073</v>
          </cell>
          <cell r="H1042">
            <v>0</v>
          </cell>
          <cell r="N1042">
            <v>15.166666666666515</v>
          </cell>
          <cell r="AK1042">
            <v>0.70777777777777073</v>
          </cell>
          <cell r="AL1042">
            <v>0</v>
          </cell>
          <cell r="AN1042">
            <v>0</v>
          </cell>
          <cell r="AO1042">
            <v>0</v>
          </cell>
          <cell r="AP1042">
            <v>0</v>
          </cell>
          <cell r="AQ1042">
            <v>0</v>
          </cell>
          <cell r="BG1042" t="b">
            <v>0</v>
          </cell>
          <cell r="BO1042" t="b">
            <v>0</v>
          </cell>
          <cell r="CA1042" t="b">
            <v>0</v>
          </cell>
          <cell r="CB1042" t="b">
            <v>0</v>
          </cell>
          <cell r="CD1042" t="b">
            <v>0</v>
          </cell>
          <cell r="CE1042" t="b">
            <v>0</v>
          </cell>
          <cell r="CG1042" t="b">
            <v>0</v>
          </cell>
          <cell r="CH1042" t="b">
            <v>0</v>
          </cell>
          <cell r="CP1042">
            <v>0</v>
          </cell>
          <cell r="CT1042" t="b">
            <v>0</v>
          </cell>
          <cell r="CV1042" t="b">
            <v>0</v>
          </cell>
          <cell r="CX1042" t="b">
            <v>0</v>
          </cell>
          <cell r="CZ1042" t="b">
            <v>0</v>
          </cell>
          <cell r="DB1042" t="b">
            <v>0</v>
          </cell>
          <cell r="DD1042" t="b">
            <v>0</v>
          </cell>
          <cell r="DF1042" t="b">
            <v>0</v>
          </cell>
          <cell r="DH1042" t="b">
            <v>0</v>
          </cell>
          <cell r="DJ1042" t="b">
            <v>0</v>
          </cell>
          <cell r="DL1042" t="b">
            <v>0</v>
          </cell>
          <cell r="DN1042" t="b">
            <v>0</v>
          </cell>
          <cell r="DP1042" t="b">
            <v>0</v>
          </cell>
          <cell r="DV1042">
            <v>0</v>
          </cell>
          <cell r="DX1042">
            <v>0</v>
          </cell>
          <cell r="DZ1042">
            <v>0</v>
          </cell>
          <cell r="EB1042">
            <v>0</v>
          </cell>
          <cell r="ED1042">
            <v>0</v>
          </cell>
          <cell r="EF1042">
            <v>0</v>
          </cell>
          <cell r="EJ1042">
            <v>0</v>
          </cell>
          <cell r="EL1042">
            <v>0</v>
          </cell>
          <cell r="EN1042">
            <v>0</v>
          </cell>
          <cell r="EP1042">
            <v>0</v>
          </cell>
          <cell r="ER1042">
            <v>0</v>
          </cell>
          <cell r="ET1042">
            <v>0</v>
          </cell>
          <cell r="EX1042">
            <v>0</v>
          </cell>
          <cell r="EZ1042">
            <v>0</v>
          </cell>
          <cell r="FD1042">
            <v>0</v>
          </cell>
          <cell r="FF1042">
            <v>0</v>
          </cell>
        </row>
        <row r="1043">
          <cell r="A1043" t="str">
            <v>IndustryCHP_DKW_2026</v>
          </cell>
          <cell r="B1043" t="str">
            <v>DK-West</v>
          </cell>
          <cell r="G1043">
            <v>0.70777777777778661</v>
          </cell>
          <cell r="H1043">
            <v>0</v>
          </cell>
          <cell r="N1043">
            <v>15.166666666666856</v>
          </cell>
          <cell r="AK1043">
            <v>0.70777777777778661</v>
          </cell>
          <cell r="AL1043">
            <v>0</v>
          </cell>
          <cell r="AN1043">
            <v>0</v>
          </cell>
          <cell r="AO1043">
            <v>0</v>
          </cell>
          <cell r="AP1043">
            <v>0</v>
          </cell>
          <cell r="AQ1043">
            <v>0</v>
          </cell>
          <cell r="BG1043" t="b">
            <v>0</v>
          </cell>
          <cell r="BO1043" t="b">
            <v>0</v>
          </cell>
          <cell r="CA1043" t="b">
            <v>0</v>
          </cell>
          <cell r="CB1043" t="b">
            <v>0</v>
          </cell>
          <cell r="CD1043" t="b">
            <v>0</v>
          </cell>
          <cell r="CE1043" t="b">
            <v>0</v>
          </cell>
          <cell r="CG1043" t="b">
            <v>0</v>
          </cell>
          <cell r="CH1043" t="b">
            <v>0</v>
          </cell>
          <cell r="CP1043">
            <v>0</v>
          </cell>
          <cell r="CT1043" t="b">
            <v>0</v>
          </cell>
          <cell r="CV1043" t="b">
            <v>0</v>
          </cell>
          <cell r="CX1043" t="b">
            <v>0</v>
          </cell>
          <cell r="CZ1043" t="b">
            <v>0</v>
          </cell>
          <cell r="DB1043" t="b">
            <v>0</v>
          </cell>
          <cell r="DD1043" t="b">
            <v>0</v>
          </cell>
          <cell r="DF1043" t="b">
            <v>0</v>
          </cell>
          <cell r="DH1043" t="b">
            <v>0</v>
          </cell>
          <cell r="DJ1043" t="b">
            <v>0</v>
          </cell>
          <cell r="DL1043" t="b">
            <v>0</v>
          </cell>
          <cell r="DN1043" t="b">
            <v>0</v>
          </cell>
          <cell r="DP1043" t="b">
            <v>0</v>
          </cell>
          <cell r="DV1043">
            <v>0</v>
          </cell>
          <cell r="DX1043">
            <v>0</v>
          </cell>
          <cell r="DZ1043">
            <v>0</v>
          </cell>
          <cell r="EB1043">
            <v>0</v>
          </cell>
          <cell r="ED1043">
            <v>0</v>
          </cell>
          <cell r="EF1043">
            <v>0</v>
          </cell>
          <cell r="EJ1043">
            <v>0</v>
          </cell>
          <cell r="EL1043">
            <v>0</v>
          </cell>
          <cell r="EN1043">
            <v>0</v>
          </cell>
          <cell r="EP1043">
            <v>0</v>
          </cell>
          <cell r="ER1043">
            <v>0</v>
          </cell>
          <cell r="ET1043">
            <v>0</v>
          </cell>
          <cell r="EX1043">
            <v>0</v>
          </cell>
          <cell r="EZ1043">
            <v>0</v>
          </cell>
          <cell r="FD1043">
            <v>0</v>
          </cell>
          <cell r="FF1043">
            <v>0</v>
          </cell>
        </row>
        <row r="1044">
          <cell r="A1044" t="str">
            <v>IndustryCHP_DKW_2027</v>
          </cell>
          <cell r="B1044" t="str">
            <v>DK-West</v>
          </cell>
          <cell r="G1044">
            <v>0.70777777777777595</v>
          </cell>
          <cell r="H1044">
            <v>0</v>
          </cell>
          <cell r="N1044">
            <v>15.166666666666629</v>
          </cell>
          <cell r="AK1044">
            <v>0.70777777777777595</v>
          </cell>
          <cell r="AL1044">
            <v>0</v>
          </cell>
          <cell r="AN1044">
            <v>0</v>
          </cell>
          <cell r="AO1044">
            <v>0</v>
          </cell>
          <cell r="AP1044">
            <v>0</v>
          </cell>
          <cell r="AQ1044">
            <v>0</v>
          </cell>
          <cell r="BG1044" t="b">
            <v>0</v>
          </cell>
          <cell r="BO1044" t="b">
            <v>0</v>
          </cell>
          <cell r="CA1044" t="b">
            <v>0</v>
          </cell>
          <cell r="CB1044" t="b">
            <v>0</v>
          </cell>
          <cell r="CD1044" t="b">
            <v>0</v>
          </cell>
          <cell r="CE1044" t="b">
            <v>0</v>
          </cell>
          <cell r="CG1044" t="b">
            <v>0</v>
          </cell>
          <cell r="CH1044" t="b">
            <v>0</v>
          </cell>
          <cell r="CP1044">
            <v>0</v>
          </cell>
          <cell r="CT1044" t="b">
            <v>0</v>
          </cell>
          <cell r="CV1044" t="b">
            <v>0</v>
          </cell>
          <cell r="CX1044" t="b">
            <v>0</v>
          </cell>
          <cell r="CZ1044" t="b">
            <v>0</v>
          </cell>
          <cell r="DB1044" t="b">
            <v>0</v>
          </cell>
          <cell r="DD1044" t="b">
            <v>0</v>
          </cell>
          <cell r="DF1044" t="b">
            <v>0</v>
          </cell>
          <cell r="DH1044" t="b">
            <v>0</v>
          </cell>
          <cell r="DJ1044" t="b">
            <v>0</v>
          </cell>
          <cell r="DL1044" t="b">
            <v>0</v>
          </cell>
          <cell r="DN1044" t="b">
            <v>0</v>
          </cell>
          <cell r="DP1044" t="b">
            <v>0</v>
          </cell>
          <cell r="DV1044">
            <v>0</v>
          </cell>
          <cell r="DX1044">
            <v>0</v>
          </cell>
          <cell r="DZ1044">
            <v>0</v>
          </cell>
          <cell r="EB1044">
            <v>0</v>
          </cell>
          <cell r="ED1044">
            <v>0</v>
          </cell>
          <cell r="EF1044">
            <v>0</v>
          </cell>
          <cell r="EJ1044">
            <v>0</v>
          </cell>
          <cell r="EL1044">
            <v>0</v>
          </cell>
          <cell r="EN1044">
            <v>0</v>
          </cell>
          <cell r="EP1044">
            <v>0</v>
          </cell>
          <cell r="ER1044">
            <v>0</v>
          </cell>
          <cell r="ET1044">
            <v>0</v>
          </cell>
          <cell r="EX1044">
            <v>0</v>
          </cell>
          <cell r="EZ1044">
            <v>0</v>
          </cell>
          <cell r="FD1044">
            <v>0</v>
          </cell>
          <cell r="FF1044">
            <v>0</v>
          </cell>
        </row>
        <row r="1045">
          <cell r="A1045" t="str">
            <v>IndustryCHP_DKW_2028</v>
          </cell>
          <cell r="B1045" t="str">
            <v>DK-West</v>
          </cell>
          <cell r="G1045">
            <v>0.70777777777777595</v>
          </cell>
          <cell r="H1045">
            <v>0</v>
          </cell>
          <cell r="N1045">
            <v>15.166666666666629</v>
          </cell>
          <cell r="AK1045">
            <v>0.70777777777777595</v>
          </cell>
          <cell r="AL1045">
            <v>0</v>
          </cell>
          <cell r="AN1045">
            <v>0</v>
          </cell>
          <cell r="AO1045">
            <v>0</v>
          </cell>
          <cell r="AP1045">
            <v>0</v>
          </cell>
          <cell r="AQ1045">
            <v>0</v>
          </cell>
          <cell r="BG1045" t="b">
            <v>0</v>
          </cell>
          <cell r="BO1045" t="b">
            <v>0</v>
          </cell>
          <cell r="CA1045" t="b">
            <v>0</v>
          </cell>
          <cell r="CB1045" t="b">
            <v>0</v>
          </cell>
          <cell r="CD1045" t="b">
            <v>0</v>
          </cell>
          <cell r="CE1045" t="b">
            <v>0</v>
          </cell>
          <cell r="CG1045" t="b">
            <v>0</v>
          </cell>
          <cell r="CH1045" t="b">
            <v>0</v>
          </cell>
          <cell r="CP1045">
            <v>0</v>
          </cell>
          <cell r="CT1045" t="b">
            <v>0</v>
          </cell>
          <cell r="CV1045" t="b">
            <v>0</v>
          </cell>
          <cell r="CX1045" t="b">
            <v>0</v>
          </cell>
          <cell r="CZ1045" t="b">
            <v>0</v>
          </cell>
          <cell r="DB1045" t="b">
            <v>0</v>
          </cell>
          <cell r="DD1045" t="b">
            <v>0</v>
          </cell>
          <cell r="DF1045" t="b">
            <v>0</v>
          </cell>
          <cell r="DH1045" t="b">
            <v>0</v>
          </cell>
          <cell r="DJ1045" t="b">
            <v>0</v>
          </cell>
          <cell r="DL1045" t="b">
            <v>0</v>
          </cell>
          <cell r="DN1045" t="b">
            <v>0</v>
          </cell>
          <cell r="DP1045" t="b">
            <v>0</v>
          </cell>
          <cell r="DV1045">
            <v>0</v>
          </cell>
          <cell r="DX1045">
            <v>0</v>
          </cell>
          <cell r="DZ1045">
            <v>0</v>
          </cell>
          <cell r="EB1045">
            <v>0</v>
          </cell>
          <cell r="ED1045">
            <v>0</v>
          </cell>
          <cell r="EF1045">
            <v>0</v>
          </cell>
          <cell r="EJ1045">
            <v>0</v>
          </cell>
          <cell r="EL1045">
            <v>0</v>
          </cell>
          <cell r="EN1045">
            <v>0</v>
          </cell>
          <cell r="EP1045">
            <v>0</v>
          </cell>
          <cell r="ER1045">
            <v>0</v>
          </cell>
          <cell r="ET1045">
            <v>0</v>
          </cell>
          <cell r="EX1045">
            <v>0</v>
          </cell>
          <cell r="EZ1045">
            <v>0</v>
          </cell>
          <cell r="FD1045">
            <v>0</v>
          </cell>
          <cell r="FF1045">
            <v>0</v>
          </cell>
        </row>
        <row r="1046">
          <cell r="A1046" t="str">
            <v>IndustryCHP_DKW_2029</v>
          </cell>
          <cell r="B1046" t="str">
            <v>DK-West</v>
          </cell>
          <cell r="G1046">
            <v>0.7077777777777654</v>
          </cell>
          <cell r="H1046">
            <v>0</v>
          </cell>
          <cell r="N1046">
            <v>15.166666666666401</v>
          </cell>
          <cell r="AK1046">
            <v>0.7077777777777654</v>
          </cell>
          <cell r="AL1046">
            <v>0</v>
          </cell>
          <cell r="AN1046">
            <v>0</v>
          </cell>
          <cell r="AO1046">
            <v>0</v>
          </cell>
          <cell r="AP1046">
            <v>0</v>
          </cell>
          <cell r="AQ1046">
            <v>0</v>
          </cell>
          <cell r="BG1046" t="b">
            <v>0</v>
          </cell>
          <cell r="BO1046" t="b">
            <v>0</v>
          </cell>
          <cell r="CA1046" t="b">
            <v>0</v>
          </cell>
          <cell r="CB1046" t="b">
            <v>0</v>
          </cell>
          <cell r="CD1046" t="b">
            <v>0</v>
          </cell>
          <cell r="CE1046" t="b">
            <v>0</v>
          </cell>
          <cell r="CG1046" t="b">
            <v>0</v>
          </cell>
          <cell r="CH1046" t="b">
            <v>0</v>
          </cell>
          <cell r="CP1046">
            <v>0</v>
          </cell>
          <cell r="CT1046" t="b">
            <v>0</v>
          </cell>
          <cell r="CV1046" t="b">
            <v>0</v>
          </cell>
          <cell r="CX1046" t="b">
            <v>0</v>
          </cell>
          <cell r="CZ1046" t="b">
            <v>0</v>
          </cell>
          <cell r="DB1046" t="b">
            <v>0</v>
          </cell>
          <cell r="DD1046" t="b">
            <v>0</v>
          </cell>
          <cell r="DF1046" t="b">
            <v>0</v>
          </cell>
          <cell r="DH1046" t="b">
            <v>0</v>
          </cell>
          <cell r="DJ1046" t="b">
            <v>0</v>
          </cell>
          <cell r="DL1046" t="b">
            <v>0</v>
          </cell>
          <cell r="DN1046" t="b">
            <v>0</v>
          </cell>
          <cell r="DP1046" t="b">
            <v>0</v>
          </cell>
          <cell r="DV1046">
            <v>0</v>
          </cell>
          <cell r="DX1046">
            <v>0</v>
          </cell>
          <cell r="DZ1046">
            <v>0</v>
          </cell>
          <cell r="EB1046">
            <v>0</v>
          </cell>
          <cell r="ED1046">
            <v>0</v>
          </cell>
          <cell r="EF1046">
            <v>0</v>
          </cell>
          <cell r="EJ1046">
            <v>0</v>
          </cell>
          <cell r="EL1046">
            <v>0</v>
          </cell>
          <cell r="EN1046">
            <v>0</v>
          </cell>
          <cell r="EP1046">
            <v>0</v>
          </cell>
          <cell r="ER1046">
            <v>0</v>
          </cell>
          <cell r="ET1046">
            <v>0</v>
          </cell>
          <cell r="EX1046">
            <v>0</v>
          </cell>
          <cell r="EZ1046">
            <v>0</v>
          </cell>
          <cell r="FD1046">
            <v>0</v>
          </cell>
          <cell r="FF1046">
            <v>0</v>
          </cell>
        </row>
        <row r="1047">
          <cell r="A1047" t="str">
            <v>IndustryCHP_DKW_2030</v>
          </cell>
          <cell r="B1047" t="str">
            <v>DK-West</v>
          </cell>
          <cell r="G1047">
            <v>0.70777777777779194</v>
          </cell>
          <cell r="H1047">
            <v>0</v>
          </cell>
          <cell r="N1047">
            <v>15.16666666666697</v>
          </cell>
          <cell r="AK1047">
            <v>0.70777777777779194</v>
          </cell>
          <cell r="AL1047">
            <v>0</v>
          </cell>
          <cell r="AN1047">
            <v>0</v>
          </cell>
          <cell r="AO1047">
            <v>0</v>
          </cell>
          <cell r="AP1047">
            <v>0</v>
          </cell>
          <cell r="AQ1047">
            <v>0</v>
          </cell>
          <cell r="BG1047" t="b">
            <v>0</v>
          </cell>
          <cell r="BO1047" t="b">
            <v>0</v>
          </cell>
          <cell r="CA1047" t="b">
            <v>0</v>
          </cell>
          <cell r="CB1047" t="b">
            <v>0</v>
          </cell>
          <cell r="CD1047" t="b">
            <v>0</v>
          </cell>
          <cell r="CE1047" t="b">
            <v>0</v>
          </cell>
          <cell r="CG1047" t="b">
            <v>0</v>
          </cell>
          <cell r="CH1047" t="b">
            <v>0</v>
          </cell>
          <cell r="CP1047">
            <v>0</v>
          </cell>
          <cell r="CT1047" t="b">
            <v>0</v>
          </cell>
          <cell r="CV1047" t="b">
            <v>0</v>
          </cell>
          <cell r="CX1047" t="b">
            <v>0</v>
          </cell>
          <cell r="CZ1047" t="b">
            <v>0</v>
          </cell>
          <cell r="DB1047" t="b">
            <v>0</v>
          </cell>
          <cell r="DD1047" t="b">
            <v>0</v>
          </cell>
          <cell r="DF1047" t="b">
            <v>0</v>
          </cell>
          <cell r="DH1047" t="b">
            <v>0</v>
          </cell>
          <cell r="DJ1047" t="b">
            <v>0</v>
          </cell>
          <cell r="DL1047" t="b">
            <v>0</v>
          </cell>
          <cell r="DN1047" t="b">
            <v>0</v>
          </cell>
          <cell r="DP1047" t="b">
            <v>0</v>
          </cell>
          <cell r="DV1047">
            <v>0</v>
          </cell>
          <cell r="DX1047">
            <v>0</v>
          </cell>
          <cell r="DZ1047">
            <v>0</v>
          </cell>
          <cell r="EB1047">
            <v>0</v>
          </cell>
          <cell r="ED1047">
            <v>0</v>
          </cell>
          <cell r="EF1047">
            <v>0</v>
          </cell>
          <cell r="EJ1047">
            <v>0</v>
          </cell>
          <cell r="EL1047">
            <v>0</v>
          </cell>
          <cell r="EN1047">
            <v>0</v>
          </cell>
          <cell r="EP1047">
            <v>0</v>
          </cell>
          <cell r="ER1047">
            <v>0</v>
          </cell>
          <cell r="ET1047">
            <v>0</v>
          </cell>
          <cell r="EX1047">
            <v>0</v>
          </cell>
          <cell r="EZ1047">
            <v>0</v>
          </cell>
          <cell r="FD1047">
            <v>0</v>
          </cell>
          <cell r="FF1047">
            <v>0</v>
          </cell>
        </row>
        <row r="1048">
          <cell r="A1048" t="str">
            <v>IndustryCHP_DKW_2031</v>
          </cell>
          <cell r="B1048" t="str">
            <v>DK-West</v>
          </cell>
          <cell r="G1048">
            <v>0.70777777777777595</v>
          </cell>
          <cell r="H1048">
            <v>0</v>
          </cell>
          <cell r="N1048">
            <v>15.166666666666629</v>
          </cell>
          <cell r="AK1048">
            <v>0.70777777777777595</v>
          </cell>
          <cell r="AL1048">
            <v>0</v>
          </cell>
          <cell r="AN1048">
            <v>0</v>
          </cell>
          <cell r="AO1048">
            <v>0</v>
          </cell>
          <cell r="AP1048">
            <v>0</v>
          </cell>
          <cell r="AQ1048">
            <v>0</v>
          </cell>
          <cell r="BG1048" t="b">
            <v>0</v>
          </cell>
          <cell r="BO1048" t="b">
            <v>0</v>
          </cell>
          <cell r="CA1048" t="b">
            <v>0</v>
          </cell>
          <cell r="CB1048" t="b">
            <v>0</v>
          </cell>
          <cell r="CD1048" t="b">
            <v>0</v>
          </cell>
          <cell r="CE1048" t="b">
            <v>0</v>
          </cell>
          <cell r="CG1048" t="b">
            <v>0</v>
          </cell>
          <cell r="CH1048" t="b">
            <v>0</v>
          </cell>
          <cell r="CP1048">
            <v>0</v>
          </cell>
          <cell r="CT1048" t="b">
            <v>0</v>
          </cell>
          <cell r="CV1048" t="b">
            <v>0</v>
          </cell>
          <cell r="CX1048" t="b">
            <v>0</v>
          </cell>
          <cell r="CZ1048" t="b">
            <v>0</v>
          </cell>
          <cell r="DB1048" t="b">
            <v>0</v>
          </cell>
          <cell r="DD1048" t="b">
            <v>0</v>
          </cell>
          <cell r="DF1048" t="b">
            <v>0</v>
          </cell>
          <cell r="DH1048" t="b">
            <v>0</v>
          </cell>
          <cell r="DJ1048" t="b">
            <v>0</v>
          </cell>
          <cell r="DL1048" t="b">
            <v>0</v>
          </cell>
          <cell r="DN1048" t="b">
            <v>0</v>
          </cell>
          <cell r="DP1048" t="b">
            <v>0</v>
          </cell>
          <cell r="DV1048">
            <v>0</v>
          </cell>
          <cell r="DX1048">
            <v>0</v>
          </cell>
          <cell r="DZ1048">
            <v>0</v>
          </cell>
          <cell r="EB1048">
            <v>0</v>
          </cell>
          <cell r="ED1048">
            <v>0</v>
          </cell>
          <cell r="EF1048">
            <v>0</v>
          </cell>
          <cell r="EJ1048">
            <v>0</v>
          </cell>
          <cell r="EL1048">
            <v>0</v>
          </cell>
          <cell r="EN1048">
            <v>0</v>
          </cell>
          <cell r="EP1048">
            <v>0</v>
          </cell>
          <cell r="ER1048">
            <v>0</v>
          </cell>
          <cell r="ET1048">
            <v>0</v>
          </cell>
          <cell r="EX1048">
            <v>0</v>
          </cell>
          <cell r="EZ1048">
            <v>0</v>
          </cell>
          <cell r="FD1048">
            <v>0</v>
          </cell>
          <cell r="FF1048">
            <v>0</v>
          </cell>
        </row>
        <row r="1049">
          <cell r="A1049" t="str">
            <v>IndustryCHP_DKW_2032</v>
          </cell>
          <cell r="B1049" t="str">
            <v>DK-West</v>
          </cell>
          <cell r="G1049">
            <v>0.7077777777777654</v>
          </cell>
          <cell r="H1049">
            <v>0</v>
          </cell>
          <cell r="N1049">
            <v>15.166666666666401</v>
          </cell>
          <cell r="AK1049">
            <v>0.7077777777777654</v>
          </cell>
          <cell r="AL1049">
            <v>0</v>
          </cell>
          <cell r="AN1049">
            <v>0</v>
          </cell>
          <cell r="AO1049">
            <v>0</v>
          </cell>
          <cell r="AP1049">
            <v>0</v>
          </cell>
          <cell r="AQ1049">
            <v>0</v>
          </cell>
          <cell r="BG1049" t="b">
            <v>0</v>
          </cell>
          <cell r="BO1049" t="b">
            <v>0</v>
          </cell>
          <cell r="CA1049" t="b">
            <v>0</v>
          </cell>
          <cell r="CB1049" t="b">
            <v>0</v>
          </cell>
          <cell r="CD1049" t="b">
            <v>0</v>
          </cell>
          <cell r="CE1049" t="b">
            <v>0</v>
          </cell>
          <cell r="CG1049" t="b">
            <v>0</v>
          </cell>
          <cell r="CH1049" t="b">
            <v>0</v>
          </cell>
          <cell r="CP1049">
            <v>0</v>
          </cell>
          <cell r="CT1049" t="b">
            <v>0</v>
          </cell>
          <cell r="CV1049" t="b">
            <v>0</v>
          </cell>
          <cell r="CX1049" t="b">
            <v>0</v>
          </cell>
          <cell r="CZ1049" t="b">
            <v>0</v>
          </cell>
          <cell r="DB1049" t="b">
            <v>0</v>
          </cell>
          <cell r="DD1049" t="b">
            <v>0</v>
          </cell>
          <cell r="DF1049" t="b">
            <v>0</v>
          </cell>
          <cell r="DH1049" t="b">
            <v>0</v>
          </cell>
          <cell r="DJ1049" t="b">
            <v>0</v>
          </cell>
          <cell r="DL1049" t="b">
            <v>0</v>
          </cell>
          <cell r="DN1049" t="b">
            <v>0</v>
          </cell>
          <cell r="DP1049" t="b">
            <v>0</v>
          </cell>
          <cell r="DV1049">
            <v>0</v>
          </cell>
          <cell r="DX1049">
            <v>0</v>
          </cell>
          <cell r="DZ1049">
            <v>0</v>
          </cell>
          <cell r="EB1049">
            <v>0</v>
          </cell>
          <cell r="ED1049">
            <v>0</v>
          </cell>
          <cell r="EF1049">
            <v>0</v>
          </cell>
          <cell r="EJ1049">
            <v>0</v>
          </cell>
          <cell r="EL1049">
            <v>0</v>
          </cell>
          <cell r="EN1049">
            <v>0</v>
          </cell>
          <cell r="EP1049">
            <v>0</v>
          </cell>
          <cell r="ER1049">
            <v>0</v>
          </cell>
          <cell r="ET1049">
            <v>0</v>
          </cell>
          <cell r="EX1049">
            <v>0</v>
          </cell>
          <cell r="EZ1049">
            <v>0</v>
          </cell>
          <cell r="FD1049">
            <v>0</v>
          </cell>
          <cell r="FF1049">
            <v>0</v>
          </cell>
        </row>
        <row r="1050">
          <cell r="A1050" t="str">
            <v>IndustryCHP_DKW_2033</v>
          </cell>
          <cell r="B1050" t="str">
            <v>DK-West</v>
          </cell>
          <cell r="G1050">
            <v>9.4370370370365872E-2</v>
          </cell>
          <cell r="H1050">
            <v>0</v>
          </cell>
          <cell r="N1050">
            <v>2.0222222222221262</v>
          </cell>
          <cell r="AK1050">
            <v>9.4370370370365872E-2</v>
          </cell>
          <cell r="AL1050">
            <v>0</v>
          </cell>
          <cell r="AN1050">
            <v>0</v>
          </cell>
          <cell r="AO1050">
            <v>0</v>
          </cell>
          <cell r="AP1050">
            <v>0</v>
          </cell>
          <cell r="AQ1050">
            <v>0</v>
          </cell>
          <cell r="BG1050" t="b">
            <v>0</v>
          </cell>
          <cell r="BO1050" t="b">
            <v>0</v>
          </cell>
          <cell r="CA1050" t="b">
            <v>0</v>
          </cell>
          <cell r="CB1050" t="b">
            <v>0</v>
          </cell>
          <cell r="CD1050" t="b">
            <v>0</v>
          </cell>
          <cell r="CE1050" t="b">
            <v>0</v>
          </cell>
          <cell r="CG1050" t="b">
            <v>0</v>
          </cell>
          <cell r="CH1050" t="b">
            <v>0</v>
          </cell>
          <cell r="CP1050">
            <v>0</v>
          </cell>
          <cell r="CT1050" t="b">
            <v>0</v>
          </cell>
          <cell r="CV1050" t="b">
            <v>0</v>
          </cell>
          <cell r="CX1050" t="b">
            <v>0</v>
          </cell>
          <cell r="CZ1050" t="b">
            <v>0</v>
          </cell>
          <cell r="DB1050" t="b">
            <v>0</v>
          </cell>
          <cell r="DD1050" t="b">
            <v>0</v>
          </cell>
          <cell r="DF1050" t="b">
            <v>0</v>
          </cell>
          <cell r="DH1050" t="b">
            <v>0</v>
          </cell>
          <cell r="DJ1050" t="b">
            <v>0</v>
          </cell>
          <cell r="DL1050" t="b">
            <v>0</v>
          </cell>
          <cell r="DN1050" t="b">
            <v>0</v>
          </cell>
          <cell r="DP1050" t="b">
            <v>0</v>
          </cell>
          <cell r="DV1050">
            <v>0</v>
          </cell>
          <cell r="DX1050">
            <v>0</v>
          </cell>
          <cell r="DZ1050">
            <v>0</v>
          </cell>
          <cell r="EB1050">
            <v>0</v>
          </cell>
          <cell r="ED1050">
            <v>0</v>
          </cell>
          <cell r="EF1050">
            <v>0</v>
          </cell>
          <cell r="EJ1050">
            <v>0</v>
          </cell>
          <cell r="EL1050">
            <v>0</v>
          </cell>
          <cell r="EN1050">
            <v>0</v>
          </cell>
          <cell r="EP1050">
            <v>0</v>
          </cell>
          <cell r="ER1050">
            <v>0</v>
          </cell>
          <cell r="ET1050">
            <v>0</v>
          </cell>
          <cell r="EX1050">
            <v>0</v>
          </cell>
          <cell r="EZ1050">
            <v>0</v>
          </cell>
          <cell r="FD1050">
            <v>0</v>
          </cell>
          <cell r="FF1050">
            <v>0</v>
          </cell>
        </row>
        <row r="1051">
          <cell r="A1051" t="str">
            <v>IndustryCHP_DKW_2034</v>
          </cell>
          <cell r="B1051" t="str">
            <v>DK-West</v>
          </cell>
          <cell r="G1051">
            <v>0</v>
          </cell>
          <cell r="H1051">
            <v>0</v>
          </cell>
          <cell r="N1051">
            <v>0</v>
          </cell>
          <cell r="AK1051">
            <v>0</v>
          </cell>
          <cell r="AL1051">
            <v>0</v>
          </cell>
          <cell r="AN1051">
            <v>0</v>
          </cell>
          <cell r="AO1051">
            <v>0</v>
          </cell>
          <cell r="AP1051">
            <v>0</v>
          </cell>
          <cell r="AQ1051">
            <v>0</v>
          </cell>
          <cell r="BG1051" t="b">
            <v>0</v>
          </cell>
          <cell r="BO1051" t="b">
            <v>0</v>
          </cell>
          <cell r="CA1051" t="b">
            <v>0</v>
          </cell>
          <cell r="CB1051" t="b">
            <v>0</v>
          </cell>
          <cell r="CD1051" t="b">
            <v>0</v>
          </cell>
          <cell r="CE1051" t="b">
            <v>0</v>
          </cell>
          <cell r="CG1051" t="b">
            <v>0</v>
          </cell>
          <cell r="CH1051" t="b">
            <v>0</v>
          </cell>
          <cell r="CP1051">
            <v>0</v>
          </cell>
          <cell r="CT1051" t="b">
            <v>0</v>
          </cell>
          <cell r="CV1051" t="b">
            <v>0</v>
          </cell>
          <cell r="CX1051" t="b">
            <v>0</v>
          </cell>
          <cell r="CZ1051" t="b">
            <v>0</v>
          </cell>
          <cell r="DB1051" t="b">
            <v>0</v>
          </cell>
          <cell r="DD1051" t="b">
            <v>0</v>
          </cell>
          <cell r="DF1051" t="b">
            <v>0</v>
          </cell>
          <cell r="DH1051" t="b">
            <v>0</v>
          </cell>
          <cell r="DJ1051" t="b">
            <v>0</v>
          </cell>
          <cell r="DL1051" t="b">
            <v>0</v>
          </cell>
          <cell r="DN1051" t="b">
            <v>0</v>
          </cell>
          <cell r="DP1051" t="b">
            <v>0</v>
          </cell>
          <cell r="DV1051">
            <v>0</v>
          </cell>
          <cell r="DX1051">
            <v>0</v>
          </cell>
          <cell r="DZ1051">
            <v>0</v>
          </cell>
          <cell r="EB1051">
            <v>0</v>
          </cell>
          <cell r="ED1051">
            <v>0</v>
          </cell>
          <cell r="EF1051">
            <v>0</v>
          </cell>
          <cell r="EJ1051">
            <v>0</v>
          </cell>
          <cell r="EL1051">
            <v>0</v>
          </cell>
          <cell r="EN1051">
            <v>0</v>
          </cell>
          <cell r="EP1051">
            <v>0</v>
          </cell>
          <cell r="ER1051">
            <v>0</v>
          </cell>
          <cell r="ET1051">
            <v>0</v>
          </cell>
          <cell r="EX1051">
            <v>0</v>
          </cell>
          <cell r="EZ1051">
            <v>0</v>
          </cell>
          <cell r="FD1051">
            <v>0</v>
          </cell>
          <cell r="FF1051">
            <v>0</v>
          </cell>
        </row>
        <row r="1052">
          <cell r="A1052" t="str">
            <v>IndustryCHP_DKW_2035</v>
          </cell>
          <cell r="B1052" t="str">
            <v>DK-West</v>
          </cell>
          <cell r="G1052">
            <v>0</v>
          </cell>
          <cell r="H1052">
            <v>0</v>
          </cell>
          <cell r="N1052">
            <v>0</v>
          </cell>
          <cell r="AK1052">
            <v>0</v>
          </cell>
          <cell r="AL1052">
            <v>0</v>
          </cell>
          <cell r="AN1052">
            <v>0</v>
          </cell>
          <cell r="AO1052">
            <v>0</v>
          </cell>
          <cell r="AP1052">
            <v>0</v>
          </cell>
          <cell r="AQ1052">
            <v>0</v>
          </cell>
          <cell r="BG1052" t="b">
            <v>0</v>
          </cell>
          <cell r="BO1052" t="b">
            <v>0</v>
          </cell>
          <cell r="CA1052" t="b">
            <v>0</v>
          </cell>
          <cell r="CB1052" t="b">
            <v>0</v>
          </cell>
          <cell r="CD1052" t="b">
            <v>0</v>
          </cell>
          <cell r="CE1052" t="b">
            <v>0</v>
          </cell>
          <cell r="CG1052" t="b">
            <v>0</v>
          </cell>
          <cell r="CH1052" t="b">
            <v>0</v>
          </cell>
          <cell r="CP1052">
            <v>0</v>
          </cell>
          <cell r="CT1052" t="b">
            <v>0</v>
          </cell>
          <cell r="CV1052" t="b">
            <v>0</v>
          </cell>
          <cell r="CX1052" t="b">
            <v>0</v>
          </cell>
          <cell r="CZ1052" t="b">
            <v>0</v>
          </cell>
          <cell r="DB1052" t="b">
            <v>0</v>
          </cell>
          <cell r="DD1052" t="b">
            <v>0</v>
          </cell>
          <cell r="DF1052" t="b">
            <v>0</v>
          </cell>
          <cell r="DH1052" t="b">
            <v>0</v>
          </cell>
          <cell r="DJ1052" t="b">
            <v>0</v>
          </cell>
          <cell r="DL1052" t="b">
            <v>0</v>
          </cell>
          <cell r="DN1052" t="b">
            <v>0</v>
          </cell>
          <cell r="DP1052" t="b">
            <v>0</v>
          </cell>
          <cell r="DV1052">
            <v>0</v>
          </cell>
          <cell r="DX1052">
            <v>0</v>
          </cell>
          <cell r="DZ1052">
            <v>0</v>
          </cell>
          <cell r="EB1052">
            <v>0</v>
          </cell>
          <cell r="ED1052">
            <v>0</v>
          </cell>
          <cell r="EF1052">
            <v>0</v>
          </cell>
          <cell r="EJ1052">
            <v>0</v>
          </cell>
          <cell r="EL1052">
            <v>0</v>
          </cell>
          <cell r="EN1052">
            <v>0</v>
          </cell>
          <cell r="EP1052">
            <v>0</v>
          </cell>
          <cell r="ER1052">
            <v>0</v>
          </cell>
          <cell r="ET1052">
            <v>0</v>
          </cell>
          <cell r="EX1052">
            <v>0</v>
          </cell>
          <cell r="EZ1052">
            <v>0</v>
          </cell>
          <cell r="FD1052">
            <v>0</v>
          </cell>
          <cell r="FF1052">
            <v>0</v>
          </cell>
        </row>
        <row r="1053">
          <cell r="A1053" t="str">
            <v>Solceller_DKW_2009-2011</v>
          </cell>
          <cell r="B1053" t="str">
            <v>DK-West</v>
          </cell>
          <cell r="G1053">
            <v>3.125</v>
          </cell>
          <cell r="H1053">
            <v>0</v>
          </cell>
          <cell r="N1053">
            <v>2.5</v>
          </cell>
          <cell r="AK1053">
            <v>3.125</v>
          </cell>
          <cell r="AL1053">
            <v>0</v>
          </cell>
          <cell r="AN1053">
            <v>0</v>
          </cell>
          <cell r="AO1053">
            <v>0.78125</v>
          </cell>
          <cell r="AP1053">
            <v>0</v>
          </cell>
          <cell r="AQ1053">
            <v>0</v>
          </cell>
          <cell r="BG1053" t="b">
            <v>1</v>
          </cell>
          <cell r="BO1053" t="b">
            <v>1</v>
          </cell>
          <cell r="CA1053" t="b">
            <v>1</v>
          </cell>
          <cell r="CB1053" t="b">
            <v>0</v>
          </cell>
          <cell r="CD1053" t="b">
            <v>0</v>
          </cell>
          <cell r="CE1053" t="b">
            <v>0</v>
          </cell>
          <cell r="CG1053" t="b">
            <v>0</v>
          </cell>
          <cell r="CH1053" t="b">
            <v>0</v>
          </cell>
          <cell r="CP1053" t="str">
            <v>ERSOLPVO</v>
          </cell>
          <cell r="CT1053" t="b">
            <v>1</v>
          </cell>
          <cell r="CV1053" t="b">
            <v>1</v>
          </cell>
          <cell r="CX1053" t="b">
            <v>1</v>
          </cell>
          <cell r="CZ1053" t="b">
            <v>1</v>
          </cell>
          <cell r="DB1053" t="b">
            <v>0</v>
          </cell>
          <cell r="DD1053" t="b">
            <v>0</v>
          </cell>
          <cell r="DF1053" t="b">
            <v>0</v>
          </cell>
          <cell r="DH1053" t="b">
            <v>0</v>
          </cell>
          <cell r="DJ1053" t="b">
            <v>0</v>
          </cell>
          <cell r="DL1053" t="b">
            <v>0</v>
          </cell>
          <cell r="DN1053" t="b">
            <v>0</v>
          </cell>
          <cell r="DP1053" t="b">
            <v>0</v>
          </cell>
          <cell r="DV1053">
            <v>3.125</v>
          </cell>
          <cell r="DX1053">
            <v>3.125</v>
          </cell>
          <cell r="DZ1053">
            <v>3.125</v>
          </cell>
          <cell r="EB1053">
            <v>3.125</v>
          </cell>
          <cell r="ED1053">
            <v>0</v>
          </cell>
          <cell r="EF1053">
            <v>0</v>
          </cell>
          <cell r="EJ1053">
            <v>0</v>
          </cell>
          <cell r="EL1053">
            <v>0</v>
          </cell>
          <cell r="EN1053">
            <v>0</v>
          </cell>
          <cell r="EP1053">
            <v>0</v>
          </cell>
          <cell r="ER1053">
            <v>0</v>
          </cell>
          <cell r="ET1053">
            <v>0</v>
          </cell>
          <cell r="EX1053">
            <v>0</v>
          </cell>
          <cell r="EZ1053">
            <v>0</v>
          </cell>
          <cell r="FD1053">
            <v>0</v>
          </cell>
          <cell r="FF1053">
            <v>0</v>
          </cell>
        </row>
        <row r="1054">
          <cell r="A1054" t="str">
            <v>Solceller_DKW_2012</v>
          </cell>
          <cell r="B1054" t="str">
            <v>DK-West</v>
          </cell>
          <cell r="G1054">
            <v>129</v>
          </cell>
          <cell r="H1054">
            <v>0</v>
          </cell>
          <cell r="N1054">
            <v>109.64999999999999</v>
          </cell>
          <cell r="AK1054">
            <v>129</v>
          </cell>
          <cell r="AL1054">
            <v>0</v>
          </cell>
          <cell r="AN1054">
            <v>0</v>
          </cell>
          <cell r="AO1054">
            <v>32.25</v>
          </cell>
          <cell r="AP1054">
            <v>0</v>
          </cell>
          <cell r="AQ1054">
            <v>0</v>
          </cell>
          <cell r="BG1054" t="b">
            <v>1</v>
          </cell>
          <cell r="BO1054" t="b">
            <v>0</v>
          </cell>
          <cell r="CA1054" t="b">
            <v>0</v>
          </cell>
          <cell r="CB1054" t="b">
            <v>0</v>
          </cell>
          <cell r="CD1054" t="b">
            <v>1</v>
          </cell>
          <cell r="CE1054" t="b">
            <v>0</v>
          </cell>
          <cell r="CG1054" t="b">
            <v>0</v>
          </cell>
          <cell r="CH1054" t="b">
            <v>0</v>
          </cell>
          <cell r="CP1054" t="str">
            <v>ERSOLPVO</v>
          </cell>
          <cell r="CT1054" t="b">
            <v>1</v>
          </cell>
          <cell r="CV1054" t="b">
            <v>1</v>
          </cell>
          <cell r="CX1054" t="b">
            <v>1</v>
          </cell>
          <cell r="CZ1054" t="b">
            <v>1</v>
          </cell>
          <cell r="DB1054" t="b">
            <v>0</v>
          </cell>
          <cell r="DD1054" t="b">
            <v>0</v>
          </cell>
          <cell r="DF1054" t="b">
            <v>0</v>
          </cell>
          <cell r="DH1054" t="b">
            <v>0</v>
          </cell>
          <cell r="DJ1054" t="b">
            <v>0</v>
          </cell>
          <cell r="DL1054" t="b">
            <v>0</v>
          </cell>
          <cell r="DN1054" t="b">
            <v>0</v>
          </cell>
          <cell r="DP1054" t="b">
            <v>0</v>
          </cell>
          <cell r="DV1054">
            <v>0</v>
          </cell>
          <cell r="DX1054">
            <v>0</v>
          </cell>
          <cell r="DZ1054">
            <v>0</v>
          </cell>
          <cell r="EB1054">
            <v>0</v>
          </cell>
          <cell r="ED1054">
            <v>0</v>
          </cell>
          <cell r="EF1054">
            <v>0</v>
          </cell>
          <cell r="EJ1054">
            <v>0</v>
          </cell>
          <cell r="EL1054">
            <v>0</v>
          </cell>
          <cell r="EN1054">
            <v>0</v>
          </cell>
          <cell r="EP1054">
            <v>0</v>
          </cell>
          <cell r="ER1054">
            <v>0</v>
          </cell>
          <cell r="ET1054">
            <v>0</v>
          </cell>
          <cell r="EX1054">
            <v>129</v>
          </cell>
          <cell r="EZ1054">
            <v>0</v>
          </cell>
          <cell r="FD1054">
            <v>0</v>
          </cell>
          <cell r="FF1054">
            <v>0</v>
          </cell>
        </row>
        <row r="1055">
          <cell r="A1055" t="str">
            <v>Solceller_DKW_2013</v>
          </cell>
          <cell r="B1055" t="str">
            <v>DK-West</v>
          </cell>
          <cell r="G1055">
            <v>129</v>
          </cell>
          <cell r="H1055">
            <v>0</v>
          </cell>
          <cell r="N1055">
            <v>109.64999999999999</v>
          </cell>
          <cell r="AK1055">
            <v>129</v>
          </cell>
          <cell r="AL1055">
            <v>0</v>
          </cell>
          <cell r="AN1055">
            <v>0</v>
          </cell>
          <cell r="AO1055">
            <v>32.25</v>
          </cell>
          <cell r="AP1055">
            <v>0</v>
          </cell>
          <cell r="AQ1055">
            <v>0</v>
          </cell>
          <cell r="BG1055" t="b">
            <v>1</v>
          </cell>
          <cell r="BO1055" t="b">
            <v>0</v>
          </cell>
          <cell r="CA1055" t="b">
            <v>0</v>
          </cell>
          <cell r="CB1055" t="b">
            <v>0</v>
          </cell>
          <cell r="CD1055" t="b">
            <v>1</v>
          </cell>
          <cell r="CE1055" t="b">
            <v>0</v>
          </cell>
          <cell r="CG1055" t="b">
            <v>0</v>
          </cell>
          <cell r="CH1055" t="b">
            <v>0</v>
          </cell>
          <cell r="CP1055" t="str">
            <v>ERSOLPVO</v>
          </cell>
          <cell r="CT1055" t="b">
            <v>1</v>
          </cell>
          <cell r="CV1055" t="b">
            <v>1</v>
          </cell>
          <cell r="CX1055" t="b">
            <v>1</v>
          </cell>
          <cell r="CZ1055" t="b">
            <v>1</v>
          </cell>
          <cell r="DB1055" t="b">
            <v>0</v>
          </cell>
          <cell r="DD1055" t="b">
            <v>0</v>
          </cell>
          <cell r="DF1055" t="b">
            <v>0</v>
          </cell>
          <cell r="DH1055" t="b">
            <v>0</v>
          </cell>
          <cell r="DJ1055" t="b">
            <v>0</v>
          </cell>
          <cell r="DL1055" t="b">
            <v>0</v>
          </cell>
          <cell r="DN1055" t="b">
            <v>0</v>
          </cell>
          <cell r="DP1055" t="b">
            <v>0</v>
          </cell>
          <cell r="DV1055">
            <v>0</v>
          </cell>
          <cell r="DX1055">
            <v>0</v>
          </cell>
          <cell r="DZ1055">
            <v>0</v>
          </cell>
          <cell r="EB1055">
            <v>0</v>
          </cell>
          <cell r="ED1055">
            <v>0</v>
          </cell>
          <cell r="EF1055">
            <v>0</v>
          </cell>
          <cell r="EJ1055">
            <v>0</v>
          </cell>
          <cell r="EL1055">
            <v>0</v>
          </cell>
          <cell r="EN1055">
            <v>0</v>
          </cell>
          <cell r="EP1055">
            <v>0</v>
          </cell>
          <cell r="ER1055">
            <v>0</v>
          </cell>
          <cell r="ET1055">
            <v>0</v>
          </cell>
          <cell r="EX1055">
            <v>129</v>
          </cell>
          <cell r="EZ1055">
            <v>0</v>
          </cell>
          <cell r="FD1055">
            <v>0</v>
          </cell>
          <cell r="FF1055">
            <v>0</v>
          </cell>
        </row>
        <row r="1056">
          <cell r="A1056" t="str">
            <v>Solceller_DKW_2014</v>
          </cell>
          <cell r="B1056" t="str">
            <v>DK-West</v>
          </cell>
          <cell r="G1056">
            <v>42</v>
          </cell>
          <cell r="H1056">
            <v>0</v>
          </cell>
          <cell r="N1056">
            <v>35.699999999999996</v>
          </cell>
          <cell r="AK1056">
            <v>42</v>
          </cell>
          <cell r="AL1056">
            <v>0</v>
          </cell>
          <cell r="AN1056">
            <v>0</v>
          </cell>
          <cell r="AO1056">
            <v>10.5</v>
          </cell>
          <cell r="AP1056">
            <v>0</v>
          </cell>
          <cell r="AQ1056">
            <v>0</v>
          </cell>
          <cell r="BG1056" t="b">
            <v>1</v>
          </cell>
          <cell r="BO1056" t="b">
            <v>0</v>
          </cell>
          <cell r="CA1056" t="b">
            <v>0</v>
          </cell>
          <cell r="CB1056" t="b">
            <v>0</v>
          </cell>
          <cell r="CD1056" t="b">
            <v>0</v>
          </cell>
          <cell r="CE1056" t="b">
            <v>0</v>
          </cell>
          <cell r="CG1056" t="b">
            <v>1</v>
          </cell>
          <cell r="CH1056" t="b">
            <v>0</v>
          </cell>
          <cell r="CP1056" t="str">
            <v>ERSOLPVO</v>
          </cell>
          <cell r="CT1056" t="b">
            <v>1</v>
          </cell>
          <cell r="CV1056" t="b">
            <v>1</v>
          </cell>
          <cell r="CX1056" t="b">
            <v>1</v>
          </cell>
          <cell r="CZ1056" t="b">
            <v>1</v>
          </cell>
          <cell r="DB1056" t="b">
            <v>0</v>
          </cell>
          <cell r="DD1056" t="b">
            <v>0</v>
          </cell>
          <cell r="DF1056" t="b">
            <v>0</v>
          </cell>
          <cell r="DH1056" t="b">
            <v>0</v>
          </cell>
          <cell r="DJ1056" t="b">
            <v>0</v>
          </cell>
          <cell r="DL1056" t="b">
            <v>0</v>
          </cell>
          <cell r="DN1056" t="b">
            <v>0</v>
          </cell>
          <cell r="DP1056" t="b">
            <v>0</v>
          </cell>
          <cell r="DV1056">
            <v>0</v>
          </cell>
          <cell r="DX1056">
            <v>0</v>
          </cell>
          <cell r="DZ1056">
            <v>0</v>
          </cell>
          <cell r="EB1056">
            <v>0</v>
          </cell>
          <cell r="ED1056">
            <v>0</v>
          </cell>
          <cell r="EF1056">
            <v>0</v>
          </cell>
          <cell r="EJ1056">
            <v>0</v>
          </cell>
          <cell r="EL1056">
            <v>0</v>
          </cell>
          <cell r="EN1056">
            <v>0</v>
          </cell>
          <cell r="EP1056">
            <v>0</v>
          </cell>
          <cell r="ER1056">
            <v>0</v>
          </cell>
          <cell r="ET1056">
            <v>0</v>
          </cell>
          <cell r="EX1056">
            <v>0</v>
          </cell>
          <cell r="EZ1056">
            <v>0</v>
          </cell>
          <cell r="FD1056">
            <v>42</v>
          </cell>
          <cell r="FF1056">
            <v>0</v>
          </cell>
        </row>
        <row r="1057">
          <cell r="A1057" t="str">
            <v>Solceller_DKW_2015</v>
          </cell>
          <cell r="B1057" t="str">
            <v>DK-West</v>
          </cell>
          <cell r="G1057">
            <v>39</v>
          </cell>
          <cell r="H1057">
            <v>0</v>
          </cell>
          <cell r="N1057">
            <v>33.15</v>
          </cell>
          <cell r="AK1057">
            <v>39</v>
          </cell>
          <cell r="AL1057">
            <v>0</v>
          </cell>
          <cell r="AN1057">
            <v>0</v>
          </cell>
          <cell r="AO1057">
            <v>9.75</v>
          </cell>
          <cell r="AP1057">
            <v>0</v>
          </cell>
          <cell r="AQ1057">
            <v>0</v>
          </cell>
          <cell r="BG1057" t="b">
            <v>1</v>
          </cell>
          <cell r="BO1057" t="b">
            <v>0</v>
          </cell>
          <cell r="CA1057" t="b">
            <v>0</v>
          </cell>
          <cell r="CB1057" t="b">
            <v>0</v>
          </cell>
          <cell r="CD1057" t="b">
            <v>0</v>
          </cell>
          <cell r="CE1057" t="b">
            <v>0</v>
          </cell>
          <cell r="CG1057" t="b">
            <v>1</v>
          </cell>
          <cell r="CH1057" t="b">
            <v>0</v>
          </cell>
          <cell r="CP1057" t="str">
            <v>ERSOLPVO</v>
          </cell>
          <cell r="CT1057" t="b">
            <v>1</v>
          </cell>
          <cell r="CV1057" t="b">
            <v>1</v>
          </cell>
          <cell r="CX1057" t="b">
            <v>1</v>
          </cell>
          <cell r="CZ1057" t="b">
            <v>1</v>
          </cell>
          <cell r="DB1057" t="b">
            <v>0</v>
          </cell>
          <cell r="DD1057" t="b">
            <v>0</v>
          </cell>
          <cell r="DF1057" t="b">
            <v>0</v>
          </cell>
          <cell r="DH1057" t="b">
            <v>0</v>
          </cell>
          <cell r="DJ1057" t="b">
            <v>0</v>
          </cell>
          <cell r="DL1057" t="b">
            <v>0</v>
          </cell>
          <cell r="DN1057" t="b">
            <v>0</v>
          </cell>
          <cell r="DP1057" t="b">
            <v>0</v>
          </cell>
          <cell r="DV1057">
            <v>0</v>
          </cell>
          <cell r="DX1057">
            <v>0</v>
          </cell>
          <cell r="DZ1057">
            <v>0</v>
          </cell>
          <cell r="EB1057">
            <v>0</v>
          </cell>
          <cell r="ED1057">
            <v>0</v>
          </cell>
          <cell r="EF1057">
            <v>0</v>
          </cell>
          <cell r="EJ1057">
            <v>0</v>
          </cell>
          <cell r="EL1057">
            <v>0</v>
          </cell>
          <cell r="EN1057">
            <v>0</v>
          </cell>
          <cell r="EP1057">
            <v>0</v>
          </cell>
          <cell r="ER1057">
            <v>0</v>
          </cell>
          <cell r="ET1057">
            <v>0</v>
          </cell>
          <cell r="EX1057">
            <v>0</v>
          </cell>
          <cell r="EZ1057">
            <v>0</v>
          </cell>
          <cell r="FD1057">
            <v>39</v>
          </cell>
          <cell r="FF1057">
            <v>0</v>
          </cell>
        </row>
        <row r="1058">
          <cell r="A1058" t="str">
            <v>Solceller_DKW_2016</v>
          </cell>
          <cell r="B1058" t="str">
            <v>DK-West</v>
          </cell>
          <cell r="G1058">
            <v>41.4</v>
          </cell>
          <cell r="H1058">
            <v>0</v>
          </cell>
          <cell r="N1058">
            <v>35.189999999999984</v>
          </cell>
          <cell r="AK1058">
            <v>41.4</v>
          </cell>
          <cell r="AL1058">
            <v>0</v>
          </cell>
          <cell r="AN1058">
            <v>0</v>
          </cell>
          <cell r="AO1058">
            <v>10.35</v>
          </cell>
          <cell r="AP1058">
            <v>0</v>
          </cell>
          <cell r="AQ1058">
            <v>0</v>
          </cell>
          <cell r="BG1058" t="b">
            <v>1</v>
          </cell>
          <cell r="BO1058" t="b">
            <v>0</v>
          </cell>
          <cell r="CA1058" t="b">
            <v>0</v>
          </cell>
          <cell r="CB1058" t="b">
            <v>0</v>
          </cell>
          <cell r="CD1058" t="b">
            <v>0</v>
          </cell>
          <cell r="CE1058" t="b">
            <v>0</v>
          </cell>
          <cell r="CG1058" t="b">
            <v>1</v>
          </cell>
          <cell r="CH1058" t="b">
            <v>0</v>
          </cell>
          <cell r="CP1058" t="str">
            <v>ERSOLPVO</v>
          </cell>
          <cell r="CT1058" t="b">
            <v>0</v>
          </cell>
          <cell r="CV1058" t="b">
            <v>1</v>
          </cell>
          <cell r="CX1058" t="b">
            <v>1</v>
          </cell>
          <cell r="CZ1058" t="b">
            <v>1</v>
          </cell>
          <cell r="DB1058" t="b">
            <v>0</v>
          </cell>
          <cell r="DD1058" t="b">
            <v>0</v>
          </cell>
          <cell r="DF1058" t="b">
            <v>0</v>
          </cell>
          <cell r="DH1058" t="b">
            <v>0</v>
          </cell>
          <cell r="DJ1058" t="b">
            <v>0</v>
          </cell>
          <cell r="DL1058" t="b">
            <v>0</v>
          </cell>
          <cell r="DN1058" t="b">
            <v>0</v>
          </cell>
          <cell r="DP1058" t="b">
            <v>0</v>
          </cell>
          <cell r="DV1058">
            <v>0</v>
          </cell>
          <cell r="DX1058">
            <v>0</v>
          </cell>
          <cell r="DZ1058">
            <v>0</v>
          </cell>
          <cell r="EB1058">
            <v>0</v>
          </cell>
          <cell r="ED1058">
            <v>0</v>
          </cell>
          <cell r="EF1058">
            <v>0</v>
          </cell>
          <cell r="EJ1058">
            <v>0</v>
          </cell>
          <cell r="EL1058">
            <v>0</v>
          </cell>
          <cell r="EN1058">
            <v>0</v>
          </cell>
          <cell r="EP1058">
            <v>0</v>
          </cell>
          <cell r="ER1058">
            <v>0</v>
          </cell>
          <cell r="ET1058">
            <v>0</v>
          </cell>
          <cell r="EX1058">
            <v>0</v>
          </cell>
          <cell r="EZ1058">
            <v>0</v>
          </cell>
          <cell r="FD1058">
            <v>41.4</v>
          </cell>
          <cell r="FF1058">
            <v>0</v>
          </cell>
        </row>
        <row r="1059">
          <cell r="A1059" t="str">
            <v>Solceller_DKW_2017</v>
          </cell>
          <cell r="B1059" t="str">
            <v>DK-West</v>
          </cell>
          <cell r="G1059">
            <v>38.4</v>
          </cell>
          <cell r="H1059">
            <v>0</v>
          </cell>
          <cell r="N1059">
            <v>32.639999999999986</v>
          </cell>
          <cell r="AK1059">
            <v>38.4</v>
          </cell>
          <cell r="AL1059">
            <v>0</v>
          </cell>
          <cell r="AN1059">
            <v>0</v>
          </cell>
          <cell r="AO1059">
            <v>9.6</v>
          </cell>
          <cell r="AP1059">
            <v>0</v>
          </cell>
          <cell r="AQ1059">
            <v>0</v>
          </cell>
          <cell r="BG1059" t="b">
            <v>1</v>
          </cell>
          <cell r="BO1059" t="b">
            <v>0</v>
          </cell>
          <cell r="CA1059" t="b">
            <v>0</v>
          </cell>
          <cell r="CB1059" t="b">
            <v>0</v>
          </cell>
          <cell r="CD1059" t="b">
            <v>0</v>
          </cell>
          <cell r="CE1059" t="b">
            <v>0</v>
          </cell>
          <cell r="CG1059" t="b">
            <v>1</v>
          </cell>
          <cell r="CH1059" t="b">
            <v>0</v>
          </cell>
          <cell r="CP1059" t="str">
            <v>ERSOLPVO</v>
          </cell>
          <cell r="CT1059" t="b">
            <v>0</v>
          </cell>
          <cell r="CV1059" t="b">
            <v>1</v>
          </cell>
          <cell r="CX1059" t="b">
            <v>1</v>
          </cell>
          <cell r="CZ1059" t="b">
            <v>1</v>
          </cell>
          <cell r="DB1059" t="b">
            <v>0</v>
          </cell>
          <cell r="DD1059" t="b">
            <v>0</v>
          </cell>
          <cell r="DF1059" t="b">
            <v>0</v>
          </cell>
          <cell r="DH1059" t="b">
            <v>0</v>
          </cell>
          <cell r="DJ1059" t="b">
            <v>0</v>
          </cell>
          <cell r="DL1059" t="b">
            <v>0</v>
          </cell>
          <cell r="DN1059" t="b">
            <v>0</v>
          </cell>
          <cell r="DP1059" t="b">
            <v>0</v>
          </cell>
          <cell r="DV1059">
            <v>0</v>
          </cell>
          <cell r="DX1059">
            <v>0</v>
          </cell>
          <cell r="DZ1059">
            <v>0</v>
          </cell>
          <cell r="EB1059">
            <v>0</v>
          </cell>
          <cell r="ED1059">
            <v>0</v>
          </cell>
          <cell r="EF1059">
            <v>0</v>
          </cell>
          <cell r="EJ1059">
            <v>0</v>
          </cell>
          <cell r="EL1059">
            <v>0</v>
          </cell>
          <cell r="EN1059">
            <v>0</v>
          </cell>
          <cell r="EP1059">
            <v>0</v>
          </cell>
          <cell r="ER1059">
            <v>0</v>
          </cell>
          <cell r="ET1059">
            <v>0</v>
          </cell>
          <cell r="EX1059">
            <v>0</v>
          </cell>
          <cell r="EZ1059">
            <v>0</v>
          </cell>
          <cell r="FD1059">
            <v>38.4</v>
          </cell>
          <cell r="FF1059">
            <v>0</v>
          </cell>
        </row>
        <row r="1060">
          <cell r="A1060" t="str">
            <v>Solceller_DKW_2018</v>
          </cell>
          <cell r="B1060" t="str">
            <v>DK-West</v>
          </cell>
          <cell r="G1060">
            <v>38.4</v>
          </cell>
          <cell r="H1060">
            <v>0</v>
          </cell>
          <cell r="N1060">
            <v>32.64000000000005</v>
          </cell>
          <cell r="AK1060">
            <v>38.4</v>
          </cell>
          <cell r="AL1060">
            <v>0</v>
          </cell>
          <cell r="AN1060">
            <v>0</v>
          </cell>
          <cell r="AO1060">
            <v>9.6</v>
          </cell>
          <cell r="AP1060">
            <v>0</v>
          </cell>
          <cell r="AQ1060">
            <v>0</v>
          </cell>
          <cell r="BG1060" t="b">
            <v>1</v>
          </cell>
          <cell r="BO1060" t="b">
            <v>0</v>
          </cell>
          <cell r="CA1060" t="b">
            <v>0</v>
          </cell>
          <cell r="CB1060" t="b">
            <v>0</v>
          </cell>
          <cell r="CD1060" t="b">
            <v>0</v>
          </cell>
          <cell r="CE1060" t="b">
            <v>0</v>
          </cell>
          <cell r="CG1060" t="b">
            <v>0</v>
          </cell>
          <cell r="CH1060" t="b">
            <v>0</v>
          </cell>
          <cell r="CP1060" t="str">
            <v>ERSOLPVO</v>
          </cell>
          <cell r="CT1060" t="b">
            <v>0</v>
          </cell>
          <cell r="CV1060" t="b">
            <v>1</v>
          </cell>
          <cell r="CX1060" t="b">
            <v>1</v>
          </cell>
          <cell r="CZ1060" t="b">
            <v>1</v>
          </cell>
          <cell r="DB1060" t="b">
            <v>0</v>
          </cell>
          <cell r="DD1060" t="b">
            <v>0</v>
          </cell>
          <cell r="DF1060" t="b">
            <v>0</v>
          </cell>
          <cell r="DH1060" t="b">
            <v>0</v>
          </cell>
          <cell r="DJ1060" t="b">
            <v>0</v>
          </cell>
          <cell r="DL1060" t="b">
            <v>0</v>
          </cell>
          <cell r="DN1060" t="b">
            <v>0</v>
          </cell>
          <cell r="DP1060" t="b">
            <v>0</v>
          </cell>
          <cell r="DV1060">
            <v>0</v>
          </cell>
          <cell r="DX1060">
            <v>0</v>
          </cell>
          <cell r="DZ1060">
            <v>0</v>
          </cell>
          <cell r="EB1060">
            <v>0</v>
          </cell>
          <cell r="ED1060">
            <v>0</v>
          </cell>
          <cell r="EF1060">
            <v>0</v>
          </cell>
          <cell r="EJ1060">
            <v>0</v>
          </cell>
          <cell r="EL1060">
            <v>0</v>
          </cell>
          <cell r="EN1060">
            <v>0</v>
          </cell>
          <cell r="EP1060">
            <v>0</v>
          </cell>
          <cell r="ER1060">
            <v>0</v>
          </cell>
          <cell r="ET1060">
            <v>0</v>
          </cell>
          <cell r="EX1060">
            <v>0</v>
          </cell>
          <cell r="EZ1060">
            <v>0</v>
          </cell>
          <cell r="FD1060">
            <v>0</v>
          </cell>
          <cell r="FF1060">
            <v>0</v>
          </cell>
        </row>
        <row r="1061">
          <cell r="A1061" t="str">
            <v>Solceller_DKW_2019</v>
          </cell>
          <cell r="B1061" t="str">
            <v>DK-West</v>
          </cell>
          <cell r="G1061">
            <v>38.4</v>
          </cell>
          <cell r="H1061">
            <v>0</v>
          </cell>
          <cell r="N1061">
            <v>32.639999999999986</v>
          </cell>
          <cell r="AK1061">
            <v>38.4</v>
          </cell>
          <cell r="AL1061">
            <v>0</v>
          </cell>
          <cell r="AN1061">
            <v>0</v>
          </cell>
          <cell r="AO1061">
            <v>9.6</v>
          </cell>
          <cell r="AP1061">
            <v>0</v>
          </cell>
          <cell r="AQ1061">
            <v>0</v>
          </cell>
          <cell r="BG1061" t="b">
            <v>1</v>
          </cell>
          <cell r="BO1061" t="b">
            <v>0</v>
          </cell>
          <cell r="CA1061" t="b">
            <v>0</v>
          </cell>
          <cell r="CB1061" t="b">
            <v>0</v>
          </cell>
          <cell r="CD1061" t="b">
            <v>0</v>
          </cell>
          <cell r="CE1061" t="b">
            <v>0</v>
          </cell>
          <cell r="CG1061" t="b">
            <v>0</v>
          </cell>
          <cell r="CH1061" t="b">
            <v>0</v>
          </cell>
          <cell r="CP1061" t="str">
            <v>ERSOLPVO</v>
          </cell>
          <cell r="CT1061" t="b">
            <v>0</v>
          </cell>
          <cell r="CV1061" t="b">
            <v>1</v>
          </cell>
          <cell r="CX1061" t="b">
            <v>1</v>
          </cell>
          <cell r="CZ1061" t="b">
            <v>1</v>
          </cell>
          <cell r="DB1061" t="b">
            <v>0</v>
          </cell>
          <cell r="DD1061" t="b">
            <v>0</v>
          </cell>
          <cell r="DF1061" t="b">
            <v>0</v>
          </cell>
          <cell r="DH1061" t="b">
            <v>0</v>
          </cell>
          <cell r="DJ1061" t="b">
            <v>0</v>
          </cell>
          <cell r="DL1061" t="b">
            <v>0</v>
          </cell>
          <cell r="DN1061" t="b">
            <v>0</v>
          </cell>
          <cell r="DP1061" t="b">
            <v>0</v>
          </cell>
          <cell r="DV1061">
            <v>0</v>
          </cell>
          <cell r="DX1061">
            <v>0</v>
          </cell>
          <cell r="DZ1061">
            <v>0</v>
          </cell>
          <cell r="EB1061">
            <v>0</v>
          </cell>
          <cell r="ED1061">
            <v>0</v>
          </cell>
          <cell r="EF1061">
            <v>0</v>
          </cell>
          <cell r="EJ1061">
            <v>0</v>
          </cell>
          <cell r="EL1061">
            <v>0</v>
          </cell>
          <cell r="EN1061">
            <v>0</v>
          </cell>
          <cell r="EP1061">
            <v>0</v>
          </cell>
          <cell r="ER1061">
            <v>0</v>
          </cell>
          <cell r="ET1061">
            <v>0</v>
          </cell>
          <cell r="EX1061">
            <v>0</v>
          </cell>
          <cell r="EZ1061">
            <v>0</v>
          </cell>
          <cell r="FD1061">
            <v>0</v>
          </cell>
          <cell r="FF1061">
            <v>0</v>
          </cell>
        </row>
        <row r="1062">
          <cell r="A1062" t="str">
            <v>Solceller_DKW_2020</v>
          </cell>
          <cell r="B1062" t="str">
            <v>DK-West</v>
          </cell>
          <cell r="G1062">
            <v>39.6</v>
          </cell>
          <cell r="H1062">
            <v>0</v>
          </cell>
          <cell r="N1062">
            <v>33.660000000000011</v>
          </cell>
          <cell r="AK1062">
            <v>39.6</v>
          </cell>
          <cell r="AL1062">
            <v>0</v>
          </cell>
          <cell r="AN1062">
            <v>0</v>
          </cell>
          <cell r="AO1062">
            <v>9.9</v>
          </cell>
          <cell r="AP1062">
            <v>0</v>
          </cell>
          <cell r="AQ1062">
            <v>0</v>
          </cell>
          <cell r="BG1062" t="b">
            <v>1</v>
          </cell>
          <cell r="BO1062" t="b">
            <v>0</v>
          </cell>
          <cell r="CA1062" t="b">
            <v>0</v>
          </cell>
          <cell r="CB1062" t="b">
            <v>0</v>
          </cell>
          <cell r="CD1062" t="b">
            <v>0</v>
          </cell>
          <cell r="CE1062" t="b">
            <v>0</v>
          </cell>
          <cell r="CG1062" t="b">
            <v>0</v>
          </cell>
          <cell r="CH1062" t="b">
            <v>0</v>
          </cell>
          <cell r="CP1062" t="str">
            <v>ERSOLPVO</v>
          </cell>
          <cell r="CT1062" t="b">
            <v>0</v>
          </cell>
          <cell r="CV1062" t="b">
            <v>1</v>
          </cell>
          <cell r="CX1062" t="b">
            <v>1</v>
          </cell>
          <cell r="CZ1062" t="b">
            <v>1</v>
          </cell>
          <cell r="DB1062" t="b">
            <v>0</v>
          </cell>
          <cell r="DD1062" t="b">
            <v>0</v>
          </cell>
          <cell r="DF1062" t="b">
            <v>0</v>
          </cell>
          <cell r="DH1062" t="b">
            <v>0</v>
          </cell>
          <cell r="DJ1062" t="b">
            <v>0</v>
          </cell>
          <cell r="DL1062" t="b">
            <v>0</v>
          </cell>
          <cell r="DN1062" t="b">
            <v>0</v>
          </cell>
          <cell r="DP1062" t="b">
            <v>0</v>
          </cell>
          <cell r="DV1062">
            <v>0</v>
          </cell>
          <cell r="DX1062">
            <v>0</v>
          </cell>
          <cell r="DZ1062">
            <v>0</v>
          </cell>
          <cell r="EB1062">
            <v>0</v>
          </cell>
          <cell r="ED1062">
            <v>0</v>
          </cell>
          <cell r="EF1062">
            <v>0</v>
          </cell>
          <cell r="EJ1062">
            <v>0</v>
          </cell>
          <cell r="EL1062">
            <v>0</v>
          </cell>
          <cell r="EN1062">
            <v>0</v>
          </cell>
          <cell r="EP1062">
            <v>0</v>
          </cell>
          <cell r="ER1062">
            <v>0</v>
          </cell>
          <cell r="ET1062">
            <v>0</v>
          </cell>
          <cell r="EX1062">
            <v>0</v>
          </cell>
          <cell r="EZ1062">
            <v>0</v>
          </cell>
          <cell r="FD1062">
            <v>0</v>
          </cell>
          <cell r="FF1062">
            <v>0</v>
          </cell>
        </row>
        <row r="1063">
          <cell r="A1063" t="str">
            <v>Solceller_DKW_2021</v>
          </cell>
          <cell r="B1063" t="str">
            <v>DK-West</v>
          </cell>
          <cell r="G1063">
            <v>39.6</v>
          </cell>
          <cell r="H1063">
            <v>0</v>
          </cell>
          <cell r="N1063">
            <v>33.659999999999947</v>
          </cell>
          <cell r="AK1063">
            <v>39.6</v>
          </cell>
          <cell r="AL1063">
            <v>0</v>
          </cell>
          <cell r="AN1063">
            <v>0</v>
          </cell>
          <cell r="AO1063">
            <v>9.9</v>
          </cell>
          <cell r="AP1063">
            <v>0</v>
          </cell>
          <cell r="AQ1063">
            <v>0</v>
          </cell>
          <cell r="BG1063" t="b">
            <v>1</v>
          </cell>
          <cell r="BO1063" t="b">
            <v>0</v>
          </cell>
          <cell r="CA1063" t="b">
            <v>0</v>
          </cell>
          <cell r="CB1063" t="b">
            <v>0</v>
          </cell>
          <cell r="CD1063" t="b">
            <v>0</v>
          </cell>
          <cell r="CE1063" t="b">
            <v>0</v>
          </cell>
          <cell r="CG1063" t="b">
            <v>0</v>
          </cell>
          <cell r="CH1063" t="b">
            <v>0</v>
          </cell>
          <cell r="CP1063" t="str">
            <v>ERSOLPVO</v>
          </cell>
          <cell r="CT1063" t="b">
            <v>0</v>
          </cell>
          <cell r="CV1063" t="b">
            <v>0</v>
          </cell>
          <cell r="CX1063" t="b">
            <v>1</v>
          </cell>
          <cell r="CZ1063" t="b">
            <v>1</v>
          </cell>
          <cell r="DB1063" t="b">
            <v>0</v>
          </cell>
          <cell r="DD1063" t="b">
            <v>0</v>
          </cell>
          <cell r="DF1063" t="b">
            <v>0</v>
          </cell>
          <cell r="DH1063" t="b">
            <v>0</v>
          </cell>
          <cell r="DJ1063" t="b">
            <v>0</v>
          </cell>
          <cell r="DL1063" t="b">
            <v>0</v>
          </cell>
          <cell r="DN1063" t="b">
            <v>0</v>
          </cell>
          <cell r="DP1063" t="b">
            <v>0</v>
          </cell>
          <cell r="DV1063">
            <v>0</v>
          </cell>
          <cell r="DX1063">
            <v>0</v>
          </cell>
          <cell r="DZ1063">
            <v>0</v>
          </cell>
          <cell r="EB1063">
            <v>0</v>
          </cell>
          <cell r="ED1063">
            <v>0</v>
          </cell>
          <cell r="EF1063">
            <v>0</v>
          </cell>
          <cell r="EJ1063">
            <v>0</v>
          </cell>
          <cell r="EL1063">
            <v>0</v>
          </cell>
          <cell r="EN1063">
            <v>0</v>
          </cell>
          <cell r="EP1063">
            <v>0</v>
          </cell>
          <cell r="ER1063">
            <v>0</v>
          </cell>
          <cell r="ET1063">
            <v>0</v>
          </cell>
          <cell r="EX1063">
            <v>0</v>
          </cell>
          <cell r="EZ1063">
            <v>0</v>
          </cell>
          <cell r="FD1063">
            <v>0</v>
          </cell>
          <cell r="FF1063">
            <v>0</v>
          </cell>
        </row>
        <row r="1064">
          <cell r="A1064" t="str">
            <v>Solceller_DKW_2022</v>
          </cell>
          <cell r="B1064" t="str">
            <v>DK-West</v>
          </cell>
          <cell r="G1064">
            <v>39</v>
          </cell>
          <cell r="H1064">
            <v>0</v>
          </cell>
          <cell r="N1064">
            <v>33.15</v>
          </cell>
          <cell r="AK1064">
            <v>39</v>
          </cell>
          <cell r="AL1064">
            <v>0</v>
          </cell>
          <cell r="AN1064">
            <v>0</v>
          </cell>
          <cell r="AO1064">
            <v>9.75</v>
          </cell>
          <cell r="AP1064">
            <v>0</v>
          </cell>
          <cell r="AQ1064">
            <v>0</v>
          </cell>
          <cell r="BG1064" t="b">
            <v>1</v>
          </cell>
          <cell r="BO1064" t="b">
            <v>0</v>
          </cell>
          <cell r="CA1064" t="b">
            <v>0</v>
          </cell>
          <cell r="CB1064" t="b">
            <v>0</v>
          </cell>
          <cell r="CD1064" t="b">
            <v>0</v>
          </cell>
          <cell r="CE1064" t="b">
            <v>0</v>
          </cell>
          <cell r="CG1064" t="b">
            <v>0</v>
          </cell>
          <cell r="CH1064" t="b">
            <v>0</v>
          </cell>
          <cell r="CP1064" t="str">
            <v>ERSOLPVO</v>
          </cell>
          <cell r="CT1064" t="b">
            <v>0</v>
          </cell>
          <cell r="CV1064" t="b">
            <v>0</v>
          </cell>
          <cell r="CX1064" t="b">
            <v>1</v>
          </cell>
          <cell r="CZ1064" t="b">
            <v>1</v>
          </cell>
          <cell r="DB1064" t="b">
            <v>0</v>
          </cell>
          <cell r="DD1064" t="b">
            <v>0</v>
          </cell>
          <cell r="DF1064" t="b">
            <v>0</v>
          </cell>
          <cell r="DH1064" t="b">
            <v>0</v>
          </cell>
          <cell r="DJ1064" t="b">
            <v>0</v>
          </cell>
          <cell r="DL1064" t="b">
            <v>0</v>
          </cell>
          <cell r="DN1064" t="b">
            <v>0</v>
          </cell>
          <cell r="DP1064" t="b">
            <v>0</v>
          </cell>
          <cell r="DV1064">
            <v>0</v>
          </cell>
          <cell r="DX1064">
            <v>0</v>
          </cell>
          <cell r="DZ1064">
            <v>0</v>
          </cell>
          <cell r="EB1064">
            <v>0</v>
          </cell>
          <cell r="ED1064">
            <v>0</v>
          </cell>
          <cell r="EF1064">
            <v>0</v>
          </cell>
          <cell r="EJ1064">
            <v>0</v>
          </cell>
          <cell r="EL1064">
            <v>0</v>
          </cell>
          <cell r="EN1064">
            <v>0</v>
          </cell>
          <cell r="EP1064">
            <v>0</v>
          </cell>
          <cell r="ER1064">
            <v>0</v>
          </cell>
          <cell r="ET1064">
            <v>0</v>
          </cell>
          <cell r="EX1064">
            <v>0</v>
          </cell>
          <cell r="EZ1064">
            <v>0</v>
          </cell>
          <cell r="FD1064">
            <v>0</v>
          </cell>
          <cell r="FF1064">
            <v>0</v>
          </cell>
        </row>
        <row r="1065">
          <cell r="A1065" t="str">
            <v>Solceller_DKW_2023</v>
          </cell>
          <cell r="B1065" t="str">
            <v>DK-West</v>
          </cell>
          <cell r="G1065">
            <v>39</v>
          </cell>
          <cell r="H1065">
            <v>0</v>
          </cell>
          <cell r="N1065">
            <v>33.15</v>
          </cell>
          <cell r="AK1065">
            <v>39</v>
          </cell>
          <cell r="AL1065">
            <v>0</v>
          </cell>
          <cell r="AN1065">
            <v>0</v>
          </cell>
          <cell r="AO1065">
            <v>9.75</v>
          </cell>
          <cell r="AP1065">
            <v>0</v>
          </cell>
          <cell r="AQ1065">
            <v>0</v>
          </cell>
          <cell r="BG1065" t="b">
            <v>1</v>
          </cell>
          <cell r="BO1065" t="b">
            <v>0</v>
          </cell>
          <cell r="CA1065" t="b">
            <v>0</v>
          </cell>
          <cell r="CB1065" t="b">
            <v>0</v>
          </cell>
          <cell r="CD1065" t="b">
            <v>0</v>
          </cell>
          <cell r="CE1065" t="b">
            <v>0</v>
          </cell>
          <cell r="CG1065" t="b">
            <v>0</v>
          </cell>
          <cell r="CH1065" t="b">
            <v>0</v>
          </cell>
          <cell r="CP1065" t="str">
            <v>ERSOLPVO</v>
          </cell>
          <cell r="CT1065" t="b">
            <v>0</v>
          </cell>
          <cell r="CV1065" t="b">
            <v>0</v>
          </cell>
          <cell r="CX1065" t="b">
            <v>1</v>
          </cell>
          <cell r="CZ1065" t="b">
            <v>1</v>
          </cell>
          <cell r="DB1065" t="b">
            <v>0</v>
          </cell>
          <cell r="DD1065" t="b">
            <v>0</v>
          </cell>
          <cell r="DF1065" t="b">
            <v>0</v>
          </cell>
          <cell r="DH1065" t="b">
            <v>0</v>
          </cell>
          <cell r="DJ1065" t="b">
            <v>0</v>
          </cell>
          <cell r="DL1065" t="b">
            <v>0</v>
          </cell>
          <cell r="DN1065" t="b">
            <v>0</v>
          </cell>
          <cell r="DP1065" t="b">
            <v>0</v>
          </cell>
          <cell r="DV1065">
            <v>0</v>
          </cell>
          <cell r="DX1065">
            <v>0</v>
          </cell>
          <cell r="DZ1065">
            <v>0</v>
          </cell>
          <cell r="EB1065">
            <v>0</v>
          </cell>
          <cell r="ED1065">
            <v>0</v>
          </cell>
          <cell r="EF1065">
            <v>0</v>
          </cell>
          <cell r="EJ1065">
            <v>0</v>
          </cell>
          <cell r="EL1065">
            <v>0</v>
          </cell>
          <cell r="EN1065">
            <v>0</v>
          </cell>
          <cell r="EP1065">
            <v>0</v>
          </cell>
          <cell r="ER1065">
            <v>0</v>
          </cell>
          <cell r="ET1065">
            <v>0</v>
          </cell>
          <cell r="EX1065">
            <v>0</v>
          </cell>
          <cell r="EZ1065">
            <v>0</v>
          </cell>
          <cell r="FD1065">
            <v>0</v>
          </cell>
          <cell r="FF1065">
            <v>0</v>
          </cell>
        </row>
        <row r="1066">
          <cell r="A1066" t="str">
            <v>Solceller_DKW_2024</v>
          </cell>
          <cell r="B1066" t="str">
            <v>DK-West</v>
          </cell>
          <cell r="G1066">
            <v>39</v>
          </cell>
          <cell r="H1066">
            <v>0</v>
          </cell>
          <cell r="N1066">
            <v>33.15</v>
          </cell>
          <cell r="AK1066">
            <v>39</v>
          </cell>
          <cell r="AL1066">
            <v>0</v>
          </cell>
          <cell r="AN1066">
            <v>0</v>
          </cell>
          <cell r="AO1066">
            <v>9.75</v>
          </cell>
          <cell r="AP1066">
            <v>0</v>
          </cell>
          <cell r="AQ1066">
            <v>0</v>
          </cell>
          <cell r="BG1066" t="b">
            <v>1</v>
          </cell>
          <cell r="BO1066" t="b">
            <v>0</v>
          </cell>
          <cell r="CA1066" t="b">
            <v>0</v>
          </cell>
          <cell r="CB1066" t="b">
            <v>0</v>
          </cell>
          <cell r="CD1066" t="b">
            <v>0</v>
          </cell>
          <cell r="CE1066" t="b">
            <v>0</v>
          </cell>
          <cell r="CG1066" t="b">
            <v>0</v>
          </cell>
          <cell r="CH1066" t="b">
            <v>0</v>
          </cell>
          <cell r="CP1066" t="str">
            <v>ERSOLPVO</v>
          </cell>
          <cell r="CT1066" t="b">
            <v>0</v>
          </cell>
          <cell r="CV1066" t="b">
            <v>0</v>
          </cell>
          <cell r="CX1066" t="b">
            <v>1</v>
          </cell>
          <cell r="CZ1066" t="b">
            <v>1</v>
          </cell>
          <cell r="DB1066" t="b">
            <v>0</v>
          </cell>
          <cell r="DD1066" t="b">
            <v>0</v>
          </cell>
          <cell r="DF1066" t="b">
            <v>0</v>
          </cell>
          <cell r="DH1066" t="b">
            <v>0</v>
          </cell>
          <cell r="DJ1066" t="b">
            <v>0</v>
          </cell>
          <cell r="DL1066" t="b">
            <v>0</v>
          </cell>
          <cell r="DN1066" t="b">
            <v>0</v>
          </cell>
          <cell r="DP1066" t="b">
            <v>0</v>
          </cell>
          <cell r="DV1066">
            <v>0</v>
          </cell>
          <cell r="DX1066">
            <v>0</v>
          </cell>
          <cell r="DZ1066">
            <v>0</v>
          </cell>
          <cell r="EB1066">
            <v>0</v>
          </cell>
          <cell r="ED1066">
            <v>0</v>
          </cell>
          <cell r="EF1066">
            <v>0</v>
          </cell>
          <cell r="EJ1066">
            <v>0</v>
          </cell>
          <cell r="EL1066">
            <v>0</v>
          </cell>
          <cell r="EN1066">
            <v>0</v>
          </cell>
          <cell r="EP1066">
            <v>0</v>
          </cell>
          <cell r="ER1066">
            <v>0</v>
          </cell>
          <cell r="ET1066">
            <v>0</v>
          </cell>
          <cell r="EX1066">
            <v>0</v>
          </cell>
          <cell r="EZ1066">
            <v>0</v>
          </cell>
          <cell r="FD1066">
            <v>0</v>
          </cell>
          <cell r="FF1066">
            <v>0</v>
          </cell>
        </row>
        <row r="1067">
          <cell r="A1067" t="str">
            <v>Solceller_DKW_2025</v>
          </cell>
          <cell r="B1067" t="str">
            <v>DK-West</v>
          </cell>
          <cell r="G1067">
            <v>39</v>
          </cell>
          <cell r="H1067">
            <v>0</v>
          </cell>
          <cell r="N1067">
            <v>33.15</v>
          </cell>
          <cell r="AK1067">
            <v>39</v>
          </cell>
          <cell r="AL1067">
            <v>0</v>
          </cell>
          <cell r="AN1067">
            <v>0</v>
          </cell>
          <cell r="AO1067">
            <v>9.75</v>
          </cell>
          <cell r="AP1067">
            <v>0</v>
          </cell>
          <cell r="AQ1067">
            <v>0</v>
          </cell>
          <cell r="BG1067" t="b">
            <v>1</v>
          </cell>
          <cell r="BO1067" t="b">
            <v>0</v>
          </cell>
          <cell r="CA1067" t="b">
            <v>0</v>
          </cell>
          <cell r="CB1067" t="b">
            <v>0</v>
          </cell>
          <cell r="CD1067" t="b">
            <v>0</v>
          </cell>
          <cell r="CE1067" t="b">
            <v>0</v>
          </cell>
          <cell r="CG1067" t="b">
            <v>0</v>
          </cell>
          <cell r="CH1067" t="b">
            <v>0</v>
          </cell>
          <cell r="CP1067" t="str">
            <v>ERSOLPVO</v>
          </cell>
          <cell r="CT1067" t="b">
            <v>0</v>
          </cell>
          <cell r="CV1067" t="b">
            <v>0</v>
          </cell>
          <cell r="CX1067" t="b">
            <v>1</v>
          </cell>
          <cell r="CZ1067" t="b">
            <v>1</v>
          </cell>
          <cell r="DB1067" t="b">
            <v>0</v>
          </cell>
          <cell r="DD1067" t="b">
            <v>0</v>
          </cell>
          <cell r="DF1067" t="b">
            <v>0</v>
          </cell>
          <cell r="DH1067" t="b">
            <v>0</v>
          </cell>
          <cell r="DJ1067" t="b">
            <v>0</v>
          </cell>
          <cell r="DL1067" t="b">
            <v>0</v>
          </cell>
          <cell r="DN1067" t="b">
            <v>0</v>
          </cell>
          <cell r="DP1067" t="b">
            <v>0</v>
          </cell>
          <cell r="DV1067">
            <v>0</v>
          </cell>
          <cell r="DX1067">
            <v>0</v>
          </cell>
          <cell r="DZ1067">
            <v>0</v>
          </cell>
          <cell r="EB1067">
            <v>0</v>
          </cell>
          <cell r="ED1067">
            <v>0</v>
          </cell>
          <cell r="EF1067">
            <v>0</v>
          </cell>
          <cell r="EJ1067">
            <v>0</v>
          </cell>
          <cell r="EL1067">
            <v>0</v>
          </cell>
          <cell r="EN1067">
            <v>0</v>
          </cell>
          <cell r="EP1067">
            <v>0</v>
          </cell>
          <cell r="ER1067">
            <v>0</v>
          </cell>
          <cell r="ET1067">
            <v>0</v>
          </cell>
          <cell r="EX1067">
            <v>0</v>
          </cell>
          <cell r="EZ1067">
            <v>0</v>
          </cell>
          <cell r="FD1067">
            <v>0</v>
          </cell>
          <cell r="FF1067">
            <v>0</v>
          </cell>
        </row>
        <row r="1068">
          <cell r="A1068" t="str">
            <v>Solceller_DKW_2026</v>
          </cell>
          <cell r="B1068" t="str">
            <v>DK-West</v>
          </cell>
          <cell r="G1068">
            <v>39</v>
          </cell>
          <cell r="H1068">
            <v>0</v>
          </cell>
          <cell r="N1068">
            <v>33.15</v>
          </cell>
          <cell r="AK1068">
            <v>39</v>
          </cell>
          <cell r="AL1068">
            <v>0</v>
          </cell>
          <cell r="AN1068">
            <v>0</v>
          </cell>
          <cell r="AO1068">
            <v>9.75</v>
          </cell>
          <cell r="AP1068">
            <v>0</v>
          </cell>
          <cell r="AQ1068">
            <v>0</v>
          </cell>
          <cell r="BG1068" t="b">
            <v>1</v>
          </cell>
          <cell r="BO1068" t="b">
            <v>0</v>
          </cell>
          <cell r="CA1068" t="b">
            <v>0</v>
          </cell>
          <cell r="CB1068" t="b">
            <v>0</v>
          </cell>
          <cell r="CD1068" t="b">
            <v>0</v>
          </cell>
          <cell r="CE1068" t="b">
            <v>0</v>
          </cell>
          <cell r="CG1068" t="b">
            <v>0</v>
          </cell>
          <cell r="CH1068" t="b">
            <v>0</v>
          </cell>
          <cell r="CP1068" t="str">
            <v>ERSOLPVO</v>
          </cell>
          <cell r="CT1068" t="b">
            <v>0</v>
          </cell>
          <cell r="CV1068" t="b">
            <v>0</v>
          </cell>
          <cell r="CX1068" t="b">
            <v>0</v>
          </cell>
          <cell r="CZ1068" t="b">
            <v>1</v>
          </cell>
          <cell r="DB1068" t="b">
            <v>0</v>
          </cell>
          <cell r="DD1068" t="b">
            <v>0</v>
          </cell>
          <cell r="DF1068" t="b">
            <v>0</v>
          </cell>
          <cell r="DH1068" t="b">
            <v>0</v>
          </cell>
          <cell r="DJ1068" t="b">
            <v>0</v>
          </cell>
          <cell r="DL1068" t="b">
            <v>0</v>
          </cell>
          <cell r="DN1068" t="b">
            <v>0</v>
          </cell>
          <cell r="DP1068" t="b">
            <v>0</v>
          </cell>
          <cell r="DV1068">
            <v>0</v>
          </cell>
          <cell r="DX1068">
            <v>0</v>
          </cell>
          <cell r="DZ1068">
            <v>0</v>
          </cell>
          <cell r="EB1068">
            <v>0</v>
          </cell>
          <cell r="ED1068">
            <v>0</v>
          </cell>
          <cell r="EF1068">
            <v>0</v>
          </cell>
          <cell r="EJ1068">
            <v>0</v>
          </cell>
          <cell r="EL1068">
            <v>0</v>
          </cell>
          <cell r="EN1068">
            <v>0</v>
          </cell>
          <cell r="EP1068">
            <v>0</v>
          </cell>
          <cell r="ER1068">
            <v>0</v>
          </cell>
          <cell r="ET1068">
            <v>0</v>
          </cell>
          <cell r="EX1068">
            <v>0</v>
          </cell>
          <cell r="EZ1068">
            <v>0</v>
          </cell>
          <cell r="FD1068">
            <v>0</v>
          </cell>
          <cell r="FF1068">
            <v>0</v>
          </cell>
        </row>
        <row r="1069">
          <cell r="A1069" t="str">
            <v>Solceller_DKW_2027</v>
          </cell>
          <cell r="B1069" t="str">
            <v>DK-West</v>
          </cell>
          <cell r="G1069">
            <v>39</v>
          </cell>
          <cell r="H1069">
            <v>0</v>
          </cell>
          <cell r="N1069">
            <v>33.15</v>
          </cell>
          <cell r="AK1069">
            <v>39</v>
          </cell>
          <cell r="AL1069">
            <v>0</v>
          </cell>
          <cell r="AN1069">
            <v>0</v>
          </cell>
          <cell r="AO1069">
            <v>9.75</v>
          </cell>
          <cell r="AP1069">
            <v>0</v>
          </cell>
          <cell r="AQ1069">
            <v>0</v>
          </cell>
          <cell r="BG1069" t="b">
            <v>1</v>
          </cell>
          <cell r="BO1069" t="b">
            <v>0</v>
          </cell>
          <cell r="CA1069" t="b">
            <v>0</v>
          </cell>
          <cell r="CB1069" t="b">
            <v>0</v>
          </cell>
          <cell r="CD1069" t="b">
            <v>0</v>
          </cell>
          <cell r="CE1069" t="b">
            <v>0</v>
          </cell>
          <cell r="CG1069" t="b">
            <v>0</v>
          </cell>
          <cell r="CH1069" t="b">
            <v>0</v>
          </cell>
          <cell r="CP1069" t="str">
            <v>ERSOLPVO</v>
          </cell>
          <cell r="CT1069" t="b">
            <v>0</v>
          </cell>
          <cell r="CV1069" t="b">
            <v>0</v>
          </cell>
          <cell r="CX1069" t="b">
            <v>0</v>
          </cell>
          <cell r="CZ1069" t="b">
            <v>1</v>
          </cell>
          <cell r="DB1069" t="b">
            <v>0</v>
          </cell>
          <cell r="DD1069" t="b">
            <v>0</v>
          </cell>
          <cell r="DF1069" t="b">
            <v>0</v>
          </cell>
          <cell r="DH1069" t="b">
            <v>0</v>
          </cell>
          <cell r="DJ1069" t="b">
            <v>0</v>
          </cell>
          <cell r="DL1069" t="b">
            <v>0</v>
          </cell>
          <cell r="DN1069" t="b">
            <v>0</v>
          </cell>
          <cell r="DP1069" t="b">
            <v>0</v>
          </cell>
          <cell r="DV1069">
            <v>0</v>
          </cell>
          <cell r="DX1069">
            <v>0</v>
          </cell>
          <cell r="DZ1069">
            <v>0</v>
          </cell>
          <cell r="EB1069">
            <v>0</v>
          </cell>
          <cell r="ED1069">
            <v>0</v>
          </cell>
          <cell r="EF1069">
            <v>0</v>
          </cell>
          <cell r="EJ1069">
            <v>0</v>
          </cell>
          <cell r="EL1069">
            <v>0</v>
          </cell>
          <cell r="EN1069">
            <v>0</v>
          </cell>
          <cell r="EP1069">
            <v>0</v>
          </cell>
          <cell r="ER1069">
            <v>0</v>
          </cell>
          <cell r="ET1069">
            <v>0</v>
          </cell>
          <cell r="EX1069">
            <v>0</v>
          </cell>
          <cell r="EZ1069">
            <v>0</v>
          </cell>
          <cell r="FD1069">
            <v>0</v>
          </cell>
          <cell r="FF1069">
            <v>0</v>
          </cell>
        </row>
        <row r="1070">
          <cell r="A1070" t="str">
            <v>Solceller_DKW_2028</v>
          </cell>
          <cell r="B1070" t="str">
            <v>DK-West</v>
          </cell>
          <cell r="G1070">
            <v>39</v>
          </cell>
          <cell r="H1070">
            <v>0</v>
          </cell>
          <cell r="N1070">
            <v>33.15</v>
          </cell>
          <cell r="AK1070">
            <v>39</v>
          </cell>
          <cell r="AL1070">
            <v>0</v>
          </cell>
          <cell r="AN1070">
            <v>0</v>
          </cell>
          <cell r="AO1070">
            <v>9.75</v>
          </cell>
          <cell r="AP1070">
            <v>0</v>
          </cell>
          <cell r="AQ1070">
            <v>0</v>
          </cell>
          <cell r="BG1070" t="b">
            <v>1</v>
          </cell>
          <cell r="BO1070" t="b">
            <v>0</v>
          </cell>
          <cell r="CA1070" t="b">
            <v>0</v>
          </cell>
          <cell r="CB1070" t="b">
            <v>0</v>
          </cell>
          <cell r="CD1070" t="b">
            <v>0</v>
          </cell>
          <cell r="CE1070" t="b">
            <v>0</v>
          </cell>
          <cell r="CG1070" t="b">
            <v>0</v>
          </cell>
          <cell r="CH1070" t="b">
            <v>0</v>
          </cell>
          <cell r="CP1070" t="str">
            <v>ERSOLPVO</v>
          </cell>
          <cell r="CT1070" t="b">
            <v>0</v>
          </cell>
          <cell r="CV1070" t="b">
            <v>0</v>
          </cell>
          <cell r="CX1070" t="b">
            <v>0</v>
          </cell>
          <cell r="CZ1070" t="b">
            <v>1</v>
          </cell>
          <cell r="DB1070" t="b">
            <v>0</v>
          </cell>
          <cell r="DD1070" t="b">
            <v>0</v>
          </cell>
          <cell r="DF1070" t="b">
            <v>0</v>
          </cell>
          <cell r="DH1070" t="b">
            <v>0</v>
          </cell>
          <cell r="DJ1070" t="b">
            <v>0</v>
          </cell>
          <cell r="DL1070" t="b">
            <v>0</v>
          </cell>
          <cell r="DN1070" t="b">
            <v>0</v>
          </cell>
          <cell r="DP1070" t="b">
            <v>0</v>
          </cell>
          <cell r="DV1070">
            <v>0</v>
          </cell>
          <cell r="DX1070">
            <v>0</v>
          </cell>
          <cell r="DZ1070">
            <v>0</v>
          </cell>
          <cell r="EB1070">
            <v>0</v>
          </cell>
          <cell r="ED1070">
            <v>0</v>
          </cell>
          <cell r="EF1070">
            <v>0</v>
          </cell>
          <cell r="EJ1070">
            <v>0</v>
          </cell>
          <cell r="EL1070">
            <v>0</v>
          </cell>
          <cell r="EN1070">
            <v>0</v>
          </cell>
          <cell r="EP1070">
            <v>0</v>
          </cell>
          <cell r="ER1070">
            <v>0</v>
          </cell>
          <cell r="ET1070">
            <v>0</v>
          </cell>
          <cell r="EX1070">
            <v>0</v>
          </cell>
          <cell r="EZ1070">
            <v>0</v>
          </cell>
          <cell r="FD1070">
            <v>0</v>
          </cell>
          <cell r="FF1070">
            <v>0</v>
          </cell>
        </row>
        <row r="1071">
          <cell r="A1071" t="str">
            <v>Solceller_DKW_2029</v>
          </cell>
          <cell r="B1071" t="str">
            <v>DK-West</v>
          </cell>
          <cell r="G1071">
            <v>39</v>
          </cell>
          <cell r="H1071">
            <v>0</v>
          </cell>
          <cell r="N1071">
            <v>33.15</v>
          </cell>
          <cell r="AK1071">
            <v>39</v>
          </cell>
          <cell r="AL1071">
            <v>0</v>
          </cell>
          <cell r="AN1071">
            <v>0</v>
          </cell>
          <cell r="AO1071">
            <v>9.75</v>
          </cell>
          <cell r="AP1071">
            <v>0</v>
          </cell>
          <cell r="AQ1071">
            <v>0</v>
          </cell>
          <cell r="BG1071" t="b">
            <v>1</v>
          </cell>
          <cell r="BO1071" t="b">
            <v>0</v>
          </cell>
          <cell r="CA1071" t="b">
            <v>0</v>
          </cell>
          <cell r="CB1071" t="b">
            <v>0</v>
          </cell>
          <cell r="CD1071" t="b">
            <v>0</v>
          </cell>
          <cell r="CE1071" t="b">
            <v>0</v>
          </cell>
          <cell r="CG1071" t="b">
            <v>0</v>
          </cell>
          <cell r="CH1071" t="b">
            <v>0</v>
          </cell>
          <cell r="CP1071" t="str">
            <v>ERSOLPVO</v>
          </cell>
          <cell r="CT1071" t="b">
            <v>0</v>
          </cell>
          <cell r="CV1071" t="b">
            <v>0</v>
          </cell>
          <cell r="CX1071" t="b">
            <v>0</v>
          </cell>
          <cell r="CZ1071" t="b">
            <v>1</v>
          </cell>
          <cell r="DB1071" t="b">
            <v>0</v>
          </cell>
          <cell r="DD1071" t="b">
            <v>0</v>
          </cell>
          <cell r="DF1071" t="b">
            <v>0</v>
          </cell>
          <cell r="DH1071" t="b">
            <v>0</v>
          </cell>
          <cell r="DJ1071" t="b">
            <v>0</v>
          </cell>
          <cell r="DL1071" t="b">
            <v>0</v>
          </cell>
          <cell r="DN1071" t="b">
            <v>0</v>
          </cell>
          <cell r="DP1071" t="b">
            <v>0</v>
          </cell>
          <cell r="DV1071">
            <v>0</v>
          </cell>
          <cell r="DX1071">
            <v>0</v>
          </cell>
          <cell r="DZ1071">
            <v>0</v>
          </cell>
          <cell r="EB1071">
            <v>0</v>
          </cell>
          <cell r="ED1071">
            <v>0</v>
          </cell>
          <cell r="EF1071">
            <v>0</v>
          </cell>
          <cell r="EJ1071">
            <v>0</v>
          </cell>
          <cell r="EL1071">
            <v>0</v>
          </cell>
          <cell r="EN1071">
            <v>0</v>
          </cell>
          <cell r="EP1071">
            <v>0</v>
          </cell>
          <cell r="ER1071">
            <v>0</v>
          </cell>
          <cell r="ET1071">
            <v>0</v>
          </cell>
          <cell r="EX1071">
            <v>0</v>
          </cell>
          <cell r="EZ1071">
            <v>0</v>
          </cell>
          <cell r="FD1071">
            <v>0</v>
          </cell>
          <cell r="FF1071">
            <v>0</v>
          </cell>
        </row>
        <row r="1072">
          <cell r="A1072" t="str">
            <v>Solceller_DKW_2030</v>
          </cell>
          <cell r="B1072" t="str">
            <v>DK-West</v>
          </cell>
          <cell r="G1072">
            <v>39</v>
          </cell>
          <cell r="H1072">
            <v>0</v>
          </cell>
          <cell r="N1072">
            <v>33.15</v>
          </cell>
          <cell r="AK1072">
            <v>39</v>
          </cell>
          <cell r="AL1072">
            <v>0</v>
          </cell>
          <cell r="AN1072">
            <v>0</v>
          </cell>
          <cell r="AO1072">
            <v>9.75</v>
          </cell>
          <cell r="AP1072">
            <v>0</v>
          </cell>
          <cell r="AQ1072">
            <v>0</v>
          </cell>
          <cell r="BG1072" t="b">
            <v>1</v>
          </cell>
          <cell r="BO1072" t="b">
            <v>0</v>
          </cell>
          <cell r="CA1072" t="b">
            <v>0</v>
          </cell>
          <cell r="CB1072" t="b">
            <v>0</v>
          </cell>
          <cell r="CD1072" t="b">
            <v>0</v>
          </cell>
          <cell r="CE1072" t="b">
            <v>0</v>
          </cell>
          <cell r="CG1072" t="b">
            <v>0</v>
          </cell>
          <cell r="CH1072" t="b">
            <v>0</v>
          </cell>
          <cell r="CP1072" t="str">
            <v>ERSOLPVO</v>
          </cell>
          <cell r="CT1072" t="b">
            <v>0</v>
          </cell>
          <cell r="CV1072" t="b">
            <v>0</v>
          </cell>
          <cell r="CX1072" t="b">
            <v>0</v>
          </cell>
          <cell r="CZ1072" t="b">
            <v>1</v>
          </cell>
          <cell r="DB1072" t="b">
            <v>0</v>
          </cell>
          <cell r="DD1072" t="b">
            <v>0</v>
          </cell>
          <cell r="DF1072" t="b">
            <v>0</v>
          </cell>
          <cell r="DH1072" t="b">
            <v>0</v>
          </cell>
          <cell r="DJ1072" t="b">
            <v>0</v>
          </cell>
          <cell r="DL1072" t="b">
            <v>0</v>
          </cell>
          <cell r="DN1072" t="b">
            <v>0</v>
          </cell>
          <cell r="DP1072" t="b">
            <v>0</v>
          </cell>
          <cell r="DV1072">
            <v>0</v>
          </cell>
          <cell r="DX1072">
            <v>0</v>
          </cell>
          <cell r="DZ1072">
            <v>0</v>
          </cell>
          <cell r="EB1072">
            <v>0</v>
          </cell>
          <cell r="ED1072">
            <v>0</v>
          </cell>
          <cell r="EF1072">
            <v>0</v>
          </cell>
          <cell r="EJ1072">
            <v>0</v>
          </cell>
          <cell r="EL1072">
            <v>0</v>
          </cell>
          <cell r="EN1072">
            <v>0</v>
          </cell>
          <cell r="EP1072">
            <v>0</v>
          </cell>
          <cell r="ER1072">
            <v>0</v>
          </cell>
          <cell r="ET1072">
            <v>0</v>
          </cell>
          <cell r="EX1072">
            <v>0</v>
          </cell>
          <cell r="EZ1072">
            <v>0</v>
          </cell>
          <cell r="FD1072">
            <v>0</v>
          </cell>
          <cell r="FF1072">
            <v>0</v>
          </cell>
        </row>
        <row r="1073">
          <cell r="A1073" t="str">
            <v>Solceller_DKW_2031</v>
          </cell>
          <cell r="B1073" t="str">
            <v>DK-West</v>
          </cell>
          <cell r="G1073">
            <v>39</v>
          </cell>
          <cell r="H1073">
            <v>0</v>
          </cell>
          <cell r="N1073">
            <v>33.15</v>
          </cell>
          <cell r="AK1073">
            <v>39</v>
          </cell>
          <cell r="AL1073">
            <v>0</v>
          </cell>
          <cell r="AN1073">
            <v>0</v>
          </cell>
          <cell r="AO1073">
            <v>9.75</v>
          </cell>
          <cell r="AP1073">
            <v>0</v>
          </cell>
          <cell r="AQ1073">
            <v>0</v>
          </cell>
          <cell r="BG1073" t="b">
            <v>1</v>
          </cell>
          <cell r="BO1073" t="b">
            <v>0</v>
          </cell>
          <cell r="CA1073" t="b">
            <v>0</v>
          </cell>
          <cell r="CB1073" t="b">
            <v>0</v>
          </cell>
          <cell r="CD1073" t="b">
            <v>0</v>
          </cell>
          <cell r="CE1073" t="b">
            <v>0</v>
          </cell>
          <cell r="CG1073" t="b">
            <v>0</v>
          </cell>
          <cell r="CH1073" t="b">
            <v>0</v>
          </cell>
          <cell r="CP1073" t="str">
            <v>ERSOLPVO</v>
          </cell>
          <cell r="CT1073" t="b">
            <v>0</v>
          </cell>
          <cell r="CV1073" t="b">
            <v>0</v>
          </cell>
          <cell r="CX1073" t="b">
            <v>0</v>
          </cell>
          <cell r="CZ1073" t="b">
            <v>0</v>
          </cell>
          <cell r="DB1073" t="b">
            <v>0</v>
          </cell>
          <cell r="DD1073" t="b">
            <v>0</v>
          </cell>
          <cell r="DF1073" t="b">
            <v>0</v>
          </cell>
          <cell r="DH1073" t="b">
            <v>0</v>
          </cell>
          <cell r="DJ1073" t="b">
            <v>0</v>
          </cell>
          <cell r="DL1073" t="b">
            <v>0</v>
          </cell>
          <cell r="DN1073" t="b">
            <v>0</v>
          </cell>
          <cell r="DP1073" t="b">
            <v>0</v>
          </cell>
          <cell r="DV1073">
            <v>0</v>
          </cell>
          <cell r="DX1073">
            <v>0</v>
          </cell>
          <cell r="DZ1073">
            <v>0</v>
          </cell>
          <cell r="EB1073">
            <v>0</v>
          </cell>
          <cell r="ED1073">
            <v>0</v>
          </cell>
          <cell r="EF1073">
            <v>0</v>
          </cell>
          <cell r="EJ1073">
            <v>0</v>
          </cell>
          <cell r="EL1073">
            <v>0</v>
          </cell>
          <cell r="EN1073">
            <v>0</v>
          </cell>
          <cell r="EP1073">
            <v>0</v>
          </cell>
          <cell r="ER1073">
            <v>0</v>
          </cell>
          <cell r="ET1073">
            <v>0</v>
          </cell>
          <cell r="EX1073">
            <v>0</v>
          </cell>
          <cell r="EZ1073">
            <v>0</v>
          </cell>
          <cell r="FD1073">
            <v>0</v>
          </cell>
          <cell r="FF1073">
            <v>0</v>
          </cell>
        </row>
        <row r="1074">
          <cell r="A1074" t="str">
            <v>Solceller_DKW_2032</v>
          </cell>
          <cell r="B1074" t="str">
            <v>DK-West</v>
          </cell>
          <cell r="G1074">
            <v>39</v>
          </cell>
          <cell r="H1074">
            <v>0</v>
          </cell>
          <cell r="N1074">
            <v>33.15</v>
          </cell>
          <cell r="AK1074">
            <v>39</v>
          </cell>
          <cell r="AL1074">
            <v>0</v>
          </cell>
          <cell r="AN1074">
            <v>0</v>
          </cell>
          <cell r="AO1074">
            <v>9.75</v>
          </cell>
          <cell r="AP1074">
            <v>0</v>
          </cell>
          <cell r="AQ1074">
            <v>0</v>
          </cell>
          <cell r="BG1074" t="b">
            <v>1</v>
          </cell>
          <cell r="BO1074" t="b">
            <v>0</v>
          </cell>
          <cell r="CA1074" t="b">
            <v>0</v>
          </cell>
          <cell r="CB1074" t="b">
            <v>0</v>
          </cell>
          <cell r="CD1074" t="b">
            <v>0</v>
          </cell>
          <cell r="CE1074" t="b">
            <v>0</v>
          </cell>
          <cell r="CG1074" t="b">
            <v>0</v>
          </cell>
          <cell r="CH1074" t="b">
            <v>0</v>
          </cell>
          <cell r="CP1074" t="str">
            <v>ERSOLPVO</v>
          </cell>
          <cell r="CT1074" t="b">
            <v>0</v>
          </cell>
          <cell r="CV1074" t="b">
            <v>0</v>
          </cell>
          <cell r="CX1074" t="b">
            <v>0</v>
          </cell>
          <cell r="CZ1074" t="b">
            <v>0</v>
          </cell>
          <cell r="DB1074" t="b">
            <v>0</v>
          </cell>
          <cell r="DD1074" t="b">
            <v>0</v>
          </cell>
          <cell r="DF1074" t="b">
            <v>0</v>
          </cell>
          <cell r="DH1074" t="b">
            <v>0</v>
          </cell>
          <cell r="DJ1074" t="b">
            <v>0</v>
          </cell>
          <cell r="DL1074" t="b">
            <v>0</v>
          </cell>
          <cell r="DN1074" t="b">
            <v>0</v>
          </cell>
          <cell r="DP1074" t="b">
            <v>0</v>
          </cell>
          <cell r="DV1074">
            <v>0</v>
          </cell>
          <cell r="DX1074">
            <v>0</v>
          </cell>
          <cell r="DZ1074">
            <v>0</v>
          </cell>
          <cell r="EB1074">
            <v>0</v>
          </cell>
          <cell r="ED1074">
            <v>0</v>
          </cell>
          <cell r="EF1074">
            <v>0</v>
          </cell>
          <cell r="EJ1074">
            <v>0</v>
          </cell>
          <cell r="EL1074">
            <v>0</v>
          </cell>
          <cell r="EN1074">
            <v>0</v>
          </cell>
          <cell r="EP1074">
            <v>0</v>
          </cell>
          <cell r="ER1074">
            <v>0</v>
          </cell>
          <cell r="ET1074">
            <v>0</v>
          </cell>
          <cell r="EX1074">
            <v>0</v>
          </cell>
          <cell r="EZ1074">
            <v>0</v>
          </cell>
          <cell r="FD1074">
            <v>0</v>
          </cell>
          <cell r="FF1074">
            <v>0</v>
          </cell>
        </row>
        <row r="1075">
          <cell r="A1075" t="str">
            <v>Solceller_DKW_2033</v>
          </cell>
          <cell r="B1075" t="str">
            <v>DK-West</v>
          </cell>
          <cell r="G1075">
            <v>39</v>
          </cell>
          <cell r="H1075">
            <v>0</v>
          </cell>
          <cell r="N1075">
            <v>33.15</v>
          </cell>
          <cell r="AK1075">
            <v>39</v>
          </cell>
          <cell r="AL1075">
            <v>0</v>
          </cell>
          <cell r="AN1075">
            <v>0</v>
          </cell>
          <cell r="AO1075">
            <v>9.75</v>
          </cell>
          <cell r="AP1075">
            <v>0</v>
          </cell>
          <cell r="AQ1075">
            <v>0</v>
          </cell>
          <cell r="BG1075" t="b">
            <v>1</v>
          </cell>
          <cell r="BO1075" t="b">
            <v>0</v>
          </cell>
          <cell r="CA1075" t="b">
            <v>0</v>
          </cell>
          <cell r="CB1075" t="b">
            <v>0</v>
          </cell>
          <cell r="CD1075" t="b">
            <v>0</v>
          </cell>
          <cell r="CE1075" t="b">
            <v>0</v>
          </cell>
          <cell r="CG1075" t="b">
            <v>0</v>
          </cell>
          <cell r="CH1075" t="b">
            <v>0</v>
          </cell>
          <cell r="CP1075" t="str">
            <v>ERSOLPVO</v>
          </cell>
          <cell r="CT1075" t="b">
            <v>0</v>
          </cell>
          <cell r="CV1075" t="b">
            <v>0</v>
          </cell>
          <cell r="CX1075" t="b">
            <v>0</v>
          </cell>
          <cell r="CZ1075" t="b">
            <v>0</v>
          </cell>
          <cell r="DB1075" t="b">
            <v>0</v>
          </cell>
          <cell r="DD1075" t="b">
            <v>0</v>
          </cell>
          <cell r="DF1075" t="b">
            <v>0</v>
          </cell>
          <cell r="DH1075" t="b">
            <v>0</v>
          </cell>
          <cell r="DJ1075" t="b">
            <v>0</v>
          </cell>
          <cell r="DL1075" t="b">
            <v>0</v>
          </cell>
          <cell r="DN1075" t="b">
            <v>0</v>
          </cell>
          <cell r="DP1075" t="b">
            <v>0</v>
          </cell>
          <cell r="DV1075">
            <v>0</v>
          </cell>
          <cell r="DX1075">
            <v>0</v>
          </cell>
          <cell r="DZ1075">
            <v>0</v>
          </cell>
          <cell r="EB1075">
            <v>0</v>
          </cell>
          <cell r="ED1075">
            <v>0</v>
          </cell>
          <cell r="EF1075">
            <v>0</v>
          </cell>
          <cell r="EJ1075">
            <v>0</v>
          </cell>
          <cell r="EL1075">
            <v>0</v>
          </cell>
          <cell r="EN1075">
            <v>0</v>
          </cell>
          <cell r="EP1075">
            <v>0</v>
          </cell>
          <cell r="ER1075">
            <v>0</v>
          </cell>
          <cell r="ET1075">
            <v>0</v>
          </cell>
          <cell r="EX1075">
            <v>0</v>
          </cell>
          <cell r="EZ1075">
            <v>0</v>
          </cell>
          <cell r="FD1075">
            <v>0</v>
          </cell>
          <cell r="FF1075">
            <v>0</v>
          </cell>
        </row>
        <row r="1076">
          <cell r="A1076" t="str">
            <v>Solceller_DKW_2034</v>
          </cell>
          <cell r="B1076" t="str">
            <v>DK-West</v>
          </cell>
          <cell r="G1076">
            <v>39</v>
          </cell>
          <cell r="H1076">
            <v>0</v>
          </cell>
          <cell r="N1076">
            <v>33.15</v>
          </cell>
          <cell r="AK1076">
            <v>39</v>
          </cell>
          <cell r="AL1076">
            <v>0</v>
          </cell>
          <cell r="AN1076">
            <v>0</v>
          </cell>
          <cell r="AO1076">
            <v>9.75</v>
          </cell>
          <cell r="AP1076">
            <v>0</v>
          </cell>
          <cell r="AQ1076">
            <v>0</v>
          </cell>
          <cell r="BG1076" t="b">
            <v>1</v>
          </cell>
          <cell r="BO1076" t="b">
            <v>0</v>
          </cell>
          <cell r="CA1076" t="b">
            <v>0</v>
          </cell>
          <cell r="CB1076" t="b">
            <v>0</v>
          </cell>
          <cell r="CD1076" t="b">
            <v>0</v>
          </cell>
          <cell r="CE1076" t="b">
            <v>0</v>
          </cell>
          <cell r="CG1076" t="b">
            <v>0</v>
          </cell>
          <cell r="CH1076" t="b">
            <v>0</v>
          </cell>
          <cell r="CP1076" t="str">
            <v>ERSOLPVO</v>
          </cell>
          <cell r="CT1076" t="b">
            <v>0</v>
          </cell>
          <cell r="CV1076" t="b">
            <v>0</v>
          </cell>
          <cell r="CX1076" t="b">
            <v>0</v>
          </cell>
          <cell r="CZ1076" t="b">
            <v>0</v>
          </cell>
          <cell r="DB1076" t="b">
            <v>0</v>
          </cell>
          <cell r="DD1076" t="b">
            <v>0</v>
          </cell>
          <cell r="DF1076" t="b">
            <v>0</v>
          </cell>
          <cell r="DH1076" t="b">
            <v>0</v>
          </cell>
          <cell r="DJ1076" t="b">
            <v>0</v>
          </cell>
          <cell r="DL1076" t="b">
            <v>0</v>
          </cell>
          <cell r="DN1076" t="b">
            <v>0</v>
          </cell>
          <cell r="DP1076" t="b">
            <v>0</v>
          </cell>
          <cell r="DV1076">
            <v>0</v>
          </cell>
          <cell r="DX1076">
            <v>0</v>
          </cell>
          <cell r="DZ1076">
            <v>0</v>
          </cell>
          <cell r="EB1076">
            <v>0</v>
          </cell>
          <cell r="ED1076">
            <v>0</v>
          </cell>
          <cell r="EF1076">
            <v>0</v>
          </cell>
          <cell r="EJ1076">
            <v>0</v>
          </cell>
          <cell r="EL1076">
            <v>0</v>
          </cell>
          <cell r="EN1076">
            <v>0</v>
          </cell>
          <cell r="EP1076">
            <v>0</v>
          </cell>
          <cell r="ER1076">
            <v>0</v>
          </cell>
          <cell r="ET1076">
            <v>0</v>
          </cell>
          <cell r="EX1076">
            <v>0</v>
          </cell>
          <cell r="EZ1076">
            <v>0</v>
          </cell>
          <cell r="FD1076">
            <v>0</v>
          </cell>
          <cell r="FF1076">
            <v>0</v>
          </cell>
        </row>
        <row r="1077">
          <cell r="A1077" t="str">
            <v>Solceller_DKW_2035</v>
          </cell>
          <cell r="B1077" t="str">
            <v>DK-West</v>
          </cell>
          <cell r="G1077">
            <v>39</v>
          </cell>
          <cell r="H1077">
            <v>0</v>
          </cell>
          <cell r="N1077">
            <v>33.15</v>
          </cell>
          <cell r="AK1077">
            <v>39</v>
          </cell>
          <cell r="AL1077">
            <v>0</v>
          </cell>
          <cell r="AN1077">
            <v>0</v>
          </cell>
          <cell r="AO1077">
            <v>9.75</v>
          </cell>
          <cell r="AP1077">
            <v>0</v>
          </cell>
          <cell r="AQ1077">
            <v>0</v>
          </cell>
          <cell r="BG1077" t="b">
            <v>1</v>
          </cell>
          <cell r="BO1077" t="b">
            <v>0</v>
          </cell>
          <cell r="CA1077" t="b">
            <v>0</v>
          </cell>
          <cell r="CB1077" t="b">
            <v>0</v>
          </cell>
          <cell r="CD1077" t="b">
            <v>0</v>
          </cell>
          <cell r="CE1077" t="b">
            <v>0</v>
          </cell>
          <cell r="CG1077" t="b">
            <v>0</v>
          </cell>
          <cell r="CH1077" t="b">
            <v>0</v>
          </cell>
          <cell r="CP1077" t="str">
            <v>ERSOLPVO</v>
          </cell>
          <cell r="CT1077" t="b">
            <v>0</v>
          </cell>
          <cell r="CV1077" t="b">
            <v>0</v>
          </cell>
          <cell r="CX1077" t="b">
            <v>0</v>
          </cell>
          <cell r="CZ1077" t="b">
            <v>0</v>
          </cell>
          <cell r="DB1077" t="b">
            <v>0</v>
          </cell>
          <cell r="DD1077" t="b">
            <v>0</v>
          </cell>
          <cell r="DF1077" t="b">
            <v>0</v>
          </cell>
          <cell r="DH1077" t="b">
            <v>0</v>
          </cell>
          <cell r="DJ1077" t="b">
            <v>0</v>
          </cell>
          <cell r="DL1077" t="b">
            <v>0</v>
          </cell>
          <cell r="DN1077" t="b">
            <v>0</v>
          </cell>
          <cell r="DP1077" t="b">
            <v>0</v>
          </cell>
          <cell r="DV1077">
            <v>0</v>
          </cell>
          <cell r="DX1077">
            <v>0</v>
          </cell>
          <cell r="DZ1077">
            <v>0</v>
          </cell>
          <cell r="EB1077">
            <v>0</v>
          </cell>
          <cell r="ED1077">
            <v>0</v>
          </cell>
          <cell r="EF1077">
            <v>0</v>
          </cell>
          <cell r="EJ1077">
            <v>0</v>
          </cell>
          <cell r="EL1077">
            <v>0</v>
          </cell>
          <cell r="EN1077">
            <v>0</v>
          </cell>
          <cell r="EP1077">
            <v>0</v>
          </cell>
          <cell r="ER1077">
            <v>0</v>
          </cell>
          <cell r="ET1077">
            <v>0</v>
          </cell>
          <cell r="EX1077">
            <v>0</v>
          </cell>
          <cell r="EZ1077">
            <v>0</v>
          </cell>
          <cell r="FD1077">
            <v>0</v>
          </cell>
          <cell r="FF1077">
            <v>0</v>
          </cell>
        </row>
        <row r="1078">
          <cell r="A1078" t="str">
            <v>LandvindDK-West-1992</v>
          </cell>
          <cell r="B1078" t="str">
            <v>DK-West</v>
          </cell>
          <cell r="G1078">
            <v>39.766845106933943</v>
          </cell>
          <cell r="H1078">
            <v>0</v>
          </cell>
          <cell r="N1078">
            <v>82.034677573774843</v>
          </cell>
          <cell r="AK1078">
            <v>39.766845106933943</v>
          </cell>
          <cell r="AL1078">
            <v>0</v>
          </cell>
          <cell r="AN1078">
            <v>0</v>
          </cell>
          <cell r="AO1078">
            <v>6.2215229169798159</v>
          </cell>
          <cell r="AP1078">
            <v>2073.840972326605</v>
          </cell>
          <cell r="AQ1078">
            <v>0</v>
          </cell>
          <cell r="BG1078" t="b">
            <v>1</v>
          </cell>
          <cell r="BO1078" t="b">
            <v>1</v>
          </cell>
          <cell r="CA1078" t="b">
            <v>1</v>
          </cell>
          <cell r="CB1078" t="b">
            <v>0</v>
          </cell>
          <cell r="CD1078" t="b">
            <v>0</v>
          </cell>
          <cell r="CE1078" t="b">
            <v>0</v>
          </cell>
          <cell r="CG1078" t="b">
            <v>0</v>
          </cell>
          <cell r="CH1078" t="b">
            <v>0</v>
          </cell>
          <cell r="CP1078" t="str">
            <v>ERWINWON</v>
          </cell>
          <cell r="CT1078" t="b">
            <v>0</v>
          </cell>
          <cell r="CV1078" t="b">
            <v>0</v>
          </cell>
          <cell r="CX1078" t="b">
            <v>0</v>
          </cell>
          <cell r="CZ1078" t="b">
            <v>0</v>
          </cell>
          <cell r="DB1078" t="b">
            <v>0</v>
          </cell>
          <cell r="DD1078" t="b">
            <v>0</v>
          </cell>
          <cell r="DF1078" t="b">
            <v>0</v>
          </cell>
          <cell r="DH1078" t="b">
            <v>0</v>
          </cell>
          <cell r="DJ1078" t="b">
            <v>0</v>
          </cell>
          <cell r="DL1078" t="b">
            <v>0</v>
          </cell>
          <cell r="DN1078" t="b">
            <v>0</v>
          </cell>
          <cell r="DP1078" t="b">
            <v>0</v>
          </cell>
          <cell r="DV1078">
            <v>0</v>
          </cell>
          <cell r="DX1078">
            <v>0</v>
          </cell>
          <cell r="DZ1078">
            <v>0</v>
          </cell>
          <cell r="EB1078">
            <v>0</v>
          </cell>
          <cell r="ED1078">
            <v>0</v>
          </cell>
          <cell r="EF1078">
            <v>0</v>
          </cell>
          <cell r="EJ1078">
            <v>0</v>
          </cell>
          <cell r="EL1078">
            <v>0</v>
          </cell>
          <cell r="EN1078">
            <v>0</v>
          </cell>
          <cell r="EP1078">
            <v>0</v>
          </cell>
          <cell r="ER1078">
            <v>0</v>
          </cell>
          <cell r="ET1078">
            <v>0</v>
          </cell>
          <cell r="EX1078">
            <v>0</v>
          </cell>
          <cell r="EZ1078">
            <v>0</v>
          </cell>
          <cell r="FD1078">
            <v>0</v>
          </cell>
          <cell r="FF1078">
            <v>0</v>
          </cell>
        </row>
        <row r="1079">
          <cell r="A1079" t="str">
            <v>LandvindDK-West-1993</v>
          </cell>
          <cell r="B1079" t="str">
            <v>DK-West</v>
          </cell>
          <cell r="G1079">
            <v>40.030244113199387</v>
          </cell>
          <cell r="H1079">
            <v>0</v>
          </cell>
          <cell r="N1079">
            <v>82.578041084109515</v>
          </cell>
          <cell r="AK1079">
            <v>40.030244113199387</v>
          </cell>
          <cell r="AL1079">
            <v>0</v>
          </cell>
          <cell r="AN1079">
            <v>0</v>
          </cell>
          <cell r="AO1079">
            <v>6.2627316915100444</v>
          </cell>
          <cell r="AP1079">
            <v>2087.5772305033479</v>
          </cell>
          <cell r="AQ1079">
            <v>0</v>
          </cell>
          <cell r="BG1079" t="b">
            <v>1</v>
          </cell>
          <cell r="BO1079" t="b">
            <v>1</v>
          </cell>
          <cell r="CA1079" t="b">
            <v>1</v>
          </cell>
          <cell r="CB1079" t="b">
            <v>0</v>
          </cell>
          <cell r="CD1079" t="b">
            <v>0</v>
          </cell>
          <cell r="CE1079" t="b">
            <v>0</v>
          </cell>
          <cell r="CG1079" t="b">
            <v>0</v>
          </cell>
          <cell r="CH1079" t="b">
            <v>0</v>
          </cell>
          <cell r="CP1079" t="str">
            <v>ERWINWON</v>
          </cell>
          <cell r="CT1079" t="b">
            <v>0</v>
          </cell>
          <cell r="CV1079" t="b">
            <v>0</v>
          </cell>
          <cell r="CX1079" t="b">
            <v>0</v>
          </cell>
          <cell r="CZ1079" t="b">
            <v>0</v>
          </cell>
          <cell r="DB1079" t="b">
            <v>0</v>
          </cell>
          <cell r="DD1079" t="b">
            <v>0</v>
          </cell>
          <cell r="DF1079" t="b">
            <v>0</v>
          </cell>
          <cell r="DH1079" t="b">
            <v>0</v>
          </cell>
          <cell r="DJ1079" t="b">
            <v>0</v>
          </cell>
          <cell r="DL1079" t="b">
            <v>0</v>
          </cell>
          <cell r="DN1079" t="b">
            <v>0</v>
          </cell>
          <cell r="DP1079" t="b">
            <v>0</v>
          </cell>
          <cell r="DV1079">
            <v>0</v>
          </cell>
          <cell r="DX1079">
            <v>0</v>
          </cell>
          <cell r="DZ1079">
            <v>0</v>
          </cell>
          <cell r="EB1079">
            <v>0</v>
          </cell>
          <cell r="ED1079">
            <v>0</v>
          </cell>
          <cell r="EF1079">
            <v>0</v>
          </cell>
          <cell r="EJ1079">
            <v>0</v>
          </cell>
          <cell r="EL1079">
            <v>0</v>
          </cell>
          <cell r="EN1079">
            <v>0</v>
          </cell>
          <cell r="EP1079">
            <v>0</v>
          </cell>
          <cell r="ER1079">
            <v>0</v>
          </cell>
          <cell r="ET1079">
            <v>0</v>
          </cell>
          <cell r="EX1079">
            <v>0</v>
          </cell>
          <cell r="EZ1079">
            <v>0</v>
          </cell>
          <cell r="FD1079">
            <v>0</v>
          </cell>
          <cell r="FF1079">
            <v>0</v>
          </cell>
        </row>
        <row r="1080">
          <cell r="A1080" t="str">
            <v>LandvindDK-West-1994</v>
          </cell>
          <cell r="B1080" t="str">
            <v>DK-West</v>
          </cell>
          <cell r="G1080">
            <v>40.030244113199387</v>
          </cell>
          <cell r="H1080">
            <v>0</v>
          </cell>
          <cell r="N1080">
            <v>82.578041084109515</v>
          </cell>
          <cell r="AK1080">
            <v>40.030244113199387</v>
          </cell>
          <cell r="AL1080">
            <v>0</v>
          </cell>
          <cell r="AN1080">
            <v>0</v>
          </cell>
          <cell r="AO1080">
            <v>6.2627316915100444</v>
          </cell>
          <cell r="AP1080">
            <v>2087.5772305033479</v>
          </cell>
          <cell r="AQ1080">
            <v>0</v>
          </cell>
          <cell r="BG1080" t="b">
            <v>1</v>
          </cell>
          <cell r="BO1080" t="b">
            <v>1</v>
          </cell>
          <cell r="CA1080" t="b">
            <v>1</v>
          </cell>
          <cell r="CB1080" t="b">
            <v>0</v>
          </cell>
          <cell r="CD1080" t="b">
            <v>0</v>
          </cell>
          <cell r="CE1080" t="b">
            <v>0</v>
          </cell>
          <cell r="CG1080" t="b">
            <v>0</v>
          </cell>
          <cell r="CH1080" t="b">
            <v>0</v>
          </cell>
          <cell r="CP1080" t="str">
            <v>ERWINWON</v>
          </cell>
          <cell r="CT1080" t="b">
            <v>0</v>
          </cell>
          <cell r="CV1080" t="b">
            <v>0</v>
          </cell>
          <cell r="CX1080" t="b">
            <v>0</v>
          </cell>
          <cell r="CZ1080" t="b">
            <v>0</v>
          </cell>
          <cell r="DB1080" t="b">
            <v>0</v>
          </cell>
          <cell r="DD1080" t="b">
            <v>0</v>
          </cell>
          <cell r="DF1080" t="b">
            <v>0</v>
          </cell>
          <cell r="DH1080" t="b">
            <v>0</v>
          </cell>
          <cell r="DJ1080" t="b">
            <v>0</v>
          </cell>
          <cell r="DL1080" t="b">
            <v>0</v>
          </cell>
          <cell r="DN1080" t="b">
            <v>0</v>
          </cell>
          <cell r="DP1080" t="b">
            <v>0</v>
          </cell>
          <cell r="DV1080">
            <v>0</v>
          </cell>
          <cell r="DX1080">
            <v>0</v>
          </cell>
          <cell r="DZ1080">
            <v>0</v>
          </cell>
          <cell r="EB1080">
            <v>0</v>
          </cell>
          <cell r="ED1080">
            <v>0</v>
          </cell>
          <cell r="EF1080">
            <v>0</v>
          </cell>
          <cell r="EJ1080">
            <v>0</v>
          </cell>
          <cell r="EL1080">
            <v>0</v>
          </cell>
          <cell r="EN1080">
            <v>0</v>
          </cell>
          <cell r="EP1080">
            <v>0</v>
          </cell>
          <cell r="ER1080">
            <v>0</v>
          </cell>
          <cell r="ET1080">
            <v>0</v>
          </cell>
          <cell r="EX1080">
            <v>0</v>
          </cell>
          <cell r="EZ1080">
            <v>0</v>
          </cell>
          <cell r="FD1080">
            <v>0</v>
          </cell>
          <cell r="FF1080">
            <v>0</v>
          </cell>
        </row>
        <row r="1081">
          <cell r="A1081" t="str">
            <v>LandvindDK-West-1995</v>
          </cell>
          <cell r="B1081" t="str">
            <v>DK-West</v>
          </cell>
          <cell r="G1081">
            <v>120.09073233959816</v>
          </cell>
          <cell r="H1081">
            <v>0</v>
          </cell>
          <cell r="N1081">
            <v>247.73412325232854</v>
          </cell>
          <cell r="AK1081">
            <v>120.09073233959816</v>
          </cell>
          <cell r="AL1081">
            <v>0</v>
          </cell>
          <cell r="AN1081">
            <v>0</v>
          </cell>
          <cell r="AO1081">
            <v>18.788195074530133</v>
          </cell>
          <cell r="AP1081">
            <v>6262.7316915100437</v>
          </cell>
          <cell r="AQ1081">
            <v>0</v>
          </cell>
          <cell r="BG1081" t="b">
            <v>1</v>
          </cell>
          <cell r="BO1081" t="b">
            <v>1</v>
          </cell>
          <cell r="CA1081" t="b">
            <v>1</v>
          </cell>
          <cell r="CB1081" t="b">
            <v>0</v>
          </cell>
          <cell r="CD1081" t="b">
            <v>0</v>
          </cell>
          <cell r="CE1081" t="b">
            <v>0</v>
          </cell>
          <cell r="CG1081" t="b">
            <v>0</v>
          </cell>
          <cell r="CH1081" t="b">
            <v>0</v>
          </cell>
          <cell r="CP1081" t="str">
            <v>ERWINWON</v>
          </cell>
          <cell r="CT1081" t="b">
            <v>1</v>
          </cell>
          <cell r="CV1081" t="b">
            <v>0</v>
          </cell>
          <cell r="CX1081" t="b">
            <v>0</v>
          </cell>
          <cell r="CZ1081" t="b">
            <v>0</v>
          </cell>
          <cell r="DB1081" t="b">
            <v>0</v>
          </cell>
          <cell r="DD1081" t="b">
            <v>0</v>
          </cell>
          <cell r="DF1081" t="b">
            <v>0</v>
          </cell>
          <cell r="DH1081" t="b">
            <v>0</v>
          </cell>
          <cell r="DJ1081" t="b">
            <v>0</v>
          </cell>
          <cell r="DL1081" t="b">
            <v>0</v>
          </cell>
          <cell r="DN1081" t="b">
            <v>0</v>
          </cell>
          <cell r="DP1081" t="b">
            <v>0</v>
          </cell>
          <cell r="DV1081">
            <v>120.09073233959816</v>
          </cell>
          <cell r="DX1081">
            <v>0</v>
          </cell>
          <cell r="DZ1081">
            <v>0</v>
          </cell>
          <cell r="EB1081">
            <v>0</v>
          </cell>
          <cell r="ED1081">
            <v>0</v>
          </cell>
          <cell r="EF1081">
            <v>0</v>
          </cell>
          <cell r="EJ1081">
            <v>0</v>
          </cell>
          <cell r="EL1081">
            <v>0</v>
          </cell>
          <cell r="EN1081">
            <v>0</v>
          </cell>
          <cell r="EP1081">
            <v>0</v>
          </cell>
          <cell r="ER1081">
            <v>0</v>
          </cell>
          <cell r="ET1081">
            <v>0</v>
          </cell>
          <cell r="EX1081">
            <v>0</v>
          </cell>
          <cell r="EZ1081">
            <v>0</v>
          </cell>
          <cell r="FD1081">
            <v>0</v>
          </cell>
          <cell r="FF1081">
            <v>0</v>
          </cell>
        </row>
        <row r="1082">
          <cell r="A1082" t="str">
            <v>LandvindDK-West-1996</v>
          </cell>
          <cell r="B1082" t="str">
            <v>DK-West</v>
          </cell>
          <cell r="G1082">
            <v>120.09073233959816</v>
          </cell>
          <cell r="H1082">
            <v>0</v>
          </cell>
          <cell r="N1082">
            <v>247.73412325232854</v>
          </cell>
          <cell r="AK1082">
            <v>120.09073233959816</v>
          </cell>
          <cell r="AL1082">
            <v>0</v>
          </cell>
          <cell r="AN1082">
            <v>0</v>
          </cell>
          <cell r="AO1082">
            <v>18.788195074530133</v>
          </cell>
          <cell r="AP1082">
            <v>6262.7316915100437</v>
          </cell>
          <cell r="AQ1082">
            <v>0</v>
          </cell>
          <cell r="BG1082" t="b">
            <v>1</v>
          </cell>
          <cell r="BO1082" t="b">
            <v>1</v>
          </cell>
          <cell r="CA1082" t="b">
            <v>1</v>
          </cell>
          <cell r="CB1082" t="b">
            <v>0</v>
          </cell>
          <cell r="CD1082" t="b">
            <v>0</v>
          </cell>
          <cell r="CE1082" t="b">
            <v>0</v>
          </cell>
          <cell r="CG1082" t="b">
            <v>0</v>
          </cell>
          <cell r="CH1082" t="b">
            <v>0</v>
          </cell>
          <cell r="CP1082" t="str">
            <v>ERWINWON</v>
          </cell>
          <cell r="CT1082" t="b">
            <v>1</v>
          </cell>
          <cell r="CV1082" t="b">
            <v>0</v>
          </cell>
          <cell r="CX1082" t="b">
            <v>0</v>
          </cell>
          <cell r="CZ1082" t="b">
            <v>0</v>
          </cell>
          <cell r="DB1082" t="b">
            <v>0</v>
          </cell>
          <cell r="DD1082" t="b">
            <v>0</v>
          </cell>
          <cell r="DF1082" t="b">
            <v>0</v>
          </cell>
          <cell r="DH1082" t="b">
            <v>0</v>
          </cell>
          <cell r="DJ1082" t="b">
            <v>0</v>
          </cell>
          <cell r="DL1082" t="b">
            <v>0</v>
          </cell>
          <cell r="DN1082" t="b">
            <v>0</v>
          </cell>
          <cell r="DP1082" t="b">
            <v>0</v>
          </cell>
          <cell r="DV1082">
            <v>120.09073233959816</v>
          </cell>
          <cell r="DX1082">
            <v>0</v>
          </cell>
          <cell r="DZ1082">
            <v>0</v>
          </cell>
          <cell r="EB1082">
            <v>0</v>
          </cell>
          <cell r="ED1082">
            <v>0</v>
          </cell>
          <cell r="EF1082">
            <v>0</v>
          </cell>
          <cell r="EJ1082">
            <v>0</v>
          </cell>
          <cell r="EL1082">
            <v>0</v>
          </cell>
          <cell r="EN1082">
            <v>0</v>
          </cell>
          <cell r="EP1082">
            <v>0</v>
          </cell>
          <cell r="ER1082">
            <v>0</v>
          </cell>
          <cell r="ET1082">
            <v>0</v>
          </cell>
          <cell r="EX1082">
            <v>0</v>
          </cell>
          <cell r="EZ1082">
            <v>0</v>
          </cell>
          <cell r="FD1082">
            <v>0</v>
          </cell>
          <cell r="FF1082">
            <v>0</v>
          </cell>
        </row>
        <row r="1083">
          <cell r="A1083" t="str">
            <v>LandvindDK-West-1997</v>
          </cell>
          <cell r="B1083" t="str">
            <v>DK-West</v>
          </cell>
          <cell r="G1083">
            <v>200.15122056599694</v>
          </cell>
          <cell r="H1083">
            <v>0</v>
          </cell>
          <cell r="N1083">
            <v>412.89020542054755</v>
          </cell>
          <cell r="AK1083">
            <v>200.15122056599694</v>
          </cell>
          <cell r="AL1083">
            <v>0</v>
          </cell>
          <cell r="AN1083">
            <v>0</v>
          </cell>
          <cell r="AO1083">
            <v>31.313658457550222</v>
          </cell>
          <cell r="AP1083">
            <v>10437.886152516739</v>
          </cell>
          <cell r="AQ1083">
            <v>0</v>
          </cell>
          <cell r="BG1083" t="b">
            <v>1</v>
          </cell>
          <cell r="BO1083" t="b">
            <v>1</v>
          </cell>
          <cell r="CA1083" t="b">
            <v>1</v>
          </cell>
          <cell r="CB1083" t="b">
            <v>0</v>
          </cell>
          <cell r="CD1083" t="b">
            <v>0</v>
          </cell>
          <cell r="CE1083" t="b">
            <v>0</v>
          </cell>
          <cell r="CG1083" t="b">
            <v>0</v>
          </cell>
          <cell r="CH1083" t="b">
            <v>0</v>
          </cell>
          <cell r="CP1083" t="str">
            <v>ERWINWON</v>
          </cell>
          <cell r="CT1083" t="b">
            <v>1</v>
          </cell>
          <cell r="CV1083" t="b">
            <v>0</v>
          </cell>
          <cell r="CX1083" t="b">
            <v>0</v>
          </cell>
          <cell r="CZ1083" t="b">
            <v>0</v>
          </cell>
          <cell r="DB1083" t="b">
            <v>0</v>
          </cell>
          <cell r="DD1083" t="b">
            <v>0</v>
          </cell>
          <cell r="DF1083" t="b">
            <v>0</v>
          </cell>
          <cell r="DH1083" t="b">
            <v>0</v>
          </cell>
          <cell r="DJ1083" t="b">
            <v>0</v>
          </cell>
          <cell r="DL1083" t="b">
            <v>0</v>
          </cell>
          <cell r="DN1083" t="b">
            <v>0</v>
          </cell>
          <cell r="DP1083" t="b">
            <v>0</v>
          </cell>
          <cell r="DV1083">
            <v>200.15122056599694</v>
          </cell>
          <cell r="DX1083">
            <v>0</v>
          </cell>
          <cell r="DZ1083">
            <v>0</v>
          </cell>
          <cell r="EB1083">
            <v>0</v>
          </cell>
          <cell r="ED1083">
            <v>0</v>
          </cell>
          <cell r="EF1083">
            <v>0</v>
          </cell>
          <cell r="EJ1083">
            <v>0</v>
          </cell>
          <cell r="EL1083">
            <v>0</v>
          </cell>
          <cell r="EN1083">
            <v>0</v>
          </cell>
          <cell r="EP1083">
            <v>0</v>
          </cell>
          <cell r="ER1083">
            <v>0</v>
          </cell>
          <cell r="ET1083">
            <v>0</v>
          </cell>
          <cell r="EX1083">
            <v>0</v>
          </cell>
          <cell r="EZ1083">
            <v>0</v>
          </cell>
          <cell r="FD1083">
            <v>0</v>
          </cell>
          <cell r="FF1083">
            <v>0</v>
          </cell>
        </row>
        <row r="1084">
          <cell r="A1084" t="str">
            <v>LandvindDK-West-1998</v>
          </cell>
          <cell r="B1084" t="str">
            <v>DK-West</v>
          </cell>
          <cell r="G1084">
            <v>200.15122056599694</v>
          </cell>
          <cell r="H1084">
            <v>0</v>
          </cell>
          <cell r="N1084">
            <v>412.89020542054755</v>
          </cell>
          <cell r="AK1084">
            <v>200.15122056599694</v>
          </cell>
          <cell r="AL1084">
            <v>0</v>
          </cell>
          <cell r="AN1084">
            <v>0</v>
          </cell>
          <cell r="AO1084">
            <v>31.313658457550222</v>
          </cell>
          <cell r="AP1084">
            <v>10437.886152516739</v>
          </cell>
          <cell r="AQ1084">
            <v>0</v>
          </cell>
          <cell r="BG1084" t="b">
            <v>1</v>
          </cell>
          <cell r="BO1084" t="b">
            <v>1</v>
          </cell>
          <cell r="CA1084" t="b">
            <v>1</v>
          </cell>
          <cell r="CB1084" t="b">
            <v>0</v>
          </cell>
          <cell r="CD1084" t="b">
            <v>0</v>
          </cell>
          <cell r="CE1084" t="b">
            <v>0</v>
          </cell>
          <cell r="CG1084" t="b">
            <v>0</v>
          </cell>
          <cell r="CH1084" t="b">
            <v>0</v>
          </cell>
          <cell r="CP1084" t="str">
            <v>ERWINWON</v>
          </cell>
          <cell r="CT1084" t="b">
            <v>1</v>
          </cell>
          <cell r="CV1084" t="b">
            <v>0</v>
          </cell>
          <cell r="CX1084" t="b">
            <v>0</v>
          </cell>
          <cell r="CZ1084" t="b">
            <v>0</v>
          </cell>
          <cell r="DB1084" t="b">
            <v>0</v>
          </cell>
          <cell r="DD1084" t="b">
            <v>0</v>
          </cell>
          <cell r="DF1084" t="b">
            <v>0</v>
          </cell>
          <cell r="DH1084" t="b">
            <v>0</v>
          </cell>
          <cell r="DJ1084" t="b">
            <v>0</v>
          </cell>
          <cell r="DL1084" t="b">
            <v>0</v>
          </cell>
          <cell r="DN1084" t="b">
            <v>0</v>
          </cell>
          <cell r="DP1084" t="b">
            <v>0</v>
          </cell>
          <cell r="DV1084">
            <v>200.15122056599694</v>
          </cell>
          <cell r="DX1084">
            <v>0</v>
          </cell>
          <cell r="DZ1084">
            <v>0</v>
          </cell>
          <cell r="EB1084">
            <v>0</v>
          </cell>
          <cell r="ED1084">
            <v>0</v>
          </cell>
          <cell r="EF1084">
            <v>0</v>
          </cell>
          <cell r="EJ1084">
            <v>0</v>
          </cell>
          <cell r="EL1084">
            <v>0</v>
          </cell>
          <cell r="EN1084">
            <v>0</v>
          </cell>
          <cell r="EP1084">
            <v>0</v>
          </cell>
          <cell r="ER1084">
            <v>0</v>
          </cell>
          <cell r="ET1084">
            <v>0</v>
          </cell>
          <cell r="EX1084">
            <v>0</v>
          </cell>
          <cell r="EZ1084">
            <v>0</v>
          </cell>
          <cell r="FD1084">
            <v>0</v>
          </cell>
          <cell r="FF1084">
            <v>0</v>
          </cell>
        </row>
        <row r="1085">
          <cell r="A1085" t="str">
            <v>LandvindDK-West-1999</v>
          </cell>
          <cell r="B1085" t="str">
            <v>DK-West</v>
          </cell>
          <cell r="G1085">
            <v>280.47510779866116</v>
          </cell>
          <cell r="H1085">
            <v>0</v>
          </cell>
          <cell r="N1085">
            <v>578.58965109910116</v>
          </cell>
          <cell r="AK1085">
            <v>280.47510779866116</v>
          </cell>
          <cell r="AL1085">
            <v>0</v>
          </cell>
          <cell r="AN1085">
            <v>0</v>
          </cell>
          <cell r="AO1085">
            <v>43.88033061510054</v>
          </cell>
          <cell r="AP1085">
            <v>14626.776871700178</v>
          </cell>
          <cell r="AQ1085">
            <v>0</v>
          </cell>
          <cell r="BG1085" t="b">
            <v>1</v>
          </cell>
          <cell r="BO1085" t="b">
            <v>1</v>
          </cell>
          <cell r="CA1085" t="b">
            <v>1</v>
          </cell>
          <cell r="CB1085" t="b">
            <v>0</v>
          </cell>
          <cell r="CD1085" t="b">
            <v>0</v>
          </cell>
          <cell r="CE1085" t="b">
            <v>0</v>
          </cell>
          <cell r="CG1085" t="b">
            <v>0</v>
          </cell>
          <cell r="CH1085" t="b">
            <v>0</v>
          </cell>
          <cell r="CP1085" t="str">
            <v>ERWINWON</v>
          </cell>
          <cell r="CT1085" t="b">
            <v>1</v>
          </cell>
          <cell r="CV1085" t="b">
            <v>0</v>
          </cell>
          <cell r="CX1085" t="b">
            <v>0</v>
          </cell>
          <cell r="CZ1085" t="b">
            <v>0</v>
          </cell>
          <cell r="DB1085" t="b">
            <v>0</v>
          </cell>
          <cell r="DD1085" t="b">
            <v>0</v>
          </cell>
          <cell r="DF1085" t="b">
            <v>0</v>
          </cell>
          <cell r="DH1085" t="b">
            <v>0</v>
          </cell>
          <cell r="DJ1085" t="b">
            <v>0</v>
          </cell>
          <cell r="DL1085" t="b">
            <v>0</v>
          </cell>
          <cell r="DN1085" t="b">
            <v>0</v>
          </cell>
          <cell r="DP1085" t="b">
            <v>0</v>
          </cell>
          <cell r="DV1085">
            <v>280.47510779866116</v>
          </cell>
          <cell r="DX1085">
            <v>0</v>
          </cell>
          <cell r="DZ1085">
            <v>0</v>
          </cell>
          <cell r="EB1085">
            <v>0</v>
          </cell>
          <cell r="ED1085">
            <v>0</v>
          </cell>
          <cell r="EF1085">
            <v>0</v>
          </cell>
          <cell r="EJ1085">
            <v>0</v>
          </cell>
          <cell r="EL1085">
            <v>0</v>
          </cell>
          <cell r="EN1085">
            <v>0</v>
          </cell>
          <cell r="EP1085">
            <v>0</v>
          </cell>
          <cell r="ER1085">
            <v>0</v>
          </cell>
          <cell r="ET1085">
            <v>0</v>
          </cell>
          <cell r="EX1085">
            <v>0</v>
          </cell>
          <cell r="EZ1085">
            <v>0</v>
          </cell>
          <cell r="FD1085">
            <v>0</v>
          </cell>
          <cell r="FF1085">
            <v>0</v>
          </cell>
        </row>
        <row r="1086">
          <cell r="A1086" t="str">
            <v>LandvindDK-West-2000</v>
          </cell>
          <cell r="B1086" t="str">
            <v>DK-West</v>
          </cell>
          <cell r="G1086">
            <v>200.15122056599694</v>
          </cell>
          <cell r="H1086">
            <v>0</v>
          </cell>
          <cell r="N1086">
            <v>412.89020542054755</v>
          </cell>
          <cell r="AK1086">
            <v>200.15122056599694</v>
          </cell>
          <cell r="AL1086">
            <v>0</v>
          </cell>
          <cell r="AN1086">
            <v>0</v>
          </cell>
          <cell r="AO1086">
            <v>31.313658457550222</v>
          </cell>
          <cell r="AP1086">
            <v>10437.886152516739</v>
          </cell>
          <cell r="AQ1086">
            <v>0</v>
          </cell>
          <cell r="BG1086" t="b">
            <v>1</v>
          </cell>
          <cell r="BO1086" t="b">
            <v>1</v>
          </cell>
          <cell r="CA1086" t="b">
            <v>1</v>
          </cell>
          <cell r="CB1086" t="b">
            <v>0</v>
          </cell>
          <cell r="CD1086" t="b">
            <v>0</v>
          </cell>
          <cell r="CE1086" t="b">
            <v>0</v>
          </cell>
          <cell r="CG1086" t="b">
            <v>0</v>
          </cell>
          <cell r="CH1086" t="b">
            <v>0</v>
          </cell>
          <cell r="CP1086" t="str">
            <v>ERWINWON</v>
          </cell>
          <cell r="CT1086" t="b">
            <v>1</v>
          </cell>
          <cell r="CV1086" t="b">
            <v>1</v>
          </cell>
          <cell r="CX1086" t="b">
            <v>0</v>
          </cell>
          <cell r="CZ1086" t="b">
            <v>0</v>
          </cell>
          <cell r="DB1086" t="b">
            <v>0</v>
          </cell>
          <cell r="DD1086" t="b">
            <v>0</v>
          </cell>
          <cell r="DF1086" t="b">
            <v>0</v>
          </cell>
          <cell r="DH1086" t="b">
            <v>0</v>
          </cell>
          <cell r="DJ1086" t="b">
            <v>0</v>
          </cell>
          <cell r="DL1086" t="b">
            <v>0</v>
          </cell>
          <cell r="DN1086" t="b">
            <v>0</v>
          </cell>
          <cell r="DP1086" t="b">
            <v>0</v>
          </cell>
          <cell r="DV1086">
            <v>200.15122056599694</v>
          </cell>
          <cell r="DX1086">
            <v>200.15122056599694</v>
          </cell>
          <cell r="DZ1086">
            <v>0</v>
          </cell>
          <cell r="EB1086">
            <v>0</v>
          </cell>
          <cell r="ED1086">
            <v>0</v>
          </cell>
          <cell r="EF1086">
            <v>0</v>
          </cell>
          <cell r="EJ1086">
            <v>0</v>
          </cell>
          <cell r="EL1086">
            <v>0</v>
          </cell>
          <cell r="EN1086">
            <v>0</v>
          </cell>
          <cell r="EP1086">
            <v>0</v>
          </cell>
          <cell r="ER1086">
            <v>0</v>
          </cell>
          <cell r="ET1086">
            <v>0</v>
          </cell>
          <cell r="EX1086">
            <v>0</v>
          </cell>
          <cell r="EZ1086">
            <v>0</v>
          </cell>
          <cell r="FD1086">
            <v>0</v>
          </cell>
          <cell r="FF1086">
            <v>0</v>
          </cell>
        </row>
        <row r="1087">
          <cell r="A1087" t="str">
            <v>LandvindDK-West-2001</v>
          </cell>
          <cell r="B1087" t="str">
            <v>DK-West</v>
          </cell>
          <cell r="G1087">
            <v>200.15122056599694</v>
          </cell>
          <cell r="H1087">
            <v>0</v>
          </cell>
          <cell r="N1087">
            <v>412.89020542054755</v>
          </cell>
          <cell r="AK1087">
            <v>200.15122056599694</v>
          </cell>
          <cell r="AL1087">
            <v>0</v>
          </cell>
          <cell r="AN1087">
            <v>0</v>
          </cell>
          <cell r="AO1087">
            <v>31.313658457550222</v>
          </cell>
          <cell r="AP1087">
            <v>10437.886152516739</v>
          </cell>
          <cell r="AQ1087">
            <v>0</v>
          </cell>
          <cell r="BG1087" t="b">
            <v>1</v>
          </cell>
          <cell r="BO1087" t="b">
            <v>1</v>
          </cell>
          <cell r="CA1087" t="b">
            <v>1</v>
          </cell>
          <cell r="CB1087" t="b">
            <v>0</v>
          </cell>
          <cell r="CD1087" t="b">
            <v>0</v>
          </cell>
          <cell r="CE1087" t="b">
            <v>0</v>
          </cell>
          <cell r="CG1087" t="b">
            <v>0</v>
          </cell>
          <cell r="CH1087" t="b">
            <v>0</v>
          </cell>
          <cell r="CP1087" t="str">
            <v>ERWINWON</v>
          </cell>
          <cell r="CT1087" t="b">
            <v>1</v>
          </cell>
          <cell r="CV1087" t="b">
            <v>1</v>
          </cell>
          <cell r="CX1087" t="b">
            <v>0</v>
          </cell>
          <cell r="CZ1087" t="b">
            <v>0</v>
          </cell>
          <cell r="DB1087" t="b">
            <v>0</v>
          </cell>
          <cell r="DD1087" t="b">
            <v>0</v>
          </cell>
          <cell r="DF1087" t="b">
            <v>0</v>
          </cell>
          <cell r="DH1087" t="b">
            <v>0</v>
          </cell>
          <cell r="DJ1087" t="b">
            <v>0</v>
          </cell>
          <cell r="DL1087" t="b">
            <v>0</v>
          </cell>
          <cell r="DN1087" t="b">
            <v>0</v>
          </cell>
          <cell r="DP1087" t="b">
            <v>0</v>
          </cell>
          <cell r="DV1087">
            <v>200.15122056599694</v>
          </cell>
          <cell r="DX1087">
            <v>200.15122056599694</v>
          </cell>
          <cell r="DZ1087">
            <v>0</v>
          </cell>
          <cell r="EB1087">
            <v>0</v>
          </cell>
          <cell r="ED1087">
            <v>0</v>
          </cell>
          <cell r="EF1087">
            <v>0</v>
          </cell>
          <cell r="EJ1087">
            <v>0</v>
          </cell>
          <cell r="EL1087">
            <v>0</v>
          </cell>
          <cell r="EN1087">
            <v>0</v>
          </cell>
          <cell r="EP1087">
            <v>0</v>
          </cell>
          <cell r="ER1087">
            <v>0</v>
          </cell>
          <cell r="ET1087">
            <v>0</v>
          </cell>
          <cell r="EX1087">
            <v>0</v>
          </cell>
          <cell r="EZ1087">
            <v>0</v>
          </cell>
          <cell r="FD1087">
            <v>0</v>
          </cell>
          <cell r="FF1087">
            <v>0</v>
          </cell>
        </row>
        <row r="1088">
          <cell r="A1088" t="str">
            <v>LandvindDK-West-2002</v>
          </cell>
          <cell r="B1088" t="str">
            <v>DK-West</v>
          </cell>
          <cell r="G1088">
            <v>200.15122056599688</v>
          </cell>
          <cell r="H1088">
            <v>0</v>
          </cell>
          <cell r="N1088">
            <v>412.89020542054743</v>
          </cell>
          <cell r="AK1088">
            <v>200.15122056599688</v>
          </cell>
          <cell r="AL1088">
            <v>0</v>
          </cell>
          <cell r="AN1088">
            <v>0</v>
          </cell>
          <cell r="AO1088">
            <v>31.313658457550211</v>
          </cell>
          <cell r="AP1088">
            <v>10437.886152516738</v>
          </cell>
          <cell r="AQ1088">
            <v>0</v>
          </cell>
          <cell r="BG1088" t="b">
            <v>1</v>
          </cell>
          <cell r="BO1088" t="b">
            <v>1</v>
          </cell>
          <cell r="CA1088" t="b">
            <v>1</v>
          </cell>
          <cell r="CB1088" t="b">
            <v>0</v>
          </cell>
          <cell r="CD1088" t="b">
            <v>0</v>
          </cell>
          <cell r="CE1088" t="b">
            <v>0</v>
          </cell>
          <cell r="CG1088" t="b">
            <v>0</v>
          </cell>
          <cell r="CH1088" t="b">
            <v>0</v>
          </cell>
          <cell r="CP1088" t="str">
            <v>ERWINWON</v>
          </cell>
          <cell r="CT1088" t="b">
            <v>1</v>
          </cell>
          <cell r="CV1088" t="b">
            <v>1</v>
          </cell>
          <cell r="CX1088" t="b">
            <v>0</v>
          </cell>
          <cell r="CZ1088" t="b">
            <v>0</v>
          </cell>
          <cell r="DB1088" t="b">
            <v>0</v>
          </cell>
          <cell r="DD1088" t="b">
            <v>0</v>
          </cell>
          <cell r="DF1088" t="b">
            <v>0</v>
          </cell>
          <cell r="DH1088" t="b">
            <v>0</v>
          </cell>
          <cell r="DJ1088" t="b">
            <v>0</v>
          </cell>
          <cell r="DL1088" t="b">
            <v>0</v>
          </cell>
          <cell r="DN1088" t="b">
            <v>0</v>
          </cell>
          <cell r="DP1088" t="b">
            <v>0</v>
          </cell>
          <cell r="DV1088">
            <v>200.15122056599688</v>
          </cell>
          <cell r="DX1088">
            <v>200.15122056599688</v>
          </cell>
          <cell r="DZ1088">
            <v>0</v>
          </cell>
          <cell r="EB1088">
            <v>0</v>
          </cell>
          <cell r="ED1088">
            <v>0</v>
          </cell>
          <cell r="EF1088">
            <v>0</v>
          </cell>
          <cell r="EJ1088">
            <v>0</v>
          </cell>
          <cell r="EL1088">
            <v>0</v>
          </cell>
          <cell r="EN1088">
            <v>0</v>
          </cell>
          <cell r="EP1088">
            <v>0</v>
          </cell>
          <cell r="ER1088">
            <v>0</v>
          </cell>
          <cell r="ET1088">
            <v>0</v>
          </cell>
          <cell r="EX1088">
            <v>0</v>
          </cell>
          <cell r="EZ1088">
            <v>0</v>
          </cell>
          <cell r="FD1088">
            <v>0</v>
          </cell>
          <cell r="FF1088">
            <v>0</v>
          </cell>
        </row>
        <row r="1089">
          <cell r="A1089" t="str">
            <v>LandvindDK-West-2003</v>
          </cell>
          <cell r="B1089" t="str">
            <v>DK-West</v>
          </cell>
          <cell r="G1089">
            <v>80.060488226398775</v>
          </cell>
          <cell r="H1089">
            <v>0</v>
          </cell>
          <cell r="N1089">
            <v>165.15608216821903</v>
          </cell>
          <cell r="AK1089">
            <v>80.060488226398775</v>
          </cell>
          <cell r="AL1089">
            <v>0</v>
          </cell>
          <cell r="AN1089">
            <v>0</v>
          </cell>
          <cell r="AO1089">
            <v>12.525463383020089</v>
          </cell>
          <cell r="AP1089">
            <v>4175.1544610066958</v>
          </cell>
          <cell r="AQ1089">
            <v>0</v>
          </cell>
          <cell r="BG1089" t="b">
            <v>1</v>
          </cell>
          <cell r="BO1089" t="b">
            <v>1</v>
          </cell>
          <cell r="CA1089" t="b">
            <v>1</v>
          </cell>
          <cell r="CB1089" t="b">
            <v>0</v>
          </cell>
          <cell r="CD1089" t="b">
            <v>0</v>
          </cell>
          <cell r="CE1089" t="b">
            <v>0</v>
          </cell>
          <cell r="CG1089" t="b">
            <v>0</v>
          </cell>
          <cell r="CH1089" t="b">
            <v>0</v>
          </cell>
          <cell r="CP1089" t="str">
            <v>ERWINWON</v>
          </cell>
          <cell r="CT1089" t="b">
            <v>1</v>
          </cell>
          <cell r="CV1089" t="b">
            <v>1</v>
          </cell>
          <cell r="CX1089" t="b">
            <v>0</v>
          </cell>
          <cell r="CZ1089" t="b">
            <v>0</v>
          </cell>
          <cell r="DB1089" t="b">
            <v>0</v>
          </cell>
          <cell r="DD1089" t="b">
            <v>0</v>
          </cell>
          <cell r="DF1089" t="b">
            <v>0</v>
          </cell>
          <cell r="DH1089" t="b">
            <v>0</v>
          </cell>
          <cell r="DJ1089" t="b">
            <v>0</v>
          </cell>
          <cell r="DL1089" t="b">
            <v>0</v>
          </cell>
          <cell r="DN1089" t="b">
            <v>0</v>
          </cell>
          <cell r="DP1089" t="b">
            <v>0</v>
          </cell>
          <cell r="DV1089">
            <v>80.060488226398775</v>
          </cell>
          <cell r="DX1089">
            <v>80.060488226398775</v>
          </cell>
          <cell r="DZ1089">
            <v>0</v>
          </cell>
          <cell r="EB1089">
            <v>0</v>
          </cell>
          <cell r="ED1089">
            <v>0</v>
          </cell>
          <cell r="EF1089">
            <v>0</v>
          </cell>
          <cell r="EJ1089">
            <v>0</v>
          </cell>
          <cell r="EL1089">
            <v>0</v>
          </cell>
          <cell r="EN1089">
            <v>0</v>
          </cell>
          <cell r="EP1089">
            <v>0</v>
          </cell>
          <cell r="ER1089">
            <v>0</v>
          </cell>
          <cell r="ET1089">
            <v>0</v>
          </cell>
          <cell r="EX1089">
            <v>0</v>
          </cell>
          <cell r="EZ1089">
            <v>0</v>
          </cell>
          <cell r="FD1089">
            <v>0</v>
          </cell>
          <cell r="FF1089">
            <v>0</v>
          </cell>
        </row>
        <row r="1090">
          <cell r="A1090" t="str">
            <v>LandvindDK-West-2004</v>
          </cell>
          <cell r="B1090" t="str">
            <v>DK-West</v>
          </cell>
          <cell r="G1090">
            <v>80.060488226398775</v>
          </cell>
          <cell r="H1090">
            <v>0</v>
          </cell>
          <cell r="N1090">
            <v>165.15608216821903</v>
          </cell>
          <cell r="AK1090">
            <v>80.060488226398775</v>
          </cell>
          <cell r="AL1090">
            <v>0</v>
          </cell>
          <cell r="AN1090">
            <v>0</v>
          </cell>
          <cell r="AO1090">
            <v>12.525463383020089</v>
          </cell>
          <cell r="AP1090">
            <v>4175.1544610066958</v>
          </cell>
          <cell r="AQ1090">
            <v>0</v>
          </cell>
          <cell r="BG1090" t="b">
            <v>1</v>
          </cell>
          <cell r="BO1090" t="b">
            <v>1</v>
          </cell>
          <cell r="CA1090" t="b">
            <v>1</v>
          </cell>
          <cell r="CB1090" t="b">
            <v>0</v>
          </cell>
          <cell r="CD1090" t="b">
            <v>0</v>
          </cell>
          <cell r="CE1090" t="b">
            <v>0</v>
          </cell>
          <cell r="CG1090" t="b">
            <v>0</v>
          </cell>
          <cell r="CH1090" t="b">
            <v>0</v>
          </cell>
          <cell r="CP1090" t="str">
            <v>ERWINWON</v>
          </cell>
          <cell r="CT1090" t="b">
            <v>1</v>
          </cell>
          <cell r="CV1090" t="b">
            <v>1</v>
          </cell>
          <cell r="CX1090" t="b">
            <v>0</v>
          </cell>
          <cell r="CZ1090" t="b">
            <v>0</v>
          </cell>
          <cell r="DB1090" t="b">
            <v>0</v>
          </cell>
          <cell r="DD1090" t="b">
            <v>0</v>
          </cell>
          <cell r="DF1090" t="b">
            <v>0</v>
          </cell>
          <cell r="DH1090" t="b">
            <v>0</v>
          </cell>
          <cell r="DJ1090" t="b">
            <v>0</v>
          </cell>
          <cell r="DL1090" t="b">
            <v>0</v>
          </cell>
          <cell r="DN1090" t="b">
            <v>0</v>
          </cell>
          <cell r="DP1090" t="b">
            <v>0</v>
          </cell>
          <cell r="DV1090">
            <v>80.060488226398775</v>
          </cell>
          <cell r="DX1090">
            <v>80.060488226398775</v>
          </cell>
          <cell r="DZ1090">
            <v>0</v>
          </cell>
          <cell r="EB1090">
            <v>0</v>
          </cell>
          <cell r="ED1090">
            <v>0</v>
          </cell>
          <cell r="EF1090">
            <v>0</v>
          </cell>
          <cell r="EJ1090">
            <v>0</v>
          </cell>
          <cell r="EL1090">
            <v>0</v>
          </cell>
          <cell r="EN1090">
            <v>0</v>
          </cell>
          <cell r="EP1090">
            <v>0</v>
          </cell>
          <cell r="ER1090">
            <v>0</v>
          </cell>
          <cell r="ET1090">
            <v>0</v>
          </cell>
          <cell r="EX1090">
            <v>0</v>
          </cell>
          <cell r="EZ1090">
            <v>0</v>
          </cell>
          <cell r="FD1090">
            <v>0</v>
          </cell>
          <cell r="FF1090">
            <v>0</v>
          </cell>
        </row>
        <row r="1091">
          <cell r="A1091" t="str">
            <v>LandvindDK-West-2005</v>
          </cell>
          <cell r="B1091" t="str">
            <v>DK-West</v>
          </cell>
          <cell r="G1091">
            <v>80.060488226398775</v>
          </cell>
          <cell r="H1091">
            <v>0</v>
          </cell>
          <cell r="N1091">
            <v>165.15608216821903</v>
          </cell>
          <cell r="AK1091">
            <v>80.060488226398775</v>
          </cell>
          <cell r="AL1091">
            <v>0</v>
          </cell>
          <cell r="AN1091">
            <v>0</v>
          </cell>
          <cell r="AO1091">
            <v>12.525463383020089</v>
          </cell>
          <cell r="AP1091">
            <v>4175.1544610066958</v>
          </cell>
          <cell r="AQ1091">
            <v>0</v>
          </cell>
          <cell r="BG1091" t="b">
            <v>1</v>
          </cell>
          <cell r="BO1091" t="b">
            <v>1</v>
          </cell>
          <cell r="CA1091" t="b">
            <v>1</v>
          </cell>
          <cell r="CB1091" t="b">
            <v>0</v>
          </cell>
          <cell r="CD1091" t="b">
            <v>0</v>
          </cell>
          <cell r="CE1091" t="b">
            <v>0</v>
          </cell>
          <cell r="CG1091" t="b">
            <v>0</v>
          </cell>
          <cell r="CH1091" t="b">
            <v>0</v>
          </cell>
          <cell r="CP1091" t="str">
            <v>ERWINWON</v>
          </cell>
          <cell r="CT1091" t="b">
            <v>1</v>
          </cell>
          <cell r="CV1091" t="b">
            <v>1</v>
          </cell>
          <cell r="CX1091" t="b">
            <v>1</v>
          </cell>
          <cell r="CZ1091" t="b">
            <v>0</v>
          </cell>
          <cell r="DB1091" t="b">
            <v>0</v>
          </cell>
          <cell r="DD1091" t="b">
            <v>0</v>
          </cell>
          <cell r="DF1091" t="b">
            <v>0</v>
          </cell>
          <cell r="DH1091" t="b">
            <v>0</v>
          </cell>
          <cell r="DJ1091" t="b">
            <v>0</v>
          </cell>
          <cell r="DL1091" t="b">
            <v>0</v>
          </cell>
          <cell r="DN1091" t="b">
            <v>0</v>
          </cell>
          <cell r="DP1091" t="b">
            <v>0</v>
          </cell>
          <cell r="DV1091">
            <v>80.060488226398775</v>
          </cell>
          <cell r="DX1091">
            <v>80.060488226398775</v>
          </cell>
          <cell r="DZ1091">
            <v>80.060488226398775</v>
          </cell>
          <cell r="EB1091">
            <v>0</v>
          </cell>
          <cell r="ED1091">
            <v>0</v>
          </cell>
          <cell r="EF1091">
            <v>0</v>
          </cell>
          <cell r="EJ1091">
            <v>0</v>
          </cell>
          <cell r="EL1091">
            <v>0</v>
          </cell>
          <cell r="EN1091">
            <v>0</v>
          </cell>
          <cell r="EP1091">
            <v>0</v>
          </cell>
          <cell r="ER1091">
            <v>0</v>
          </cell>
          <cell r="ET1091">
            <v>0</v>
          </cell>
          <cell r="EX1091">
            <v>0</v>
          </cell>
          <cell r="EZ1091">
            <v>0</v>
          </cell>
          <cell r="FD1091">
            <v>0</v>
          </cell>
          <cell r="FF1091">
            <v>0</v>
          </cell>
        </row>
        <row r="1092">
          <cell r="A1092" t="str">
            <v>LandvindDK-West-2006</v>
          </cell>
          <cell r="B1092" t="str">
            <v>DK-West</v>
          </cell>
          <cell r="G1092">
            <v>80.060488226398775</v>
          </cell>
          <cell r="H1092">
            <v>0</v>
          </cell>
          <cell r="N1092">
            <v>165.15608216821903</v>
          </cell>
          <cell r="AK1092">
            <v>80.060488226398775</v>
          </cell>
          <cell r="AL1092">
            <v>0</v>
          </cell>
          <cell r="AN1092">
            <v>0</v>
          </cell>
          <cell r="AO1092">
            <v>12.525463383020089</v>
          </cell>
          <cell r="AP1092">
            <v>4175.1544610066958</v>
          </cell>
          <cell r="AQ1092">
            <v>0</v>
          </cell>
          <cell r="BG1092" t="b">
            <v>1</v>
          </cell>
          <cell r="BO1092" t="b">
            <v>1</v>
          </cell>
          <cell r="CA1092" t="b">
            <v>1</v>
          </cell>
          <cell r="CB1092" t="b">
            <v>0</v>
          </cell>
          <cell r="CD1092" t="b">
            <v>0</v>
          </cell>
          <cell r="CE1092" t="b">
            <v>0</v>
          </cell>
          <cell r="CG1092" t="b">
            <v>0</v>
          </cell>
          <cell r="CH1092" t="b">
            <v>0</v>
          </cell>
          <cell r="CP1092" t="str">
            <v>ERWINWON</v>
          </cell>
          <cell r="CT1092" t="b">
            <v>1</v>
          </cell>
          <cell r="CV1092" t="b">
            <v>1</v>
          </cell>
          <cell r="CX1092" t="b">
            <v>1</v>
          </cell>
          <cell r="CZ1092" t="b">
            <v>0</v>
          </cell>
          <cell r="DB1092" t="b">
            <v>0</v>
          </cell>
          <cell r="DD1092" t="b">
            <v>0</v>
          </cell>
          <cell r="DF1092" t="b">
            <v>0</v>
          </cell>
          <cell r="DH1092" t="b">
            <v>0</v>
          </cell>
          <cell r="DJ1092" t="b">
            <v>0</v>
          </cell>
          <cell r="DL1092" t="b">
            <v>0</v>
          </cell>
          <cell r="DN1092" t="b">
            <v>0</v>
          </cell>
          <cell r="DP1092" t="b">
            <v>0</v>
          </cell>
          <cell r="DV1092">
            <v>80.060488226398775</v>
          </cell>
          <cell r="DX1092">
            <v>80.060488226398775</v>
          </cell>
          <cell r="DZ1092">
            <v>80.060488226398775</v>
          </cell>
          <cell r="EB1092">
            <v>0</v>
          </cell>
          <cell r="ED1092">
            <v>0</v>
          </cell>
          <cell r="EF1092">
            <v>0</v>
          </cell>
          <cell r="EJ1092">
            <v>0</v>
          </cell>
          <cell r="EL1092">
            <v>0</v>
          </cell>
          <cell r="EN1092">
            <v>0</v>
          </cell>
          <cell r="EP1092">
            <v>0</v>
          </cell>
          <cell r="ER1092">
            <v>0</v>
          </cell>
          <cell r="ET1092">
            <v>0</v>
          </cell>
          <cell r="EX1092">
            <v>0</v>
          </cell>
          <cell r="EZ1092">
            <v>0</v>
          </cell>
          <cell r="FD1092">
            <v>0</v>
          </cell>
          <cell r="FF1092">
            <v>0</v>
          </cell>
        </row>
        <row r="1093">
          <cell r="A1093" t="str">
            <v>LandvindDK-West-2007</v>
          </cell>
          <cell r="B1093" t="str">
            <v>DK-West</v>
          </cell>
          <cell r="G1093">
            <v>69.406038453229996</v>
          </cell>
          <cell r="H1093">
            <v>0</v>
          </cell>
          <cell r="N1093">
            <v>143.17711075327318</v>
          </cell>
          <cell r="AK1093">
            <v>69.406038453229996</v>
          </cell>
          <cell r="AL1093">
            <v>0</v>
          </cell>
          <cell r="AN1093">
            <v>0</v>
          </cell>
          <cell r="AO1093">
            <v>10.858574716007833</v>
          </cell>
          <cell r="AP1093">
            <v>3619.5249053359444</v>
          </cell>
          <cell r="AQ1093">
            <v>0</v>
          </cell>
          <cell r="BG1093" t="b">
            <v>1</v>
          </cell>
          <cell r="BO1093" t="b">
            <v>1</v>
          </cell>
          <cell r="CA1093" t="b">
            <v>1</v>
          </cell>
          <cell r="CB1093" t="b">
            <v>0</v>
          </cell>
          <cell r="CD1093" t="b">
            <v>0</v>
          </cell>
          <cell r="CE1093" t="b">
            <v>0</v>
          </cell>
          <cell r="CG1093" t="b">
            <v>0</v>
          </cell>
          <cell r="CH1093" t="b">
            <v>0</v>
          </cell>
          <cell r="CP1093" t="str">
            <v>ERWINWON</v>
          </cell>
          <cell r="CT1093" t="b">
            <v>1</v>
          </cell>
          <cell r="CV1093" t="b">
            <v>1</v>
          </cell>
          <cell r="CX1093" t="b">
            <v>1</v>
          </cell>
          <cell r="CZ1093" t="b">
            <v>0</v>
          </cell>
          <cell r="DB1093" t="b">
            <v>0</v>
          </cell>
          <cell r="DD1093" t="b">
            <v>0</v>
          </cell>
          <cell r="DF1093" t="b">
            <v>0</v>
          </cell>
          <cell r="DH1093" t="b">
            <v>0</v>
          </cell>
          <cell r="DJ1093" t="b">
            <v>0</v>
          </cell>
          <cell r="DL1093" t="b">
            <v>0</v>
          </cell>
          <cell r="DN1093" t="b">
            <v>0</v>
          </cell>
          <cell r="DP1093" t="b">
            <v>0</v>
          </cell>
          <cell r="DV1093">
            <v>69.406038453229996</v>
          </cell>
          <cell r="DX1093">
            <v>69.406038453229996</v>
          </cell>
          <cell r="DZ1093">
            <v>69.406038453229996</v>
          </cell>
          <cell r="EB1093">
            <v>0</v>
          </cell>
          <cell r="ED1093">
            <v>0</v>
          </cell>
          <cell r="EF1093">
            <v>0</v>
          </cell>
          <cell r="EJ1093">
            <v>0</v>
          </cell>
          <cell r="EL1093">
            <v>0</v>
          </cell>
          <cell r="EN1093">
            <v>0</v>
          </cell>
          <cell r="EP1093">
            <v>0</v>
          </cell>
          <cell r="ER1093">
            <v>0</v>
          </cell>
          <cell r="ET1093">
            <v>0</v>
          </cell>
          <cell r="EX1093">
            <v>0</v>
          </cell>
          <cell r="EZ1093">
            <v>0</v>
          </cell>
          <cell r="FD1093">
            <v>0</v>
          </cell>
          <cell r="FF1093">
            <v>0</v>
          </cell>
        </row>
        <row r="1094">
          <cell r="A1094" t="str">
            <v>LandvindDK-West-Skrotning-2008</v>
          </cell>
          <cell r="B1094" t="str">
            <v>DK-West</v>
          </cell>
          <cell r="G1094">
            <v>44.924999999999997</v>
          </cell>
          <cell r="H1094">
            <v>0</v>
          </cell>
          <cell r="N1094">
            <v>138.57325442943201</v>
          </cell>
          <cell r="AK1094">
            <v>44.924999999999997</v>
          </cell>
          <cell r="AL1094">
            <v>0</v>
          </cell>
          <cell r="AN1094">
            <v>0</v>
          </cell>
          <cell r="AO1094">
            <v>7.02851625</v>
          </cell>
          <cell r="AP1094">
            <v>2342.8387499999999</v>
          </cell>
          <cell r="AQ1094">
            <v>0</v>
          </cell>
          <cell r="BG1094" t="b">
            <v>1</v>
          </cell>
          <cell r="BO1094" t="b">
            <v>1</v>
          </cell>
          <cell r="CA1094" t="b">
            <v>1</v>
          </cell>
          <cell r="CB1094" t="b">
            <v>0</v>
          </cell>
          <cell r="CD1094" t="b">
            <v>0</v>
          </cell>
          <cell r="CE1094" t="b">
            <v>0</v>
          </cell>
          <cell r="CG1094" t="b">
            <v>0</v>
          </cell>
          <cell r="CH1094" t="b">
            <v>0</v>
          </cell>
          <cell r="CP1094" t="str">
            <v>ERWINWON</v>
          </cell>
          <cell r="CT1094" t="b">
            <v>0</v>
          </cell>
          <cell r="CV1094" t="b">
            <v>0</v>
          </cell>
          <cell r="CX1094" t="b">
            <v>0</v>
          </cell>
          <cell r="CZ1094" t="b">
            <v>0</v>
          </cell>
          <cell r="DB1094" t="b">
            <v>0</v>
          </cell>
          <cell r="DD1094" t="b">
            <v>0</v>
          </cell>
          <cell r="DF1094" t="b">
            <v>0</v>
          </cell>
          <cell r="DH1094" t="b">
            <v>0</v>
          </cell>
          <cell r="DJ1094" t="b">
            <v>0</v>
          </cell>
          <cell r="DL1094" t="b">
            <v>0</v>
          </cell>
          <cell r="DN1094" t="b">
            <v>0</v>
          </cell>
          <cell r="DP1094" t="b">
            <v>0</v>
          </cell>
          <cell r="DV1094">
            <v>44.924999999999997</v>
          </cell>
          <cell r="DX1094">
            <v>44.924999999999997</v>
          </cell>
          <cell r="DZ1094">
            <v>44.924999999999997</v>
          </cell>
          <cell r="EB1094">
            <v>0</v>
          </cell>
          <cell r="ED1094">
            <v>0</v>
          </cell>
          <cell r="EF1094">
            <v>0</v>
          </cell>
          <cell r="EJ1094">
            <v>0</v>
          </cell>
          <cell r="EL1094">
            <v>0</v>
          </cell>
          <cell r="EN1094">
            <v>0</v>
          </cell>
          <cell r="EP1094">
            <v>0</v>
          </cell>
          <cell r="ER1094">
            <v>0</v>
          </cell>
          <cell r="ET1094">
            <v>0</v>
          </cell>
          <cell r="EX1094">
            <v>0</v>
          </cell>
          <cell r="EZ1094">
            <v>0</v>
          </cell>
          <cell r="FD1094">
            <v>0</v>
          </cell>
          <cell r="FF1094">
            <v>0</v>
          </cell>
        </row>
        <row r="1095">
          <cell r="A1095" t="str">
            <v>LandvindDK-West-Skrotning-2008</v>
          </cell>
          <cell r="B1095" t="str">
            <v>DK-West</v>
          </cell>
          <cell r="G1095">
            <v>44.924999999999997</v>
          </cell>
          <cell r="H1095">
            <v>0</v>
          </cell>
          <cell r="N1095">
            <v>138.57325442943201</v>
          </cell>
          <cell r="AK1095">
            <v>44.924999999999997</v>
          </cell>
          <cell r="AL1095">
            <v>0</v>
          </cell>
          <cell r="AN1095">
            <v>0</v>
          </cell>
          <cell r="AO1095">
            <v>7.02851625</v>
          </cell>
          <cell r="AP1095">
            <v>2342.8387499999999</v>
          </cell>
          <cell r="AQ1095">
            <v>0</v>
          </cell>
          <cell r="BG1095" t="b">
            <v>1</v>
          </cell>
          <cell r="BO1095" t="b">
            <v>0</v>
          </cell>
          <cell r="CA1095" t="b">
            <v>0</v>
          </cell>
          <cell r="CB1095" t="b">
            <v>0</v>
          </cell>
          <cell r="CD1095" t="b">
            <v>1</v>
          </cell>
          <cell r="CE1095" t="b">
            <v>0</v>
          </cell>
          <cell r="CG1095" t="b">
            <v>0</v>
          </cell>
          <cell r="CH1095" t="b">
            <v>0</v>
          </cell>
          <cell r="CP1095" t="str">
            <v>ERWINWON</v>
          </cell>
          <cell r="CT1095" t="b">
            <v>0</v>
          </cell>
          <cell r="CV1095" t="b">
            <v>0</v>
          </cell>
          <cell r="CX1095" t="b">
            <v>0</v>
          </cell>
          <cell r="CZ1095" t="b">
            <v>0</v>
          </cell>
          <cell r="DB1095" t="b">
            <v>0</v>
          </cell>
          <cell r="DD1095" t="b">
            <v>0</v>
          </cell>
          <cell r="DF1095" t="b">
            <v>0</v>
          </cell>
          <cell r="DH1095" t="b">
            <v>0</v>
          </cell>
          <cell r="DJ1095" t="b">
            <v>0</v>
          </cell>
          <cell r="DL1095" t="b">
            <v>0</v>
          </cell>
          <cell r="DN1095" t="b">
            <v>0</v>
          </cell>
          <cell r="DP1095" t="b">
            <v>0</v>
          </cell>
          <cell r="DV1095">
            <v>0</v>
          </cell>
          <cell r="DX1095">
            <v>0</v>
          </cell>
          <cell r="DZ1095">
            <v>0</v>
          </cell>
          <cell r="EB1095">
            <v>0</v>
          </cell>
          <cell r="ED1095">
            <v>0</v>
          </cell>
          <cell r="EF1095">
            <v>0</v>
          </cell>
          <cell r="EJ1095">
            <v>0</v>
          </cell>
          <cell r="EL1095">
            <v>0</v>
          </cell>
          <cell r="EN1095">
            <v>0</v>
          </cell>
          <cell r="EP1095">
            <v>0</v>
          </cell>
          <cell r="ER1095">
            <v>0</v>
          </cell>
          <cell r="ET1095">
            <v>0</v>
          </cell>
          <cell r="EX1095">
            <v>44.924999999999997</v>
          </cell>
          <cell r="EZ1095">
            <v>0</v>
          </cell>
          <cell r="FD1095">
            <v>0</v>
          </cell>
          <cell r="FF1095">
            <v>0</v>
          </cell>
        </row>
        <row r="1096">
          <cell r="A1096" t="str">
            <v>LandvindDK-West-Skrotning-2008</v>
          </cell>
          <cell r="B1096" t="str">
            <v>DK-West</v>
          </cell>
          <cell r="G1096">
            <v>44.924999999999997</v>
          </cell>
          <cell r="H1096">
            <v>0</v>
          </cell>
          <cell r="N1096">
            <v>138.57325442943201</v>
          </cell>
          <cell r="AK1096">
            <v>44.924999999999997</v>
          </cell>
          <cell r="AL1096">
            <v>0</v>
          </cell>
          <cell r="AN1096">
            <v>0</v>
          </cell>
          <cell r="AO1096">
            <v>7.02851625</v>
          </cell>
          <cell r="AP1096">
            <v>2342.8387499999999</v>
          </cell>
          <cell r="AQ1096">
            <v>0</v>
          </cell>
          <cell r="BG1096" t="b">
            <v>1</v>
          </cell>
          <cell r="BO1096" t="b">
            <v>0</v>
          </cell>
          <cell r="CA1096" t="b">
            <v>0</v>
          </cell>
          <cell r="CB1096" t="b">
            <v>0</v>
          </cell>
          <cell r="CD1096" t="b">
            <v>0</v>
          </cell>
          <cell r="CE1096" t="b">
            <v>0</v>
          </cell>
          <cell r="CG1096" t="b">
            <v>1</v>
          </cell>
          <cell r="CH1096" t="b">
            <v>0</v>
          </cell>
          <cell r="CP1096" t="str">
            <v>ERWINWON</v>
          </cell>
          <cell r="CT1096" t="b">
            <v>1</v>
          </cell>
          <cell r="CV1096" t="b">
            <v>1</v>
          </cell>
          <cell r="CX1096" t="b">
            <v>1</v>
          </cell>
          <cell r="CZ1096" t="b">
            <v>0</v>
          </cell>
          <cell r="DB1096" t="b">
            <v>0</v>
          </cell>
          <cell r="DD1096" t="b">
            <v>0</v>
          </cell>
          <cell r="DF1096" t="b">
            <v>0</v>
          </cell>
          <cell r="DH1096" t="b">
            <v>0</v>
          </cell>
          <cell r="DJ1096" t="b">
            <v>0</v>
          </cell>
          <cell r="DL1096" t="b">
            <v>0</v>
          </cell>
          <cell r="DN1096" t="b">
            <v>0</v>
          </cell>
          <cell r="DP1096" t="b">
            <v>0</v>
          </cell>
          <cell r="DV1096">
            <v>0</v>
          </cell>
          <cell r="DX1096">
            <v>0</v>
          </cell>
          <cell r="DZ1096">
            <v>0</v>
          </cell>
          <cell r="EB1096">
            <v>0</v>
          </cell>
          <cell r="ED1096">
            <v>0</v>
          </cell>
          <cell r="EF1096">
            <v>0</v>
          </cell>
          <cell r="EJ1096">
            <v>0</v>
          </cell>
          <cell r="EL1096">
            <v>0</v>
          </cell>
          <cell r="EN1096">
            <v>0</v>
          </cell>
          <cell r="EP1096">
            <v>0</v>
          </cell>
          <cell r="ER1096">
            <v>0</v>
          </cell>
          <cell r="ET1096">
            <v>0</v>
          </cell>
          <cell r="EX1096">
            <v>0</v>
          </cell>
          <cell r="EZ1096">
            <v>0</v>
          </cell>
          <cell r="FD1096">
            <v>44.924999999999997</v>
          </cell>
          <cell r="FF1096">
            <v>0</v>
          </cell>
        </row>
        <row r="1097">
          <cell r="A1097" t="str">
            <v>LandvindDK-West-Skrotning-2009</v>
          </cell>
          <cell r="B1097" t="str">
            <v>DK-West</v>
          </cell>
          <cell r="G1097">
            <v>67.483000000000004</v>
          </cell>
          <cell r="H1097">
            <v>0</v>
          </cell>
          <cell r="N1097">
            <v>208.15445584109872</v>
          </cell>
          <cell r="AK1097">
            <v>67.483000000000004</v>
          </cell>
          <cell r="AL1097">
            <v>0</v>
          </cell>
          <cell r="AN1097">
            <v>0</v>
          </cell>
          <cell r="AO1097">
            <v>10.55771535</v>
          </cell>
          <cell r="AP1097">
            <v>3519.2384500000003</v>
          </cell>
          <cell r="AQ1097">
            <v>0</v>
          </cell>
          <cell r="BG1097" t="b">
            <v>1</v>
          </cell>
          <cell r="BO1097" t="b">
            <v>1</v>
          </cell>
          <cell r="CA1097" t="b">
            <v>1</v>
          </cell>
          <cell r="CB1097" t="b">
            <v>0</v>
          </cell>
          <cell r="CD1097" t="b">
            <v>0</v>
          </cell>
          <cell r="CE1097" t="b">
            <v>0</v>
          </cell>
          <cell r="CG1097" t="b">
            <v>0</v>
          </cell>
          <cell r="CH1097" t="b">
            <v>0</v>
          </cell>
          <cell r="CP1097" t="str">
            <v>ERWINWON</v>
          </cell>
          <cell r="CT1097" t="b">
            <v>0</v>
          </cell>
          <cell r="CV1097" t="b">
            <v>0</v>
          </cell>
          <cell r="CX1097" t="b">
            <v>0</v>
          </cell>
          <cell r="CZ1097" t="b">
            <v>0</v>
          </cell>
          <cell r="DB1097" t="b">
            <v>0</v>
          </cell>
          <cell r="DD1097" t="b">
            <v>0</v>
          </cell>
          <cell r="DF1097" t="b">
            <v>0</v>
          </cell>
          <cell r="DH1097" t="b">
            <v>0</v>
          </cell>
          <cell r="DJ1097" t="b">
            <v>0</v>
          </cell>
          <cell r="DL1097" t="b">
            <v>0</v>
          </cell>
          <cell r="DN1097" t="b">
            <v>0</v>
          </cell>
          <cell r="DP1097" t="b">
            <v>0</v>
          </cell>
          <cell r="DV1097">
            <v>67.483000000000004</v>
          </cell>
          <cell r="DX1097">
            <v>67.483000000000004</v>
          </cell>
          <cell r="DZ1097">
            <v>67.483000000000004</v>
          </cell>
          <cell r="EB1097">
            <v>0</v>
          </cell>
          <cell r="ED1097">
            <v>0</v>
          </cell>
          <cell r="EF1097">
            <v>0</v>
          </cell>
          <cell r="EJ1097">
            <v>0</v>
          </cell>
          <cell r="EL1097">
            <v>0</v>
          </cell>
          <cell r="EN1097">
            <v>0</v>
          </cell>
          <cell r="EP1097">
            <v>0</v>
          </cell>
          <cell r="ER1097">
            <v>0</v>
          </cell>
          <cell r="ET1097">
            <v>0</v>
          </cell>
          <cell r="EX1097">
            <v>0</v>
          </cell>
          <cell r="EZ1097">
            <v>0</v>
          </cell>
          <cell r="FD1097">
            <v>0</v>
          </cell>
          <cell r="FF1097">
            <v>0</v>
          </cell>
        </row>
        <row r="1098">
          <cell r="A1098" t="str">
            <v>LandvindDK-West-Skrotning-2009</v>
          </cell>
          <cell r="B1098" t="str">
            <v>DK-West</v>
          </cell>
          <cell r="G1098">
            <v>67.483000000000004</v>
          </cell>
          <cell r="H1098">
            <v>0</v>
          </cell>
          <cell r="N1098">
            <v>208.15445584109872</v>
          </cell>
          <cell r="AK1098">
            <v>67.483000000000004</v>
          </cell>
          <cell r="AL1098">
            <v>0</v>
          </cell>
          <cell r="AN1098">
            <v>0</v>
          </cell>
          <cell r="AO1098">
            <v>10.55771535</v>
          </cell>
          <cell r="AP1098">
            <v>3519.2384500000003</v>
          </cell>
          <cell r="AQ1098">
            <v>0</v>
          </cell>
          <cell r="BG1098" t="b">
            <v>1</v>
          </cell>
          <cell r="BO1098" t="b">
            <v>0</v>
          </cell>
          <cell r="CA1098" t="b">
            <v>0</v>
          </cell>
          <cell r="CB1098" t="b">
            <v>0</v>
          </cell>
          <cell r="CD1098" t="b">
            <v>1</v>
          </cell>
          <cell r="CE1098" t="b">
            <v>0</v>
          </cell>
          <cell r="CG1098" t="b">
            <v>0</v>
          </cell>
          <cell r="CH1098" t="b">
            <v>0</v>
          </cell>
          <cell r="CP1098" t="str">
            <v>ERWINWON</v>
          </cell>
          <cell r="CT1098" t="b">
            <v>1</v>
          </cell>
          <cell r="CV1098" t="b">
            <v>0</v>
          </cell>
          <cell r="CX1098" t="b">
            <v>0</v>
          </cell>
          <cell r="CZ1098" t="b">
            <v>0</v>
          </cell>
          <cell r="DB1098" t="b">
            <v>0</v>
          </cell>
          <cell r="DD1098" t="b">
            <v>0</v>
          </cell>
          <cell r="DF1098" t="b">
            <v>0</v>
          </cell>
          <cell r="DH1098" t="b">
            <v>0</v>
          </cell>
          <cell r="DJ1098" t="b">
            <v>0</v>
          </cell>
          <cell r="DL1098" t="b">
            <v>0</v>
          </cell>
          <cell r="DN1098" t="b">
            <v>0</v>
          </cell>
          <cell r="DP1098" t="b">
            <v>0</v>
          </cell>
          <cell r="DV1098">
            <v>0</v>
          </cell>
          <cell r="DX1098">
            <v>0</v>
          </cell>
          <cell r="DZ1098">
            <v>0</v>
          </cell>
          <cell r="EB1098">
            <v>0</v>
          </cell>
          <cell r="ED1098">
            <v>0</v>
          </cell>
          <cell r="EF1098">
            <v>0</v>
          </cell>
          <cell r="EJ1098">
            <v>0</v>
          </cell>
          <cell r="EL1098">
            <v>0</v>
          </cell>
          <cell r="EN1098">
            <v>0</v>
          </cell>
          <cell r="EP1098">
            <v>0</v>
          </cell>
          <cell r="ER1098">
            <v>0</v>
          </cell>
          <cell r="ET1098">
            <v>0</v>
          </cell>
          <cell r="EX1098">
            <v>67.483000000000004</v>
          </cell>
          <cell r="EZ1098">
            <v>0</v>
          </cell>
          <cell r="FD1098">
            <v>0</v>
          </cell>
          <cell r="FF1098">
            <v>0</v>
          </cell>
        </row>
        <row r="1099">
          <cell r="A1099" t="str">
            <v>LandvindDK-West-Skrotning-2009</v>
          </cell>
          <cell r="B1099" t="str">
            <v>DK-West</v>
          </cell>
          <cell r="G1099">
            <v>67.483000000000004</v>
          </cell>
          <cell r="H1099">
            <v>0</v>
          </cell>
          <cell r="N1099">
            <v>208.15445584109872</v>
          </cell>
          <cell r="AK1099">
            <v>67.483000000000004</v>
          </cell>
          <cell r="AL1099">
            <v>0</v>
          </cell>
          <cell r="AN1099">
            <v>0</v>
          </cell>
          <cell r="AO1099">
            <v>10.55771535</v>
          </cell>
          <cell r="AP1099">
            <v>3519.2384500000003</v>
          </cell>
          <cell r="AQ1099">
            <v>0</v>
          </cell>
          <cell r="BG1099" t="b">
            <v>1</v>
          </cell>
          <cell r="BO1099" t="b">
            <v>0</v>
          </cell>
          <cell r="CA1099" t="b">
            <v>0</v>
          </cell>
          <cell r="CB1099" t="b">
            <v>0</v>
          </cell>
          <cell r="CD1099" t="b">
            <v>0</v>
          </cell>
          <cell r="CE1099" t="b">
            <v>0</v>
          </cell>
          <cell r="CG1099" t="b">
            <v>1</v>
          </cell>
          <cell r="CH1099" t="b">
            <v>0</v>
          </cell>
          <cell r="CP1099" t="str">
            <v>ERWINWON</v>
          </cell>
          <cell r="CT1099" t="b">
            <v>0</v>
          </cell>
          <cell r="CV1099" t="b">
            <v>1</v>
          </cell>
          <cell r="CX1099" t="b">
            <v>1</v>
          </cell>
          <cell r="CZ1099" t="b">
            <v>0</v>
          </cell>
          <cell r="DB1099" t="b">
            <v>0</v>
          </cell>
          <cell r="DD1099" t="b">
            <v>0</v>
          </cell>
          <cell r="DF1099" t="b">
            <v>0</v>
          </cell>
          <cell r="DH1099" t="b">
            <v>0</v>
          </cell>
          <cell r="DJ1099" t="b">
            <v>0</v>
          </cell>
          <cell r="DL1099" t="b">
            <v>0</v>
          </cell>
          <cell r="DN1099" t="b">
            <v>0</v>
          </cell>
          <cell r="DP1099" t="b">
            <v>0</v>
          </cell>
          <cell r="DV1099">
            <v>0</v>
          </cell>
          <cell r="DX1099">
            <v>0</v>
          </cell>
          <cell r="DZ1099">
            <v>0</v>
          </cell>
          <cell r="EB1099">
            <v>0</v>
          </cell>
          <cell r="ED1099">
            <v>0</v>
          </cell>
          <cell r="EF1099">
            <v>0</v>
          </cell>
          <cell r="EJ1099">
            <v>0</v>
          </cell>
          <cell r="EL1099">
            <v>0</v>
          </cell>
          <cell r="EN1099">
            <v>0</v>
          </cell>
          <cell r="EP1099">
            <v>0</v>
          </cell>
          <cell r="ER1099">
            <v>0</v>
          </cell>
          <cell r="ET1099">
            <v>0</v>
          </cell>
          <cell r="EX1099">
            <v>0</v>
          </cell>
          <cell r="EZ1099">
            <v>0</v>
          </cell>
          <cell r="FD1099">
            <v>67.483000000000004</v>
          </cell>
          <cell r="FF1099">
            <v>0</v>
          </cell>
        </row>
        <row r="1100">
          <cell r="A1100" t="str">
            <v>LandvindDK-West-Skrotning-2010</v>
          </cell>
          <cell r="B1100" t="str">
            <v>DK-West</v>
          </cell>
          <cell r="G1100">
            <v>92.427000000000007</v>
          </cell>
          <cell r="H1100">
            <v>0</v>
          </cell>
          <cell r="N1100">
            <v>285.09538535668588</v>
          </cell>
          <cell r="AK1100">
            <v>92.427000000000007</v>
          </cell>
          <cell r="AL1100">
            <v>0</v>
          </cell>
          <cell r="AN1100">
            <v>0</v>
          </cell>
          <cell r="AO1100">
            <v>14.460204150000001</v>
          </cell>
          <cell r="AP1100">
            <v>4820.0680499999999</v>
          </cell>
          <cell r="AQ1100">
            <v>0</v>
          </cell>
          <cell r="BG1100" t="b">
            <v>1</v>
          </cell>
          <cell r="BO1100" t="b">
            <v>1</v>
          </cell>
          <cell r="CA1100" t="b">
            <v>1</v>
          </cell>
          <cell r="CB1100" t="b">
            <v>0</v>
          </cell>
          <cell r="CD1100" t="b">
            <v>0</v>
          </cell>
          <cell r="CE1100" t="b">
            <v>0</v>
          </cell>
          <cell r="CG1100" t="b">
            <v>0</v>
          </cell>
          <cell r="CH1100" t="b">
            <v>0</v>
          </cell>
          <cell r="CP1100" t="str">
            <v>ERWINWON</v>
          </cell>
          <cell r="CT1100" t="b">
            <v>0</v>
          </cell>
          <cell r="CV1100" t="b">
            <v>0</v>
          </cell>
          <cell r="CX1100" t="b">
            <v>0</v>
          </cell>
          <cell r="CZ1100" t="b">
            <v>0</v>
          </cell>
          <cell r="DB1100" t="b">
            <v>0</v>
          </cell>
          <cell r="DD1100" t="b">
            <v>0</v>
          </cell>
          <cell r="DF1100" t="b">
            <v>0</v>
          </cell>
          <cell r="DH1100" t="b">
            <v>0</v>
          </cell>
          <cell r="DJ1100" t="b">
            <v>0</v>
          </cell>
          <cell r="DL1100" t="b">
            <v>0</v>
          </cell>
          <cell r="DN1100" t="b">
            <v>0</v>
          </cell>
          <cell r="DP1100" t="b">
            <v>0</v>
          </cell>
          <cell r="DV1100">
            <v>92.427000000000007</v>
          </cell>
          <cell r="DX1100">
            <v>92.427000000000007</v>
          </cell>
          <cell r="DZ1100">
            <v>92.427000000000007</v>
          </cell>
          <cell r="EB1100">
            <v>92.427000000000007</v>
          </cell>
          <cell r="ED1100">
            <v>0</v>
          </cell>
          <cell r="EF1100">
            <v>0</v>
          </cell>
          <cell r="EJ1100">
            <v>0</v>
          </cell>
          <cell r="EL1100">
            <v>0</v>
          </cell>
          <cell r="EN1100">
            <v>0</v>
          </cell>
          <cell r="EP1100">
            <v>0</v>
          </cell>
          <cell r="ER1100">
            <v>0</v>
          </cell>
          <cell r="ET1100">
            <v>0</v>
          </cell>
          <cell r="EX1100">
            <v>0</v>
          </cell>
          <cell r="EZ1100">
            <v>0</v>
          </cell>
          <cell r="FD1100">
            <v>0</v>
          </cell>
          <cell r="FF1100">
            <v>0</v>
          </cell>
        </row>
        <row r="1101">
          <cell r="A1101" t="str">
            <v>LandvindDK-West-Skrotning-2010</v>
          </cell>
          <cell r="B1101" t="str">
            <v>DK-West</v>
          </cell>
          <cell r="G1101">
            <v>92.427000000000007</v>
          </cell>
          <cell r="H1101">
            <v>0</v>
          </cell>
          <cell r="N1101">
            <v>285.09538535668588</v>
          </cell>
          <cell r="AK1101">
            <v>92.427000000000007</v>
          </cell>
          <cell r="AL1101">
            <v>0</v>
          </cell>
          <cell r="AN1101">
            <v>0</v>
          </cell>
          <cell r="AO1101">
            <v>14.460204150000001</v>
          </cell>
          <cell r="AP1101">
            <v>4820.0680499999999</v>
          </cell>
          <cell r="AQ1101">
            <v>0</v>
          </cell>
          <cell r="BG1101" t="b">
            <v>1</v>
          </cell>
          <cell r="BO1101" t="b">
            <v>0</v>
          </cell>
          <cell r="CA1101" t="b">
            <v>0</v>
          </cell>
          <cell r="CB1101" t="b">
            <v>0</v>
          </cell>
          <cell r="CD1101" t="b">
            <v>0</v>
          </cell>
          <cell r="CE1101" t="b">
            <v>0</v>
          </cell>
          <cell r="CG1101" t="b">
            <v>1</v>
          </cell>
          <cell r="CH1101" t="b">
            <v>0</v>
          </cell>
          <cell r="CP1101" t="str">
            <v>ERWINWON</v>
          </cell>
          <cell r="CT1101" t="b">
            <v>1</v>
          </cell>
          <cell r="CV1101" t="b">
            <v>0</v>
          </cell>
          <cell r="CX1101" t="b">
            <v>0</v>
          </cell>
          <cell r="CZ1101" t="b">
            <v>0</v>
          </cell>
          <cell r="DB1101" t="b">
            <v>0</v>
          </cell>
          <cell r="DD1101" t="b">
            <v>0</v>
          </cell>
          <cell r="DF1101" t="b">
            <v>0</v>
          </cell>
          <cell r="DH1101" t="b">
            <v>0</v>
          </cell>
          <cell r="DJ1101" t="b">
            <v>0</v>
          </cell>
          <cell r="DL1101" t="b">
            <v>0</v>
          </cell>
          <cell r="DN1101" t="b">
            <v>0</v>
          </cell>
          <cell r="DP1101" t="b">
            <v>0</v>
          </cell>
          <cell r="DV1101">
            <v>0</v>
          </cell>
          <cell r="DX1101">
            <v>0</v>
          </cell>
          <cell r="DZ1101">
            <v>0</v>
          </cell>
          <cell r="EB1101">
            <v>0</v>
          </cell>
          <cell r="ED1101">
            <v>0</v>
          </cell>
          <cell r="EF1101">
            <v>0</v>
          </cell>
          <cell r="EJ1101">
            <v>0</v>
          </cell>
          <cell r="EL1101">
            <v>0</v>
          </cell>
          <cell r="EN1101">
            <v>0</v>
          </cell>
          <cell r="EP1101">
            <v>0</v>
          </cell>
          <cell r="ER1101">
            <v>0</v>
          </cell>
          <cell r="ET1101">
            <v>0</v>
          </cell>
          <cell r="EX1101">
            <v>0</v>
          </cell>
          <cell r="EZ1101">
            <v>0</v>
          </cell>
          <cell r="FD1101">
            <v>46.213500000000003</v>
          </cell>
          <cell r="FF1101">
            <v>0</v>
          </cell>
        </row>
        <row r="1102">
          <cell r="A1102" t="str">
            <v>LandvindDK-West-Skrotning-2010</v>
          </cell>
          <cell r="B1102" t="str">
            <v>DK-West</v>
          </cell>
          <cell r="G1102">
            <v>92.427000000000007</v>
          </cell>
          <cell r="H1102">
            <v>0</v>
          </cell>
          <cell r="N1102">
            <v>285.09538535668588</v>
          </cell>
          <cell r="AK1102">
            <v>92.427000000000007</v>
          </cell>
          <cell r="AL1102">
            <v>0</v>
          </cell>
          <cell r="AN1102">
            <v>0</v>
          </cell>
          <cell r="AO1102">
            <v>14.460204150000001</v>
          </cell>
          <cell r="AP1102">
            <v>4820.0680499999999</v>
          </cell>
          <cell r="AQ1102">
            <v>0</v>
          </cell>
          <cell r="BG1102" t="b">
            <v>1</v>
          </cell>
          <cell r="BO1102" t="b">
            <v>0</v>
          </cell>
          <cell r="CA1102" t="b">
            <v>0</v>
          </cell>
          <cell r="CB1102" t="b">
            <v>0</v>
          </cell>
          <cell r="CD1102" t="b">
            <v>0</v>
          </cell>
          <cell r="CE1102" t="b">
            <v>0</v>
          </cell>
          <cell r="CG1102" t="b">
            <v>1</v>
          </cell>
          <cell r="CH1102" t="b">
            <v>0</v>
          </cell>
          <cell r="CP1102" t="str">
            <v>ERWINWON</v>
          </cell>
          <cell r="CT1102" t="b">
            <v>0</v>
          </cell>
          <cell r="CV1102" t="b">
            <v>1</v>
          </cell>
          <cell r="CX1102" t="b">
            <v>1</v>
          </cell>
          <cell r="CZ1102" t="b">
            <v>1</v>
          </cell>
          <cell r="DB1102" t="b">
            <v>0</v>
          </cell>
          <cell r="DD1102" t="b">
            <v>0</v>
          </cell>
          <cell r="DF1102" t="b">
            <v>0</v>
          </cell>
          <cell r="DH1102" t="b">
            <v>0</v>
          </cell>
          <cell r="DJ1102" t="b">
            <v>0</v>
          </cell>
          <cell r="DL1102" t="b">
            <v>0</v>
          </cell>
          <cell r="DN1102" t="b">
            <v>0</v>
          </cell>
          <cell r="DP1102" t="b">
            <v>0</v>
          </cell>
          <cell r="DV1102">
            <v>0</v>
          </cell>
          <cell r="DX1102">
            <v>0</v>
          </cell>
          <cell r="DZ1102">
            <v>0</v>
          </cell>
          <cell r="EB1102">
            <v>0</v>
          </cell>
          <cell r="ED1102">
            <v>0</v>
          </cell>
          <cell r="EF1102">
            <v>0</v>
          </cell>
          <cell r="EJ1102">
            <v>0</v>
          </cell>
          <cell r="EL1102">
            <v>0</v>
          </cell>
          <cell r="EN1102">
            <v>0</v>
          </cell>
          <cell r="EP1102">
            <v>0</v>
          </cell>
          <cell r="ER1102">
            <v>0</v>
          </cell>
          <cell r="ET1102">
            <v>0</v>
          </cell>
          <cell r="EX1102">
            <v>0</v>
          </cell>
          <cell r="EZ1102">
            <v>0</v>
          </cell>
          <cell r="FD1102">
            <v>46.213500000000003</v>
          </cell>
          <cell r="FF1102">
            <v>0</v>
          </cell>
        </row>
        <row r="1103">
          <cell r="A1103" t="str">
            <v>LandvindDK-West-Skrotning-2011</v>
          </cell>
          <cell r="B1103" t="str">
            <v>DK-West</v>
          </cell>
          <cell r="G1103">
            <v>51.122999999999998</v>
          </cell>
          <cell r="H1103">
            <v>0</v>
          </cell>
          <cell r="N1103">
            <v>157.69127403886148</v>
          </cell>
          <cell r="AK1103">
            <v>51.122999999999998</v>
          </cell>
          <cell r="AL1103">
            <v>0</v>
          </cell>
          <cell r="AN1103">
            <v>0</v>
          </cell>
          <cell r="AO1103">
            <v>7.9981933500000002</v>
          </cell>
          <cell r="AP1103">
            <v>2666.0644499999999</v>
          </cell>
          <cell r="AQ1103">
            <v>0</v>
          </cell>
          <cell r="BG1103" t="b">
            <v>1</v>
          </cell>
          <cell r="BO1103" t="b">
            <v>0</v>
          </cell>
          <cell r="CA1103" t="b">
            <v>0</v>
          </cell>
          <cell r="CB1103" t="b">
            <v>0</v>
          </cell>
          <cell r="CD1103" t="b">
            <v>1</v>
          </cell>
          <cell r="CE1103" t="b">
            <v>0</v>
          </cell>
          <cell r="CG1103" t="b">
            <v>0</v>
          </cell>
          <cell r="CH1103" t="b">
            <v>0</v>
          </cell>
          <cell r="CP1103" t="str">
            <v>ERWINWON</v>
          </cell>
          <cell r="CT1103" t="b">
            <v>0</v>
          </cell>
          <cell r="CV1103" t="b">
            <v>0</v>
          </cell>
          <cell r="CX1103" t="b">
            <v>0</v>
          </cell>
          <cell r="CZ1103" t="b">
            <v>0</v>
          </cell>
          <cell r="DB1103" t="b">
            <v>0</v>
          </cell>
          <cell r="DD1103" t="b">
            <v>0</v>
          </cell>
          <cell r="DF1103" t="b">
            <v>0</v>
          </cell>
          <cell r="DH1103" t="b">
            <v>0</v>
          </cell>
          <cell r="DJ1103" t="b">
            <v>0</v>
          </cell>
          <cell r="DL1103" t="b">
            <v>0</v>
          </cell>
          <cell r="DN1103" t="b">
            <v>0</v>
          </cell>
          <cell r="DP1103" t="b">
            <v>0</v>
          </cell>
          <cell r="DV1103">
            <v>0</v>
          </cell>
          <cell r="DX1103">
            <v>0</v>
          </cell>
          <cell r="DZ1103">
            <v>0</v>
          </cell>
          <cell r="EB1103">
            <v>0</v>
          </cell>
          <cell r="ED1103">
            <v>0</v>
          </cell>
          <cell r="EF1103">
            <v>0</v>
          </cell>
          <cell r="EJ1103">
            <v>0</v>
          </cell>
          <cell r="EL1103">
            <v>0</v>
          </cell>
          <cell r="EN1103">
            <v>0</v>
          </cell>
          <cell r="EP1103">
            <v>0</v>
          </cell>
          <cell r="ER1103">
            <v>0</v>
          </cell>
          <cell r="ET1103">
            <v>0</v>
          </cell>
          <cell r="EX1103">
            <v>51.122999999999998</v>
          </cell>
          <cell r="EZ1103">
            <v>0</v>
          </cell>
          <cell r="FD1103">
            <v>0</v>
          </cell>
          <cell r="FF1103">
            <v>0</v>
          </cell>
        </row>
        <row r="1104">
          <cell r="A1104" t="str">
            <v>LandvindDK-West-Skrotning-2011</v>
          </cell>
          <cell r="B1104" t="str">
            <v>DK-West</v>
          </cell>
          <cell r="G1104">
            <v>51.122999999999998</v>
          </cell>
          <cell r="H1104">
            <v>0</v>
          </cell>
          <cell r="N1104">
            <v>157.69127403886148</v>
          </cell>
          <cell r="AK1104">
            <v>51.122999999999998</v>
          </cell>
          <cell r="AL1104">
            <v>0</v>
          </cell>
          <cell r="AN1104">
            <v>0</v>
          </cell>
          <cell r="AO1104">
            <v>7.9981933500000002</v>
          </cell>
          <cell r="AP1104">
            <v>2666.0644499999999</v>
          </cell>
          <cell r="AQ1104">
            <v>0</v>
          </cell>
          <cell r="BG1104" t="b">
            <v>1</v>
          </cell>
          <cell r="BO1104" t="b">
            <v>0</v>
          </cell>
          <cell r="CA1104" t="b">
            <v>0</v>
          </cell>
          <cell r="CB1104" t="b">
            <v>0</v>
          </cell>
          <cell r="CD1104" t="b">
            <v>0</v>
          </cell>
          <cell r="CE1104" t="b">
            <v>0</v>
          </cell>
          <cell r="CG1104" t="b">
            <v>1</v>
          </cell>
          <cell r="CH1104" t="b">
            <v>0</v>
          </cell>
          <cell r="CP1104" t="str">
            <v>ERWINWON</v>
          </cell>
          <cell r="CT1104" t="b">
            <v>1</v>
          </cell>
          <cell r="CV1104" t="b">
            <v>0</v>
          </cell>
          <cell r="CX1104" t="b">
            <v>0</v>
          </cell>
          <cell r="CZ1104" t="b">
            <v>0</v>
          </cell>
          <cell r="DB1104" t="b">
            <v>0</v>
          </cell>
          <cell r="DD1104" t="b">
            <v>0</v>
          </cell>
          <cell r="DF1104" t="b">
            <v>0</v>
          </cell>
          <cell r="DH1104" t="b">
            <v>0</v>
          </cell>
          <cell r="DJ1104" t="b">
            <v>0</v>
          </cell>
          <cell r="DL1104" t="b">
            <v>0</v>
          </cell>
          <cell r="DN1104" t="b">
            <v>0</v>
          </cell>
          <cell r="DP1104" t="b">
            <v>0</v>
          </cell>
          <cell r="DV1104">
            <v>0</v>
          </cell>
          <cell r="DX1104">
            <v>0</v>
          </cell>
          <cell r="DZ1104">
            <v>0</v>
          </cell>
          <cell r="EB1104">
            <v>0</v>
          </cell>
          <cell r="ED1104">
            <v>0</v>
          </cell>
          <cell r="EF1104">
            <v>0</v>
          </cell>
          <cell r="EJ1104">
            <v>0</v>
          </cell>
          <cell r="EL1104">
            <v>0</v>
          </cell>
          <cell r="EN1104">
            <v>0</v>
          </cell>
          <cell r="EP1104">
            <v>0</v>
          </cell>
          <cell r="ER1104">
            <v>0</v>
          </cell>
          <cell r="ET1104">
            <v>0</v>
          </cell>
          <cell r="EX1104">
            <v>0</v>
          </cell>
          <cell r="EZ1104">
            <v>0</v>
          </cell>
          <cell r="FD1104">
            <v>51.122999999999998</v>
          </cell>
          <cell r="FF1104">
            <v>0</v>
          </cell>
        </row>
        <row r="1105">
          <cell r="A1105" t="str">
            <v>LandvindDK-West-Skrotning-2011</v>
          </cell>
          <cell r="B1105" t="str">
            <v>DK-West</v>
          </cell>
          <cell r="G1105">
            <v>51.122999999999998</v>
          </cell>
          <cell r="H1105">
            <v>0</v>
          </cell>
          <cell r="N1105">
            <v>157.69127403886148</v>
          </cell>
          <cell r="AK1105">
            <v>51.122999999999998</v>
          </cell>
          <cell r="AL1105">
            <v>0</v>
          </cell>
          <cell r="AN1105">
            <v>0</v>
          </cell>
          <cell r="AO1105">
            <v>7.9981933500000002</v>
          </cell>
          <cell r="AP1105">
            <v>2666.0644499999999</v>
          </cell>
          <cell r="AQ1105">
            <v>0</v>
          </cell>
          <cell r="BG1105" t="b">
            <v>1</v>
          </cell>
          <cell r="BO1105" t="b">
            <v>0</v>
          </cell>
          <cell r="CA1105" t="b">
            <v>0</v>
          </cell>
          <cell r="CB1105" t="b">
            <v>0</v>
          </cell>
          <cell r="CD1105" t="b">
            <v>0</v>
          </cell>
          <cell r="CE1105" t="b">
            <v>0</v>
          </cell>
          <cell r="CG1105" t="b">
            <v>0</v>
          </cell>
          <cell r="CH1105" t="b">
            <v>0</v>
          </cell>
          <cell r="CP1105" t="str">
            <v>ERWINWON</v>
          </cell>
          <cell r="CT1105" t="b">
            <v>0</v>
          </cell>
          <cell r="CV1105" t="b">
            <v>1</v>
          </cell>
          <cell r="CX1105" t="b">
            <v>1</v>
          </cell>
          <cell r="CZ1105" t="b">
            <v>1</v>
          </cell>
          <cell r="DB1105" t="b">
            <v>0</v>
          </cell>
          <cell r="DD1105" t="b">
            <v>0</v>
          </cell>
          <cell r="DF1105" t="b">
            <v>0</v>
          </cell>
          <cell r="DH1105" t="b">
            <v>0</v>
          </cell>
          <cell r="DJ1105" t="b">
            <v>0</v>
          </cell>
          <cell r="DL1105" t="b">
            <v>0</v>
          </cell>
          <cell r="DN1105" t="b">
            <v>0</v>
          </cell>
          <cell r="DP1105" t="b">
            <v>0</v>
          </cell>
          <cell r="DV1105">
            <v>0</v>
          </cell>
          <cell r="DX1105">
            <v>0</v>
          </cell>
          <cell r="DZ1105">
            <v>0</v>
          </cell>
          <cell r="EB1105">
            <v>0</v>
          </cell>
          <cell r="ED1105">
            <v>0</v>
          </cell>
          <cell r="EF1105">
            <v>0</v>
          </cell>
          <cell r="EJ1105">
            <v>0</v>
          </cell>
          <cell r="EL1105">
            <v>0</v>
          </cell>
          <cell r="EN1105">
            <v>0</v>
          </cell>
          <cell r="EP1105">
            <v>0</v>
          </cell>
          <cell r="ER1105">
            <v>0</v>
          </cell>
          <cell r="ET1105">
            <v>0</v>
          </cell>
          <cell r="EX1105">
            <v>0</v>
          </cell>
          <cell r="EZ1105">
            <v>0</v>
          </cell>
          <cell r="FD1105">
            <v>0</v>
          </cell>
          <cell r="FF1105">
            <v>0</v>
          </cell>
        </row>
        <row r="1106">
          <cell r="A1106" t="str">
            <v>NyLandvindDK-West-2008</v>
          </cell>
          <cell r="B1106" t="str">
            <v>DK-West</v>
          </cell>
          <cell r="G1106">
            <v>23.027000000000001</v>
          </cell>
          <cell r="H1106">
            <v>0</v>
          </cell>
          <cell r="N1106">
            <v>71.027853750618391</v>
          </cell>
          <cell r="AK1106">
            <v>23.027000000000001</v>
          </cell>
          <cell r="AL1106">
            <v>0</v>
          </cell>
          <cell r="AN1106">
            <v>0</v>
          </cell>
          <cell r="AO1106">
            <v>3.6025741500000001</v>
          </cell>
          <cell r="AP1106">
            <v>1200.85805</v>
          </cell>
          <cell r="AQ1106">
            <v>0</v>
          </cell>
          <cell r="BG1106" t="b">
            <v>1</v>
          </cell>
          <cell r="BO1106" t="b">
            <v>1</v>
          </cell>
          <cell r="CA1106" t="b">
            <v>1</v>
          </cell>
          <cell r="CB1106" t="b">
            <v>0</v>
          </cell>
          <cell r="CD1106" t="b">
            <v>0</v>
          </cell>
          <cell r="CE1106" t="b">
            <v>0</v>
          </cell>
          <cell r="CG1106" t="b">
            <v>0</v>
          </cell>
          <cell r="CH1106" t="b">
            <v>0</v>
          </cell>
          <cell r="CP1106" t="str">
            <v>ERWINWON</v>
          </cell>
          <cell r="CT1106" t="b">
            <v>0</v>
          </cell>
          <cell r="CV1106" t="b">
            <v>0</v>
          </cell>
          <cell r="CX1106" t="b">
            <v>0</v>
          </cell>
          <cell r="CZ1106" t="b">
            <v>0</v>
          </cell>
          <cell r="DB1106" t="b">
            <v>0</v>
          </cell>
          <cell r="DD1106" t="b">
            <v>0</v>
          </cell>
          <cell r="DF1106" t="b">
            <v>0</v>
          </cell>
          <cell r="DH1106" t="b">
            <v>0</v>
          </cell>
          <cell r="DJ1106" t="b">
            <v>0</v>
          </cell>
          <cell r="DL1106" t="b">
            <v>0</v>
          </cell>
          <cell r="DN1106" t="b">
            <v>0</v>
          </cell>
          <cell r="DP1106" t="b">
            <v>0</v>
          </cell>
          <cell r="DV1106">
            <v>23.027000000000001</v>
          </cell>
          <cell r="DX1106">
            <v>23.027000000000001</v>
          </cell>
          <cell r="DZ1106">
            <v>23.027000000000001</v>
          </cell>
          <cell r="EB1106">
            <v>0</v>
          </cell>
          <cell r="ED1106">
            <v>0</v>
          </cell>
          <cell r="EF1106">
            <v>0</v>
          </cell>
          <cell r="EJ1106">
            <v>0</v>
          </cell>
          <cell r="EL1106">
            <v>0</v>
          </cell>
          <cell r="EN1106">
            <v>0</v>
          </cell>
          <cell r="EP1106">
            <v>0</v>
          </cell>
          <cell r="ER1106">
            <v>0</v>
          </cell>
          <cell r="ET1106">
            <v>0</v>
          </cell>
          <cell r="EX1106">
            <v>0</v>
          </cell>
          <cell r="EZ1106">
            <v>0</v>
          </cell>
          <cell r="FD1106">
            <v>0</v>
          </cell>
          <cell r="FF1106">
            <v>0</v>
          </cell>
        </row>
        <row r="1107">
          <cell r="A1107" t="str">
            <v>NyLandvindDK-West-2008</v>
          </cell>
          <cell r="B1107" t="str">
            <v>DK-West</v>
          </cell>
          <cell r="G1107">
            <v>23.027000000000001</v>
          </cell>
          <cell r="H1107">
            <v>0</v>
          </cell>
          <cell r="N1107">
            <v>71.027853750618391</v>
          </cell>
          <cell r="AK1107">
            <v>23.027000000000001</v>
          </cell>
          <cell r="AL1107">
            <v>0</v>
          </cell>
          <cell r="AN1107">
            <v>0</v>
          </cell>
          <cell r="AO1107">
            <v>3.6025741500000001</v>
          </cell>
          <cell r="AP1107">
            <v>1200.85805</v>
          </cell>
          <cell r="AQ1107">
            <v>0</v>
          </cell>
          <cell r="BG1107" t="b">
            <v>1</v>
          </cell>
          <cell r="BO1107" t="b">
            <v>0</v>
          </cell>
          <cell r="CA1107" t="b">
            <v>0</v>
          </cell>
          <cell r="CB1107" t="b">
            <v>0</v>
          </cell>
          <cell r="CD1107" t="b">
            <v>0</v>
          </cell>
          <cell r="CE1107" t="b">
            <v>0</v>
          </cell>
          <cell r="CG1107" t="b">
            <v>1</v>
          </cell>
          <cell r="CH1107" t="b">
            <v>0</v>
          </cell>
          <cell r="CP1107" t="str">
            <v>ERWINWON</v>
          </cell>
          <cell r="CT1107" t="b">
            <v>1</v>
          </cell>
          <cell r="CV1107" t="b">
            <v>1</v>
          </cell>
          <cell r="CX1107" t="b">
            <v>1</v>
          </cell>
          <cell r="CZ1107" t="b">
            <v>0</v>
          </cell>
          <cell r="DB1107" t="b">
            <v>0</v>
          </cell>
          <cell r="DD1107" t="b">
            <v>0</v>
          </cell>
          <cell r="DF1107" t="b">
            <v>0</v>
          </cell>
          <cell r="DH1107" t="b">
            <v>0</v>
          </cell>
          <cell r="DJ1107" t="b">
            <v>0</v>
          </cell>
          <cell r="DL1107" t="b">
            <v>0</v>
          </cell>
          <cell r="DN1107" t="b">
            <v>0</v>
          </cell>
          <cell r="DP1107" t="b">
            <v>0</v>
          </cell>
          <cell r="DV1107">
            <v>0</v>
          </cell>
          <cell r="DX1107">
            <v>0</v>
          </cell>
          <cell r="DZ1107">
            <v>0</v>
          </cell>
          <cell r="EB1107">
            <v>0</v>
          </cell>
          <cell r="ED1107">
            <v>0</v>
          </cell>
          <cell r="EF1107">
            <v>0</v>
          </cell>
          <cell r="EJ1107">
            <v>0</v>
          </cell>
          <cell r="EL1107">
            <v>0</v>
          </cell>
          <cell r="EN1107">
            <v>0</v>
          </cell>
          <cell r="EP1107">
            <v>0</v>
          </cell>
          <cell r="ER1107">
            <v>0</v>
          </cell>
          <cell r="ET1107">
            <v>0</v>
          </cell>
          <cell r="EX1107">
            <v>0</v>
          </cell>
          <cell r="EZ1107">
            <v>0</v>
          </cell>
          <cell r="FD1107">
            <v>23.027000000000001</v>
          </cell>
          <cell r="FF1107">
            <v>0</v>
          </cell>
        </row>
        <row r="1108">
          <cell r="A1108" t="str">
            <v>NyLandvindDK-West-2009</v>
          </cell>
          <cell r="B1108" t="str">
            <v>DK-West</v>
          </cell>
          <cell r="G1108">
            <v>36.837999999999994</v>
          </cell>
          <cell r="H1108">
            <v>0</v>
          </cell>
          <cell r="N1108">
            <v>113.62852635885177</v>
          </cell>
          <cell r="AK1108">
            <v>36.837999999999994</v>
          </cell>
          <cell r="AL1108">
            <v>0</v>
          </cell>
          <cell r="AN1108">
            <v>0</v>
          </cell>
          <cell r="AO1108">
            <v>5.7633050999999993</v>
          </cell>
          <cell r="AP1108">
            <v>1921.1016999999997</v>
          </cell>
          <cell r="AQ1108">
            <v>0</v>
          </cell>
          <cell r="BG1108" t="b">
            <v>1</v>
          </cell>
          <cell r="BO1108" t="b">
            <v>1</v>
          </cell>
          <cell r="CA1108" t="b">
            <v>1</v>
          </cell>
          <cell r="CB1108" t="b">
            <v>0</v>
          </cell>
          <cell r="CD1108" t="b">
            <v>0</v>
          </cell>
          <cell r="CE1108" t="b">
            <v>0</v>
          </cell>
          <cell r="CG1108" t="b">
            <v>0</v>
          </cell>
          <cell r="CH1108" t="b">
            <v>0</v>
          </cell>
          <cell r="CP1108" t="str">
            <v>ERWINWON</v>
          </cell>
          <cell r="CT1108" t="b">
            <v>1</v>
          </cell>
          <cell r="CV1108" t="b">
            <v>0</v>
          </cell>
          <cell r="CX1108" t="b">
            <v>0</v>
          </cell>
          <cell r="CZ1108" t="b">
            <v>0</v>
          </cell>
          <cell r="DB1108" t="b">
            <v>0</v>
          </cell>
          <cell r="DD1108" t="b">
            <v>0</v>
          </cell>
          <cell r="DF1108" t="b">
            <v>0</v>
          </cell>
          <cell r="DH1108" t="b">
            <v>0</v>
          </cell>
          <cell r="DJ1108" t="b">
            <v>0</v>
          </cell>
          <cell r="DL1108" t="b">
            <v>0</v>
          </cell>
          <cell r="DN1108" t="b">
            <v>0</v>
          </cell>
          <cell r="DP1108" t="b">
            <v>0</v>
          </cell>
          <cell r="DV1108">
            <v>36.837999999999994</v>
          </cell>
          <cell r="DX1108">
            <v>36.837999999999994</v>
          </cell>
          <cell r="DZ1108">
            <v>36.837999999999994</v>
          </cell>
          <cell r="EB1108">
            <v>0</v>
          </cell>
          <cell r="ED1108">
            <v>0</v>
          </cell>
          <cell r="EF1108">
            <v>0</v>
          </cell>
          <cell r="EJ1108">
            <v>0</v>
          </cell>
          <cell r="EL1108">
            <v>0</v>
          </cell>
          <cell r="EN1108">
            <v>0</v>
          </cell>
          <cell r="EP1108">
            <v>0</v>
          </cell>
          <cell r="ER1108">
            <v>0</v>
          </cell>
          <cell r="ET1108">
            <v>0</v>
          </cell>
          <cell r="EX1108">
            <v>0</v>
          </cell>
          <cell r="EZ1108">
            <v>0</v>
          </cell>
          <cell r="FD1108">
            <v>0</v>
          </cell>
          <cell r="FF1108">
            <v>0</v>
          </cell>
        </row>
        <row r="1109">
          <cell r="A1109" t="str">
            <v>NyLandvindDK-West-2009</v>
          </cell>
          <cell r="B1109" t="str">
            <v>DK-West</v>
          </cell>
          <cell r="G1109">
            <v>36.837999999999994</v>
          </cell>
          <cell r="H1109">
            <v>0</v>
          </cell>
          <cell r="N1109">
            <v>113.62852635885177</v>
          </cell>
          <cell r="AK1109">
            <v>36.837999999999994</v>
          </cell>
          <cell r="AL1109">
            <v>0</v>
          </cell>
          <cell r="AN1109">
            <v>0</v>
          </cell>
          <cell r="AO1109">
            <v>5.7633050999999993</v>
          </cell>
          <cell r="AP1109">
            <v>1921.1016999999997</v>
          </cell>
          <cell r="AQ1109">
            <v>0</v>
          </cell>
          <cell r="BG1109" t="b">
            <v>1</v>
          </cell>
          <cell r="BO1109" t="b">
            <v>0</v>
          </cell>
          <cell r="CA1109" t="b">
            <v>0</v>
          </cell>
          <cell r="CB1109" t="b">
            <v>0</v>
          </cell>
          <cell r="CD1109" t="b">
            <v>0</v>
          </cell>
          <cell r="CE1109" t="b">
            <v>0</v>
          </cell>
          <cell r="CG1109" t="b">
            <v>1</v>
          </cell>
          <cell r="CH1109" t="b">
            <v>0</v>
          </cell>
          <cell r="CP1109" t="str">
            <v>ERWINWON</v>
          </cell>
          <cell r="CT1109" t="b">
            <v>0</v>
          </cell>
          <cell r="CV1109" t="b">
            <v>1</v>
          </cell>
          <cell r="CX1109" t="b">
            <v>1</v>
          </cell>
          <cell r="CZ1109" t="b">
            <v>0</v>
          </cell>
          <cell r="DB1109" t="b">
            <v>0</v>
          </cell>
          <cell r="DD1109" t="b">
            <v>0</v>
          </cell>
          <cell r="DF1109" t="b">
            <v>0</v>
          </cell>
          <cell r="DH1109" t="b">
            <v>0</v>
          </cell>
          <cell r="DJ1109" t="b">
            <v>0</v>
          </cell>
          <cell r="DL1109" t="b">
            <v>0</v>
          </cell>
          <cell r="DN1109" t="b">
            <v>0</v>
          </cell>
          <cell r="DP1109" t="b">
            <v>0</v>
          </cell>
          <cell r="DV1109">
            <v>0</v>
          </cell>
          <cell r="DX1109">
            <v>0</v>
          </cell>
          <cell r="DZ1109">
            <v>0</v>
          </cell>
          <cell r="EB1109">
            <v>0</v>
          </cell>
          <cell r="ED1109">
            <v>0</v>
          </cell>
          <cell r="EF1109">
            <v>0</v>
          </cell>
          <cell r="EJ1109">
            <v>0</v>
          </cell>
          <cell r="EL1109">
            <v>0</v>
          </cell>
          <cell r="EN1109">
            <v>0</v>
          </cell>
          <cell r="EP1109">
            <v>0</v>
          </cell>
          <cell r="ER1109">
            <v>0</v>
          </cell>
          <cell r="ET1109">
            <v>0</v>
          </cell>
          <cell r="EX1109">
            <v>0</v>
          </cell>
          <cell r="EZ1109">
            <v>0</v>
          </cell>
          <cell r="FD1109">
            <v>36.837999999999994</v>
          </cell>
          <cell r="FF1109">
            <v>0</v>
          </cell>
        </row>
        <row r="1110">
          <cell r="A1110" t="str">
            <v>NyLandvindDK-West-2010</v>
          </cell>
          <cell r="B1110" t="str">
            <v>DK-West</v>
          </cell>
          <cell r="G1110">
            <v>58.083999999999989</v>
          </cell>
          <cell r="H1110">
            <v>0</v>
          </cell>
          <cell r="N1110">
            <v>179.16280267733171</v>
          </cell>
          <cell r="AK1110">
            <v>58.083999999999989</v>
          </cell>
          <cell r="AL1110">
            <v>0</v>
          </cell>
          <cell r="AN1110">
            <v>0</v>
          </cell>
          <cell r="AO1110">
            <v>9.0872417999999993</v>
          </cell>
          <cell r="AP1110">
            <v>3029.0805999999993</v>
          </cell>
          <cell r="AQ1110">
            <v>0</v>
          </cell>
          <cell r="BG1110" t="b">
            <v>1</v>
          </cell>
          <cell r="BO1110" t="b">
            <v>1</v>
          </cell>
          <cell r="CA1110" t="b">
            <v>1</v>
          </cell>
          <cell r="CB1110" t="b">
            <v>0</v>
          </cell>
          <cell r="CD1110" t="b">
            <v>0</v>
          </cell>
          <cell r="CE1110" t="b">
            <v>0</v>
          </cell>
          <cell r="CG1110" t="b">
            <v>0</v>
          </cell>
          <cell r="CH1110" t="b">
            <v>0</v>
          </cell>
          <cell r="CP1110" t="str">
            <v>ERWINWON</v>
          </cell>
          <cell r="CT1110" t="b">
            <v>1</v>
          </cell>
          <cell r="CV1110" t="b">
            <v>0</v>
          </cell>
          <cell r="CX1110" t="b">
            <v>0</v>
          </cell>
          <cell r="CZ1110" t="b">
            <v>0</v>
          </cell>
          <cell r="DB1110" t="b">
            <v>0</v>
          </cell>
          <cell r="DD1110" t="b">
            <v>0</v>
          </cell>
          <cell r="DF1110" t="b">
            <v>0</v>
          </cell>
          <cell r="DH1110" t="b">
            <v>0</v>
          </cell>
          <cell r="DJ1110" t="b">
            <v>0</v>
          </cell>
          <cell r="DL1110" t="b">
            <v>0</v>
          </cell>
          <cell r="DN1110" t="b">
            <v>0</v>
          </cell>
          <cell r="DP1110" t="b">
            <v>0</v>
          </cell>
          <cell r="DV1110">
            <v>58.083999999999989</v>
          </cell>
          <cell r="DX1110">
            <v>58.083999999999989</v>
          </cell>
          <cell r="DZ1110">
            <v>58.083999999999989</v>
          </cell>
          <cell r="EB1110">
            <v>58.083999999999989</v>
          </cell>
          <cell r="ED1110">
            <v>0</v>
          </cell>
          <cell r="EF1110">
            <v>0</v>
          </cell>
          <cell r="EJ1110">
            <v>0</v>
          </cell>
          <cell r="EL1110">
            <v>0</v>
          </cell>
          <cell r="EN1110">
            <v>0</v>
          </cell>
          <cell r="EP1110">
            <v>0</v>
          </cell>
          <cell r="ER1110">
            <v>0</v>
          </cell>
          <cell r="ET1110">
            <v>0</v>
          </cell>
          <cell r="EX1110">
            <v>0</v>
          </cell>
          <cell r="EZ1110">
            <v>0</v>
          </cell>
          <cell r="FD1110">
            <v>0</v>
          </cell>
          <cell r="FF1110">
            <v>0</v>
          </cell>
        </row>
        <row r="1111">
          <cell r="A1111" t="str">
            <v>NyLandvindDK-West-2010</v>
          </cell>
          <cell r="B1111" t="str">
            <v>DK-West</v>
          </cell>
          <cell r="G1111">
            <v>58.083999999999989</v>
          </cell>
          <cell r="H1111">
            <v>0</v>
          </cell>
          <cell r="N1111">
            <v>179.16280267733171</v>
          </cell>
          <cell r="AK1111">
            <v>58.083999999999989</v>
          </cell>
          <cell r="AL1111">
            <v>0</v>
          </cell>
          <cell r="AN1111">
            <v>0</v>
          </cell>
          <cell r="AO1111">
            <v>9.0872417999999993</v>
          </cell>
          <cell r="AP1111">
            <v>3029.0805999999993</v>
          </cell>
          <cell r="AQ1111">
            <v>0</v>
          </cell>
          <cell r="BG1111" t="b">
            <v>1</v>
          </cell>
          <cell r="BO1111" t="b">
            <v>0</v>
          </cell>
          <cell r="CA1111" t="b">
            <v>0</v>
          </cell>
          <cell r="CB1111" t="b">
            <v>0</v>
          </cell>
          <cell r="CD1111" t="b">
            <v>0</v>
          </cell>
          <cell r="CE1111" t="b">
            <v>0</v>
          </cell>
          <cell r="CG1111" t="b">
            <v>1</v>
          </cell>
          <cell r="CH1111" t="b">
            <v>0</v>
          </cell>
          <cell r="CP1111" t="str">
            <v>ERWINWON</v>
          </cell>
          <cell r="CT1111" t="b">
            <v>0</v>
          </cell>
          <cell r="CV1111" t="b">
            <v>1</v>
          </cell>
          <cell r="CX1111" t="b">
            <v>1</v>
          </cell>
          <cell r="CZ1111" t="b">
            <v>1</v>
          </cell>
          <cell r="DB1111" t="b">
            <v>0</v>
          </cell>
          <cell r="DD1111" t="b">
            <v>0</v>
          </cell>
          <cell r="DF1111" t="b">
            <v>0</v>
          </cell>
          <cell r="DH1111" t="b">
            <v>0</v>
          </cell>
          <cell r="DJ1111" t="b">
            <v>0</v>
          </cell>
          <cell r="DL1111" t="b">
            <v>0</v>
          </cell>
          <cell r="DN1111" t="b">
            <v>0</v>
          </cell>
          <cell r="DP1111" t="b">
            <v>0</v>
          </cell>
          <cell r="DV1111">
            <v>0</v>
          </cell>
          <cell r="DX1111">
            <v>0</v>
          </cell>
          <cell r="DZ1111">
            <v>0</v>
          </cell>
          <cell r="EB1111">
            <v>0</v>
          </cell>
          <cell r="ED1111">
            <v>0</v>
          </cell>
          <cell r="EF1111">
            <v>0</v>
          </cell>
          <cell r="EJ1111">
            <v>0</v>
          </cell>
          <cell r="EL1111">
            <v>0</v>
          </cell>
          <cell r="EN1111">
            <v>0</v>
          </cell>
          <cell r="EP1111">
            <v>0</v>
          </cell>
          <cell r="ER1111">
            <v>0</v>
          </cell>
          <cell r="ET1111">
            <v>0</v>
          </cell>
          <cell r="EX1111">
            <v>0</v>
          </cell>
          <cell r="EZ1111">
            <v>0</v>
          </cell>
          <cell r="FD1111">
            <v>58.083999999999989</v>
          </cell>
          <cell r="FF1111">
            <v>0</v>
          </cell>
        </row>
        <row r="1112">
          <cell r="A1112" t="str">
            <v>NyLandvindDK-West-2011</v>
          </cell>
          <cell r="B1112" t="str">
            <v>DK-West</v>
          </cell>
          <cell r="G1112">
            <v>124.19</v>
          </cell>
          <cell r="H1112">
            <v>0</v>
          </cell>
          <cell r="N1112">
            <v>383.06983789852336</v>
          </cell>
          <cell r="AK1112">
            <v>124.19</v>
          </cell>
          <cell r="AL1112">
            <v>0</v>
          </cell>
          <cell r="AN1112">
            <v>0</v>
          </cell>
          <cell r="AO1112">
            <v>19.4295255</v>
          </cell>
          <cell r="AP1112">
            <v>6476.5084999999999</v>
          </cell>
          <cell r="AQ1112">
            <v>0</v>
          </cell>
          <cell r="BG1112" t="b">
            <v>1</v>
          </cell>
          <cell r="BO1112" t="b">
            <v>0</v>
          </cell>
          <cell r="CA1112" t="b">
            <v>0</v>
          </cell>
          <cell r="CB1112" t="b">
            <v>0</v>
          </cell>
          <cell r="CD1112" t="b">
            <v>1</v>
          </cell>
          <cell r="CE1112" t="b">
            <v>0</v>
          </cell>
          <cell r="CG1112" t="b">
            <v>0</v>
          </cell>
          <cell r="CH1112" t="b">
            <v>0</v>
          </cell>
          <cell r="CP1112" t="str">
            <v>ERWINWON</v>
          </cell>
          <cell r="CT1112" t="b">
            <v>1</v>
          </cell>
          <cell r="CV1112" t="b">
            <v>0</v>
          </cell>
          <cell r="CX1112" t="b">
            <v>0</v>
          </cell>
          <cell r="CZ1112" t="b">
            <v>0</v>
          </cell>
          <cell r="DB1112" t="b">
            <v>0</v>
          </cell>
          <cell r="DD1112" t="b">
            <v>0</v>
          </cell>
          <cell r="DF1112" t="b">
            <v>0</v>
          </cell>
          <cell r="DH1112" t="b">
            <v>0</v>
          </cell>
          <cell r="DJ1112" t="b">
            <v>0</v>
          </cell>
          <cell r="DL1112" t="b">
            <v>0</v>
          </cell>
          <cell r="DN1112" t="b">
            <v>0</v>
          </cell>
          <cell r="DP1112" t="b">
            <v>0</v>
          </cell>
          <cell r="DV1112">
            <v>0</v>
          </cell>
          <cell r="DX1112">
            <v>0</v>
          </cell>
          <cell r="DZ1112">
            <v>0</v>
          </cell>
          <cell r="EB1112">
            <v>0</v>
          </cell>
          <cell r="ED1112">
            <v>0</v>
          </cell>
          <cell r="EF1112">
            <v>0</v>
          </cell>
          <cell r="EJ1112">
            <v>0</v>
          </cell>
          <cell r="EL1112">
            <v>0</v>
          </cell>
          <cell r="EN1112">
            <v>0</v>
          </cell>
          <cell r="EP1112">
            <v>0</v>
          </cell>
          <cell r="ER1112">
            <v>0</v>
          </cell>
          <cell r="ET1112">
            <v>0</v>
          </cell>
          <cell r="EX1112">
            <v>124.19</v>
          </cell>
          <cell r="EZ1112">
            <v>0</v>
          </cell>
          <cell r="FD1112">
            <v>0</v>
          </cell>
          <cell r="FF1112">
            <v>0</v>
          </cell>
        </row>
        <row r="1113">
          <cell r="A1113" t="str">
            <v>NyLandvindDK-West-2011</v>
          </cell>
          <cell r="B1113" t="str">
            <v>DK-West</v>
          </cell>
          <cell r="G1113">
            <v>124.19</v>
          </cell>
          <cell r="H1113">
            <v>0</v>
          </cell>
          <cell r="N1113">
            <v>383.06983789852336</v>
          </cell>
          <cell r="AK1113">
            <v>124.19</v>
          </cell>
          <cell r="AL1113">
            <v>0</v>
          </cell>
          <cell r="AN1113">
            <v>0</v>
          </cell>
          <cell r="AO1113">
            <v>19.4295255</v>
          </cell>
          <cell r="AP1113">
            <v>6476.5084999999999</v>
          </cell>
          <cell r="AQ1113">
            <v>0</v>
          </cell>
          <cell r="BG1113" t="b">
            <v>1</v>
          </cell>
          <cell r="BO1113" t="b">
            <v>0</v>
          </cell>
          <cell r="CA1113" t="b">
            <v>0</v>
          </cell>
          <cell r="CB1113" t="b">
            <v>0</v>
          </cell>
          <cell r="CD1113" t="b">
            <v>0</v>
          </cell>
          <cell r="CE1113" t="b">
            <v>0</v>
          </cell>
          <cell r="CG1113" t="b">
            <v>0</v>
          </cell>
          <cell r="CH1113" t="b">
            <v>0</v>
          </cell>
          <cell r="CP1113" t="str">
            <v>ERWINWON</v>
          </cell>
          <cell r="CT1113" t="b">
            <v>0</v>
          </cell>
          <cell r="CV1113" t="b">
            <v>1</v>
          </cell>
          <cell r="CX1113" t="b">
            <v>1</v>
          </cell>
          <cell r="CZ1113" t="b">
            <v>1</v>
          </cell>
          <cell r="DB1113" t="b">
            <v>0</v>
          </cell>
          <cell r="DD1113" t="b">
            <v>0</v>
          </cell>
          <cell r="DF1113" t="b">
            <v>0</v>
          </cell>
          <cell r="DH1113" t="b">
            <v>0</v>
          </cell>
          <cell r="DJ1113" t="b">
            <v>0</v>
          </cell>
          <cell r="DL1113" t="b">
            <v>0</v>
          </cell>
          <cell r="DN1113" t="b">
            <v>0</v>
          </cell>
          <cell r="DP1113" t="b">
            <v>0</v>
          </cell>
          <cell r="DV1113">
            <v>0</v>
          </cell>
          <cell r="DX1113">
            <v>0</v>
          </cell>
          <cell r="DZ1113">
            <v>0</v>
          </cell>
          <cell r="EB1113">
            <v>0</v>
          </cell>
          <cell r="ED1113">
            <v>0</v>
          </cell>
          <cell r="EF1113">
            <v>0</v>
          </cell>
          <cell r="EJ1113">
            <v>0</v>
          </cell>
          <cell r="EL1113">
            <v>0</v>
          </cell>
          <cell r="EN1113">
            <v>0</v>
          </cell>
          <cell r="EP1113">
            <v>0</v>
          </cell>
          <cell r="ER1113">
            <v>0</v>
          </cell>
          <cell r="ET1113">
            <v>0</v>
          </cell>
          <cell r="EX1113">
            <v>0</v>
          </cell>
          <cell r="EZ1113">
            <v>0</v>
          </cell>
          <cell r="FD1113">
            <v>0</v>
          </cell>
          <cell r="FF1113">
            <v>0</v>
          </cell>
        </row>
        <row r="1114">
          <cell r="A1114" t="str">
            <v>NyLandvindDK-West-2012</v>
          </cell>
          <cell r="B1114" t="str">
            <v>DK-West</v>
          </cell>
          <cell r="G1114">
            <v>120</v>
          </cell>
          <cell r="H1114">
            <v>0</v>
          </cell>
          <cell r="N1114">
            <v>370.14558779147114</v>
          </cell>
          <cell r="AK1114">
            <v>120</v>
          </cell>
          <cell r="AL1114">
            <v>0</v>
          </cell>
          <cell r="AN1114">
            <v>0</v>
          </cell>
          <cell r="AO1114">
            <v>18.774000000000001</v>
          </cell>
          <cell r="AP1114">
            <v>6258</v>
          </cell>
          <cell r="AQ1114">
            <v>0</v>
          </cell>
          <cell r="BG1114" t="b">
            <v>1</v>
          </cell>
          <cell r="BO1114" t="b">
            <v>0</v>
          </cell>
          <cell r="CA1114" t="b">
            <v>0</v>
          </cell>
          <cell r="CB1114" t="b">
            <v>0</v>
          </cell>
          <cell r="CD1114" t="b">
            <v>1</v>
          </cell>
          <cell r="CE1114" t="b">
            <v>0</v>
          </cell>
          <cell r="CG1114" t="b">
            <v>0</v>
          </cell>
          <cell r="CH1114" t="b">
            <v>0</v>
          </cell>
          <cell r="CP1114" t="str">
            <v>ERWINWON</v>
          </cell>
          <cell r="CT1114" t="b">
            <v>1</v>
          </cell>
          <cell r="CV1114" t="b">
            <v>0</v>
          </cell>
          <cell r="CX1114" t="b">
            <v>0</v>
          </cell>
          <cell r="CZ1114" t="b">
            <v>0</v>
          </cell>
          <cell r="DB1114" t="b">
            <v>0</v>
          </cell>
          <cell r="DD1114" t="b">
            <v>0</v>
          </cell>
          <cell r="DF1114" t="b">
            <v>0</v>
          </cell>
          <cell r="DH1114" t="b">
            <v>0</v>
          </cell>
          <cell r="DJ1114" t="b">
            <v>0</v>
          </cell>
          <cell r="DL1114" t="b">
            <v>0</v>
          </cell>
          <cell r="DN1114" t="b">
            <v>0</v>
          </cell>
          <cell r="DP1114" t="b">
            <v>0</v>
          </cell>
          <cell r="DV1114">
            <v>0</v>
          </cell>
          <cell r="DX1114">
            <v>0</v>
          </cell>
          <cell r="DZ1114">
            <v>0</v>
          </cell>
          <cell r="EB1114">
            <v>0</v>
          </cell>
          <cell r="ED1114">
            <v>0</v>
          </cell>
          <cell r="EF1114">
            <v>0</v>
          </cell>
          <cell r="EJ1114">
            <v>0</v>
          </cell>
          <cell r="EL1114">
            <v>0</v>
          </cell>
          <cell r="EN1114">
            <v>0</v>
          </cell>
          <cell r="EP1114">
            <v>0</v>
          </cell>
          <cell r="ER1114">
            <v>0</v>
          </cell>
          <cell r="ET1114">
            <v>0</v>
          </cell>
          <cell r="EX1114">
            <v>120</v>
          </cell>
          <cell r="EZ1114">
            <v>0</v>
          </cell>
          <cell r="FD1114">
            <v>0</v>
          </cell>
          <cell r="FF1114">
            <v>0</v>
          </cell>
        </row>
        <row r="1115">
          <cell r="A1115" t="str">
            <v>NyLandvindDK-West-2012</v>
          </cell>
          <cell r="B1115" t="str">
            <v>DK-West</v>
          </cell>
          <cell r="G1115">
            <v>120</v>
          </cell>
          <cell r="H1115">
            <v>0</v>
          </cell>
          <cell r="N1115">
            <v>370.14558779147114</v>
          </cell>
          <cell r="AK1115">
            <v>120</v>
          </cell>
          <cell r="AL1115">
            <v>0</v>
          </cell>
          <cell r="AN1115">
            <v>0</v>
          </cell>
          <cell r="AO1115">
            <v>18.774000000000001</v>
          </cell>
          <cell r="AP1115">
            <v>6258</v>
          </cell>
          <cell r="AQ1115">
            <v>0</v>
          </cell>
          <cell r="BG1115" t="b">
            <v>1</v>
          </cell>
          <cell r="BO1115" t="b">
            <v>0</v>
          </cell>
          <cell r="CA1115" t="b">
            <v>0</v>
          </cell>
          <cell r="CB1115" t="b">
            <v>0</v>
          </cell>
          <cell r="CD1115" t="b">
            <v>0</v>
          </cell>
          <cell r="CE1115" t="b">
            <v>0</v>
          </cell>
          <cell r="CG1115" t="b">
            <v>0</v>
          </cell>
          <cell r="CH1115" t="b">
            <v>0</v>
          </cell>
          <cell r="CP1115" t="str">
            <v>ERWINWON</v>
          </cell>
          <cell r="CT1115" t="b">
            <v>0</v>
          </cell>
          <cell r="CV1115" t="b">
            <v>1</v>
          </cell>
          <cell r="CX1115" t="b">
            <v>1</v>
          </cell>
          <cell r="CZ1115" t="b">
            <v>1</v>
          </cell>
          <cell r="DB1115" t="b">
            <v>0</v>
          </cell>
          <cell r="DD1115" t="b">
            <v>0</v>
          </cell>
          <cell r="DF1115" t="b">
            <v>0</v>
          </cell>
          <cell r="DH1115" t="b">
            <v>0</v>
          </cell>
          <cell r="DJ1115" t="b">
            <v>0</v>
          </cell>
          <cell r="DL1115" t="b">
            <v>0</v>
          </cell>
          <cell r="DN1115" t="b">
            <v>0</v>
          </cell>
          <cell r="DP1115" t="b">
            <v>0</v>
          </cell>
          <cell r="DV1115">
            <v>0</v>
          </cell>
          <cell r="DX1115">
            <v>0</v>
          </cell>
          <cell r="DZ1115">
            <v>0</v>
          </cell>
          <cell r="EB1115">
            <v>0</v>
          </cell>
          <cell r="ED1115">
            <v>0</v>
          </cell>
          <cell r="EF1115">
            <v>0</v>
          </cell>
          <cell r="EJ1115">
            <v>0</v>
          </cell>
          <cell r="EL1115">
            <v>0</v>
          </cell>
          <cell r="EN1115">
            <v>0</v>
          </cell>
          <cell r="EP1115">
            <v>0</v>
          </cell>
          <cell r="ER1115">
            <v>0</v>
          </cell>
          <cell r="ET1115">
            <v>0</v>
          </cell>
          <cell r="EX1115">
            <v>0</v>
          </cell>
          <cell r="EZ1115">
            <v>0</v>
          </cell>
          <cell r="FD1115">
            <v>0</v>
          </cell>
          <cell r="FF1115">
            <v>0</v>
          </cell>
        </row>
        <row r="1116">
          <cell r="A1116" t="str">
            <v>NyLandvindDK-West-2013</v>
          </cell>
          <cell r="B1116" t="str">
            <v>DK-West</v>
          </cell>
          <cell r="G1116">
            <v>40</v>
          </cell>
          <cell r="H1116">
            <v>0</v>
          </cell>
          <cell r="N1116">
            <v>123.38186259715704</v>
          </cell>
          <cell r="AK1116">
            <v>40</v>
          </cell>
          <cell r="AL1116">
            <v>0</v>
          </cell>
          <cell r="AN1116">
            <v>0</v>
          </cell>
          <cell r="AO1116">
            <v>6.258</v>
          </cell>
          <cell r="AP1116">
            <v>2086</v>
          </cell>
          <cell r="AQ1116">
            <v>0</v>
          </cell>
          <cell r="BG1116" t="b">
            <v>1</v>
          </cell>
          <cell r="BO1116" t="b">
            <v>0</v>
          </cell>
          <cell r="CA1116" t="b">
            <v>0</v>
          </cell>
          <cell r="CB1116" t="b">
            <v>0</v>
          </cell>
          <cell r="CD1116" t="b">
            <v>1</v>
          </cell>
          <cell r="CE1116" t="b">
            <v>0</v>
          </cell>
          <cell r="CG1116" t="b">
            <v>0</v>
          </cell>
          <cell r="CH1116" t="b">
            <v>0</v>
          </cell>
          <cell r="CP1116" t="str">
            <v>ERWINWON</v>
          </cell>
          <cell r="CT1116" t="b">
            <v>1</v>
          </cell>
          <cell r="CV1116" t="b">
            <v>0</v>
          </cell>
          <cell r="CX1116" t="b">
            <v>0</v>
          </cell>
          <cell r="CZ1116" t="b">
            <v>0</v>
          </cell>
          <cell r="DB1116" t="b">
            <v>0</v>
          </cell>
          <cell r="DD1116" t="b">
            <v>0</v>
          </cell>
          <cell r="DF1116" t="b">
            <v>0</v>
          </cell>
          <cell r="DH1116" t="b">
            <v>0</v>
          </cell>
          <cell r="DJ1116" t="b">
            <v>0</v>
          </cell>
          <cell r="DL1116" t="b">
            <v>0</v>
          </cell>
          <cell r="DN1116" t="b">
            <v>0</v>
          </cell>
          <cell r="DP1116" t="b">
            <v>0</v>
          </cell>
          <cell r="DV1116">
            <v>0</v>
          </cell>
          <cell r="DX1116">
            <v>0</v>
          </cell>
          <cell r="DZ1116">
            <v>0</v>
          </cell>
          <cell r="EB1116">
            <v>0</v>
          </cell>
          <cell r="ED1116">
            <v>0</v>
          </cell>
          <cell r="EF1116">
            <v>0</v>
          </cell>
          <cell r="EJ1116">
            <v>0</v>
          </cell>
          <cell r="EL1116">
            <v>0</v>
          </cell>
          <cell r="EN1116">
            <v>0</v>
          </cell>
          <cell r="EP1116">
            <v>0</v>
          </cell>
          <cell r="ER1116">
            <v>0</v>
          </cell>
          <cell r="ET1116">
            <v>0</v>
          </cell>
          <cell r="EX1116">
            <v>40</v>
          </cell>
          <cell r="EZ1116">
            <v>0</v>
          </cell>
          <cell r="FD1116">
            <v>0</v>
          </cell>
          <cell r="FF1116">
            <v>0</v>
          </cell>
        </row>
        <row r="1117">
          <cell r="A1117" t="str">
            <v>NyLandvindDK-West-2013</v>
          </cell>
          <cell r="B1117" t="str">
            <v>DK-West</v>
          </cell>
          <cell r="G1117">
            <v>40</v>
          </cell>
          <cell r="H1117">
            <v>0</v>
          </cell>
          <cell r="N1117">
            <v>123.38186259715704</v>
          </cell>
          <cell r="AK1117">
            <v>40</v>
          </cell>
          <cell r="AL1117">
            <v>0</v>
          </cell>
          <cell r="AN1117">
            <v>0</v>
          </cell>
          <cell r="AO1117">
            <v>6.258</v>
          </cell>
          <cell r="AP1117">
            <v>2086</v>
          </cell>
          <cell r="AQ1117">
            <v>0</v>
          </cell>
          <cell r="BG1117" t="b">
            <v>1</v>
          </cell>
          <cell r="BO1117" t="b">
            <v>0</v>
          </cell>
          <cell r="CA1117" t="b">
            <v>0</v>
          </cell>
          <cell r="CB1117" t="b">
            <v>0</v>
          </cell>
          <cell r="CD1117" t="b">
            <v>0</v>
          </cell>
          <cell r="CE1117" t="b">
            <v>0</v>
          </cell>
          <cell r="CG1117" t="b">
            <v>0</v>
          </cell>
          <cell r="CH1117" t="b">
            <v>0</v>
          </cell>
          <cell r="CP1117" t="str">
            <v>ERWINWON</v>
          </cell>
          <cell r="CT1117" t="b">
            <v>0</v>
          </cell>
          <cell r="CV1117" t="b">
            <v>1</v>
          </cell>
          <cell r="CX1117" t="b">
            <v>1</v>
          </cell>
          <cell r="CZ1117" t="b">
            <v>1</v>
          </cell>
          <cell r="DB1117" t="b">
            <v>0</v>
          </cell>
          <cell r="DD1117" t="b">
            <v>0</v>
          </cell>
          <cell r="DF1117" t="b">
            <v>0</v>
          </cell>
          <cell r="DH1117" t="b">
            <v>0</v>
          </cell>
          <cell r="DJ1117" t="b">
            <v>0</v>
          </cell>
          <cell r="DL1117" t="b">
            <v>0</v>
          </cell>
          <cell r="DN1117" t="b">
            <v>0</v>
          </cell>
          <cell r="DP1117" t="b">
            <v>0</v>
          </cell>
          <cell r="DV1117">
            <v>0</v>
          </cell>
          <cell r="DX1117">
            <v>0</v>
          </cell>
          <cell r="DZ1117">
            <v>0</v>
          </cell>
          <cell r="EB1117">
            <v>0</v>
          </cell>
          <cell r="ED1117">
            <v>0</v>
          </cell>
          <cell r="EF1117">
            <v>0</v>
          </cell>
          <cell r="EJ1117">
            <v>0</v>
          </cell>
          <cell r="EL1117">
            <v>0</v>
          </cell>
          <cell r="EN1117">
            <v>0</v>
          </cell>
          <cell r="EP1117">
            <v>0</v>
          </cell>
          <cell r="ER1117">
            <v>0</v>
          </cell>
          <cell r="ET1117">
            <v>0</v>
          </cell>
          <cell r="EX1117">
            <v>0</v>
          </cell>
          <cell r="EZ1117">
            <v>0</v>
          </cell>
          <cell r="FD1117">
            <v>0</v>
          </cell>
          <cell r="FF1117">
            <v>0</v>
          </cell>
        </row>
        <row r="1118">
          <cell r="A1118" t="str">
            <v>NyLandvindDK-West-2014</v>
          </cell>
          <cell r="B1118" t="str">
            <v>DK-West</v>
          </cell>
          <cell r="G1118">
            <v>40</v>
          </cell>
          <cell r="H1118">
            <v>0</v>
          </cell>
          <cell r="N1118">
            <v>123.38186259715704</v>
          </cell>
          <cell r="AK1118">
            <v>40</v>
          </cell>
          <cell r="AL1118">
            <v>0</v>
          </cell>
          <cell r="AN1118">
            <v>0</v>
          </cell>
          <cell r="AO1118">
            <v>6.258</v>
          </cell>
          <cell r="AP1118">
            <v>2086</v>
          </cell>
          <cell r="AQ1118">
            <v>0</v>
          </cell>
          <cell r="BG1118" t="b">
            <v>1</v>
          </cell>
          <cell r="BO1118" t="b">
            <v>0</v>
          </cell>
          <cell r="CA1118" t="b">
            <v>0</v>
          </cell>
          <cell r="CB1118" t="b">
            <v>0</v>
          </cell>
          <cell r="CD1118" t="b">
            <v>0</v>
          </cell>
          <cell r="CE1118" t="b">
            <v>0</v>
          </cell>
          <cell r="CG1118" t="b">
            <v>1</v>
          </cell>
          <cell r="CH1118" t="b">
            <v>0</v>
          </cell>
          <cell r="CP1118" t="str">
            <v>ERWINWON</v>
          </cell>
          <cell r="CT1118" t="b">
            <v>1</v>
          </cell>
          <cell r="CV1118" t="b">
            <v>1</v>
          </cell>
          <cell r="CX1118" t="b">
            <v>0</v>
          </cell>
          <cell r="CZ1118" t="b">
            <v>0</v>
          </cell>
          <cell r="DB1118" t="b">
            <v>0</v>
          </cell>
          <cell r="DD1118" t="b">
            <v>0</v>
          </cell>
          <cell r="DF1118" t="b">
            <v>0</v>
          </cell>
          <cell r="DH1118" t="b">
            <v>0</v>
          </cell>
          <cell r="DJ1118" t="b">
            <v>0</v>
          </cell>
          <cell r="DL1118" t="b">
            <v>0</v>
          </cell>
          <cell r="DN1118" t="b">
            <v>0</v>
          </cell>
          <cell r="DP1118" t="b">
            <v>0</v>
          </cell>
          <cell r="DV1118">
            <v>0</v>
          </cell>
          <cell r="DX1118">
            <v>0</v>
          </cell>
          <cell r="DZ1118">
            <v>0</v>
          </cell>
          <cell r="EB1118">
            <v>0</v>
          </cell>
          <cell r="ED1118">
            <v>0</v>
          </cell>
          <cell r="EF1118">
            <v>0</v>
          </cell>
          <cell r="EJ1118">
            <v>0</v>
          </cell>
          <cell r="EL1118">
            <v>0</v>
          </cell>
          <cell r="EN1118">
            <v>0</v>
          </cell>
          <cell r="EP1118">
            <v>0</v>
          </cell>
          <cell r="ER1118">
            <v>0</v>
          </cell>
          <cell r="ET1118">
            <v>0</v>
          </cell>
          <cell r="EX1118">
            <v>0</v>
          </cell>
          <cell r="EZ1118">
            <v>0</v>
          </cell>
          <cell r="FD1118">
            <v>40</v>
          </cell>
          <cell r="FF1118">
            <v>0</v>
          </cell>
        </row>
        <row r="1119">
          <cell r="A1119" t="str">
            <v>NyLandvindDK-West-2014</v>
          </cell>
          <cell r="B1119" t="str">
            <v>DK-West</v>
          </cell>
          <cell r="G1119">
            <v>40</v>
          </cell>
          <cell r="H1119">
            <v>0</v>
          </cell>
          <cell r="N1119">
            <v>123.38186259715704</v>
          </cell>
          <cell r="AK1119">
            <v>40</v>
          </cell>
          <cell r="AL1119">
            <v>0</v>
          </cell>
          <cell r="AN1119">
            <v>0</v>
          </cell>
          <cell r="AO1119">
            <v>6.258</v>
          </cell>
          <cell r="AP1119">
            <v>2086</v>
          </cell>
          <cell r="AQ1119">
            <v>0</v>
          </cell>
          <cell r="BG1119" t="b">
            <v>1</v>
          </cell>
          <cell r="BO1119" t="b">
            <v>0</v>
          </cell>
          <cell r="CA1119" t="b">
            <v>0</v>
          </cell>
          <cell r="CB1119" t="b">
            <v>0</v>
          </cell>
          <cell r="CD1119" t="b">
            <v>0</v>
          </cell>
          <cell r="CE1119" t="b">
            <v>0</v>
          </cell>
          <cell r="CG1119" t="b">
            <v>0</v>
          </cell>
          <cell r="CH1119" t="b">
            <v>0</v>
          </cell>
          <cell r="CP1119" t="str">
            <v>ERWINWON</v>
          </cell>
          <cell r="CT1119" t="b">
            <v>0</v>
          </cell>
          <cell r="CV1119" t="b">
            <v>0</v>
          </cell>
          <cell r="CX1119" t="b">
            <v>1</v>
          </cell>
          <cell r="CZ1119" t="b">
            <v>1</v>
          </cell>
          <cell r="DB1119" t="b">
            <v>0</v>
          </cell>
          <cell r="DD1119" t="b">
            <v>0</v>
          </cell>
          <cell r="DF1119" t="b">
            <v>0</v>
          </cell>
          <cell r="DH1119" t="b">
            <v>0</v>
          </cell>
          <cell r="DJ1119" t="b">
            <v>0</v>
          </cell>
          <cell r="DL1119" t="b">
            <v>0</v>
          </cell>
          <cell r="DN1119" t="b">
            <v>0</v>
          </cell>
          <cell r="DP1119" t="b">
            <v>0</v>
          </cell>
          <cell r="DV1119">
            <v>0</v>
          </cell>
          <cell r="DX1119">
            <v>0</v>
          </cell>
          <cell r="DZ1119">
            <v>0</v>
          </cell>
          <cell r="EB1119">
            <v>0</v>
          </cell>
          <cell r="ED1119">
            <v>0</v>
          </cell>
          <cell r="EF1119">
            <v>0</v>
          </cell>
          <cell r="EJ1119">
            <v>0</v>
          </cell>
          <cell r="EL1119">
            <v>0</v>
          </cell>
          <cell r="EN1119">
            <v>0</v>
          </cell>
          <cell r="EP1119">
            <v>0</v>
          </cell>
          <cell r="ER1119">
            <v>0</v>
          </cell>
          <cell r="ET1119">
            <v>0</v>
          </cell>
          <cell r="EX1119">
            <v>0</v>
          </cell>
          <cell r="EZ1119">
            <v>0</v>
          </cell>
          <cell r="FD1119">
            <v>0</v>
          </cell>
          <cell r="FF1119">
            <v>0</v>
          </cell>
        </row>
        <row r="1120">
          <cell r="A1120" t="str">
            <v>NyLandvindDK-West-2015</v>
          </cell>
          <cell r="B1120" t="str">
            <v>DK-West</v>
          </cell>
          <cell r="G1120">
            <v>40</v>
          </cell>
          <cell r="H1120">
            <v>0</v>
          </cell>
          <cell r="N1120">
            <v>123.38186259715704</v>
          </cell>
          <cell r="AK1120">
            <v>40</v>
          </cell>
          <cell r="AL1120">
            <v>0</v>
          </cell>
          <cell r="AN1120">
            <v>0</v>
          </cell>
          <cell r="AO1120">
            <v>6.258</v>
          </cell>
          <cell r="AP1120">
            <v>2086</v>
          </cell>
          <cell r="AQ1120">
            <v>0</v>
          </cell>
          <cell r="BG1120" t="b">
            <v>1</v>
          </cell>
          <cell r="BO1120" t="b">
            <v>0</v>
          </cell>
          <cell r="CA1120" t="b">
            <v>0</v>
          </cell>
          <cell r="CB1120" t="b">
            <v>0</v>
          </cell>
          <cell r="CD1120" t="b">
            <v>0</v>
          </cell>
          <cell r="CE1120" t="b">
            <v>0</v>
          </cell>
          <cell r="CG1120" t="b">
            <v>1</v>
          </cell>
          <cell r="CH1120" t="b">
            <v>0</v>
          </cell>
          <cell r="CP1120" t="str">
            <v>ERWINWON</v>
          </cell>
          <cell r="CT1120" t="b">
            <v>1</v>
          </cell>
          <cell r="CV1120" t="b">
            <v>1</v>
          </cell>
          <cell r="CX1120" t="b">
            <v>0</v>
          </cell>
          <cell r="CZ1120" t="b">
            <v>0</v>
          </cell>
          <cell r="DB1120" t="b">
            <v>0</v>
          </cell>
          <cell r="DD1120" t="b">
            <v>0</v>
          </cell>
          <cell r="DF1120" t="b">
            <v>0</v>
          </cell>
          <cell r="DH1120" t="b">
            <v>0</v>
          </cell>
          <cell r="DJ1120" t="b">
            <v>0</v>
          </cell>
          <cell r="DL1120" t="b">
            <v>0</v>
          </cell>
          <cell r="DN1120" t="b">
            <v>0</v>
          </cell>
          <cell r="DP1120" t="b">
            <v>0</v>
          </cell>
          <cell r="DV1120">
            <v>0</v>
          </cell>
          <cell r="DX1120">
            <v>0</v>
          </cell>
          <cell r="DZ1120">
            <v>0</v>
          </cell>
          <cell r="EB1120">
            <v>0</v>
          </cell>
          <cell r="ED1120">
            <v>0</v>
          </cell>
          <cell r="EF1120">
            <v>0</v>
          </cell>
          <cell r="EJ1120">
            <v>0</v>
          </cell>
          <cell r="EL1120">
            <v>0</v>
          </cell>
          <cell r="EN1120">
            <v>0</v>
          </cell>
          <cell r="EP1120">
            <v>0</v>
          </cell>
          <cell r="ER1120">
            <v>0</v>
          </cell>
          <cell r="ET1120">
            <v>0</v>
          </cell>
          <cell r="EX1120">
            <v>0</v>
          </cell>
          <cell r="EZ1120">
            <v>0</v>
          </cell>
          <cell r="FD1120">
            <v>40</v>
          </cell>
          <cell r="FF1120">
            <v>0</v>
          </cell>
        </row>
        <row r="1121">
          <cell r="A1121" t="str">
            <v>NyLandvindDK-West-2015</v>
          </cell>
          <cell r="B1121" t="str">
            <v>DK-West</v>
          </cell>
          <cell r="G1121">
            <v>40</v>
          </cell>
          <cell r="H1121">
            <v>0</v>
          </cell>
          <cell r="N1121">
            <v>123.38186259715704</v>
          </cell>
          <cell r="AK1121">
            <v>40</v>
          </cell>
          <cell r="AL1121">
            <v>0</v>
          </cell>
          <cell r="AN1121">
            <v>0</v>
          </cell>
          <cell r="AO1121">
            <v>6.258</v>
          </cell>
          <cell r="AP1121">
            <v>2086</v>
          </cell>
          <cell r="AQ1121">
            <v>0</v>
          </cell>
          <cell r="BG1121" t="b">
            <v>1</v>
          </cell>
          <cell r="BO1121" t="b">
            <v>0</v>
          </cell>
          <cell r="CA1121" t="b">
            <v>0</v>
          </cell>
          <cell r="CB1121" t="b">
            <v>0</v>
          </cell>
          <cell r="CD1121" t="b">
            <v>0</v>
          </cell>
          <cell r="CE1121" t="b">
            <v>0</v>
          </cell>
          <cell r="CG1121" t="b">
            <v>0</v>
          </cell>
          <cell r="CH1121" t="b">
            <v>0</v>
          </cell>
          <cell r="CP1121" t="str">
            <v>ERWINWON</v>
          </cell>
          <cell r="CT1121" t="b">
            <v>0</v>
          </cell>
          <cell r="CV1121" t="b">
            <v>0</v>
          </cell>
          <cell r="CX1121" t="b">
            <v>1</v>
          </cell>
          <cell r="CZ1121" t="b">
            <v>1</v>
          </cell>
          <cell r="DB1121" t="b">
            <v>0</v>
          </cell>
          <cell r="DD1121" t="b">
            <v>0</v>
          </cell>
          <cell r="DF1121" t="b">
            <v>0</v>
          </cell>
          <cell r="DH1121" t="b">
            <v>0</v>
          </cell>
          <cell r="DJ1121" t="b">
            <v>0</v>
          </cell>
          <cell r="DL1121" t="b">
            <v>0</v>
          </cell>
          <cell r="DN1121" t="b">
            <v>0</v>
          </cell>
          <cell r="DP1121" t="b">
            <v>0</v>
          </cell>
          <cell r="DV1121">
            <v>0</v>
          </cell>
          <cell r="DX1121">
            <v>0</v>
          </cell>
          <cell r="DZ1121">
            <v>0</v>
          </cell>
          <cell r="EB1121">
            <v>0</v>
          </cell>
          <cell r="ED1121">
            <v>0</v>
          </cell>
          <cell r="EF1121">
            <v>0</v>
          </cell>
          <cell r="EJ1121">
            <v>0</v>
          </cell>
          <cell r="EL1121">
            <v>0</v>
          </cell>
          <cell r="EN1121">
            <v>0</v>
          </cell>
          <cell r="EP1121">
            <v>0</v>
          </cell>
          <cell r="ER1121">
            <v>0</v>
          </cell>
          <cell r="ET1121">
            <v>0</v>
          </cell>
          <cell r="EX1121">
            <v>0</v>
          </cell>
          <cell r="EZ1121">
            <v>0</v>
          </cell>
          <cell r="FD1121">
            <v>0</v>
          </cell>
          <cell r="FF1121">
            <v>0</v>
          </cell>
        </row>
        <row r="1122">
          <cell r="A1122" t="str">
            <v>NyLandvindDK-West-2016</v>
          </cell>
          <cell r="B1122" t="str">
            <v>DK-West</v>
          </cell>
          <cell r="G1122">
            <v>100</v>
          </cell>
          <cell r="H1122">
            <v>0</v>
          </cell>
          <cell r="N1122">
            <v>308.45465649289264</v>
          </cell>
          <cell r="AK1122">
            <v>100</v>
          </cell>
          <cell r="AL1122">
            <v>0</v>
          </cell>
          <cell r="AN1122">
            <v>0</v>
          </cell>
          <cell r="AO1122">
            <v>15.421499999999998</v>
          </cell>
          <cell r="AP1122">
            <v>5140.5</v>
          </cell>
          <cell r="AQ1122">
            <v>0</v>
          </cell>
          <cell r="BG1122" t="b">
            <v>1</v>
          </cell>
          <cell r="BO1122" t="b">
            <v>0</v>
          </cell>
          <cell r="CA1122" t="b">
            <v>0</v>
          </cell>
          <cell r="CB1122" t="b">
            <v>0</v>
          </cell>
          <cell r="CD1122" t="b">
            <v>0</v>
          </cell>
          <cell r="CE1122" t="b">
            <v>0</v>
          </cell>
          <cell r="CG1122" t="b">
            <v>1</v>
          </cell>
          <cell r="CH1122" t="b">
            <v>0</v>
          </cell>
          <cell r="CP1122" t="str">
            <v>ERWINWON</v>
          </cell>
          <cell r="CT1122" t="b">
            <v>0</v>
          </cell>
          <cell r="CV1122" t="b">
            <v>1</v>
          </cell>
          <cell r="CX1122" t="b">
            <v>0</v>
          </cell>
          <cell r="CZ1122" t="b">
            <v>0</v>
          </cell>
          <cell r="DB1122" t="b">
            <v>0</v>
          </cell>
          <cell r="DD1122" t="b">
            <v>0</v>
          </cell>
          <cell r="DF1122" t="b">
            <v>0</v>
          </cell>
          <cell r="DH1122" t="b">
            <v>0</v>
          </cell>
          <cell r="DJ1122" t="b">
            <v>0</v>
          </cell>
          <cell r="DL1122" t="b">
            <v>0</v>
          </cell>
          <cell r="DN1122" t="b">
            <v>0</v>
          </cell>
          <cell r="DP1122" t="b">
            <v>0</v>
          </cell>
          <cell r="DV1122">
            <v>0</v>
          </cell>
          <cell r="DX1122">
            <v>0</v>
          </cell>
          <cell r="DZ1122">
            <v>0</v>
          </cell>
          <cell r="EB1122">
            <v>0</v>
          </cell>
          <cell r="ED1122">
            <v>0</v>
          </cell>
          <cell r="EF1122">
            <v>0</v>
          </cell>
          <cell r="EJ1122">
            <v>0</v>
          </cell>
          <cell r="EL1122">
            <v>0</v>
          </cell>
          <cell r="EN1122">
            <v>0</v>
          </cell>
          <cell r="EP1122">
            <v>0</v>
          </cell>
          <cell r="ER1122">
            <v>0</v>
          </cell>
          <cell r="ET1122">
            <v>0</v>
          </cell>
          <cell r="EX1122">
            <v>0</v>
          </cell>
          <cell r="EZ1122">
            <v>0</v>
          </cell>
          <cell r="FD1122">
            <v>100</v>
          </cell>
          <cell r="FF1122">
            <v>0</v>
          </cell>
        </row>
        <row r="1123">
          <cell r="A1123" t="str">
            <v>NyLandvindDK-West-2016</v>
          </cell>
          <cell r="B1123" t="str">
            <v>DK-West</v>
          </cell>
          <cell r="G1123">
            <v>100</v>
          </cell>
          <cell r="H1123">
            <v>0</v>
          </cell>
          <cell r="N1123">
            <v>308.45465649289264</v>
          </cell>
          <cell r="AK1123">
            <v>100</v>
          </cell>
          <cell r="AL1123">
            <v>0</v>
          </cell>
          <cell r="AN1123">
            <v>0</v>
          </cell>
          <cell r="AO1123">
            <v>15.421499999999998</v>
          </cell>
          <cell r="AP1123">
            <v>5140.5</v>
          </cell>
          <cell r="AQ1123">
            <v>0</v>
          </cell>
          <cell r="BG1123" t="b">
            <v>1</v>
          </cell>
          <cell r="BO1123" t="b">
            <v>0</v>
          </cell>
          <cell r="CA1123" t="b">
            <v>0</v>
          </cell>
          <cell r="CB1123" t="b">
            <v>0</v>
          </cell>
          <cell r="CD1123" t="b">
            <v>0</v>
          </cell>
          <cell r="CE1123" t="b">
            <v>0</v>
          </cell>
          <cell r="CG1123" t="b">
            <v>0</v>
          </cell>
          <cell r="CH1123" t="b">
            <v>0</v>
          </cell>
          <cell r="CP1123" t="str">
            <v>ERWINWON</v>
          </cell>
          <cell r="CT1123" t="b">
            <v>0</v>
          </cell>
          <cell r="CV1123" t="b">
            <v>0</v>
          </cell>
          <cell r="CX1123" t="b">
            <v>1</v>
          </cell>
          <cell r="CZ1123" t="b">
            <v>1</v>
          </cell>
          <cell r="DB1123" t="b">
            <v>0</v>
          </cell>
          <cell r="DD1123" t="b">
            <v>0</v>
          </cell>
          <cell r="DF1123" t="b">
            <v>0</v>
          </cell>
          <cell r="DH1123" t="b">
            <v>0</v>
          </cell>
          <cell r="DJ1123" t="b">
            <v>0</v>
          </cell>
          <cell r="DL1123" t="b">
            <v>0</v>
          </cell>
          <cell r="DN1123" t="b">
            <v>0</v>
          </cell>
          <cell r="DP1123" t="b">
            <v>0</v>
          </cell>
          <cell r="DV1123">
            <v>0</v>
          </cell>
          <cell r="DX1123">
            <v>0</v>
          </cell>
          <cell r="DZ1123">
            <v>0</v>
          </cell>
          <cell r="EB1123">
            <v>0</v>
          </cell>
          <cell r="ED1123">
            <v>0</v>
          </cell>
          <cell r="EF1123">
            <v>0</v>
          </cell>
          <cell r="EJ1123">
            <v>0</v>
          </cell>
          <cell r="EL1123">
            <v>0</v>
          </cell>
          <cell r="EN1123">
            <v>0</v>
          </cell>
          <cell r="EP1123">
            <v>0</v>
          </cell>
          <cell r="ER1123">
            <v>0</v>
          </cell>
          <cell r="ET1123">
            <v>0</v>
          </cell>
          <cell r="EX1123">
            <v>0</v>
          </cell>
          <cell r="EZ1123">
            <v>0</v>
          </cell>
          <cell r="FD1123">
            <v>0</v>
          </cell>
          <cell r="FF1123">
            <v>0</v>
          </cell>
        </row>
        <row r="1124">
          <cell r="A1124" t="str">
            <v>NyLandvindDK-West-2017</v>
          </cell>
          <cell r="B1124" t="str">
            <v>DK-West</v>
          </cell>
          <cell r="G1124">
            <v>100</v>
          </cell>
          <cell r="H1124">
            <v>0</v>
          </cell>
          <cell r="N1124">
            <v>308.45465649289264</v>
          </cell>
          <cell r="AK1124">
            <v>100</v>
          </cell>
          <cell r="AL1124">
            <v>0</v>
          </cell>
          <cell r="AN1124">
            <v>0</v>
          </cell>
          <cell r="AO1124">
            <v>15.197999999999997</v>
          </cell>
          <cell r="AP1124">
            <v>5066</v>
          </cell>
          <cell r="AQ1124">
            <v>0</v>
          </cell>
          <cell r="BG1124" t="b">
            <v>1</v>
          </cell>
          <cell r="BO1124" t="b">
            <v>0</v>
          </cell>
          <cell r="CA1124" t="b">
            <v>0</v>
          </cell>
          <cell r="CB1124" t="b">
            <v>0</v>
          </cell>
          <cell r="CD1124" t="b">
            <v>0</v>
          </cell>
          <cell r="CE1124" t="b">
            <v>0</v>
          </cell>
          <cell r="CG1124" t="b">
            <v>1</v>
          </cell>
          <cell r="CH1124" t="b">
            <v>0</v>
          </cell>
          <cell r="CP1124" t="str">
            <v>ERWINWON</v>
          </cell>
          <cell r="CT1124" t="b">
            <v>0</v>
          </cell>
          <cell r="CV1124" t="b">
            <v>1</v>
          </cell>
          <cell r="CX1124" t="b">
            <v>0</v>
          </cell>
          <cell r="CZ1124" t="b">
            <v>0</v>
          </cell>
          <cell r="DB1124" t="b">
            <v>0</v>
          </cell>
          <cell r="DD1124" t="b">
            <v>0</v>
          </cell>
          <cell r="DF1124" t="b">
            <v>0</v>
          </cell>
          <cell r="DH1124" t="b">
            <v>0</v>
          </cell>
          <cell r="DJ1124" t="b">
            <v>0</v>
          </cell>
          <cell r="DL1124" t="b">
            <v>0</v>
          </cell>
          <cell r="DN1124" t="b">
            <v>0</v>
          </cell>
          <cell r="DP1124" t="b">
            <v>0</v>
          </cell>
          <cell r="DV1124">
            <v>0</v>
          </cell>
          <cell r="DX1124">
            <v>0</v>
          </cell>
          <cell r="DZ1124">
            <v>0</v>
          </cell>
          <cell r="EB1124">
            <v>0</v>
          </cell>
          <cell r="ED1124">
            <v>0</v>
          </cell>
          <cell r="EF1124">
            <v>0</v>
          </cell>
          <cell r="EJ1124">
            <v>0</v>
          </cell>
          <cell r="EL1124">
            <v>0</v>
          </cell>
          <cell r="EN1124">
            <v>0</v>
          </cell>
          <cell r="EP1124">
            <v>0</v>
          </cell>
          <cell r="ER1124">
            <v>0</v>
          </cell>
          <cell r="ET1124">
            <v>0</v>
          </cell>
          <cell r="EX1124">
            <v>0</v>
          </cell>
          <cell r="EZ1124">
            <v>0</v>
          </cell>
          <cell r="FD1124">
            <v>100</v>
          </cell>
          <cell r="FF1124">
            <v>0</v>
          </cell>
        </row>
        <row r="1125">
          <cell r="A1125" t="str">
            <v>NyLandvindDK-West-2017</v>
          </cell>
          <cell r="B1125" t="str">
            <v>DK-West</v>
          </cell>
          <cell r="G1125">
            <v>100</v>
          </cell>
          <cell r="H1125">
            <v>0</v>
          </cell>
          <cell r="N1125">
            <v>308.45465649289264</v>
          </cell>
          <cell r="AK1125">
            <v>100</v>
          </cell>
          <cell r="AL1125">
            <v>0</v>
          </cell>
          <cell r="AN1125">
            <v>0</v>
          </cell>
          <cell r="AO1125">
            <v>15.197999999999997</v>
          </cell>
          <cell r="AP1125">
            <v>5066</v>
          </cell>
          <cell r="AQ1125">
            <v>0</v>
          </cell>
          <cell r="BG1125" t="b">
            <v>1</v>
          </cell>
          <cell r="BO1125" t="b">
            <v>0</v>
          </cell>
          <cell r="CA1125" t="b">
            <v>0</v>
          </cell>
          <cell r="CB1125" t="b">
            <v>0</v>
          </cell>
          <cell r="CD1125" t="b">
            <v>0</v>
          </cell>
          <cell r="CE1125" t="b">
            <v>0</v>
          </cell>
          <cell r="CG1125" t="b">
            <v>0</v>
          </cell>
          <cell r="CH1125" t="b">
            <v>0</v>
          </cell>
          <cell r="CP1125" t="str">
            <v>ERWINWON</v>
          </cell>
          <cell r="CT1125" t="b">
            <v>0</v>
          </cell>
          <cell r="CV1125" t="b">
            <v>0</v>
          </cell>
          <cell r="CX1125" t="b">
            <v>1</v>
          </cell>
          <cell r="CZ1125" t="b">
            <v>1</v>
          </cell>
          <cell r="DB1125" t="b">
            <v>0</v>
          </cell>
          <cell r="DD1125" t="b">
            <v>0</v>
          </cell>
          <cell r="DF1125" t="b">
            <v>0</v>
          </cell>
          <cell r="DH1125" t="b">
            <v>0</v>
          </cell>
          <cell r="DJ1125" t="b">
            <v>0</v>
          </cell>
          <cell r="DL1125" t="b">
            <v>0</v>
          </cell>
          <cell r="DN1125" t="b">
            <v>0</v>
          </cell>
          <cell r="DP1125" t="b">
            <v>0</v>
          </cell>
          <cell r="DV1125">
            <v>0</v>
          </cell>
          <cell r="DX1125">
            <v>0</v>
          </cell>
          <cell r="DZ1125">
            <v>0</v>
          </cell>
          <cell r="EB1125">
            <v>0</v>
          </cell>
          <cell r="ED1125">
            <v>0</v>
          </cell>
          <cell r="EF1125">
            <v>0</v>
          </cell>
          <cell r="EJ1125">
            <v>0</v>
          </cell>
          <cell r="EL1125">
            <v>0</v>
          </cell>
          <cell r="EN1125">
            <v>0</v>
          </cell>
          <cell r="EP1125">
            <v>0</v>
          </cell>
          <cell r="ER1125">
            <v>0</v>
          </cell>
          <cell r="ET1125">
            <v>0</v>
          </cell>
          <cell r="EX1125">
            <v>0</v>
          </cell>
          <cell r="EZ1125">
            <v>0</v>
          </cell>
          <cell r="FD1125">
            <v>0</v>
          </cell>
          <cell r="FF1125">
            <v>0</v>
          </cell>
        </row>
        <row r="1126">
          <cell r="A1126" t="str">
            <v>NyLandvindDK-West-2018</v>
          </cell>
          <cell r="B1126" t="str">
            <v>DK-West</v>
          </cell>
          <cell r="G1126">
            <v>160</v>
          </cell>
          <cell r="H1126">
            <v>0</v>
          </cell>
          <cell r="N1126">
            <v>493.52745038862815</v>
          </cell>
          <cell r="AK1126">
            <v>160</v>
          </cell>
          <cell r="AL1126">
            <v>0</v>
          </cell>
          <cell r="AN1126">
            <v>0</v>
          </cell>
          <cell r="AO1126">
            <v>23.959199999999996</v>
          </cell>
          <cell r="AP1126">
            <v>7986.4000000000015</v>
          </cell>
          <cell r="AQ1126">
            <v>0</v>
          </cell>
          <cell r="BG1126" t="b">
            <v>1</v>
          </cell>
          <cell r="BO1126" t="b">
            <v>0</v>
          </cell>
          <cell r="CA1126" t="b">
            <v>0</v>
          </cell>
          <cell r="CB1126" t="b">
            <v>0</v>
          </cell>
          <cell r="CD1126" t="b">
            <v>0</v>
          </cell>
          <cell r="CE1126" t="b">
            <v>0</v>
          </cell>
          <cell r="CG1126" t="b">
            <v>0</v>
          </cell>
          <cell r="CH1126" t="b">
            <v>0</v>
          </cell>
          <cell r="CP1126" t="str">
            <v>ERWINWON</v>
          </cell>
          <cell r="CT1126" t="b">
            <v>0</v>
          </cell>
          <cell r="CV1126" t="b">
            <v>1</v>
          </cell>
          <cell r="CX1126" t="b">
            <v>0</v>
          </cell>
          <cell r="CZ1126" t="b">
            <v>0</v>
          </cell>
          <cell r="DB1126" t="b">
            <v>0</v>
          </cell>
          <cell r="DD1126" t="b">
            <v>0</v>
          </cell>
          <cell r="DF1126" t="b">
            <v>0</v>
          </cell>
          <cell r="DH1126" t="b">
            <v>0</v>
          </cell>
          <cell r="DJ1126" t="b">
            <v>0</v>
          </cell>
          <cell r="DL1126" t="b">
            <v>0</v>
          </cell>
          <cell r="DN1126" t="b">
            <v>0</v>
          </cell>
          <cell r="DP1126" t="b">
            <v>0</v>
          </cell>
          <cell r="DV1126">
            <v>0</v>
          </cell>
          <cell r="DX1126">
            <v>0</v>
          </cell>
          <cell r="DZ1126">
            <v>0</v>
          </cell>
          <cell r="EB1126">
            <v>0</v>
          </cell>
          <cell r="ED1126">
            <v>0</v>
          </cell>
          <cell r="EF1126">
            <v>0</v>
          </cell>
          <cell r="EJ1126">
            <v>0</v>
          </cell>
          <cell r="EL1126">
            <v>0</v>
          </cell>
          <cell r="EN1126">
            <v>0</v>
          </cell>
          <cell r="EP1126">
            <v>0</v>
          </cell>
          <cell r="ER1126">
            <v>0</v>
          </cell>
          <cell r="ET1126">
            <v>0</v>
          </cell>
          <cell r="EX1126">
            <v>0</v>
          </cell>
          <cell r="EZ1126">
            <v>0</v>
          </cell>
          <cell r="FD1126">
            <v>0</v>
          </cell>
          <cell r="FF1126">
            <v>0</v>
          </cell>
        </row>
        <row r="1127">
          <cell r="A1127" t="str">
            <v>NyLandvindDK-West-2018</v>
          </cell>
          <cell r="B1127" t="str">
            <v>DK-West</v>
          </cell>
          <cell r="G1127">
            <v>160</v>
          </cell>
          <cell r="H1127">
            <v>0</v>
          </cell>
          <cell r="N1127">
            <v>493.52745038862815</v>
          </cell>
          <cell r="AK1127">
            <v>160</v>
          </cell>
          <cell r="AL1127">
            <v>0</v>
          </cell>
          <cell r="AN1127">
            <v>0</v>
          </cell>
          <cell r="AO1127">
            <v>23.959199999999996</v>
          </cell>
          <cell r="AP1127">
            <v>7986.4000000000015</v>
          </cell>
          <cell r="AQ1127">
            <v>0</v>
          </cell>
          <cell r="BG1127" t="b">
            <v>1</v>
          </cell>
          <cell r="BO1127" t="b">
            <v>0</v>
          </cell>
          <cell r="CA1127" t="b">
            <v>0</v>
          </cell>
          <cell r="CB1127" t="b">
            <v>0</v>
          </cell>
          <cell r="CD1127" t="b">
            <v>0</v>
          </cell>
          <cell r="CE1127" t="b">
            <v>0</v>
          </cell>
          <cell r="CG1127" t="b">
            <v>0</v>
          </cell>
          <cell r="CH1127" t="b">
            <v>0</v>
          </cell>
          <cell r="CP1127" t="str">
            <v>ERWINWON</v>
          </cell>
          <cell r="CT1127" t="b">
            <v>0</v>
          </cell>
          <cell r="CV1127" t="b">
            <v>0</v>
          </cell>
          <cell r="CX1127" t="b">
            <v>1</v>
          </cell>
          <cell r="CZ1127" t="b">
            <v>1</v>
          </cell>
          <cell r="DB1127" t="b">
            <v>0</v>
          </cell>
          <cell r="DD1127" t="b">
            <v>0</v>
          </cell>
          <cell r="DF1127" t="b">
            <v>0</v>
          </cell>
          <cell r="DH1127" t="b">
            <v>0</v>
          </cell>
          <cell r="DJ1127" t="b">
            <v>0</v>
          </cell>
          <cell r="DL1127" t="b">
            <v>0</v>
          </cell>
          <cell r="DN1127" t="b">
            <v>0</v>
          </cell>
          <cell r="DP1127" t="b">
            <v>0</v>
          </cell>
          <cell r="DV1127">
            <v>0</v>
          </cell>
          <cell r="DX1127">
            <v>0</v>
          </cell>
          <cell r="DZ1127">
            <v>0</v>
          </cell>
          <cell r="EB1127">
            <v>0</v>
          </cell>
          <cell r="ED1127">
            <v>0</v>
          </cell>
          <cell r="EF1127">
            <v>0</v>
          </cell>
          <cell r="EJ1127">
            <v>0</v>
          </cell>
          <cell r="EL1127">
            <v>0</v>
          </cell>
          <cell r="EN1127">
            <v>0</v>
          </cell>
          <cell r="EP1127">
            <v>0</v>
          </cell>
          <cell r="ER1127">
            <v>0</v>
          </cell>
          <cell r="ET1127">
            <v>0</v>
          </cell>
          <cell r="EX1127">
            <v>0</v>
          </cell>
          <cell r="EZ1127">
            <v>0</v>
          </cell>
          <cell r="FD1127">
            <v>0</v>
          </cell>
          <cell r="FF1127">
            <v>0</v>
          </cell>
        </row>
        <row r="1128">
          <cell r="A1128" t="str">
            <v>NyLandvindDK-West-2019</v>
          </cell>
          <cell r="B1128" t="str">
            <v>DK-West</v>
          </cell>
          <cell r="G1128">
            <v>160</v>
          </cell>
          <cell r="H1128">
            <v>0</v>
          </cell>
          <cell r="N1128">
            <v>493.52745038862815</v>
          </cell>
          <cell r="AK1128">
            <v>160</v>
          </cell>
          <cell r="AL1128">
            <v>0</v>
          </cell>
          <cell r="AN1128">
            <v>0</v>
          </cell>
          <cell r="AO1128">
            <v>23.601599999999991</v>
          </cell>
          <cell r="AP1128">
            <v>7867.2000000000016</v>
          </cell>
          <cell r="AQ1128">
            <v>0</v>
          </cell>
          <cell r="BG1128" t="b">
            <v>1</v>
          </cell>
          <cell r="BO1128" t="b">
            <v>0</v>
          </cell>
          <cell r="CA1128" t="b">
            <v>0</v>
          </cell>
          <cell r="CB1128" t="b">
            <v>0</v>
          </cell>
          <cell r="CD1128" t="b">
            <v>0</v>
          </cell>
          <cell r="CE1128" t="b">
            <v>0</v>
          </cell>
          <cell r="CG1128" t="b">
            <v>0</v>
          </cell>
          <cell r="CH1128" t="b">
            <v>0</v>
          </cell>
          <cell r="CP1128" t="str">
            <v>ERWINWON</v>
          </cell>
          <cell r="CT1128" t="b">
            <v>0</v>
          </cell>
          <cell r="CV1128" t="b">
            <v>1</v>
          </cell>
          <cell r="CX1128" t="b">
            <v>1</v>
          </cell>
          <cell r="CZ1128" t="b">
            <v>0</v>
          </cell>
          <cell r="DB1128" t="b">
            <v>0</v>
          </cell>
          <cell r="DD1128" t="b">
            <v>0</v>
          </cell>
          <cell r="DF1128" t="b">
            <v>0</v>
          </cell>
          <cell r="DH1128" t="b">
            <v>0</v>
          </cell>
          <cell r="DJ1128" t="b">
            <v>0</v>
          </cell>
          <cell r="DL1128" t="b">
            <v>0</v>
          </cell>
          <cell r="DN1128" t="b">
            <v>0</v>
          </cell>
          <cell r="DP1128" t="b">
            <v>0</v>
          </cell>
          <cell r="DV1128">
            <v>0</v>
          </cell>
          <cell r="DX1128">
            <v>0</v>
          </cell>
          <cell r="DZ1128">
            <v>0</v>
          </cell>
          <cell r="EB1128">
            <v>0</v>
          </cell>
          <cell r="ED1128">
            <v>0</v>
          </cell>
          <cell r="EF1128">
            <v>0</v>
          </cell>
          <cell r="EJ1128">
            <v>0</v>
          </cell>
          <cell r="EL1128">
            <v>0</v>
          </cell>
          <cell r="EN1128">
            <v>0</v>
          </cell>
          <cell r="EP1128">
            <v>0</v>
          </cell>
          <cell r="ER1128">
            <v>0</v>
          </cell>
          <cell r="ET1128">
            <v>0</v>
          </cell>
          <cell r="EX1128">
            <v>0</v>
          </cell>
          <cell r="EZ1128">
            <v>0</v>
          </cell>
          <cell r="FD1128">
            <v>0</v>
          </cell>
          <cell r="FF1128">
            <v>0</v>
          </cell>
        </row>
        <row r="1129">
          <cell r="A1129" t="str">
            <v>NyLandvindDK-West-2019</v>
          </cell>
          <cell r="B1129" t="str">
            <v>DK-West</v>
          </cell>
          <cell r="G1129">
            <v>160</v>
          </cell>
          <cell r="H1129">
            <v>0</v>
          </cell>
          <cell r="N1129">
            <v>493.52745038862815</v>
          </cell>
          <cell r="AK1129">
            <v>160</v>
          </cell>
          <cell r="AL1129">
            <v>0</v>
          </cell>
          <cell r="AN1129">
            <v>0</v>
          </cell>
          <cell r="AO1129">
            <v>23.601599999999991</v>
          </cell>
          <cell r="AP1129">
            <v>7867.2000000000016</v>
          </cell>
          <cell r="AQ1129">
            <v>0</v>
          </cell>
          <cell r="BG1129" t="b">
            <v>1</v>
          </cell>
          <cell r="BO1129" t="b">
            <v>0</v>
          </cell>
          <cell r="CA1129" t="b">
            <v>0</v>
          </cell>
          <cell r="CB1129" t="b">
            <v>0</v>
          </cell>
          <cell r="CD1129" t="b">
            <v>0</v>
          </cell>
          <cell r="CE1129" t="b">
            <v>0</v>
          </cell>
          <cell r="CG1129" t="b">
            <v>0</v>
          </cell>
          <cell r="CH1129" t="b">
            <v>0</v>
          </cell>
          <cell r="CP1129" t="str">
            <v>ERWINWON</v>
          </cell>
          <cell r="CT1129" t="b">
            <v>0</v>
          </cell>
          <cell r="CV1129" t="b">
            <v>0</v>
          </cell>
          <cell r="CX1129" t="b">
            <v>0</v>
          </cell>
          <cell r="CZ1129" t="b">
            <v>1</v>
          </cell>
          <cell r="DB1129" t="b">
            <v>0</v>
          </cell>
          <cell r="DD1129" t="b">
            <v>0</v>
          </cell>
          <cell r="DF1129" t="b">
            <v>0</v>
          </cell>
          <cell r="DH1129" t="b">
            <v>0</v>
          </cell>
          <cell r="DJ1129" t="b">
            <v>0</v>
          </cell>
          <cell r="DL1129" t="b">
            <v>0</v>
          </cell>
          <cell r="DN1129" t="b">
            <v>0</v>
          </cell>
          <cell r="DP1129" t="b">
            <v>0</v>
          </cell>
          <cell r="DV1129">
            <v>0</v>
          </cell>
          <cell r="DX1129">
            <v>0</v>
          </cell>
          <cell r="DZ1129">
            <v>0</v>
          </cell>
          <cell r="EB1129">
            <v>0</v>
          </cell>
          <cell r="ED1129">
            <v>0</v>
          </cell>
          <cell r="EF1129">
            <v>0</v>
          </cell>
          <cell r="EJ1129">
            <v>0</v>
          </cell>
          <cell r="EL1129">
            <v>0</v>
          </cell>
          <cell r="EN1129">
            <v>0</v>
          </cell>
          <cell r="EP1129">
            <v>0</v>
          </cell>
          <cell r="ER1129">
            <v>0</v>
          </cell>
          <cell r="ET1129">
            <v>0</v>
          </cell>
          <cell r="EX1129">
            <v>0</v>
          </cell>
          <cell r="EZ1129">
            <v>0</v>
          </cell>
          <cell r="FD1129">
            <v>0</v>
          </cell>
          <cell r="FF1129">
            <v>0</v>
          </cell>
        </row>
        <row r="1130">
          <cell r="A1130" t="str">
            <v>NyLandvindDK-West-2020</v>
          </cell>
          <cell r="B1130" t="str">
            <v>DK-West</v>
          </cell>
          <cell r="G1130">
            <v>200</v>
          </cell>
          <cell r="H1130">
            <v>0</v>
          </cell>
          <cell r="N1130">
            <v>616.90931298578528</v>
          </cell>
          <cell r="AK1130">
            <v>200</v>
          </cell>
          <cell r="AL1130">
            <v>0</v>
          </cell>
          <cell r="AN1130">
            <v>0</v>
          </cell>
          <cell r="AO1130">
            <v>29.054999999999996</v>
          </cell>
          <cell r="AP1130">
            <v>9685</v>
          </cell>
          <cell r="AQ1130">
            <v>0</v>
          </cell>
          <cell r="BG1130" t="b">
            <v>1</v>
          </cell>
          <cell r="BO1130" t="b">
            <v>0</v>
          </cell>
          <cell r="CA1130" t="b">
            <v>0</v>
          </cell>
          <cell r="CB1130" t="b">
            <v>0</v>
          </cell>
          <cell r="CD1130" t="b">
            <v>0</v>
          </cell>
          <cell r="CE1130" t="b">
            <v>0</v>
          </cell>
          <cell r="CG1130" t="b">
            <v>0</v>
          </cell>
          <cell r="CH1130" t="b">
            <v>0</v>
          </cell>
          <cell r="CP1130" t="str">
            <v>ERWINWON</v>
          </cell>
          <cell r="CT1130" t="b">
            <v>0</v>
          </cell>
          <cell r="CV1130" t="b">
            <v>1</v>
          </cell>
          <cell r="CX1130" t="b">
            <v>1</v>
          </cell>
          <cell r="CZ1130" t="b">
            <v>0</v>
          </cell>
          <cell r="DB1130" t="b">
            <v>0</v>
          </cell>
          <cell r="DD1130" t="b">
            <v>0</v>
          </cell>
          <cell r="DF1130" t="b">
            <v>0</v>
          </cell>
          <cell r="DH1130" t="b">
            <v>0</v>
          </cell>
          <cell r="DJ1130" t="b">
            <v>0</v>
          </cell>
          <cell r="DL1130" t="b">
            <v>0</v>
          </cell>
          <cell r="DN1130" t="b">
            <v>0</v>
          </cell>
          <cell r="DP1130" t="b">
            <v>0</v>
          </cell>
          <cell r="DV1130">
            <v>0</v>
          </cell>
          <cell r="DX1130">
            <v>0</v>
          </cell>
          <cell r="DZ1130">
            <v>0</v>
          </cell>
          <cell r="EB1130">
            <v>0</v>
          </cell>
          <cell r="ED1130">
            <v>0</v>
          </cell>
          <cell r="EF1130">
            <v>0</v>
          </cell>
          <cell r="EJ1130">
            <v>0</v>
          </cell>
          <cell r="EL1130">
            <v>0</v>
          </cell>
          <cell r="EN1130">
            <v>0</v>
          </cell>
          <cell r="EP1130">
            <v>0</v>
          </cell>
          <cell r="ER1130">
            <v>0</v>
          </cell>
          <cell r="ET1130">
            <v>0</v>
          </cell>
          <cell r="EX1130">
            <v>0</v>
          </cell>
          <cell r="EZ1130">
            <v>0</v>
          </cell>
          <cell r="FD1130">
            <v>0</v>
          </cell>
          <cell r="FF1130">
            <v>0</v>
          </cell>
        </row>
        <row r="1131">
          <cell r="A1131" t="str">
            <v>NyLandvindDK-West-2020</v>
          </cell>
          <cell r="B1131" t="str">
            <v>DK-West</v>
          </cell>
          <cell r="G1131">
            <v>200</v>
          </cell>
          <cell r="H1131">
            <v>0</v>
          </cell>
          <cell r="N1131">
            <v>616.90931298578528</v>
          </cell>
          <cell r="AK1131">
            <v>200</v>
          </cell>
          <cell r="AL1131">
            <v>0</v>
          </cell>
          <cell r="AN1131">
            <v>0</v>
          </cell>
          <cell r="AO1131">
            <v>29.054999999999996</v>
          </cell>
          <cell r="AP1131">
            <v>9685</v>
          </cell>
          <cell r="AQ1131">
            <v>0</v>
          </cell>
          <cell r="BG1131" t="b">
            <v>1</v>
          </cell>
          <cell r="BO1131" t="b">
            <v>0</v>
          </cell>
          <cell r="CA1131" t="b">
            <v>0</v>
          </cell>
          <cell r="CB1131" t="b">
            <v>0</v>
          </cell>
          <cell r="CD1131" t="b">
            <v>0</v>
          </cell>
          <cell r="CE1131" t="b">
            <v>0</v>
          </cell>
          <cell r="CG1131" t="b">
            <v>0</v>
          </cell>
          <cell r="CH1131" t="b">
            <v>0</v>
          </cell>
          <cell r="CP1131" t="str">
            <v>ERWINWON</v>
          </cell>
          <cell r="CT1131" t="b">
            <v>0</v>
          </cell>
          <cell r="CV1131" t="b">
            <v>0</v>
          </cell>
          <cell r="CX1131" t="b">
            <v>0</v>
          </cell>
          <cell r="CZ1131" t="b">
            <v>1</v>
          </cell>
          <cell r="DB1131" t="b">
            <v>1</v>
          </cell>
          <cell r="DD1131" t="b">
            <v>0</v>
          </cell>
          <cell r="DF1131" t="b">
            <v>0</v>
          </cell>
          <cell r="DH1131" t="b">
            <v>0</v>
          </cell>
          <cell r="DJ1131" t="b">
            <v>0</v>
          </cell>
          <cell r="DL1131" t="b">
            <v>0</v>
          </cell>
          <cell r="DN1131" t="b">
            <v>0</v>
          </cell>
          <cell r="DP1131" t="b">
            <v>0</v>
          </cell>
          <cell r="DV1131">
            <v>0</v>
          </cell>
          <cell r="DX1131">
            <v>0</v>
          </cell>
          <cell r="DZ1131">
            <v>0</v>
          </cell>
          <cell r="EB1131">
            <v>0</v>
          </cell>
          <cell r="ED1131">
            <v>0</v>
          </cell>
          <cell r="EF1131">
            <v>0</v>
          </cell>
          <cell r="EJ1131">
            <v>0</v>
          </cell>
          <cell r="EL1131">
            <v>0</v>
          </cell>
          <cell r="EN1131">
            <v>0</v>
          </cell>
          <cell r="EP1131">
            <v>0</v>
          </cell>
          <cell r="ER1131">
            <v>0</v>
          </cell>
          <cell r="ET1131">
            <v>0</v>
          </cell>
          <cell r="EX1131">
            <v>0</v>
          </cell>
          <cell r="EZ1131">
            <v>0</v>
          </cell>
          <cell r="FD1131">
            <v>0</v>
          </cell>
          <cell r="FF1131">
            <v>0</v>
          </cell>
        </row>
        <row r="1132">
          <cell r="A1132" t="str">
            <v>NyLandvindDK-West-2021</v>
          </cell>
          <cell r="B1132" t="str">
            <v>DK-West</v>
          </cell>
          <cell r="G1132">
            <v>200.0000000000002</v>
          </cell>
          <cell r="H1132">
            <v>0</v>
          </cell>
          <cell r="N1132">
            <v>616.90931298578585</v>
          </cell>
          <cell r="AK1132">
            <v>200.0000000000002</v>
          </cell>
          <cell r="AL1132">
            <v>0</v>
          </cell>
          <cell r="AN1132">
            <v>0</v>
          </cell>
          <cell r="AO1132">
            <v>28.831500000000027</v>
          </cell>
          <cell r="AP1132">
            <v>9610.5000000000091</v>
          </cell>
          <cell r="AQ1132">
            <v>0</v>
          </cell>
          <cell r="BG1132" t="b">
            <v>1</v>
          </cell>
          <cell r="BO1132" t="b">
            <v>0</v>
          </cell>
          <cell r="CA1132" t="b">
            <v>0</v>
          </cell>
          <cell r="CB1132" t="b">
            <v>0</v>
          </cell>
          <cell r="CD1132" t="b">
            <v>0</v>
          </cell>
          <cell r="CE1132" t="b">
            <v>0</v>
          </cell>
          <cell r="CG1132" t="b">
            <v>0</v>
          </cell>
          <cell r="CH1132" t="b">
            <v>0</v>
          </cell>
          <cell r="CP1132" t="str">
            <v>ERWINWON</v>
          </cell>
          <cell r="CT1132" t="b">
            <v>0</v>
          </cell>
          <cell r="CV1132" t="b">
            <v>0</v>
          </cell>
          <cell r="CX1132" t="b">
            <v>1</v>
          </cell>
          <cell r="CZ1132" t="b">
            <v>0</v>
          </cell>
          <cell r="DB1132" t="b">
            <v>0</v>
          </cell>
          <cell r="DD1132" t="b">
            <v>0</v>
          </cell>
          <cell r="DF1132" t="b">
            <v>0</v>
          </cell>
          <cell r="DH1132" t="b">
            <v>0</v>
          </cell>
          <cell r="DJ1132" t="b">
            <v>0</v>
          </cell>
          <cell r="DL1132" t="b">
            <v>0</v>
          </cell>
          <cell r="DN1132" t="b">
            <v>0</v>
          </cell>
          <cell r="DP1132" t="b">
            <v>0</v>
          </cell>
          <cell r="DV1132">
            <v>0</v>
          </cell>
          <cell r="DX1132">
            <v>0</v>
          </cell>
          <cell r="DZ1132">
            <v>0</v>
          </cell>
          <cell r="EB1132">
            <v>0</v>
          </cell>
          <cell r="ED1132">
            <v>0</v>
          </cell>
          <cell r="EF1132">
            <v>0</v>
          </cell>
          <cell r="EJ1132">
            <v>0</v>
          </cell>
          <cell r="EL1132">
            <v>0</v>
          </cell>
          <cell r="EN1132">
            <v>0</v>
          </cell>
          <cell r="EP1132">
            <v>0</v>
          </cell>
          <cell r="ER1132">
            <v>0</v>
          </cell>
          <cell r="ET1132">
            <v>0</v>
          </cell>
          <cell r="EX1132">
            <v>0</v>
          </cell>
          <cell r="EZ1132">
            <v>0</v>
          </cell>
          <cell r="FD1132">
            <v>0</v>
          </cell>
          <cell r="FF1132">
            <v>0</v>
          </cell>
        </row>
        <row r="1133">
          <cell r="A1133" t="str">
            <v>NyLandvindDK-West-2021</v>
          </cell>
          <cell r="B1133" t="str">
            <v>DK-West</v>
          </cell>
          <cell r="G1133">
            <v>200.0000000000002</v>
          </cell>
          <cell r="H1133">
            <v>0</v>
          </cell>
          <cell r="N1133">
            <v>616.90931298578585</v>
          </cell>
          <cell r="AK1133">
            <v>200.0000000000002</v>
          </cell>
          <cell r="AL1133">
            <v>0</v>
          </cell>
          <cell r="AN1133">
            <v>0</v>
          </cell>
          <cell r="AO1133">
            <v>28.831500000000027</v>
          </cell>
          <cell r="AP1133">
            <v>9610.5000000000091</v>
          </cell>
          <cell r="AQ1133">
            <v>0</v>
          </cell>
          <cell r="BG1133" t="b">
            <v>1</v>
          </cell>
          <cell r="BO1133" t="b">
            <v>0</v>
          </cell>
          <cell r="CA1133" t="b">
            <v>0</v>
          </cell>
          <cell r="CB1133" t="b">
            <v>0</v>
          </cell>
          <cell r="CD1133" t="b">
            <v>0</v>
          </cell>
          <cell r="CE1133" t="b">
            <v>0</v>
          </cell>
          <cell r="CG1133" t="b">
            <v>0</v>
          </cell>
          <cell r="CH1133" t="b">
            <v>0</v>
          </cell>
          <cell r="CP1133" t="str">
            <v>ERWINWON</v>
          </cell>
          <cell r="CT1133" t="b">
            <v>0</v>
          </cell>
          <cell r="CV1133" t="b">
            <v>0</v>
          </cell>
          <cell r="CX1133" t="b">
            <v>0</v>
          </cell>
          <cell r="CZ1133" t="b">
            <v>1</v>
          </cell>
          <cell r="DB1133" t="b">
            <v>1</v>
          </cell>
          <cell r="DD1133" t="b">
            <v>0</v>
          </cell>
          <cell r="DF1133" t="b">
            <v>0</v>
          </cell>
          <cell r="DH1133" t="b">
            <v>0</v>
          </cell>
          <cell r="DJ1133" t="b">
            <v>0</v>
          </cell>
          <cell r="DL1133" t="b">
            <v>0</v>
          </cell>
          <cell r="DN1133" t="b">
            <v>0</v>
          </cell>
          <cell r="DP1133" t="b">
            <v>0</v>
          </cell>
          <cell r="DV1133">
            <v>0</v>
          </cell>
          <cell r="DX1133">
            <v>0</v>
          </cell>
          <cell r="DZ1133">
            <v>0</v>
          </cell>
          <cell r="EB1133">
            <v>0</v>
          </cell>
          <cell r="ED1133">
            <v>0</v>
          </cell>
          <cell r="EF1133">
            <v>0</v>
          </cell>
          <cell r="EJ1133">
            <v>0</v>
          </cell>
          <cell r="EL1133">
            <v>0</v>
          </cell>
          <cell r="EN1133">
            <v>0</v>
          </cell>
          <cell r="EP1133">
            <v>0</v>
          </cell>
          <cell r="ER1133">
            <v>0</v>
          </cell>
          <cell r="ET1133">
            <v>0</v>
          </cell>
          <cell r="EX1133">
            <v>0</v>
          </cell>
          <cell r="EZ1133">
            <v>0</v>
          </cell>
          <cell r="FD1133">
            <v>0</v>
          </cell>
          <cell r="FF1133">
            <v>0</v>
          </cell>
        </row>
        <row r="1134">
          <cell r="A1134" t="str">
            <v>NyLandvindDK-West-2022</v>
          </cell>
          <cell r="B1134" t="str">
            <v>DK-West</v>
          </cell>
          <cell r="G1134">
            <v>200</v>
          </cell>
          <cell r="H1134">
            <v>0</v>
          </cell>
          <cell r="N1134">
            <v>616.90931298578528</v>
          </cell>
          <cell r="AK1134">
            <v>200</v>
          </cell>
          <cell r="AL1134">
            <v>0</v>
          </cell>
          <cell r="AN1134">
            <v>0</v>
          </cell>
          <cell r="AO1134">
            <v>28.608000000000001</v>
          </cell>
          <cell r="AP1134">
            <v>9536</v>
          </cell>
          <cell r="AQ1134">
            <v>0</v>
          </cell>
          <cell r="BG1134" t="b">
            <v>1</v>
          </cell>
          <cell r="BO1134" t="b">
            <v>0</v>
          </cell>
          <cell r="CA1134" t="b">
            <v>0</v>
          </cell>
          <cell r="CB1134" t="b">
            <v>0</v>
          </cell>
          <cell r="CD1134" t="b">
            <v>0</v>
          </cell>
          <cell r="CE1134" t="b">
            <v>0</v>
          </cell>
          <cell r="CG1134" t="b">
            <v>0</v>
          </cell>
          <cell r="CH1134" t="b">
            <v>0</v>
          </cell>
          <cell r="CP1134" t="str">
            <v>ERWINWON</v>
          </cell>
          <cell r="CT1134" t="b">
            <v>0</v>
          </cell>
          <cell r="CV1134" t="b">
            <v>0</v>
          </cell>
          <cell r="CX1134" t="b">
            <v>1</v>
          </cell>
          <cell r="CZ1134" t="b">
            <v>0</v>
          </cell>
          <cell r="DB1134" t="b">
            <v>0</v>
          </cell>
          <cell r="DD1134" t="b">
            <v>0</v>
          </cell>
          <cell r="DF1134" t="b">
            <v>0</v>
          </cell>
          <cell r="DH1134" t="b">
            <v>0</v>
          </cell>
          <cell r="DJ1134" t="b">
            <v>0</v>
          </cell>
          <cell r="DL1134" t="b">
            <v>0</v>
          </cell>
          <cell r="DN1134" t="b">
            <v>0</v>
          </cell>
          <cell r="DP1134" t="b">
            <v>0</v>
          </cell>
          <cell r="DV1134">
            <v>0</v>
          </cell>
          <cell r="DX1134">
            <v>0</v>
          </cell>
          <cell r="DZ1134">
            <v>0</v>
          </cell>
          <cell r="EB1134">
            <v>0</v>
          </cell>
          <cell r="ED1134">
            <v>0</v>
          </cell>
          <cell r="EF1134">
            <v>0</v>
          </cell>
          <cell r="EJ1134">
            <v>0</v>
          </cell>
          <cell r="EL1134">
            <v>0</v>
          </cell>
          <cell r="EN1134">
            <v>0</v>
          </cell>
          <cell r="EP1134">
            <v>0</v>
          </cell>
          <cell r="ER1134">
            <v>0</v>
          </cell>
          <cell r="ET1134">
            <v>0</v>
          </cell>
          <cell r="EX1134">
            <v>0</v>
          </cell>
          <cell r="EZ1134">
            <v>0</v>
          </cell>
          <cell r="FD1134">
            <v>0</v>
          </cell>
          <cell r="FF1134">
            <v>0</v>
          </cell>
        </row>
        <row r="1135">
          <cell r="A1135" t="str">
            <v>NyLandvindDK-West-2022</v>
          </cell>
          <cell r="B1135" t="str">
            <v>DK-West</v>
          </cell>
          <cell r="G1135">
            <v>200</v>
          </cell>
          <cell r="H1135">
            <v>0</v>
          </cell>
          <cell r="N1135">
            <v>616.90931298578528</v>
          </cell>
          <cell r="AK1135">
            <v>200</v>
          </cell>
          <cell r="AL1135">
            <v>0</v>
          </cell>
          <cell r="AN1135">
            <v>0</v>
          </cell>
          <cell r="AO1135">
            <v>28.608000000000001</v>
          </cell>
          <cell r="AP1135">
            <v>9536</v>
          </cell>
          <cell r="AQ1135">
            <v>0</v>
          </cell>
          <cell r="BG1135" t="b">
            <v>1</v>
          </cell>
          <cell r="BO1135" t="b">
            <v>0</v>
          </cell>
          <cell r="CA1135" t="b">
            <v>0</v>
          </cell>
          <cell r="CB1135" t="b">
            <v>0</v>
          </cell>
          <cell r="CD1135" t="b">
            <v>0</v>
          </cell>
          <cell r="CE1135" t="b">
            <v>0</v>
          </cell>
          <cell r="CG1135" t="b">
            <v>0</v>
          </cell>
          <cell r="CH1135" t="b">
            <v>0</v>
          </cell>
          <cell r="CP1135" t="str">
            <v>ERWINWON</v>
          </cell>
          <cell r="CT1135" t="b">
            <v>0</v>
          </cell>
          <cell r="CV1135" t="b">
            <v>0</v>
          </cell>
          <cell r="CX1135" t="b">
            <v>0</v>
          </cell>
          <cell r="CZ1135" t="b">
            <v>1</v>
          </cell>
          <cell r="DB1135" t="b">
            <v>1</v>
          </cell>
          <cell r="DD1135" t="b">
            <v>0</v>
          </cell>
          <cell r="DF1135" t="b">
            <v>0</v>
          </cell>
          <cell r="DH1135" t="b">
            <v>0</v>
          </cell>
          <cell r="DJ1135" t="b">
            <v>0</v>
          </cell>
          <cell r="DL1135" t="b">
            <v>0</v>
          </cell>
          <cell r="DN1135" t="b">
            <v>0</v>
          </cell>
          <cell r="DP1135" t="b">
            <v>0</v>
          </cell>
          <cell r="DV1135">
            <v>0</v>
          </cell>
          <cell r="DX1135">
            <v>0</v>
          </cell>
          <cell r="DZ1135">
            <v>0</v>
          </cell>
          <cell r="EB1135">
            <v>0</v>
          </cell>
          <cell r="ED1135">
            <v>0</v>
          </cell>
          <cell r="EF1135">
            <v>0</v>
          </cell>
          <cell r="EJ1135">
            <v>0</v>
          </cell>
          <cell r="EL1135">
            <v>0</v>
          </cell>
          <cell r="EN1135">
            <v>0</v>
          </cell>
          <cell r="EP1135">
            <v>0</v>
          </cell>
          <cell r="ER1135">
            <v>0</v>
          </cell>
          <cell r="ET1135">
            <v>0</v>
          </cell>
          <cell r="EX1135">
            <v>0</v>
          </cell>
          <cell r="EZ1135">
            <v>0</v>
          </cell>
          <cell r="FD1135">
            <v>0</v>
          </cell>
          <cell r="FF1135">
            <v>0</v>
          </cell>
        </row>
        <row r="1136">
          <cell r="A1136" t="str">
            <v>NyLandvindDK-West-2023</v>
          </cell>
          <cell r="B1136" t="str">
            <v>DK-West</v>
          </cell>
          <cell r="G1136">
            <v>200</v>
          </cell>
          <cell r="H1136">
            <v>0</v>
          </cell>
          <cell r="N1136">
            <v>616.90931298578528</v>
          </cell>
          <cell r="AK1136">
            <v>200</v>
          </cell>
          <cell r="AL1136">
            <v>0</v>
          </cell>
          <cell r="AN1136">
            <v>0</v>
          </cell>
          <cell r="AO1136">
            <v>28.384500000000003</v>
          </cell>
          <cell r="AP1136">
            <v>9461.5</v>
          </cell>
          <cell r="AQ1136">
            <v>0</v>
          </cell>
          <cell r="BG1136" t="b">
            <v>1</v>
          </cell>
          <cell r="BO1136" t="b">
            <v>0</v>
          </cell>
          <cell r="CA1136" t="b">
            <v>0</v>
          </cell>
          <cell r="CB1136" t="b">
            <v>0</v>
          </cell>
          <cell r="CD1136" t="b">
            <v>0</v>
          </cell>
          <cell r="CE1136" t="b">
            <v>0</v>
          </cell>
          <cell r="CG1136" t="b">
            <v>0</v>
          </cell>
          <cell r="CH1136" t="b">
            <v>0</v>
          </cell>
          <cell r="CP1136" t="str">
            <v>ERWINWON</v>
          </cell>
          <cell r="CT1136" t="b">
            <v>0</v>
          </cell>
          <cell r="CV1136" t="b">
            <v>0</v>
          </cell>
          <cell r="CX1136" t="b">
            <v>1</v>
          </cell>
          <cell r="CZ1136" t="b">
            <v>0</v>
          </cell>
          <cell r="DB1136" t="b">
            <v>0</v>
          </cell>
          <cell r="DD1136" t="b">
            <v>0</v>
          </cell>
          <cell r="DF1136" t="b">
            <v>0</v>
          </cell>
          <cell r="DH1136" t="b">
            <v>0</v>
          </cell>
          <cell r="DJ1136" t="b">
            <v>0</v>
          </cell>
          <cell r="DL1136" t="b">
            <v>0</v>
          </cell>
          <cell r="DN1136" t="b">
            <v>0</v>
          </cell>
          <cell r="DP1136" t="b">
            <v>0</v>
          </cell>
          <cell r="DV1136">
            <v>0</v>
          </cell>
          <cell r="DX1136">
            <v>0</v>
          </cell>
          <cell r="DZ1136">
            <v>0</v>
          </cell>
          <cell r="EB1136">
            <v>0</v>
          </cell>
          <cell r="ED1136">
            <v>0</v>
          </cell>
          <cell r="EF1136">
            <v>0</v>
          </cell>
          <cell r="EJ1136">
            <v>0</v>
          </cell>
          <cell r="EL1136">
            <v>0</v>
          </cell>
          <cell r="EN1136">
            <v>0</v>
          </cell>
          <cell r="EP1136">
            <v>0</v>
          </cell>
          <cell r="ER1136">
            <v>0</v>
          </cell>
          <cell r="ET1136">
            <v>0</v>
          </cell>
          <cell r="EX1136">
            <v>0</v>
          </cell>
          <cell r="EZ1136">
            <v>0</v>
          </cell>
          <cell r="FD1136">
            <v>0</v>
          </cell>
          <cell r="FF1136">
            <v>0</v>
          </cell>
        </row>
        <row r="1137">
          <cell r="A1137" t="str">
            <v>NyLandvindDK-West-2023</v>
          </cell>
          <cell r="B1137" t="str">
            <v>DK-West</v>
          </cell>
          <cell r="G1137">
            <v>200</v>
          </cell>
          <cell r="H1137">
            <v>0</v>
          </cell>
          <cell r="N1137">
            <v>616.90931298578528</v>
          </cell>
          <cell r="AK1137">
            <v>200</v>
          </cell>
          <cell r="AL1137">
            <v>0</v>
          </cell>
          <cell r="AN1137">
            <v>0</v>
          </cell>
          <cell r="AO1137">
            <v>28.384500000000003</v>
          </cell>
          <cell r="AP1137">
            <v>9461.5</v>
          </cell>
          <cell r="AQ1137">
            <v>0</v>
          </cell>
          <cell r="BG1137" t="b">
            <v>1</v>
          </cell>
          <cell r="BO1137" t="b">
            <v>0</v>
          </cell>
          <cell r="CA1137" t="b">
            <v>0</v>
          </cell>
          <cell r="CB1137" t="b">
            <v>0</v>
          </cell>
          <cell r="CD1137" t="b">
            <v>0</v>
          </cell>
          <cell r="CE1137" t="b">
            <v>0</v>
          </cell>
          <cell r="CG1137" t="b">
            <v>0</v>
          </cell>
          <cell r="CH1137" t="b">
            <v>0</v>
          </cell>
          <cell r="CP1137" t="str">
            <v>ERWINWON</v>
          </cell>
          <cell r="CT1137" t="b">
            <v>0</v>
          </cell>
          <cell r="CV1137" t="b">
            <v>0</v>
          </cell>
          <cell r="CX1137" t="b">
            <v>0</v>
          </cell>
          <cell r="CZ1137" t="b">
            <v>1</v>
          </cell>
          <cell r="DB1137" t="b">
            <v>1</v>
          </cell>
          <cell r="DD1137" t="b">
            <v>0</v>
          </cell>
          <cell r="DF1137" t="b">
            <v>0</v>
          </cell>
          <cell r="DH1137" t="b">
            <v>0</v>
          </cell>
          <cell r="DJ1137" t="b">
            <v>0</v>
          </cell>
          <cell r="DL1137" t="b">
            <v>0</v>
          </cell>
          <cell r="DN1137" t="b">
            <v>0</v>
          </cell>
          <cell r="DP1137" t="b">
            <v>0</v>
          </cell>
          <cell r="DV1137">
            <v>0</v>
          </cell>
          <cell r="DX1137">
            <v>0</v>
          </cell>
          <cell r="DZ1137">
            <v>0</v>
          </cell>
          <cell r="EB1137">
            <v>0</v>
          </cell>
          <cell r="ED1137">
            <v>0</v>
          </cell>
          <cell r="EF1137">
            <v>0</v>
          </cell>
          <cell r="EJ1137">
            <v>0</v>
          </cell>
          <cell r="EL1137">
            <v>0</v>
          </cell>
          <cell r="EN1137">
            <v>0</v>
          </cell>
          <cell r="EP1137">
            <v>0</v>
          </cell>
          <cell r="ER1137">
            <v>0</v>
          </cell>
          <cell r="ET1137">
            <v>0</v>
          </cell>
          <cell r="EX1137">
            <v>0</v>
          </cell>
          <cell r="EZ1137">
            <v>0</v>
          </cell>
          <cell r="FD1137">
            <v>0</v>
          </cell>
          <cell r="FF1137">
            <v>0</v>
          </cell>
        </row>
        <row r="1138">
          <cell r="A1138" t="str">
            <v>NyLandvindDK-West-2024</v>
          </cell>
          <cell r="B1138" t="str">
            <v>DK-West</v>
          </cell>
          <cell r="G1138">
            <v>79.999999999999829</v>
          </cell>
          <cell r="H1138">
            <v>0</v>
          </cell>
          <cell r="N1138">
            <v>246.76372519431357</v>
          </cell>
          <cell r="AK1138">
            <v>79.999999999999829</v>
          </cell>
          <cell r="AL1138">
            <v>0</v>
          </cell>
          <cell r="AN1138">
            <v>0</v>
          </cell>
          <cell r="AO1138">
            <v>11.264399999999977</v>
          </cell>
          <cell r="AP1138">
            <v>3754.7999999999915</v>
          </cell>
          <cell r="AQ1138">
            <v>0</v>
          </cell>
          <cell r="BG1138" t="b">
            <v>1</v>
          </cell>
          <cell r="BO1138" t="b">
            <v>0</v>
          </cell>
          <cell r="CA1138" t="b">
            <v>0</v>
          </cell>
          <cell r="CB1138" t="b">
            <v>0</v>
          </cell>
          <cell r="CD1138" t="b">
            <v>0</v>
          </cell>
          <cell r="CE1138" t="b">
            <v>0</v>
          </cell>
          <cell r="CG1138" t="b">
            <v>0</v>
          </cell>
          <cell r="CH1138" t="b">
            <v>0</v>
          </cell>
          <cell r="CP1138" t="str">
            <v>ERWINWON</v>
          </cell>
          <cell r="CT1138" t="b">
            <v>0</v>
          </cell>
          <cell r="CV1138" t="b">
            <v>0</v>
          </cell>
          <cell r="CX1138" t="b">
            <v>1</v>
          </cell>
          <cell r="CZ1138" t="b">
            <v>1</v>
          </cell>
          <cell r="DB1138" t="b">
            <v>0</v>
          </cell>
          <cell r="DD1138" t="b">
            <v>0</v>
          </cell>
          <cell r="DF1138" t="b">
            <v>0</v>
          </cell>
          <cell r="DH1138" t="b">
            <v>0</v>
          </cell>
          <cell r="DJ1138" t="b">
            <v>0</v>
          </cell>
          <cell r="DL1138" t="b">
            <v>0</v>
          </cell>
          <cell r="DN1138" t="b">
            <v>0</v>
          </cell>
          <cell r="DP1138" t="b">
            <v>0</v>
          </cell>
          <cell r="DV1138">
            <v>0</v>
          </cell>
          <cell r="DX1138">
            <v>0</v>
          </cell>
          <cell r="DZ1138">
            <v>0</v>
          </cell>
          <cell r="EB1138">
            <v>0</v>
          </cell>
          <cell r="ED1138">
            <v>0</v>
          </cell>
          <cell r="EF1138">
            <v>0</v>
          </cell>
          <cell r="EJ1138">
            <v>0</v>
          </cell>
          <cell r="EL1138">
            <v>0</v>
          </cell>
          <cell r="EN1138">
            <v>0</v>
          </cell>
          <cell r="EP1138">
            <v>0</v>
          </cell>
          <cell r="ER1138">
            <v>0</v>
          </cell>
          <cell r="ET1138">
            <v>0</v>
          </cell>
          <cell r="EX1138">
            <v>0</v>
          </cell>
          <cell r="EZ1138">
            <v>0</v>
          </cell>
          <cell r="FD1138">
            <v>0</v>
          </cell>
          <cell r="FF1138">
            <v>0</v>
          </cell>
        </row>
        <row r="1139">
          <cell r="A1139" t="str">
            <v>NyLandvindDK-West-2024</v>
          </cell>
          <cell r="B1139" t="str">
            <v>DK-West</v>
          </cell>
          <cell r="G1139">
            <v>79.999999999999829</v>
          </cell>
          <cell r="H1139">
            <v>0</v>
          </cell>
          <cell r="N1139">
            <v>246.76372519431357</v>
          </cell>
          <cell r="AK1139">
            <v>79.999999999999829</v>
          </cell>
          <cell r="AL1139">
            <v>0</v>
          </cell>
          <cell r="AN1139">
            <v>0</v>
          </cell>
          <cell r="AO1139">
            <v>11.264399999999977</v>
          </cell>
          <cell r="AP1139">
            <v>3754.7999999999915</v>
          </cell>
          <cell r="AQ1139">
            <v>0</v>
          </cell>
          <cell r="BG1139" t="b">
            <v>1</v>
          </cell>
          <cell r="BO1139" t="b">
            <v>0</v>
          </cell>
          <cell r="CA1139" t="b">
            <v>0</v>
          </cell>
          <cell r="CB1139" t="b">
            <v>0</v>
          </cell>
          <cell r="CD1139" t="b">
            <v>0</v>
          </cell>
          <cell r="CE1139" t="b">
            <v>0</v>
          </cell>
          <cell r="CG1139" t="b">
            <v>0</v>
          </cell>
          <cell r="CH1139" t="b">
            <v>0</v>
          </cell>
          <cell r="CP1139" t="str">
            <v>ERWINWON</v>
          </cell>
          <cell r="CT1139" t="b">
            <v>0</v>
          </cell>
          <cell r="CV1139" t="b">
            <v>0</v>
          </cell>
          <cell r="CX1139" t="b">
            <v>0</v>
          </cell>
          <cell r="CZ1139" t="b">
            <v>0</v>
          </cell>
          <cell r="DB1139" t="b">
            <v>1</v>
          </cell>
          <cell r="DD1139" t="b">
            <v>0</v>
          </cell>
          <cell r="DF1139" t="b">
            <v>0</v>
          </cell>
          <cell r="DH1139" t="b">
            <v>0</v>
          </cell>
          <cell r="DJ1139" t="b">
            <v>0</v>
          </cell>
          <cell r="DL1139" t="b">
            <v>0</v>
          </cell>
          <cell r="DN1139" t="b">
            <v>0</v>
          </cell>
          <cell r="DP1139" t="b">
            <v>0</v>
          </cell>
          <cell r="DV1139">
            <v>0</v>
          </cell>
          <cell r="DX1139">
            <v>0</v>
          </cell>
          <cell r="DZ1139">
            <v>0</v>
          </cell>
          <cell r="EB1139">
            <v>0</v>
          </cell>
          <cell r="ED1139">
            <v>0</v>
          </cell>
          <cell r="EF1139">
            <v>0</v>
          </cell>
          <cell r="EJ1139">
            <v>0</v>
          </cell>
          <cell r="EL1139">
            <v>0</v>
          </cell>
          <cell r="EN1139">
            <v>0</v>
          </cell>
          <cell r="EP1139">
            <v>0</v>
          </cell>
          <cell r="ER1139">
            <v>0</v>
          </cell>
          <cell r="ET1139">
            <v>0</v>
          </cell>
          <cell r="EX1139">
            <v>0</v>
          </cell>
          <cell r="EZ1139">
            <v>0</v>
          </cell>
          <cell r="FD1139">
            <v>0</v>
          </cell>
          <cell r="FF1139">
            <v>0</v>
          </cell>
        </row>
        <row r="1140">
          <cell r="A1140" t="str">
            <v>NyLandvindDK-West-2025</v>
          </cell>
          <cell r="B1140" t="str">
            <v>DK-West</v>
          </cell>
          <cell r="G1140">
            <v>80</v>
          </cell>
          <cell r="H1140">
            <v>0</v>
          </cell>
          <cell r="N1140">
            <v>246.76372519431408</v>
          </cell>
          <cell r="AK1140">
            <v>80</v>
          </cell>
          <cell r="AL1140">
            <v>0</v>
          </cell>
          <cell r="AN1140">
            <v>0</v>
          </cell>
          <cell r="AO1140">
            <v>11.175000000000001</v>
          </cell>
          <cell r="AP1140">
            <v>3724.9999999999995</v>
          </cell>
          <cell r="AQ1140">
            <v>0</v>
          </cell>
          <cell r="BG1140" t="b">
            <v>1</v>
          </cell>
          <cell r="BO1140" t="b">
            <v>0</v>
          </cell>
          <cell r="CA1140" t="b">
            <v>0</v>
          </cell>
          <cell r="CB1140" t="b">
            <v>0</v>
          </cell>
          <cell r="CD1140" t="b">
            <v>0</v>
          </cell>
          <cell r="CE1140" t="b">
            <v>0</v>
          </cell>
          <cell r="CG1140" t="b">
            <v>0</v>
          </cell>
          <cell r="CH1140" t="b">
            <v>0</v>
          </cell>
          <cell r="CP1140" t="str">
            <v>ERWINWON</v>
          </cell>
          <cell r="CT1140" t="b">
            <v>0</v>
          </cell>
          <cell r="CV1140" t="b">
            <v>0</v>
          </cell>
          <cell r="CX1140" t="b">
            <v>1</v>
          </cell>
          <cell r="CZ1140" t="b">
            <v>1</v>
          </cell>
          <cell r="DB1140" t="b">
            <v>0</v>
          </cell>
          <cell r="DD1140" t="b">
            <v>0</v>
          </cell>
          <cell r="DF1140" t="b">
            <v>0</v>
          </cell>
          <cell r="DH1140" t="b">
            <v>0</v>
          </cell>
          <cell r="DJ1140" t="b">
            <v>0</v>
          </cell>
          <cell r="DL1140" t="b">
            <v>0</v>
          </cell>
          <cell r="DN1140" t="b">
            <v>0</v>
          </cell>
          <cell r="DP1140" t="b">
            <v>0</v>
          </cell>
          <cell r="DV1140">
            <v>0</v>
          </cell>
          <cell r="DX1140">
            <v>0</v>
          </cell>
          <cell r="DZ1140">
            <v>0</v>
          </cell>
          <cell r="EB1140">
            <v>0</v>
          </cell>
          <cell r="ED1140">
            <v>0</v>
          </cell>
          <cell r="EF1140">
            <v>0</v>
          </cell>
          <cell r="EJ1140">
            <v>0</v>
          </cell>
          <cell r="EL1140">
            <v>0</v>
          </cell>
          <cell r="EN1140">
            <v>0</v>
          </cell>
          <cell r="EP1140">
            <v>0</v>
          </cell>
          <cell r="ER1140">
            <v>0</v>
          </cell>
          <cell r="ET1140">
            <v>0</v>
          </cell>
          <cell r="EX1140">
            <v>0</v>
          </cell>
          <cell r="EZ1140">
            <v>0</v>
          </cell>
          <cell r="FD1140">
            <v>0</v>
          </cell>
          <cell r="FF1140">
            <v>0</v>
          </cell>
        </row>
        <row r="1141">
          <cell r="A1141" t="str">
            <v>NyLandvindDK-West-2025</v>
          </cell>
          <cell r="B1141" t="str">
            <v>DK-West</v>
          </cell>
          <cell r="G1141">
            <v>80</v>
          </cell>
          <cell r="H1141">
            <v>0</v>
          </cell>
          <cell r="N1141">
            <v>246.76372519431408</v>
          </cell>
          <cell r="AK1141">
            <v>80</v>
          </cell>
          <cell r="AL1141">
            <v>0</v>
          </cell>
          <cell r="AN1141">
            <v>0</v>
          </cell>
          <cell r="AO1141">
            <v>11.175000000000001</v>
          </cell>
          <cell r="AP1141">
            <v>3724.9999999999995</v>
          </cell>
          <cell r="AQ1141">
            <v>0</v>
          </cell>
          <cell r="BG1141" t="b">
            <v>1</v>
          </cell>
          <cell r="BO1141" t="b">
            <v>0</v>
          </cell>
          <cell r="CA1141" t="b">
            <v>0</v>
          </cell>
          <cell r="CB1141" t="b">
            <v>0</v>
          </cell>
          <cell r="CD1141" t="b">
            <v>0</v>
          </cell>
          <cell r="CE1141" t="b">
            <v>0</v>
          </cell>
          <cell r="CG1141" t="b">
            <v>0</v>
          </cell>
          <cell r="CH1141" t="b">
            <v>0</v>
          </cell>
          <cell r="CP1141" t="str">
            <v>ERWINWON</v>
          </cell>
          <cell r="CT1141" t="b">
            <v>0</v>
          </cell>
          <cell r="CV1141" t="b">
            <v>0</v>
          </cell>
          <cell r="CX1141" t="b">
            <v>0</v>
          </cell>
          <cell r="CZ1141" t="b">
            <v>0</v>
          </cell>
          <cell r="DB1141" t="b">
            <v>1</v>
          </cell>
          <cell r="DD1141" t="b">
            <v>0</v>
          </cell>
          <cell r="DF1141" t="b">
            <v>0</v>
          </cell>
          <cell r="DH1141" t="b">
            <v>0</v>
          </cell>
          <cell r="DJ1141" t="b">
            <v>0</v>
          </cell>
          <cell r="DL1141" t="b">
            <v>0</v>
          </cell>
          <cell r="DN1141" t="b">
            <v>0</v>
          </cell>
          <cell r="DP1141" t="b">
            <v>0</v>
          </cell>
          <cell r="DV1141">
            <v>0</v>
          </cell>
          <cell r="DX1141">
            <v>0</v>
          </cell>
          <cell r="DZ1141">
            <v>0</v>
          </cell>
          <cell r="EB1141">
            <v>0</v>
          </cell>
          <cell r="ED1141">
            <v>0</v>
          </cell>
          <cell r="EF1141">
            <v>0</v>
          </cell>
          <cell r="EJ1141">
            <v>0</v>
          </cell>
          <cell r="EL1141">
            <v>0</v>
          </cell>
          <cell r="EN1141">
            <v>0</v>
          </cell>
          <cell r="EP1141">
            <v>0</v>
          </cell>
          <cell r="ER1141">
            <v>0</v>
          </cell>
          <cell r="ET1141">
            <v>0</v>
          </cell>
          <cell r="EX1141">
            <v>0</v>
          </cell>
          <cell r="EZ1141">
            <v>0</v>
          </cell>
          <cell r="FD1141">
            <v>0</v>
          </cell>
          <cell r="FF1141">
            <v>0</v>
          </cell>
        </row>
        <row r="1142">
          <cell r="A1142" t="str">
            <v>NyLandvindDK-West-2026</v>
          </cell>
          <cell r="B1142" t="str">
            <v>DK-West</v>
          </cell>
          <cell r="G1142">
            <v>80</v>
          </cell>
          <cell r="H1142">
            <v>0</v>
          </cell>
          <cell r="N1142">
            <v>246.76372519431408</v>
          </cell>
          <cell r="AK1142">
            <v>80</v>
          </cell>
          <cell r="AL1142">
            <v>0</v>
          </cell>
          <cell r="AN1142">
            <v>0</v>
          </cell>
          <cell r="AO1142">
            <v>11.085600000000003</v>
          </cell>
          <cell r="AP1142">
            <v>3695.1999999999994</v>
          </cell>
          <cell r="AQ1142">
            <v>0</v>
          </cell>
          <cell r="BG1142" t="b">
            <v>1</v>
          </cell>
          <cell r="BO1142" t="b">
            <v>0</v>
          </cell>
          <cell r="CA1142" t="b">
            <v>0</v>
          </cell>
          <cell r="CB1142" t="b">
            <v>0</v>
          </cell>
          <cell r="CD1142" t="b">
            <v>0</v>
          </cell>
          <cell r="CE1142" t="b">
            <v>0</v>
          </cell>
          <cell r="CG1142" t="b">
            <v>0</v>
          </cell>
          <cell r="CH1142" t="b">
            <v>0</v>
          </cell>
          <cell r="CP1142" t="str">
            <v>ERWINWON</v>
          </cell>
          <cell r="CT1142" t="b">
            <v>0</v>
          </cell>
          <cell r="CV1142" t="b">
            <v>0</v>
          </cell>
          <cell r="CX1142" t="b">
            <v>0</v>
          </cell>
          <cell r="CZ1142" t="b">
            <v>1</v>
          </cell>
          <cell r="DB1142" t="b">
            <v>0</v>
          </cell>
          <cell r="DD1142" t="b">
            <v>0</v>
          </cell>
          <cell r="DF1142" t="b">
            <v>0</v>
          </cell>
          <cell r="DH1142" t="b">
            <v>0</v>
          </cell>
          <cell r="DJ1142" t="b">
            <v>0</v>
          </cell>
          <cell r="DL1142" t="b">
            <v>0</v>
          </cell>
          <cell r="DN1142" t="b">
            <v>0</v>
          </cell>
          <cell r="DP1142" t="b">
            <v>0</v>
          </cell>
          <cell r="DV1142">
            <v>0</v>
          </cell>
          <cell r="DX1142">
            <v>0</v>
          </cell>
          <cell r="DZ1142">
            <v>0</v>
          </cell>
          <cell r="EB1142">
            <v>0</v>
          </cell>
          <cell r="ED1142">
            <v>0</v>
          </cell>
          <cell r="EF1142">
            <v>0</v>
          </cell>
          <cell r="EJ1142">
            <v>0</v>
          </cell>
          <cell r="EL1142">
            <v>0</v>
          </cell>
          <cell r="EN1142">
            <v>0</v>
          </cell>
          <cell r="EP1142">
            <v>0</v>
          </cell>
          <cell r="ER1142">
            <v>0</v>
          </cell>
          <cell r="ET1142">
            <v>0</v>
          </cell>
          <cell r="EX1142">
            <v>0</v>
          </cell>
          <cell r="EZ1142">
            <v>0</v>
          </cell>
          <cell r="FD1142">
            <v>0</v>
          </cell>
          <cell r="FF1142">
            <v>0</v>
          </cell>
        </row>
        <row r="1143">
          <cell r="A1143" t="str">
            <v>NyLandvindDK-West-2026</v>
          </cell>
          <cell r="B1143" t="str">
            <v>DK-West</v>
          </cell>
          <cell r="G1143">
            <v>80</v>
          </cell>
          <cell r="H1143">
            <v>0</v>
          </cell>
          <cell r="N1143">
            <v>246.76372519431408</v>
          </cell>
          <cell r="AK1143">
            <v>80</v>
          </cell>
          <cell r="AL1143">
            <v>0</v>
          </cell>
          <cell r="AN1143">
            <v>0</v>
          </cell>
          <cell r="AO1143">
            <v>11.085600000000003</v>
          </cell>
          <cell r="AP1143">
            <v>3695.1999999999994</v>
          </cell>
          <cell r="AQ1143">
            <v>0</v>
          </cell>
          <cell r="BG1143" t="b">
            <v>1</v>
          </cell>
          <cell r="BO1143" t="b">
            <v>0</v>
          </cell>
          <cell r="CA1143" t="b">
            <v>0</v>
          </cell>
          <cell r="CB1143" t="b">
            <v>0</v>
          </cell>
          <cell r="CD1143" t="b">
            <v>0</v>
          </cell>
          <cell r="CE1143" t="b">
            <v>0</v>
          </cell>
          <cell r="CG1143" t="b">
            <v>0</v>
          </cell>
          <cell r="CH1143" t="b">
            <v>0</v>
          </cell>
          <cell r="CP1143" t="str">
            <v>ERWINWON</v>
          </cell>
          <cell r="CT1143" t="b">
            <v>0</v>
          </cell>
          <cell r="CV1143" t="b">
            <v>0</v>
          </cell>
          <cell r="CX1143" t="b">
            <v>0</v>
          </cell>
          <cell r="CZ1143" t="b">
            <v>0</v>
          </cell>
          <cell r="DB1143" t="b">
            <v>1</v>
          </cell>
          <cell r="DD1143" t="b">
            <v>0</v>
          </cell>
          <cell r="DF1143" t="b">
            <v>0</v>
          </cell>
          <cell r="DH1143" t="b">
            <v>0</v>
          </cell>
          <cell r="DJ1143" t="b">
            <v>0</v>
          </cell>
          <cell r="DL1143" t="b">
            <v>0</v>
          </cell>
          <cell r="DN1143" t="b">
            <v>0</v>
          </cell>
          <cell r="DP1143" t="b">
            <v>0</v>
          </cell>
          <cell r="DV1143">
            <v>0</v>
          </cell>
          <cell r="DX1143">
            <v>0</v>
          </cell>
          <cell r="DZ1143">
            <v>0</v>
          </cell>
          <cell r="EB1143">
            <v>0</v>
          </cell>
          <cell r="ED1143">
            <v>0</v>
          </cell>
          <cell r="EF1143">
            <v>0</v>
          </cell>
          <cell r="EJ1143">
            <v>0</v>
          </cell>
          <cell r="EL1143">
            <v>0</v>
          </cell>
          <cell r="EN1143">
            <v>0</v>
          </cell>
          <cell r="EP1143">
            <v>0</v>
          </cell>
          <cell r="ER1143">
            <v>0</v>
          </cell>
          <cell r="ET1143">
            <v>0</v>
          </cell>
          <cell r="EX1143">
            <v>0</v>
          </cell>
          <cell r="EZ1143">
            <v>0</v>
          </cell>
          <cell r="FD1143">
            <v>0</v>
          </cell>
          <cell r="FF1143">
            <v>0</v>
          </cell>
        </row>
        <row r="1144">
          <cell r="A1144" t="str">
            <v>NyLandvindDK-West-2027</v>
          </cell>
          <cell r="B1144" t="str">
            <v>DK-West</v>
          </cell>
          <cell r="G1144">
            <v>80</v>
          </cell>
          <cell r="H1144">
            <v>0</v>
          </cell>
          <cell r="N1144">
            <v>246.76372519431408</v>
          </cell>
          <cell r="AK1144">
            <v>80</v>
          </cell>
          <cell r="AL1144">
            <v>0</v>
          </cell>
          <cell r="AN1144">
            <v>0</v>
          </cell>
          <cell r="AO1144">
            <v>10.996200000000002</v>
          </cell>
          <cell r="AP1144">
            <v>3665.3999999999992</v>
          </cell>
          <cell r="AQ1144">
            <v>0</v>
          </cell>
          <cell r="BG1144" t="b">
            <v>1</v>
          </cell>
          <cell r="BO1144" t="b">
            <v>0</v>
          </cell>
          <cell r="CA1144" t="b">
            <v>0</v>
          </cell>
          <cell r="CB1144" t="b">
            <v>0</v>
          </cell>
          <cell r="CD1144" t="b">
            <v>0</v>
          </cell>
          <cell r="CE1144" t="b">
            <v>0</v>
          </cell>
          <cell r="CG1144" t="b">
            <v>0</v>
          </cell>
          <cell r="CH1144" t="b">
            <v>0</v>
          </cell>
          <cell r="CP1144" t="str">
            <v>ERWINWON</v>
          </cell>
          <cell r="CT1144" t="b">
            <v>0</v>
          </cell>
          <cell r="CV1144" t="b">
            <v>0</v>
          </cell>
          <cell r="CX1144" t="b">
            <v>0</v>
          </cell>
          <cell r="CZ1144" t="b">
            <v>1</v>
          </cell>
          <cell r="DB1144" t="b">
            <v>0</v>
          </cell>
          <cell r="DD1144" t="b">
            <v>0</v>
          </cell>
          <cell r="DF1144" t="b">
            <v>0</v>
          </cell>
          <cell r="DH1144" t="b">
            <v>0</v>
          </cell>
          <cell r="DJ1144" t="b">
            <v>0</v>
          </cell>
          <cell r="DL1144" t="b">
            <v>0</v>
          </cell>
          <cell r="DN1144" t="b">
            <v>0</v>
          </cell>
          <cell r="DP1144" t="b">
            <v>0</v>
          </cell>
          <cell r="DV1144">
            <v>0</v>
          </cell>
          <cell r="DX1144">
            <v>0</v>
          </cell>
          <cell r="DZ1144">
            <v>0</v>
          </cell>
          <cell r="EB1144">
            <v>0</v>
          </cell>
          <cell r="ED1144">
            <v>0</v>
          </cell>
          <cell r="EF1144">
            <v>0</v>
          </cell>
          <cell r="EJ1144">
            <v>0</v>
          </cell>
          <cell r="EL1144">
            <v>0</v>
          </cell>
          <cell r="EN1144">
            <v>0</v>
          </cell>
          <cell r="EP1144">
            <v>0</v>
          </cell>
          <cell r="ER1144">
            <v>0</v>
          </cell>
          <cell r="ET1144">
            <v>0</v>
          </cell>
          <cell r="EX1144">
            <v>0</v>
          </cell>
          <cell r="EZ1144">
            <v>0</v>
          </cell>
          <cell r="FD1144">
            <v>0</v>
          </cell>
          <cell r="FF1144">
            <v>0</v>
          </cell>
        </row>
        <row r="1145">
          <cell r="A1145" t="str">
            <v>NyLandvindDK-West-2027</v>
          </cell>
          <cell r="B1145" t="str">
            <v>DK-West</v>
          </cell>
          <cell r="G1145">
            <v>80</v>
          </cell>
          <cell r="H1145">
            <v>0</v>
          </cell>
          <cell r="N1145">
            <v>246.76372519431408</v>
          </cell>
          <cell r="AK1145">
            <v>80</v>
          </cell>
          <cell r="AL1145">
            <v>0</v>
          </cell>
          <cell r="AN1145">
            <v>0</v>
          </cell>
          <cell r="AO1145">
            <v>10.996200000000002</v>
          </cell>
          <cell r="AP1145">
            <v>3665.3999999999992</v>
          </cell>
          <cell r="AQ1145">
            <v>0</v>
          </cell>
          <cell r="BG1145" t="b">
            <v>1</v>
          </cell>
          <cell r="BO1145" t="b">
            <v>0</v>
          </cell>
          <cell r="CA1145" t="b">
            <v>0</v>
          </cell>
          <cell r="CB1145" t="b">
            <v>0</v>
          </cell>
          <cell r="CD1145" t="b">
            <v>0</v>
          </cell>
          <cell r="CE1145" t="b">
            <v>0</v>
          </cell>
          <cell r="CG1145" t="b">
            <v>0</v>
          </cell>
          <cell r="CH1145" t="b">
            <v>0</v>
          </cell>
          <cell r="CP1145" t="str">
            <v>ERWINWON</v>
          </cell>
          <cell r="CT1145" t="b">
            <v>0</v>
          </cell>
          <cell r="CV1145" t="b">
            <v>0</v>
          </cell>
          <cell r="CX1145" t="b">
            <v>0</v>
          </cell>
          <cell r="CZ1145" t="b">
            <v>0</v>
          </cell>
          <cell r="DB1145" t="b">
            <v>1</v>
          </cell>
          <cell r="DD1145" t="b">
            <v>0</v>
          </cell>
          <cell r="DF1145" t="b">
            <v>0</v>
          </cell>
          <cell r="DH1145" t="b">
            <v>0</v>
          </cell>
          <cell r="DJ1145" t="b">
            <v>0</v>
          </cell>
          <cell r="DL1145" t="b">
            <v>0</v>
          </cell>
          <cell r="DN1145" t="b">
            <v>0</v>
          </cell>
          <cell r="DP1145" t="b">
            <v>0</v>
          </cell>
          <cell r="DV1145">
            <v>0</v>
          </cell>
          <cell r="DX1145">
            <v>0</v>
          </cell>
          <cell r="DZ1145">
            <v>0</v>
          </cell>
          <cell r="EB1145">
            <v>0</v>
          </cell>
          <cell r="ED1145">
            <v>0</v>
          </cell>
          <cell r="EF1145">
            <v>0</v>
          </cell>
          <cell r="EJ1145">
            <v>0</v>
          </cell>
          <cell r="EL1145">
            <v>0</v>
          </cell>
          <cell r="EN1145">
            <v>0</v>
          </cell>
          <cell r="EP1145">
            <v>0</v>
          </cell>
          <cell r="ER1145">
            <v>0</v>
          </cell>
          <cell r="ET1145">
            <v>0</v>
          </cell>
          <cell r="EX1145">
            <v>0</v>
          </cell>
          <cell r="EZ1145">
            <v>0</v>
          </cell>
          <cell r="FD1145">
            <v>0</v>
          </cell>
          <cell r="FF1145">
            <v>0</v>
          </cell>
        </row>
        <row r="1146">
          <cell r="A1146" t="str">
            <v>NyLandvindDK-West-2028</v>
          </cell>
          <cell r="B1146" t="str">
            <v>DK-West</v>
          </cell>
          <cell r="G1146">
            <v>69.353600000000739</v>
          </cell>
          <cell r="H1146">
            <v>0</v>
          </cell>
          <cell r="N1146">
            <v>213.92440864545708</v>
          </cell>
          <cell r="AK1146">
            <v>69.353600000000739</v>
          </cell>
          <cell r="AL1146">
            <v>0</v>
          </cell>
          <cell r="AN1146">
            <v>0</v>
          </cell>
          <cell r="AO1146">
            <v>9.455323056000104</v>
          </cell>
          <cell r="AP1146">
            <v>3151.7743520000326</v>
          </cell>
          <cell r="AQ1146">
            <v>0</v>
          </cell>
          <cell r="BG1146" t="b">
            <v>1</v>
          </cell>
          <cell r="BO1146" t="b">
            <v>0</v>
          </cell>
          <cell r="CA1146" t="b">
            <v>0</v>
          </cell>
          <cell r="CB1146" t="b">
            <v>0</v>
          </cell>
          <cell r="CD1146" t="b">
            <v>0</v>
          </cell>
          <cell r="CE1146" t="b">
            <v>0</v>
          </cell>
          <cell r="CG1146" t="b">
            <v>0</v>
          </cell>
          <cell r="CH1146" t="b">
            <v>0</v>
          </cell>
          <cell r="CP1146" t="str">
            <v>ERWINWON</v>
          </cell>
          <cell r="CT1146" t="b">
            <v>0</v>
          </cell>
          <cell r="CV1146" t="b">
            <v>0</v>
          </cell>
          <cell r="CX1146" t="b">
            <v>0</v>
          </cell>
          <cell r="CZ1146" t="b">
            <v>1</v>
          </cell>
          <cell r="DB1146" t="b">
            <v>0</v>
          </cell>
          <cell r="DD1146" t="b">
            <v>0</v>
          </cell>
          <cell r="DF1146" t="b">
            <v>0</v>
          </cell>
          <cell r="DH1146" t="b">
            <v>0</v>
          </cell>
          <cell r="DJ1146" t="b">
            <v>0</v>
          </cell>
          <cell r="DL1146" t="b">
            <v>0</v>
          </cell>
          <cell r="DN1146" t="b">
            <v>0</v>
          </cell>
          <cell r="DP1146" t="b">
            <v>0</v>
          </cell>
          <cell r="DV1146">
            <v>0</v>
          </cell>
          <cell r="DX1146">
            <v>0</v>
          </cell>
          <cell r="DZ1146">
            <v>0</v>
          </cell>
          <cell r="EB1146">
            <v>0</v>
          </cell>
          <cell r="ED1146">
            <v>0</v>
          </cell>
          <cell r="EF1146">
            <v>0</v>
          </cell>
          <cell r="EJ1146">
            <v>0</v>
          </cell>
          <cell r="EL1146">
            <v>0</v>
          </cell>
          <cell r="EN1146">
            <v>0</v>
          </cell>
          <cell r="EP1146">
            <v>0</v>
          </cell>
          <cell r="ER1146">
            <v>0</v>
          </cell>
          <cell r="ET1146">
            <v>0</v>
          </cell>
          <cell r="EX1146">
            <v>0</v>
          </cell>
          <cell r="EZ1146">
            <v>0</v>
          </cell>
          <cell r="FD1146">
            <v>0</v>
          </cell>
          <cell r="FF1146">
            <v>0</v>
          </cell>
        </row>
        <row r="1147">
          <cell r="A1147" t="str">
            <v>NyLandvindDK-West-2028</v>
          </cell>
          <cell r="B1147" t="str">
            <v>DK-West</v>
          </cell>
          <cell r="G1147">
            <v>69.353600000000739</v>
          </cell>
          <cell r="H1147">
            <v>0</v>
          </cell>
          <cell r="N1147">
            <v>213.92440864545708</v>
          </cell>
          <cell r="AK1147">
            <v>69.353600000000739</v>
          </cell>
          <cell r="AL1147">
            <v>0</v>
          </cell>
          <cell r="AN1147">
            <v>0</v>
          </cell>
          <cell r="AO1147">
            <v>9.455323056000104</v>
          </cell>
          <cell r="AP1147">
            <v>3151.7743520000326</v>
          </cell>
          <cell r="AQ1147">
            <v>0</v>
          </cell>
          <cell r="BG1147" t="b">
            <v>1</v>
          </cell>
          <cell r="BO1147" t="b">
            <v>0</v>
          </cell>
          <cell r="CA1147" t="b">
            <v>0</v>
          </cell>
          <cell r="CB1147" t="b">
            <v>0</v>
          </cell>
          <cell r="CD1147" t="b">
            <v>0</v>
          </cell>
          <cell r="CE1147" t="b">
            <v>0</v>
          </cell>
          <cell r="CG1147" t="b">
            <v>0</v>
          </cell>
          <cell r="CH1147" t="b">
            <v>0</v>
          </cell>
          <cell r="CP1147" t="str">
            <v>ERWINWON</v>
          </cell>
          <cell r="CT1147" t="b">
            <v>0</v>
          </cell>
          <cell r="CV1147" t="b">
            <v>0</v>
          </cell>
          <cell r="CX1147" t="b">
            <v>0</v>
          </cell>
          <cell r="CZ1147" t="b">
            <v>0</v>
          </cell>
          <cell r="DB1147" t="b">
            <v>1</v>
          </cell>
          <cell r="DD1147" t="b">
            <v>0</v>
          </cell>
          <cell r="DF1147" t="b">
            <v>0</v>
          </cell>
          <cell r="DH1147" t="b">
            <v>0</v>
          </cell>
          <cell r="DJ1147" t="b">
            <v>0</v>
          </cell>
          <cell r="DL1147" t="b">
            <v>0</v>
          </cell>
          <cell r="DN1147" t="b">
            <v>0</v>
          </cell>
          <cell r="DP1147" t="b">
            <v>0</v>
          </cell>
          <cell r="DV1147">
            <v>0</v>
          </cell>
          <cell r="DX1147">
            <v>0</v>
          </cell>
          <cell r="DZ1147">
            <v>0</v>
          </cell>
          <cell r="EB1147">
            <v>0</v>
          </cell>
          <cell r="ED1147">
            <v>0</v>
          </cell>
          <cell r="EF1147">
            <v>0</v>
          </cell>
          <cell r="EJ1147">
            <v>0</v>
          </cell>
          <cell r="EL1147">
            <v>0</v>
          </cell>
          <cell r="EN1147">
            <v>0</v>
          </cell>
          <cell r="EP1147">
            <v>0</v>
          </cell>
          <cell r="ER1147">
            <v>0</v>
          </cell>
          <cell r="ET1147">
            <v>0</v>
          </cell>
          <cell r="EX1147">
            <v>0</v>
          </cell>
          <cell r="EZ1147">
            <v>0</v>
          </cell>
          <cell r="FD1147">
            <v>0</v>
          </cell>
          <cell r="FF1147">
            <v>0</v>
          </cell>
        </row>
        <row r="1148">
          <cell r="A1148" t="str">
            <v>NyLandvindDK-West-2029</v>
          </cell>
          <cell r="B1148" t="str">
            <v>DK-West</v>
          </cell>
          <cell r="G1148">
            <v>58.068000000000033</v>
          </cell>
          <cell r="H1148">
            <v>0</v>
          </cell>
          <cell r="N1148">
            <v>179.11344993229301</v>
          </cell>
          <cell r="AK1148">
            <v>58.068000000000033</v>
          </cell>
          <cell r="AL1148">
            <v>0</v>
          </cell>
          <cell r="AN1148">
            <v>0</v>
          </cell>
          <cell r="AO1148">
            <v>7.851809790000007</v>
          </cell>
          <cell r="AP1148">
            <v>2617.2699300000004</v>
          </cell>
          <cell r="AQ1148">
            <v>0</v>
          </cell>
          <cell r="BG1148" t="b">
            <v>1</v>
          </cell>
          <cell r="BO1148" t="b">
            <v>0</v>
          </cell>
          <cell r="CA1148" t="b">
            <v>0</v>
          </cell>
          <cell r="CB1148" t="b">
            <v>0</v>
          </cell>
          <cell r="CD1148" t="b">
            <v>0</v>
          </cell>
          <cell r="CE1148" t="b">
            <v>0</v>
          </cell>
          <cell r="CG1148" t="b">
            <v>0</v>
          </cell>
          <cell r="CH1148" t="b">
            <v>0</v>
          </cell>
          <cell r="CP1148" t="str">
            <v>ERWINWON</v>
          </cell>
          <cell r="CT1148" t="b">
            <v>0</v>
          </cell>
          <cell r="CV1148" t="b">
            <v>0</v>
          </cell>
          <cell r="CX1148" t="b">
            <v>0</v>
          </cell>
          <cell r="CZ1148" t="b">
            <v>1</v>
          </cell>
          <cell r="DB1148" t="b">
            <v>0</v>
          </cell>
          <cell r="DD1148" t="b">
            <v>0</v>
          </cell>
          <cell r="DF1148" t="b">
            <v>0</v>
          </cell>
          <cell r="DH1148" t="b">
            <v>0</v>
          </cell>
          <cell r="DJ1148" t="b">
            <v>0</v>
          </cell>
          <cell r="DL1148" t="b">
            <v>0</v>
          </cell>
          <cell r="DN1148" t="b">
            <v>0</v>
          </cell>
          <cell r="DP1148" t="b">
            <v>0</v>
          </cell>
          <cell r="DV1148">
            <v>0</v>
          </cell>
          <cell r="DX1148">
            <v>0</v>
          </cell>
          <cell r="DZ1148">
            <v>0</v>
          </cell>
          <cell r="EB1148">
            <v>0</v>
          </cell>
          <cell r="ED1148">
            <v>0</v>
          </cell>
          <cell r="EF1148">
            <v>0</v>
          </cell>
          <cell r="EJ1148">
            <v>0</v>
          </cell>
          <cell r="EL1148">
            <v>0</v>
          </cell>
          <cell r="EN1148">
            <v>0</v>
          </cell>
          <cell r="EP1148">
            <v>0</v>
          </cell>
          <cell r="ER1148">
            <v>0</v>
          </cell>
          <cell r="ET1148">
            <v>0</v>
          </cell>
          <cell r="EX1148">
            <v>0</v>
          </cell>
          <cell r="EZ1148">
            <v>0</v>
          </cell>
          <cell r="FD1148">
            <v>0</v>
          </cell>
          <cell r="FF1148">
            <v>0</v>
          </cell>
        </row>
        <row r="1149">
          <cell r="A1149" t="str">
            <v>NyLandvindDK-West-2029</v>
          </cell>
          <cell r="B1149" t="str">
            <v>DK-West</v>
          </cell>
          <cell r="G1149">
            <v>58.068000000000033</v>
          </cell>
          <cell r="H1149">
            <v>0</v>
          </cell>
          <cell r="N1149">
            <v>179.11344993229301</v>
          </cell>
          <cell r="AK1149">
            <v>58.068000000000033</v>
          </cell>
          <cell r="AL1149">
            <v>0</v>
          </cell>
          <cell r="AN1149">
            <v>0</v>
          </cell>
          <cell r="AO1149">
            <v>7.851809790000007</v>
          </cell>
          <cell r="AP1149">
            <v>2617.2699300000004</v>
          </cell>
          <cell r="AQ1149">
            <v>0</v>
          </cell>
          <cell r="BG1149" t="b">
            <v>1</v>
          </cell>
          <cell r="BO1149" t="b">
            <v>0</v>
          </cell>
          <cell r="CA1149" t="b">
            <v>0</v>
          </cell>
          <cell r="CB1149" t="b">
            <v>0</v>
          </cell>
          <cell r="CD1149" t="b">
            <v>0</v>
          </cell>
          <cell r="CE1149" t="b">
            <v>0</v>
          </cell>
          <cell r="CG1149" t="b">
            <v>0</v>
          </cell>
          <cell r="CH1149" t="b">
            <v>0</v>
          </cell>
          <cell r="CP1149" t="str">
            <v>ERWINWON</v>
          </cell>
          <cell r="CT1149" t="b">
            <v>0</v>
          </cell>
          <cell r="CV1149" t="b">
            <v>0</v>
          </cell>
          <cell r="CX1149" t="b">
            <v>0</v>
          </cell>
          <cell r="CZ1149" t="b">
            <v>0</v>
          </cell>
          <cell r="DB1149" t="b">
            <v>1</v>
          </cell>
          <cell r="DD1149" t="b">
            <v>0</v>
          </cell>
          <cell r="DF1149" t="b">
            <v>0</v>
          </cell>
          <cell r="DH1149" t="b">
            <v>0</v>
          </cell>
          <cell r="DJ1149" t="b">
            <v>0</v>
          </cell>
          <cell r="DL1149" t="b">
            <v>0</v>
          </cell>
          <cell r="DN1149" t="b">
            <v>0</v>
          </cell>
          <cell r="DP1149" t="b">
            <v>0</v>
          </cell>
          <cell r="DV1149">
            <v>0</v>
          </cell>
          <cell r="DX1149">
            <v>0</v>
          </cell>
          <cell r="DZ1149">
            <v>0</v>
          </cell>
          <cell r="EB1149">
            <v>0</v>
          </cell>
          <cell r="ED1149">
            <v>0</v>
          </cell>
          <cell r="EF1149">
            <v>0</v>
          </cell>
          <cell r="EJ1149">
            <v>0</v>
          </cell>
          <cell r="EL1149">
            <v>0</v>
          </cell>
          <cell r="EN1149">
            <v>0</v>
          </cell>
          <cell r="EP1149">
            <v>0</v>
          </cell>
          <cell r="ER1149">
            <v>0</v>
          </cell>
          <cell r="ET1149">
            <v>0</v>
          </cell>
          <cell r="EX1149">
            <v>0</v>
          </cell>
          <cell r="EZ1149">
            <v>0</v>
          </cell>
          <cell r="FD1149">
            <v>0</v>
          </cell>
          <cell r="FF1149">
            <v>0</v>
          </cell>
        </row>
        <row r="1150">
          <cell r="A1150" t="str">
            <v>NyLandvindDK-West-2030</v>
          </cell>
          <cell r="B1150" t="str">
            <v>DK-West</v>
          </cell>
          <cell r="G1150">
            <v>91.497600000000062</v>
          </cell>
          <cell r="H1150">
            <v>0</v>
          </cell>
          <cell r="N1150">
            <v>282.22860777924109</v>
          </cell>
          <cell r="AK1150">
            <v>91.497600000000062</v>
          </cell>
          <cell r="AL1150">
            <v>0</v>
          </cell>
          <cell r="AN1150">
            <v>0</v>
          </cell>
          <cell r="AO1150">
            <v>12.269828160000008</v>
          </cell>
          <cell r="AP1150">
            <v>4089.9427200000032</v>
          </cell>
          <cell r="AQ1150">
            <v>0</v>
          </cell>
          <cell r="BG1150" t="b">
            <v>1</v>
          </cell>
          <cell r="BO1150" t="b">
            <v>0</v>
          </cell>
          <cell r="CA1150" t="b">
            <v>0</v>
          </cell>
          <cell r="CB1150" t="b">
            <v>0</v>
          </cell>
          <cell r="CD1150" t="b">
            <v>0</v>
          </cell>
          <cell r="CE1150" t="b">
            <v>0</v>
          </cell>
          <cell r="CG1150" t="b">
            <v>0</v>
          </cell>
          <cell r="CH1150" t="b">
            <v>0</v>
          </cell>
          <cell r="CP1150" t="str">
            <v>ERWINWON</v>
          </cell>
          <cell r="CT1150" t="b">
            <v>0</v>
          </cell>
          <cell r="CV1150" t="b">
            <v>0</v>
          </cell>
          <cell r="CX1150" t="b">
            <v>0</v>
          </cell>
          <cell r="CZ1150" t="b">
            <v>1</v>
          </cell>
          <cell r="DB1150" t="b">
            <v>0</v>
          </cell>
          <cell r="DD1150" t="b">
            <v>0</v>
          </cell>
          <cell r="DF1150" t="b">
            <v>0</v>
          </cell>
          <cell r="DH1150" t="b">
            <v>0</v>
          </cell>
          <cell r="DJ1150" t="b">
            <v>0</v>
          </cell>
          <cell r="DL1150" t="b">
            <v>0</v>
          </cell>
          <cell r="DN1150" t="b">
            <v>0</v>
          </cell>
          <cell r="DP1150" t="b">
            <v>0</v>
          </cell>
          <cell r="DV1150">
            <v>0</v>
          </cell>
          <cell r="DX1150">
            <v>0</v>
          </cell>
          <cell r="DZ1150">
            <v>0</v>
          </cell>
          <cell r="EB1150">
            <v>0</v>
          </cell>
          <cell r="ED1150">
            <v>0</v>
          </cell>
          <cell r="EF1150">
            <v>0</v>
          </cell>
          <cell r="EJ1150">
            <v>0</v>
          </cell>
          <cell r="EL1150">
            <v>0</v>
          </cell>
          <cell r="EN1150">
            <v>0</v>
          </cell>
          <cell r="EP1150">
            <v>0</v>
          </cell>
          <cell r="ER1150">
            <v>0</v>
          </cell>
          <cell r="ET1150">
            <v>0</v>
          </cell>
          <cell r="EX1150">
            <v>0</v>
          </cell>
          <cell r="EZ1150">
            <v>0</v>
          </cell>
          <cell r="FD1150">
            <v>0</v>
          </cell>
          <cell r="FF1150">
            <v>0</v>
          </cell>
        </row>
        <row r="1151">
          <cell r="A1151" t="str">
            <v>NyLandvindDK-West-2030</v>
          </cell>
          <cell r="B1151" t="str">
            <v>DK-West</v>
          </cell>
          <cell r="G1151">
            <v>91.497600000000062</v>
          </cell>
          <cell r="H1151">
            <v>0</v>
          </cell>
          <cell r="N1151">
            <v>282.22860777924109</v>
          </cell>
          <cell r="AK1151">
            <v>91.497600000000062</v>
          </cell>
          <cell r="AL1151">
            <v>0</v>
          </cell>
          <cell r="AN1151">
            <v>0</v>
          </cell>
          <cell r="AO1151">
            <v>12.269828160000008</v>
          </cell>
          <cell r="AP1151">
            <v>4089.9427200000032</v>
          </cell>
          <cell r="AQ1151">
            <v>0</v>
          </cell>
          <cell r="BG1151" t="b">
            <v>1</v>
          </cell>
          <cell r="BO1151" t="b">
            <v>0</v>
          </cell>
          <cell r="CA1151" t="b">
            <v>0</v>
          </cell>
          <cell r="CB1151" t="b">
            <v>0</v>
          </cell>
          <cell r="CD1151" t="b">
            <v>0</v>
          </cell>
          <cell r="CE1151" t="b">
            <v>0</v>
          </cell>
          <cell r="CG1151" t="b">
            <v>0</v>
          </cell>
          <cell r="CH1151" t="b">
            <v>0</v>
          </cell>
          <cell r="CP1151" t="str">
            <v>ERWINWON</v>
          </cell>
          <cell r="CT1151" t="b">
            <v>0</v>
          </cell>
          <cell r="CV1151" t="b">
            <v>0</v>
          </cell>
          <cell r="CX1151" t="b">
            <v>0</v>
          </cell>
          <cell r="CZ1151" t="b">
            <v>0</v>
          </cell>
          <cell r="DB1151" t="b">
            <v>1</v>
          </cell>
          <cell r="DD1151" t="b">
            <v>1</v>
          </cell>
          <cell r="DF1151" t="b">
            <v>0</v>
          </cell>
          <cell r="DH1151" t="b">
            <v>0</v>
          </cell>
          <cell r="DJ1151" t="b">
            <v>0</v>
          </cell>
          <cell r="DL1151" t="b">
            <v>0</v>
          </cell>
          <cell r="DN1151" t="b">
            <v>0</v>
          </cell>
          <cell r="DP1151" t="b">
            <v>0</v>
          </cell>
          <cell r="DV1151">
            <v>0</v>
          </cell>
          <cell r="DX1151">
            <v>0</v>
          </cell>
          <cell r="DZ1151">
            <v>0</v>
          </cell>
          <cell r="EB1151">
            <v>0</v>
          </cell>
          <cell r="ED1151">
            <v>0</v>
          </cell>
          <cell r="EF1151">
            <v>0</v>
          </cell>
          <cell r="EJ1151">
            <v>0</v>
          </cell>
          <cell r="EL1151">
            <v>0</v>
          </cell>
          <cell r="EN1151">
            <v>0</v>
          </cell>
          <cell r="EP1151">
            <v>0</v>
          </cell>
          <cell r="ER1151">
            <v>0</v>
          </cell>
          <cell r="ET1151">
            <v>0</v>
          </cell>
          <cell r="EX1151">
            <v>0</v>
          </cell>
          <cell r="EZ1151">
            <v>0</v>
          </cell>
          <cell r="FD1151">
            <v>0</v>
          </cell>
          <cell r="FF1151">
            <v>0</v>
          </cell>
        </row>
        <row r="1152">
          <cell r="A1152" t="str">
            <v>NyLandvindDK-West-2031</v>
          </cell>
          <cell r="B1152" t="str">
            <v>DK-West</v>
          </cell>
          <cell r="G1152">
            <v>125.73679999999986</v>
          </cell>
          <cell r="H1152">
            <v>0</v>
          </cell>
          <cell r="N1152">
            <v>387.841014525155</v>
          </cell>
          <cell r="AK1152">
            <v>125.73679999999986</v>
          </cell>
          <cell r="AL1152">
            <v>0</v>
          </cell>
          <cell r="AN1152">
            <v>0</v>
          </cell>
          <cell r="AO1152">
            <v>16.861304879999981</v>
          </cell>
          <cell r="AP1152">
            <v>5620.4349599999941</v>
          </cell>
          <cell r="AQ1152">
            <v>0</v>
          </cell>
          <cell r="BG1152" t="b">
            <v>1</v>
          </cell>
          <cell r="BO1152" t="b">
            <v>0</v>
          </cell>
          <cell r="CA1152" t="b">
            <v>0</v>
          </cell>
          <cell r="CB1152" t="b">
            <v>0</v>
          </cell>
          <cell r="CD1152" t="b">
            <v>0</v>
          </cell>
          <cell r="CE1152" t="b">
            <v>0</v>
          </cell>
          <cell r="CG1152" t="b">
            <v>0</v>
          </cell>
          <cell r="CH1152" t="b">
            <v>0</v>
          </cell>
          <cell r="CP1152" t="str">
            <v>ERWINWON</v>
          </cell>
          <cell r="CT1152" t="b">
            <v>0</v>
          </cell>
          <cell r="CV1152" t="b">
            <v>0</v>
          </cell>
          <cell r="CX1152" t="b">
            <v>0</v>
          </cell>
          <cell r="CZ1152" t="b">
            <v>0</v>
          </cell>
          <cell r="DB1152" t="b">
            <v>0</v>
          </cell>
          <cell r="DD1152" t="b">
            <v>0</v>
          </cell>
          <cell r="DF1152" t="b">
            <v>0</v>
          </cell>
          <cell r="DH1152" t="b">
            <v>0</v>
          </cell>
          <cell r="DJ1152" t="b">
            <v>0</v>
          </cell>
          <cell r="DL1152" t="b">
            <v>0</v>
          </cell>
          <cell r="DN1152" t="b">
            <v>0</v>
          </cell>
          <cell r="DP1152" t="b">
            <v>0</v>
          </cell>
          <cell r="DV1152">
            <v>0</v>
          </cell>
          <cell r="DX1152">
            <v>0</v>
          </cell>
          <cell r="DZ1152">
            <v>0</v>
          </cell>
          <cell r="EB1152">
            <v>0</v>
          </cell>
          <cell r="ED1152">
            <v>0</v>
          </cell>
          <cell r="EF1152">
            <v>0</v>
          </cell>
          <cell r="EJ1152">
            <v>0</v>
          </cell>
          <cell r="EL1152">
            <v>0</v>
          </cell>
          <cell r="EN1152">
            <v>0</v>
          </cell>
          <cell r="EP1152">
            <v>0</v>
          </cell>
          <cell r="ER1152">
            <v>0</v>
          </cell>
          <cell r="ET1152">
            <v>0</v>
          </cell>
          <cell r="EX1152">
            <v>0</v>
          </cell>
          <cell r="EZ1152">
            <v>0</v>
          </cell>
          <cell r="FD1152">
            <v>0</v>
          </cell>
          <cell r="FF1152">
            <v>0</v>
          </cell>
        </row>
        <row r="1153">
          <cell r="A1153" t="str">
            <v>NyLandvindDK-West-2031</v>
          </cell>
          <cell r="B1153" t="str">
            <v>DK-West</v>
          </cell>
          <cell r="G1153">
            <v>125.73679999999986</v>
          </cell>
          <cell r="H1153">
            <v>0</v>
          </cell>
          <cell r="N1153">
            <v>387.841014525155</v>
          </cell>
          <cell r="AK1153">
            <v>125.73679999999986</v>
          </cell>
          <cell r="AL1153">
            <v>0</v>
          </cell>
          <cell r="AN1153">
            <v>0</v>
          </cell>
          <cell r="AO1153">
            <v>16.861304879999981</v>
          </cell>
          <cell r="AP1153">
            <v>5620.4349599999941</v>
          </cell>
          <cell r="AQ1153">
            <v>0</v>
          </cell>
          <cell r="BG1153" t="b">
            <v>1</v>
          </cell>
          <cell r="BO1153" t="b">
            <v>0</v>
          </cell>
          <cell r="CA1153" t="b">
            <v>0</v>
          </cell>
          <cell r="CB1153" t="b">
            <v>0</v>
          </cell>
          <cell r="CD1153" t="b">
            <v>0</v>
          </cell>
          <cell r="CE1153" t="b">
            <v>0</v>
          </cell>
          <cell r="CG1153" t="b">
            <v>0</v>
          </cell>
          <cell r="CH1153" t="b">
            <v>0</v>
          </cell>
          <cell r="CP1153" t="str">
            <v>ERWINWON</v>
          </cell>
          <cell r="CT1153" t="b">
            <v>0</v>
          </cell>
          <cell r="CV1153" t="b">
            <v>0</v>
          </cell>
          <cell r="CX1153" t="b">
            <v>0</v>
          </cell>
          <cell r="CZ1153" t="b">
            <v>0</v>
          </cell>
          <cell r="DB1153" t="b">
            <v>1</v>
          </cell>
          <cell r="DD1153" t="b">
            <v>1</v>
          </cell>
          <cell r="DF1153" t="b">
            <v>0</v>
          </cell>
          <cell r="DH1153" t="b">
            <v>0</v>
          </cell>
          <cell r="DJ1153" t="b">
            <v>0</v>
          </cell>
          <cell r="DL1153" t="b">
            <v>0</v>
          </cell>
          <cell r="DN1153" t="b">
            <v>0</v>
          </cell>
          <cell r="DP1153" t="b">
            <v>0</v>
          </cell>
          <cell r="DV1153">
            <v>0</v>
          </cell>
          <cell r="DX1153">
            <v>0</v>
          </cell>
          <cell r="DZ1153">
            <v>0</v>
          </cell>
          <cell r="EB1153">
            <v>0</v>
          </cell>
          <cell r="ED1153">
            <v>0</v>
          </cell>
          <cell r="EF1153">
            <v>0</v>
          </cell>
          <cell r="EJ1153">
            <v>0</v>
          </cell>
          <cell r="EL1153">
            <v>0</v>
          </cell>
          <cell r="EN1153">
            <v>0</v>
          </cell>
          <cell r="EP1153">
            <v>0</v>
          </cell>
          <cell r="ER1153">
            <v>0</v>
          </cell>
          <cell r="ET1153">
            <v>0</v>
          </cell>
          <cell r="EX1153">
            <v>0</v>
          </cell>
          <cell r="EZ1153">
            <v>0</v>
          </cell>
          <cell r="FD1153">
            <v>0</v>
          </cell>
          <cell r="FF1153">
            <v>0</v>
          </cell>
        </row>
        <row r="1154">
          <cell r="A1154" t="str">
            <v>NyLandvindDK-West-2032</v>
          </cell>
          <cell r="B1154" t="str">
            <v>DK-West</v>
          </cell>
          <cell r="G1154">
            <v>159.38559999999998</v>
          </cell>
          <cell r="H1154">
            <v>0</v>
          </cell>
          <cell r="N1154">
            <v>491.63230497913582</v>
          </cell>
          <cell r="AK1154">
            <v>159.38559999999998</v>
          </cell>
          <cell r="AL1154">
            <v>0</v>
          </cell>
          <cell r="AN1154">
            <v>0</v>
          </cell>
          <cell r="AO1154">
            <v>21.373608959999999</v>
          </cell>
          <cell r="AP1154">
            <v>7124.5363199999993</v>
          </cell>
          <cell r="AQ1154">
            <v>0</v>
          </cell>
          <cell r="BG1154" t="b">
            <v>1</v>
          </cell>
          <cell r="BO1154" t="b">
            <v>0</v>
          </cell>
          <cell r="CA1154" t="b">
            <v>0</v>
          </cell>
          <cell r="CB1154" t="b">
            <v>0</v>
          </cell>
          <cell r="CD1154" t="b">
            <v>0</v>
          </cell>
          <cell r="CE1154" t="b">
            <v>0</v>
          </cell>
          <cell r="CG1154" t="b">
            <v>0</v>
          </cell>
          <cell r="CH1154" t="b">
            <v>0</v>
          </cell>
          <cell r="CP1154" t="str">
            <v>ERWINWON</v>
          </cell>
          <cell r="CT1154" t="b">
            <v>0</v>
          </cell>
          <cell r="CV1154" t="b">
            <v>0</v>
          </cell>
          <cell r="CX1154" t="b">
            <v>0</v>
          </cell>
          <cell r="CZ1154" t="b">
            <v>0</v>
          </cell>
          <cell r="DB1154" t="b">
            <v>0</v>
          </cell>
          <cell r="DD1154" t="b">
            <v>0</v>
          </cell>
          <cell r="DF1154" t="b">
            <v>0</v>
          </cell>
          <cell r="DH1154" t="b">
            <v>0</v>
          </cell>
          <cell r="DJ1154" t="b">
            <v>0</v>
          </cell>
          <cell r="DL1154" t="b">
            <v>0</v>
          </cell>
          <cell r="DN1154" t="b">
            <v>0</v>
          </cell>
          <cell r="DP1154" t="b">
            <v>0</v>
          </cell>
          <cell r="DV1154">
            <v>0</v>
          </cell>
          <cell r="DX1154">
            <v>0</v>
          </cell>
          <cell r="DZ1154">
            <v>0</v>
          </cell>
          <cell r="EB1154">
            <v>0</v>
          </cell>
          <cell r="ED1154">
            <v>0</v>
          </cell>
          <cell r="EF1154">
            <v>0</v>
          </cell>
          <cell r="EJ1154">
            <v>0</v>
          </cell>
          <cell r="EL1154">
            <v>0</v>
          </cell>
          <cell r="EN1154">
            <v>0</v>
          </cell>
          <cell r="EP1154">
            <v>0</v>
          </cell>
          <cell r="ER1154">
            <v>0</v>
          </cell>
          <cell r="ET1154">
            <v>0</v>
          </cell>
          <cell r="EX1154">
            <v>0</v>
          </cell>
          <cell r="EZ1154">
            <v>0</v>
          </cell>
          <cell r="FD1154">
            <v>0</v>
          </cell>
          <cell r="FF1154">
            <v>0</v>
          </cell>
        </row>
        <row r="1155">
          <cell r="A1155" t="str">
            <v>NyLandvindDK-West-2032</v>
          </cell>
          <cell r="B1155" t="str">
            <v>DK-West</v>
          </cell>
          <cell r="G1155">
            <v>159.38559999999998</v>
          </cell>
          <cell r="H1155">
            <v>0</v>
          </cell>
          <cell r="N1155">
            <v>491.63230497913582</v>
          </cell>
          <cell r="AK1155">
            <v>159.38559999999998</v>
          </cell>
          <cell r="AL1155">
            <v>0</v>
          </cell>
          <cell r="AN1155">
            <v>0</v>
          </cell>
          <cell r="AO1155">
            <v>21.373608959999999</v>
          </cell>
          <cell r="AP1155">
            <v>7124.5363199999993</v>
          </cell>
          <cell r="AQ1155">
            <v>0</v>
          </cell>
          <cell r="BG1155" t="b">
            <v>1</v>
          </cell>
          <cell r="BO1155" t="b">
            <v>0</v>
          </cell>
          <cell r="CA1155" t="b">
            <v>0</v>
          </cell>
          <cell r="CB1155" t="b">
            <v>0</v>
          </cell>
          <cell r="CD1155" t="b">
            <v>0</v>
          </cell>
          <cell r="CE1155" t="b">
            <v>0</v>
          </cell>
          <cell r="CG1155" t="b">
            <v>0</v>
          </cell>
          <cell r="CH1155" t="b">
            <v>0</v>
          </cell>
          <cell r="CP1155" t="str">
            <v>ERWINWON</v>
          </cell>
          <cell r="CT1155" t="b">
            <v>0</v>
          </cell>
          <cell r="CV1155" t="b">
            <v>0</v>
          </cell>
          <cell r="CX1155" t="b">
            <v>0</v>
          </cell>
          <cell r="CZ1155" t="b">
            <v>0</v>
          </cell>
          <cell r="DB1155" t="b">
            <v>1</v>
          </cell>
          <cell r="DD1155" t="b">
            <v>1</v>
          </cell>
          <cell r="DF1155" t="b">
            <v>0</v>
          </cell>
          <cell r="DH1155" t="b">
            <v>0</v>
          </cell>
          <cell r="DJ1155" t="b">
            <v>0</v>
          </cell>
          <cell r="DL1155" t="b">
            <v>0</v>
          </cell>
          <cell r="DN1155" t="b">
            <v>0</v>
          </cell>
          <cell r="DP1155" t="b">
            <v>0</v>
          </cell>
          <cell r="DV1155">
            <v>0</v>
          </cell>
          <cell r="DX1155">
            <v>0</v>
          </cell>
          <cell r="DZ1155">
            <v>0</v>
          </cell>
          <cell r="EB1155">
            <v>0</v>
          </cell>
          <cell r="ED1155">
            <v>0</v>
          </cell>
          <cell r="EF1155">
            <v>0</v>
          </cell>
          <cell r="EJ1155">
            <v>0</v>
          </cell>
          <cell r="EL1155">
            <v>0</v>
          </cell>
          <cell r="EN1155">
            <v>0</v>
          </cell>
          <cell r="EP1155">
            <v>0</v>
          </cell>
          <cell r="ER1155">
            <v>0</v>
          </cell>
          <cell r="ET1155">
            <v>0</v>
          </cell>
          <cell r="EX1155">
            <v>0</v>
          </cell>
          <cell r="EZ1155">
            <v>0</v>
          </cell>
          <cell r="FD1155">
            <v>0</v>
          </cell>
          <cell r="FF1155">
            <v>0</v>
          </cell>
        </row>
        <row r="1156">
          <cell r="A1156" t="str">
            <v>NyLandvindDK-West-2033</v>
          </cell>
          <cell r="B1156" t="str">
            <v>DK-West</v>
          </cell>
          <cell r="G1156">
            <v>120</v>
          </cell>
          <cell r="H1156">
            <v>0</v>
          </cell>
          <cell r="N1156">
            <v>370.14558779147114</v>
          </cell>
          <cell r="AK1156">
            <v>120</v>
          </cell>
          <cell r="AL1156">
            <v>0</v>
          </cell>
          <cell r="AN1156">
            <v>0</v>
          </cell>
          <cell r="AO1156">
            <v>16.091999999999999</v>
          </cell>
          <cell r="AP1156">
            <v>5364</v>
          </cell>
          <cell r="AQ1156">
            <v>0</v>
          </cell>
          <cell r="BG1156" t="b">
            <v>1</v>
          </cell>
          <cell r="BO1156" t="b">
            <v>0</v>
          </cell>
          <cell r="CA1156" t="b">
            <v>0</v>
          </cell>
          <cell r="CB1156" t="b">
            <v>0</v>
          </cell>
          <cell r="CD1156" t="b">
            <v>0</v>
          </cell>
          <cell r="CE1156" t="b">
            <v>0</v>
          </cell>
          <cell r="CG1156" t="b">
            <v>0</v>
          </cell>
          <cell r="CH1156" t="b">
            <v>0</v>
          </cell>
          <cell r="CP1156" t="str">
            <v>ERWINWON</v>
          </cell>
          <cell r="CT1156" t="b">
            <v>0</v>
          </cell>
          <cell r="CV1156" t="b">
            <v>0</v>
          </cell>
          <cell r="CX1156" t="b">
            <v>0</v>
          </cell>
          <cell r="CZ1156" t="b">
            <v>0</v>
          </cell>
          <cell r="DB1156" t="b">
            <v>0</v>
          </cell>
          <cell r="DD1156" t="b">
            <v>0</v>
          </cell>
          <cell r="DF1156" t="b">
            <v>0</v>
          </cell>
          <cell r="DH1156" t="b">
            <v>0</v>
          </cell>
          <cell r="DJ1156" t="b">
            <v>0</v>
          </cell>
          <cell r="DL1156" t="b">
            <v>0</v>
          </cell>
          <cell r="DN1156" t="b">
            <v>0</v>
          </cell>
          <cell r="DP1156" t="b">
            <v>0</v>
          </cell>
          <cell r="DV1156">
            <v>0</v>
          </cell>
          <cell r="DX1156">
            <v>0</v>
          </cell>
          <cell r="DZ1156">
            <v>0</v>
          </cell>
          <cell r="EB1156">
            <v>0</v>
          </cell>
          <cell r="ED1156">
            <v>0</v>
          </cell>
          <cell r="EF1156">
            <v>0</v>
          </cell>
          <cell r="EJ1156">
            <v>0</v>
          </cell>
          <cell r="EL1156">
            <v>0</v>
          </cell>
          <cell r="EN1156">
            <v>0</v>
          </cell>
          <cell r="EP1156">
            <v>0</v>
          </cell>
          <cell r="ER1156">
            <v>0</v>
          </cell>
          <cell r="ET1156">
            <v>0</v>
          </cell>
          <cell r="EX1156">
            <v>0</v>
          </cell>
          <cell r="EZ1156">
            <v>0</v>
          </cell>
          <cell r="FD1156">
            <v>0</v>
          </cell>
          <cell r="FF1156">
            <v>0</v>
          </cell>
        </row>
        <row r="1157">
          <cell r="A1157" t="str">
            <v>NyLandvindDK-West-2033</v>
          </cell>
          <cell r="B1157" t="str">
            <v>DK-West</v>
          </cell>
          <cell r="G1157">
            <v>120</v>
          </cell>
          <cell r="H1157">
            <v>0</v>
          </cell>
          <cell r="N1157">
            <v>370.14558779147114</v>
          </cell>
          <cell r="AK1157">
            <v>120</v>
          </cell>
          <cell r="AL1157">
            <v>0</v>
          </cell>
          <cell r="AN1157">
            <v>0</v>
          </cell>
          <cell r="AO1157">
            <v>16.091999999999999</v>
          </cell>
          <cell r="AP1157">
            <v>5364</v>
          </cell>
          <cell r="AQ1157">
            <v>0</v>
          </cell>
          <cell r="BG1157" t="b">
            <v>1</v>
          </cell>
          <cell r="BO1157" t="b">
            <v>0</v>
          </cell>
          <cell r="CA1157" t="b">
            <v>0</v>
          </cell>
          <cell r="CB1157" t="b">
            <v>0</v>
          </cell>
          <cell r="CD1157" t="b">
            <v>0</v>
          </cell>
          <cell r="CE1157" t="b">
            <v>0</v>
          </cell>
          <cell r="CG1157" t="b">
            <v>0</v>
          </cell>
          <cell r="CH1157" t="b">
            <v>0</v>
          </cell>
          <cell r="CP1157" t="str">
            <v>ERWINWON</v>
          </cell>
          <cell r="CT1157" t="b">
            <v>0</v>
          </cell>
          <cell r="CV1157" t="b">
            <v>0</v>
          </cell>
          <cell r="CX1157" t="b">
            <v>0</v>
          </cell>
          <cell r="CZ1157" t="b">
            <v>0</v>
          </cell>
          <cell r="DB1157" t="b">
            <v>1</v>
          </cell>
          <cell r="DD1157" t="b">
            <v>1</v>
          </cell>
          <cell r="DF1157" t="b">
            <v>0</v>
          </cell>
          <cell r="DH1157" t="b">
            <v>0</v>
          </cell>
          <cell r="DJ1157" t="b">
            <v>0</v>
          </cell>
          <cell r="DL1157" t="b">
            <v>0</v>
          </cell>
          <cell r="DN1157" t="b">
            <v>0</v>
          </cell>
          <cell r="DP1157" t="b">
            <v>0</v>
          </cell>
          <cell r="DV1157">
            <v>0</v>
          </cell>
          <cell r="DX1157">
            <v>0</v>
          </cell>
          <cell r="DZ1157">
            <v>0</v>
          </cell>
          <cell r="EB1157">
            <v>0</v>
          </cell>
          <cell r="ED1157">
            <v>0</v>
          </cell>
          <cell r="EF1157">
            <v>0</v>
          </cell>
          <cell r="EJ1157">
            <v>0</v>
          </cell>
          <cell r="EL1157">
            <v>0</v>
          </cell>
          <cell r="EN1157">
            <v>0</v>
          </cell>
          <cell r="EP1157">
            <v>0</v>
          </cell>
          <cell r="ER1157">
            <v>0</v>
          </cell>
          <cell r="ET1157">
            <v>0</v>
          </cell>
          <cell r="EX1157">
            <v>0</v>
          </cell>
          <cell r="EZ1157">
            <v>0</v>
          </cell>
          <cell r="FD1157">
            <v>0</v>
          </cell>
          <cell r="FF1157">
            <v>0</v>
          </cell>
        </row>
        <row r="1158">
          <cell r="A1158" t="str">
            <v>NyLandvindDK-West-2034</v>
          </cell>
          <cell r="B1158" t="str">
            <v>DK-West</v>
          </cell>
          <cell r="G1158">
            <v>40</v>
          </cell>
          <cell r="H1158">
            <v>0</v>
          </cell>
          <cell r="N1158">
            <v>123.38186259715704</v>
          </cell>
          <cell r="AK1158">
            <v>40</v>
          </cell>
          <cell r="AL1158">
            <v>0</v>
          </cell>
          <cell r="AN1158">
            <v>0</v>
          </cell>
          <cell r="AO1158">
            <v>5.3639999999999999</v>
          </cell>
          <cell r="AP1158">
            <v>1788</v>
          </cell>
          <cell r="AQ1158">
            <v>0</v>
          </cell>
          <cell r="BG1158" t="b">
            <v>1</v>
          </cell>
          <cell r="BO1158" t="b">
            <v>0</v>
          </cell>
          <cell r="CA1158" t="b">
            <v>0</v>
          </cell>
          <cell r="CB1158" t="b">
            <v>0</v>
          </cell>
          <cell r="CD1158" t="b">
            <v>0</v>
          </cell>
          <cell r="CE1158" t="b">
            <v>0</v>
          </cell>
          <cell r="CG1158" t="b">
            <v>0</v>
          </cell>
          <cell r="CH1158" t="b">
            <v>0</v>
          </cell>
          <cell r="CP1158" t="str">
            <v>ERWINWON</v>
          </cell>
          <cell r="CT1158" t="b">
            <v>0</v>
          </cell>
          <cell r="CV1158" t="b">
            <v>0</v>
          </cell>
          <cell r="CX1158" t="b">
            <v>0</v>
          </cell>
          <cell r="CZ1158" t="b">
            <v>0</v>
          </cell>
          <cell r="DB1158" t="b">
            <v>1</v>
          </cell>
          <cell r="DD1158" t="b">
            <v>0</v>
          </cell>
          <cell r="DF1158" t="b">
            <v>0</v>
          </cell>
          <cell r="DH1158" t="b">
            <v>0</v>
          </cell>
          <cell r="DJ1158" t="b">
            <v>0</v>
          </cell>
          <cell r="DL1158" t="b">
            <v>0</v>
          </cell>
          <cell r="DN1158" t="b">
            <v>0</v>
          </cell>
          <cell r="DP1158" t="b">
            <v>0</v>
          </cell>
          <cell r="DV1158">
            <v>0</v>
          </cell>
          <cell r="DX1158">
            <v>0</v>
          </cell>
          <cell r="DZ1158">
            <v>0</v>
          </cell>
          <cell r="EB1158">
            <v>0</v>
          </cell>
          <cell r="ED1158">
            <v>0</v>
          </cell>
          <cell r="EF1158">
            <v>0</v>
          </cell>
          <cell r="EJ1158">
            <v>0</v>
          </cell>
          <cell r="EL1158">
            <v>0</v>
          </cell>
          <cell r="EN1158">
            <v>0</v>
          </cell>
          <cell r="EP1158">
            <v>0</v>
          </cell>
          <cell r="ER1158">
            <v>0</v>
          </cell>
          <cell r="ET1158">
            <v>0</v>
          </cell>
          <cell r="EX1158">
            <v>0</v>
          </cell>
          <cell r="EZ1158">
            <v>0</v>
          </cell>
          <cell r="FD1158">
            <v>0</v>
          </cell>
          <cell r="FF1158">
            <v>0</v>
          </cell>
        </row>
        <row r="1159">
          <cell r="A1159" t="str">
            <v>NyLandvindDK-West-2034</v>
          </cell>
          <cell r="B1159" t="str">
            <v>DK-West</v>
          </cell>
          <cell r="G1159">
            <v>40</v>
          </cell>
          <cell r="H1159">
            <v>0</v>
          </cell>
          <cell r="N1159">
            <v>123.38186259715704</v>
          </cell>
          <cell r="AK1159">
            <v>40</v>
          </cell>
          <cell r="AL1159">
            <v>0</v>
          </cell>
          <cell r="AN1159">
            <v>0</v>
          </cell>
          <cell r="AO1159">
            <v>5.3639999999999999</v>
          </cell>
          <cell r="AP1159">
            <v>1788</v>
          </cell>
          <cell r="AQ1159">
            <v>0</v>
          </cell>
          <cell r="BG1159" t="b">
            <v>1</v>
          </cell>
          <cell r="BO1159" t="b">
            <v>0</v>
          </cell>
          <cell r="CA1159" t="b">
            <v>0</v>
          </cell>
          <cell r="CB1159" t="b">
            <v>0</v>
          </cell>
          <cell r="CD1159" t="b">
            <v>0</v>
          </cell>
          <cell r="CE1159" t="b">
            <v>0</v>
          </cell>
          <cell r="CG1159" t="b">
            <v>0</v>
          </cell>
          <cell r="CH1159" t="b">
            <v>0</v>
          </cell>
          <cell r="CP1159" t="str">
            <v>ERWINWON</v>
          </cell>
          <cell r="CT1159" t="b">
            <v>0</v>
          </cell>
          <cell r="CV1159" t="b">
            <v>0</v>
          </cell>
          <cell r="CX1159" t="b">
            <v>0</v>
          </cell>
          <cell r="CZ1159" t="b">
            <v>0</v>
          </cell>
          <cell r="DB1159" t="b">
            <v>0</v>
          </cell>
          <cell r="DD1159" t="b">
            <v>1</v>
          </cell>
          <cell r="DF1159" t="b">
            <v>0</v>
          </cell>
          <cell r="DH1159" t="b">
            <v>0</v>
          </cell>
          <cell r="DJ1159" t="b">
            <v>0</v>
          </cell>
          <cell r="DL1159" t="b">
            <v>0</v>
          </cell>
          <cell r="DN1159" t="b">
            <v>0</v>
          </cell>
          <cell r="DP1159" t="b">
            <v>0</v>
          </cell>
          <cell r="DV1159">
            <v>0</v>
          </cell>
          <cell r="DX1159">
            <v>0</v>
          </cell>
          <cell r="DZ1159">
            <v>0</v>
          </cell>
          <cell r="EB1159">
            <v>0</v>
          </cell>
          <cell r="ED1159">
            <v>0</v>
          </cell>
          <cell r="EF1159">
            <v>0</v>
          </cell>
          <cell r="EJ1159">
            <v>0</v>
          </cell>
          <cell r="EL1159">
            <v>0</v>
          </cell>
          <cell r="EN1159">
            <v>0</v>
          </cell>
          <cell r="EP1159">
            <v>0</v>
          </cell>
          <cell r="ER1159">
            <v>0</v>
          </cell>
          <cell r="ET1159">
            <v>0</v>
          </cell>
          <cell r="EX1159">
            <v>0</v>
          </cell>
          <cell r="EZ1159">
            <v>0</v>
          </cell>
          <cell r="FD1159">
            <v>0</v>
          </cell>
          <cell r="FF1159">
            <v>0</v>
          </cell>
        </row>
        <row r="1160">
          <cell r="A1160" t="str">
            <v>NyLandvindDK-West-2035</v>
          </cell>
          <cell r="B1160" t="str">
            <v>DK-West</v>
          </cell>
          <cell r="G1160">
            <v>40</v>
          </cell>
          <cell r="H1160">
            <v>0</v>
          </cell>
          <cell r="N1160">
            <v>123.38186259715704</v>
          </cell>
          <cell r="AK1160">
            <v>40</v>
          </cell>
          <cell r="AL1160">
            <v>0</v>
          </cell>
          <cell r="AN1160">
            <v>0</v>
          </cell>
          <cell r="AO1160">
            <v>5.3639999999999999</v>
          </cell>
          <cell r="AP1160">
            <v>1788</v>
          </cell>
          <cell r="AQ1160">
            <v>0</v>
          </cell>
          <cell r="BG1160" t="b">
            <v>1</v>
          </cell>
          <cell r="BO1160" t="b">
            <v>0</v>
          </cell>
          <cell r="CA1160" t="b">
            <v>0</v>
          </cell>
          <cell r="CB1160" t="b">
            <v>0</v>
          </cell>
          <cell r="CD1160" t="b">
            <v>0</v>
          </cell>
          <cell r="CE1160" t="b">
            <v>0</v>
          </cell>
          <cell r="CG1160" t="b">
            <v>0</v>
          </cell>
          <cell r="CH1160" t="b">
            <v>0</v>
          </cell>
          <cell r="CP1160" t="str">
            <v>ERWINWON</v>
          </cell>
          <cell r="CT1160" t="b">
            <v>0</v>
          </cell>
          <cell r="CV1160" t="b">
            <v>0</v>
          </cell>
          <cell r="CX1160" t="b">
            <v>0</v>
          </cell>
          <cell r="CZ1160" t="b">
            <v>0</v>
          </cell>
          <cell r="DB1160" t="b">
            <v>1</v>
          </cell>
          <cell r="DD1160" t="b">
            <v>0</v>
          </cell>
          <cell r="DF1160" t="b">
            <v>0</v>
          </cell>
          <cell r="DH1160" t="b">
            <v>0</v>
          </cell>
          <cell r="DJ1160" t="b">
            <v>0</v>
          </cell>
          <cell r="DL1160" t="b">
            <v>0</v>
          </cell>
          <cell r="DN1160" t="b">
            <v>0</v>
          </cell>
          <cell r="DP1160" t="b">
            <v>0</v>
          </cell>
          <cell r="DV1160">
            <v>0</v>
          </cell>
          <cell r="DX1160">
            <v>0</v>
          </cell>
          <cell r="DZ1160">
            <v>0</v>
          </cell>
          <cell r="EB1160">
            <v>0</v>
          </cell>
          <cell r="ED1160">
            <v>0</v>
          </cell>
          <cell r="EF1160">
            <v>0</v>
          </cell>
          <cell r="EJ1160">
            <v>0</v>
          </cell>
          <cell r="EL1160">
            <v>0</v>
          </cell>
          <cell r="EN1160">
            <v>0</v>
          </cell>
          <cell r="EP1160">
            <v>0</v>
          </cell>
          <cell r="ER1160">
            <v>0</v>
          </cell>
          <cell r="ET1160">
            <v>0</v>
          </cell>
          <cell r="EX1160">
            <v>0</v>
          </cell>
          <cell r="EZ1160">
            <v>0</v>
          </cell>
          <cell r="FD1160">
            <v>0</v>
          </cell>
          <cell r="FF1160">
            <v>0</v>
          </cell>
        </row>
        <row r="1161">
          <cell r="A1161" t="str">
            <v>NyLandvindDK-West-2035</v>
          </cell>
          <cell r="B1161" t="str">
            <v>DK-West</v>
          </cell>
          <cell r="G1161">
            <v>40</v>
          </cell>
          <cell r="H1161">
            <v>0</v>
          </cell>
          <cell r="N1161">
            <v>123.38186259715704</v>
          </cell>
          <cell r="AK1161">
            <v>40</v>
          </cell>
          <cell r="AL1161">
            <v>0</v>
          </cell>
          <cell r="AN1161">
            <v>0</v>
          </cell>
          <cell r="AO1161">
            <v>5.3639999999999999</v>
          </cell>
          <cell r="AP1161">
            <v>1788</v>
          </cell>
          <cell r="AQ1161">
            <v>0</v>
          </cell>
          <cell r="BG1161" t="b">
            <v>1</v>
          </cell>
          <cell r="BO1161" t="b">
            <v>0</v>
          </cell>
          <cell r="CA1161" t="b">
            <v>0</v>
          </cell>
          <cell r="CB1161" t="b">
            <v>0</v>
          </cell>
          <cell r="CD1161" t="b">
            <v>0</v>
          </cell>
          <cell r="CE1161" t="b">
            <v>0</v>
          </cell>
          <cell r="CG1161" t="b">
            <v>0</v>
          </cell>
          <cell r="CH1161" t="b">
            <v>0</v>
          </cell>
          <cell r="CP1161" t="str">
            <v>ERWINWON</v>
          </cell>
          <cell r="CT1161" t="b">
            <v>0</v>
          </cell>
          <cell r="CV1161" t="b">
            <v>0</v>
          </cell>
          <cell r="CX1161" t="b">
            <v>0</v>
          </cell>
          <cell r="CZ1161" t="b">
            <v>0</v>
          </cell>
          <cell r="DB1161" t="b">
            <v>0</v>
          </cell>
          <cell r="DD1161" t="b">
            <v>1</v>
          </cell>
          <cell r="DF1161" t="b">
            <v>0</v>
          </cell>
          <cell r="DH1161" t="b">
            <v>0</v>
          </cell>
          <cell r="DJ1161" t="b">
            <v>0</v>
          </cell>
          <cell r="DL1161" t="b">
            <v>0</v>
          </cell>
          <cell r="DN1161" t="b">
            <v>0</v>
          </cell>
          <cell r="DP1161" t="b">
            <v>0</v>
          </cell>
          <cell r="DV1161">
            <v>0</v>
          </cell>
          <cell r="DX1161">
            <v>0</v>
          </cell>
          <cell r="DZ1161">
            <v>0</v>
          </cell>
          <cell r="EB1161">
            <v>0</v>
          </cell>
          <cell r="ED1161">
            <v>0</v>
          </cell>
          <cell r="EF1161">
            <v>0</v>
          </cell>
          <cell r="EJ1161">
            <v>0</v>
          </cell>
          <cell r="EL1161">
            <v>0</v>
          </cell>
          <cell r="EN1161">
            <v>0</v>
          </cell>
          <cell r="EP1161">
            <v>0</v>
          </cell>
          <cell r="ER1161">
            <v>0</v>
          </cell>
          <cell r="ET1161">
            <v>0</v>
          </cell>
          <cell r="EX1161">
            <v>0</v>
          </cell>
          <cell r="EZ1161">
            <v>0</v>
          </cell>
          <cell r="FD1161">
            <v>0</v>
          </cell>
          <cell r="FF1161">
            <v>0</v>
          </cell>
        </row>
        <row r="1162">
          <cell r="A1162" t="str">
            <v>KysnærDK-West-2019</v>
          </cell>
          <cell r="B1162" t="str">
            <v>DK-West</v>
          </cell>
          <cell r="G1162">
            <v>50</v>
          </cell>
          <cell r="H1162">
            <v>0</v>
          </cell>
          <cell r="N1162">
            <v>184.80502993031686</v>
          </cell>
          <cell r="AK1162">
            <v>50</v>
          </cell>
          <cell r="AL1162">
            <v>0</v>
          </cell>
          <cell r="AN1162">
            <v>0</v>
          </cell>
          <cell r="AO1162">
            <v>12.962999999999997</v>
          </cell>
          <cell r="AP1162">
            <v>3240.7500000000014</v>
          </cell>
          <cell r="AQ1162">
            <v>0</v>
          </cell>
          <cell r="BG1162" t="b">
            <v>1</v>
          </cell>
          <cell r="BO1162" t="b">
            <v>0</v>
          </cell>
          <cell r="CA1162" t="b">
            <v>0</v>
          </cell>
          <cell r="CB1162" t="b">
            <v>0</v>
          </cell>
          <cell r="CD1162" t="b">
            <v>0</v>
          </cell>
          <cell r="CE1162" t="b">
            <v>0</v>
          </cell>
          <cell r="CG1162" t="b">
            <v>0</v>
          </cell>
          <cell r="CH1162" t="b">
            <v>0</v>
          </cell>
          <cell r="CP1162" t="str">
            <v>ERWINWOF</v>
          </cell>
          <cell r="CT1162" t="b">
            <v>0</v>
          </cell>
          <cell r="CV1162" t="b">
            <v>1</v>
          </cell>
          <cell r="CX1162" t="b">
            <v>1</v>
          </cell>
          <cell r="CZ1162" t="b">
            <v>1</v>
          </cell>
          <cell r="DB1162" t="b">
            <v>0</v>
          </cell>
          <cell r="DD1162" t="b">
            <v>0</v>
          </cell>
          <cell r="DF1162" t="b">
            <v>0</v>
          </cell>
          <cell r="DH1162" t="b">
            <v>0</v>
          </cell>
          <cell r="DJ1162" t="b">
            <v>0</v>
          </cell>
          <cell r="DL1162" t="b">
            <v>0</v>
          </cell>
          <cell r="DN1162" t="b">
            <v>0</v>
          </cell>
          <cell r="DP1162" t="b">
            <v>0</v>
          </cell>
          <cell r="DV1162">
            <v>0</v>
          </cell>
          <cell r="DX1162">
            <v>0</v>
          </cell>
          <cell r="DZ1162">
            <v>0</v>
          </cell>
          <cell r="EB1162">
            <v>0</v>
          </cell>
          <cell r="ED1162">
            <v>0</v>
          </cell>
          <cell r="EF1162">
            <v>0</v>
          </cell>
          <cell r="EJ1162">
            <v>0</v>
          </cell>
          <cell r="EL1162">
            <v>0</v>
          </cell>
          <cell r="EN1162">
            <v>0</v>
          </cell>
          <cell r="EP1162">
            <v>0</v>
          </cell>
          <cell r="ER1162">
            <v>0</v>
          </cell>
          <cell r="ET1162">
            <v>0</v>
          </cell>
          <cell r="EX1162">
            <v>0</v>
          </cell>
          <cell r="EZ1162">
            <v>0</v>
          </cell>
          <cell r="FD1162">
            <v>0</v>
          </cell>
          <cell r="FF1162">
            <v>0</v>
          </cell>
        </row>
        <row r="1163">
          <cell r="A1163" t="str">
            <v>KysnærDK-West-2019</v>
          </cell>
          <cell r="B1163" t="str">
            <v>DK-West</v>
          </cell>
          <cell r="G1163">
            <v>50</v>
          </cell>
          <cell r="H1163">
            <v>0</v>
          </cell>
          <cell r="N1163">
            <v>184.80502993031686</v>
          </cell>
          <cell r="AK1163">
            <v>50</v>
          </cell>
          <cell r="AL1163">
            <v>0</v>
          </cell>
          <cell r="AN1163">
            <v>0</v>
          </cell>
          <cell r="AO1163">
            <v>12.962999999999997</v>
          </cell>
          <cell r="AP1163">
            <v>3240.7500000000014</v>
          </cell>
          <cell r="AQ1163">
            <v>0</v>
          </cell>
          <cell r="BG1163" t="b">
            <v>1</v>
          </cell>
          <cell r="BO1163" t="b">
            <v>0</v>
          </cell>
          <cell r="CA1163" t="b">
            <v>0</v>
          </cell>
          <cell r="CB1163" t="b">
            <v>0</v>
          </cell>
          <cell r="CD1163" t="b">
            <v>0</v>
          </cell>
          <cell r="CE1163" t="b">
            <v>0</v>
          </cell>
          <cell r="CG1163" t="b">
            <v>0</v>
          </cell>
          <cell r="CH1163" t="b">
            <v>0</v>
          </cell>
          <cell r="CP1163" t="str">
            <v>ERWINWOF</v>
          </cell>
          <cell r="CT1163" t="b">
            <v>0</v>
          </cell>
          <cell r="CV1163" t="b">
            <v>0</v>
          </cell>
          <cell r="CX1163" t="b">
            <v>0</v>
          </cell>
          <cell r="CZ1163" t="b">
            <v>0</v>
          </cell>
          <cell r="DB1163" t="b">
            <v>1</v>
          </cell>
          <cell r="DD1163" t="b">
            <v>0</v>
          </cell>
          <cell r="DF1163" t="b">
            <v>0</v>
          </cell>
          <cell r="DH1163" t="b">
            <v>0</v>
          </cell>
          <cell r="DJ1163" t="b">
            <v>0</v>
          </cell>
          <cell r="DL1163" t="b">
            <v>0</v>
          </cell>
          <cell r="DN1163" t="b">
            <v>0</v>
          </cell>
          <cell r="DP1163" t="b">
            <v>0</v>
          </cell>
          <cell r="DV1163">
            <v>0</v>
          </cell>
          <cell r="DX1163">
            <v>0</v>
          </cell>
          <cell r="DZ1163">
            <v>0</v>
          </cell>
          <cell r="EB1163">
            <v>0</v>
          </cell>
          <cell r="ED1163">
            <v>0</v>
          </cell>
          <cell r="EF1163">
            <v>0</v>
          </cell>
          <cell r="EJ1163">
            <v>0</v>
          </cell>
          <cell r="EL1163">
            <v>0</v>
          </cell>
          <cell r="EN1163">
            <v>0</v>
          </cell>
          <cell r="EP1163">
            <v>0</v>
          </cell>
          <cell r="ER1163">
            <v>0</v>
          </cell>
          <cell r="ET1163">
            <v>0</v>
          </cell>
          <cell r="EX1163">
            <v>0</v>
          </cell>
          <cell r="EZ1163">
            <v>0</v>
          </cell>
          <cell r="FD1163">
            <v>0</v>
          </cell>
          <cell r="FF1163">
            <v>0</v>
          </cell>
        </row>
        <row r="1164">
          <cell r="A1164" t="str">
            <v>KysnærDK-West-2020</v>
          </cell>
          <cell r="B1164" t="str">
            <v>DK-West</v>
          </cell>
          <cell r="G1164">
            <v>200</v>
          </cell>
          <cell r="H1164">
            <v>0</v>
          </cell>
          <cell r="N1164">
            <v>739.22011972126745</v>
          </cell>
          <cell r="AK1164">
            <v>200</v>
          </cell>
          <cell r="AL1164">
            <v>0</v>
          </cell>
          <cell r="AN1164">
            <v>0</v>
          </cell>
          <cell r="AO1164">
            <v>50.660000000000004</v>
          </cell>
          <cell r="AP1164">
            <v>12665</v>
          </cell>
          <cell r="AQ1164">
            <v>0</v>
          </cell>
          <cell r="BG1164" t="b">
            <v>1</v>
          </cell>
          <cell r="BO1164" t="b">
            <v>0</v>
          </cell>
          <cell r="CA1164" t="b">
            <v>0</v>
          </cell>
          <cell r="CB1164" t="b">
            <v>0</v>
          </cell>
          <cell r="CD1164" t="b">
            <v>0</v>
          </cell>
          <cell r="CE1164" t="b">
            <v>0</v>
          </cell>
          <cell r="CG1164" t="b">
            <v>0</v>
          </cell>
          <cell r="CH1164" t="b">
            <v>0</v>
          </cell>
          <cell r="CP1164" t="str">
            <v>ERWINWOF</v>
          </cell>
          <cell r="CT1164" t="b">
            <v>0</v>
          </cell>
          <cell r="CV1164" t="b">
            <v>1</v>
          </cell>
          <cell r="CX1164" t="b">
            <v>1</v>
          </cell>
          <cell r="CZ1164" t="b">
            <v>1</v>
          </cell>
          <cell r="DB1164" t="b">
            <v>0</v>
          </cell>
          <cell r="DD1164" t="b">
            <v>0</v>
          </cell>
          <cell r="DF1164" t="b">
            <v>0</v>
          </cell>
          <cell r="DH1164" t="b">
            <v>0</v>
          </cell>
          <cell r="DJ1164" t="b">
            <v>0</v>
          </cell>
          <cell r="DL1164" t="b">
            <v>0</v>
          </cell>
          <cell r="DN1164" t="b">
            <v>0</v>
          </cell>
          <cell r="DP1164" t="b">
            <v>0</v>
          </cell>
          <cell r="DV1164">
            <v>0</v>
          </cell>
          <cell r="DX1164">
            <v>0</v>
          </cell>
          <cell r="DZ1164">
            <v>0</v>
          </cell>
          <cell r="EB1164">
            <v>0</v>
          </cell>
          <cell r="ED1164">
            <v>0</v>
          </cell>
          <cell r="EF1164">
            <v>0</v>
          </cell>
          <cell r="EJ1164">
            <v>0</v>
          </cell>
          <cell r="EL1164">
            <v>0</v>
          </cell>
          <cell r="EN1164">
            <v>0</v>
          </cell>
          <cell r="EP1164">
            <v>0</v>
          </cell>
          <cell r="ER1164">
            <v>0</v>
          </cell>
          <cell r="ET1164">
            <v>0</v>
          </cell>
          <cell r="EX1164">
            <v>0</v>
          </cell>
          <cell r="EZ1164">
            <v>0</v>
          </cell>
          <cell r="FD1164">
            <v>0</v>
          </cell>
          <cell r="FF1164">
            <v>0</v>
          </cell>
        </row>
        <row r="1165">
          <cell r="A1165" t="str">
            <v>KysnærDK-West-2020</v>
          </cell>
          <cell r="B1165" t="str">
            <v>DK-West</v>
          </cell>
          <cell r="G1165">
            <v>200</v>
          </cell>
          <cell r="H1165">
            <v>0</v>
          </cell>
          <cell r="N1165">
            <v>739.22011972126745</v>
          </cell>
          <cell r="AK1165">
            <v>200</v>
          </cell>
          <cell r="AL1165">
            <v>0</v>
          </cell>
          <cell r="AN1165">
            <v>0</v>
          </cell>
          <cell r="AO1165">
            <v>50.660000000000004</v>
          </cell>
          <cell r="AP1165">
            <v>12665</v>
          </cell>
          <cell r="AQ1165">
            <v>0</v>
          </cell>
          <cell r="BG1165" t="b">
            <v>1</v>
          </cell>
          <cell r="BO1165" t="b">
            <v>0</v>
          </cell>
          <cell r="CA1165" t="b">
            <v>0</v>
          </cell>
          <cell r="CB1165" t="b">
            <v>0</v>
          </cell>
          <cell r="CD1165" t="b">
            <v>0</v>
          </cell>
          <cell r="CE1165" t="b">
            <v>0</v>
          </cell>
          <cell r="CG1165" t="b">
            <v>0</v>
          </cell>
          <cell r="CH1165" t="b">
            <v>0</v>
          </cell>
          <cell r="CP1165" t="str">
            <v>ERWINWOF</v>
          </cell>
          <cell r="CT1165" t="b">
            <v>0</v>
          </cell>
          <cell r="CV1165" t="b">
            <v>0</v>
          </cell>
          <cell r="CX1165" t="b">
            <v>0</v>
          </cell>
          <cell r="CZ1165" t="b">
            <v>0</v>
          </cell>
          <cell r="DB1165" t="b">
            <v>1</v>
          </cell>
          <cell r="DD1165" t="b">
            <v>0</v>
          </cell>
          <cell r="DF1165" t="b">
            <v>0</v>
          </cell>
          <cell r="DH1165" t="b">
            <v>0</v>
          </cell>
          <cell r="DJ1165" t="b">
            <v>0</v>
          </cell>
          <cell r="DL1165" t="b">
            <v>0</v>
          </cell>
          <cell r="DN1165" t="b">
            <v>0</v>
          </cell>
          <cell r="DP1165" t="b">
            <v>0</v>
          </cell>
          <cell r="DV1165">
            <v>0</v>
          </cell>
          <cell r="DX1165">
            <v>0</v>
          </cell>
          <cell r="DZ1165">
            <v>0</v>
          </cell>
          <cell r="EB1165">
            <v>0</v>
          </cell>
          <cell r="ED1165">
            <v>0</v>
          </cell>
          <cell r="EF1165">
            <v>0</v>
          </cell>
          <cell r="EJ1165">
            <v>0</v>
          </cell>
          <cell r="EL1165">
            <v>0</v>
          </cell>
          <cell r="EN1165">
            <v>0</v>
          </cell>
          <cell r="EP1165">
            <v>0</v>
          </cell>
          <cell r="ER1165">
            <v>0</v>
          </cell>
          <cell r="ET1165">
            <v>0</v>
          </cell>
          <cell r="EX1165">
            <v>0</v>
          </cell>
          <cell r="EZ1165">
            <v>0</v>
          </cell>
          <cell r="FD1165">
            <v>0</v>
          </cell>
          <cell r="FF1165">
            <v>0</v>
          </cell>
        </row>
        <row r="1166">
          <cell r="A1166" t="str">
            <v>HavvindSmåDK-West-Tunø</v>
          </cell>
          <cell r="B1166" t="str">
            <v>DK-West</v>
          </cell>
          <cell r="G1166">
            <v>5</v>
          </cell>
          <cell r="H1166">
            <v>0</v>
          </cell>
          <cell r="N1166">
            <v>14</v>
          </cell>
          <cell r="AK1166">
            <v>5</v>
          </cell>
          <cell r="AL1166">
            <v>0</v>
          </cell>
          <cell r="AN1166">
            <v>0</v>
          </cell>
          <cell r="AO1166">
            <v>1.4155000000000002</v>
          </cell>
          <cell r="AP1166">
            <v>353.875</v>
          </cell>
          <cell r="AQ1166">
            <v>0</v>
          </cell>
          <cell r="BG1166" t="b">
            <v>1</v>
          </cell>
          <cell r="BO1166" t="b">
            <v>1</v>
          </cell>
          <cell r="CA1166" t="b">
            <v>1</v>
          </cell>
          <cell r="CB1166" t="b">
            <v>0</v>
          </cell>
          <cell r="CD1166" t="b">
            <v>0</v>
          </cell>
          <cell r="CE1166" t="b">
            <v>0</v>
          </cell>
          <cell r="CG1166" t="b">
            <v>0</v>
          </cell>
          <cell r="CH1166" t="b">
            <v>0</v>
          </cell>
          <cell r="CP1166" t="str">
            <v>ERWINWOF</v>
          </cell>
          <cell r="CT1166" t="b">
            <v>0</v>
          </cell>
          <cell r="CV1166" t="b">
            <v>0</v>
          </cell>
          <cell r="CX1166" t="b">
            <v>0</v>
          </cell>
          <cell r="CZ1166" t="b">
            <v>0</v>
          </cell>
          <cell r="DB1166" t="b">
            <v>0</v>
          </cell>
          <cell r="DD1166" t="b">
            <v>0</v>
          </cell>
          <cell r="DF1166" t="b">
            <v>0</v>
          </cell>
          <cell r="DH1166" t="b">
            <v>0</v>
          </cell>
          <cell r="DJ1166" t="b">
            <v>0</v>
          </cell>
          <cell r="DL1166" t="b">
            <v>0</v>
          </cell>
          <cell r="DN1166" t="b">
            <v>0</v>
          </cell>
          <cell r="DP1166" t="b">
            <v>0</v>
          </cell>
          <cell r="DV1166">
            <v>0</v>
          </cell>
          <cell r="DX1166">
            <v>0</v>
          </cell>
          <cell r="DZ1166">
            <v>0</v>
          </cell>
          <cell r="EB1166">
            <v>0</v>
          </cell>
          <cell r="ED1166">
            <v>0</v>
          </cell>
          <cell r="EF1166">
            <v>0</v>
          </cell>
          <cell r="EJ1166">
            <v>0</v>
          </cell>
          <cell r="EL1166">
            <v>0</v>
          </cell>
          <cell r="EN1166">
            <v>0</v>
          </cell>
          <cell r="EP1166">
            <v>0</v>
          </cell>
          <cell r="ER1166">
            <v>0</v>
          </cell>
          <cell r="ET1166">
            <v>0</v>
          </cell>
          <cell r="EX1166">
            <v>0</v>
          </cell>
          <cell r="EZ1166">
            <v>0</v>
          </cell>
          <cell r="FD1166">
            <v>0</v>
          </cell>
          <cell r="FF1166">
            <v>0</v>
          </cell>
        </row>
        <row r="1167">
          <cell r="A1167" t="str">
            <v>HavvindSmåDK-West-Rønland</v>
          </cell>
          <cell r="B1167" t="str">
            <v>DK-West</v>
          </cell>
          <cell r="G1167">
            <v>17.2</v>
          </cell>
          <cell r="H1167">
            <v>0</v>
          </cell>
          <cell r="N1167">
            <v>63.572930296029</v>
          </cell>
          <cell r="AK1167">
            <v>17.2</v>
          </cell>
          <cell r="AL1167">
            <v>0</v>
          </cell>
          <cell r="AN1167">
            <v>0</v>
          </cell>
          <cell r="AO1167">
            <v>4.8693200000000001</v>
          </cell>
          <cell r="AP1167">
            <v>1217.3300000000002</v>
          </cell>
          <cell r="AQ1167">
            <v>0</v>
          </cell>
          <cell r="BG1167" t="b">
            <v>1</v>
          </cell>
          <cell r="BO1167" t="b">
            <v>1</v>
          </cell>
          <cell r="CA1167" t="b">
            <v>1</v>
          </cell>
          <cell r="CB1167" t="b">
            <v>0</v>
          </cell>
          <cell r="CD1167" t="b">
            <v>0</v>
          </cell>
          <cell r="CE1167" t="b">
            <v>0</v>
          </cell>
          <cell r="CG1167" t="b">
            <v>0</v>
          </cell>
          <cell r="CH1167" t="b">
            <v>0</v>
          </cell>
          <cell r="CP1167" t="str">
            <v>ERWINWOF</v>
          </cell>
          <cell r="CT1167" t="b">
            <v>1</v>
          </cell>
          <cell r="CV1167" t="b">
            <v>1</v>
          </cell>
          <cell r="CX1167" t="b">
            <v>0</v>
          </cell>
          <cell r="CZ1167" t="b">
            <v>0</v>
          </cell>
          <cell r="DB1167" t="b">
            <v>0</v>
          </cell>
          <cell r="DD1167" t="b">
            <v>0</v>
          </cell>
          <cell r="DF1167" t="b">
            <v>0</v>
          </cell>
          <cell r="DH1167" t="b">
            <v>0</v>
          </cell>
          <cell r="DJ1167" t="b">
            <v>0</v>
          </cell>
          <cell r="DL1167" t="b">
            <v>0</v>
          </cell>
          <cell r="DN1167" t="b">
            <v>0</v>
          </cell>
          <cell r="DP1167" t="b">
            <v>0</v>
          </cell>
          <cell r="DV1167">
            <v>17.2</v>
          </cell>
          <cell r="DX1167">
            <v>17.2</v>
          </cell>
          <cell r="DZ1167">
            <v>0</v>
          </cell>
          <cell r="EB1167">
            <v>0</v>
          </cell>
          <cell r="ED1167">
            <v>0</v>
          </cell>
          <cell r="EF1167">
            <v>0</v>
          </cell>
          <cell r="EJ1167">
            <v>0</v>
          </cell>
          <cell r="EL1167">
            <v>0</v>
          </cell>
          <cell r="EN1167">
            <v>0</v>
          </cell>
          <cell r="EP1167">
            <v>0</v>
          </cell>
          <cell r="ER1167">
            <v>0</v>
          </cell>
          <cell r="ET1167">
            <v>0</v>
          </cell>
          <cell r="EX1167">
            <v>0</v>
          </cell>
          <cell r="EZ1167">
            <v>0</v>
          </cell>
          <cell r="FD1167">
            <v>0</v>
          </cell>
          <cell r="FF1167">
            <v>0</v>
          </cell>
        </row>
        <row r="1168">
          <cell r="A1168" t="str">
            <v>HavvindSmåDK-West-Frederikshavn</v>
          </cell>
          <cell r="B1168" t="str">
            <v>DK-West</v>
          </cell>
          <cell r="G1168">
            <v>7.6</v>
          </cell>
          <cell r="H1168">
            <v>0</v>
          </cell>
          <cell r="N1168">
            <v>20.52</v>
          </cell>
          <cell r="AK1168">
            <v>7.6</v>
          </cell>
          <cell r="AL1168">
            <v>0</v>
          </cell>
          <cell r="AN1168">
            <v>0</v>
          </cell>
          <cell r="AO1168">
            <v>2.1515599999999999</v>
          </cell>
          <cell r="AP1168">
            <v>537.89</v>
          </cell>
          <cell r="AQ1168">
            <v>0</v>
          </cell>
          <cell r="BG1168" t="b">
            <v>1</v>
          </cell>
          <cell r="BO1168" t="b">
            <v>1</v>
          </cell>
          <cell r="CA1168" t="b">
            <v>1</v>
          </cell>
          <cell r="CB1168" t="b">
            <v>0</v>
          </cell>
          <cell r="CD1168" t="b">
            <v>0</v>
          </cell>
          <cell r="CE1168" t="b">
            <v>0</v>
          </cell>
          <cell r="CG1168" t="b">
            <v>0</v>
          </cell>
          <cell r="CH1168" t="b">
            <v>0</v>
          </cell>
          <cell r="CP1168" t="str">
            <v>ERWINWOF</v>
          </cell>
          <cell r="CT1168" t="b">
            <v>1</v>
          </cell>
          <cell r="CV1168" t="b">
            <v>1</v>
          </cell>
          <cell r="CX1168" t="b">
            <v>0</v>
          </cell>
          <cell r="CZ1168" t="b">
            <v>0</v>
          </cell>
          <cell r="DB1168" t="b">
            <v>0</v>
          </cell>
          <cell r="DD1168" t="b">
            <v>0</v>
          </cell>
          <cell r="DF1168" t="b">
            <v>0</v>
          </cell>
          <cell r="DH1168" t="b">
            <v>0</v>
          </cell>
          <cell r="DJ1168" t="b">
            <v>0</v>
          </cell>
          <cell r="DL1168" t="b">
            <v>0</v>
          </cell>
          <cell r="DN1168" t="b">
            <v>0</v>
          </cell>
          <cell r="DP1168" t="b">
            <v>0</v>
          </cell>
          <cell r="DV1168">
            <v>7.6</v>
          </cell>
          <cell r="DX1168">
            <v>7.6</v>
          </cell>
          <cell r="DZ1168">
            <v>0</v>
          </cell>
          <cell r="EB1168">
            <v>0</v>
          </cell>
          <cell r="ED1168">
            <v>0</v>
          </cell>
          <cell r="EF1168">
            <v>0</v>
          </cell>
          <cell r="EJ1168">
            <v>0</v>
          </cell>
          <cell r="EL1168">
            <v>0</v>
          </cell>
          <cell r="EN1168">
            <v>0</v>
          </cell>
          <cell r="EP1168">
            <v>0</v>
          </cell>
          <cell r="ER1168">
            <v>0</v>
          </cell>
          <cell r="ET1168">
            <v>0</v>
          </cell>
          <cell r="EX1168">
            <v>0</v>
          </cell>
          <cell r="EZ1168">
            <v>0</v>
          </cell>
          <cell r="FD1168">
            <v>0</v>
          </cell>
          <cell r="FF1168">
            <v>0</v>
          </cell>
        </row>
        <row r="1169">
          <cell r="A1169" t="str">
            <v>HavvindSmåDK-West-Samsø</v>
          </cell>
          <cell r="B1169" t="str">
            <v>DK-West</v>
          </cell>
          <cell r="G1169">
            <v>23</v>
          </cell>
          <cell r="H1169">
            <v>0</v>
          </cell>
          <cell r="N1169">
            <v>85.01031376794576</v>
          </cell>
          <cell r="AK1169">
            <v>23</v>
          </cell>
          <cell r="AL1169">
            <v>0</v>
          </cell>
          <cell r="AN1169">
            <v>0</v>
          </cell>
          <cell r="AO1169">
            <v>6.5113000000000003</v>
          </cell>
          <cell r="AP1169">
            <v>1627.825</v>
          </cell>
          <cell r="AQ1169">
            <v>0</v>
          </cell>
          <cell r="BG1169" t="b">
            <v>1</v>
          </cell>
          <cell r="BO1169" t="b">
            <v>1</v>
          </cell>
          <cell r="CA1169" t="b">
            <v>1</v>
          </cell>
          <cell r="CB1169" t="b">
            <v>0</v>
          </cell>
          <cell r="CD1169" t="b">
            <v>0</v>
          </cell>
          <cell r="CE1169" t="b">
            <v>0</v>
          </cell>
          <cell r="CG1169" t="b">
            <v>0</v>
          </cell>
          <cell r="CH1169" t="b">
            <v>0</v>
          </cell>
          <cell r="CP1169" t="str">
            <v>ERWINWOF</v>
          </cell>
          <cell r="CT1169" t="b">
            <v>1</v>
          </cell>
          <cell r="CV1169" t="b">
            <v>1</v>
          </cell>
          <cell r="CX1169" t="b">
            <v>0</v>
          </cell>
          <cell r="CZ1169" t="b">
            <v>0</v>
          </cell>
          <cell r="DB1169" t="b">
            <v>0</v>
          </cell>
          <cell r="DD1169" t="b">
            <v>0</v>
          </cell>
          <cell r="DF1169" t="b">
            <v>0</v>
          </cell>
          <cell r="DH1169" t="b">
            <v>0</v>
          </cell>
          <cell r="DJ1169" t="b">
            <v>0</v>
          </cell>
          <cell r="DL1169" t="b">
            <v>0</v>
          </cell>
          <cell r="DN1169" t="b">
            <v>0</v>
          </cell>
          <cell r="DP1169" t="b">
            <v>0</v>
          </cell>
          <cell r="DV1169">
            <v>23</v>
          </cell>
          <cell r="DX1169">
            <v>23</v>
          </cell>
          <cell r="DZ1169">
            <v>0</v>
          </cell>
          <cell r="EB1169">
            <v>0</v>
          </cell>
          <cell r="ED1169">
            <v>0</v>
          </cell>
          <cell r="EF1169">
            <v>0</v>
          </cell>
          <cell r="EJ1169">
            <v>0</v>
          </cell>
          <cell r="EL1169">
            <v>0</v>
          </cell>
          <cell r="EN1169">
            <v>0</v>
          </cell>
          <cell r="EP1169">
            <v>0</v>
          </cell>
          <cell r="ER1169">
            <v>0</v>
          </cell>
          <cell r="ET1169">
            <v>0</v>
          </cell>
          <cell r="EX1169">
            <v>0</v>
          </cell>
          <cell r="EZ1169">
            <v>0</v>
          </cell>
          <cell r="FD1169">
            <v>0</v>
          </cell>
          <cell r="FF1169">
            <v>0</v>
          </cell>
        </row>
        <row r="1170">
          <cell r="A1170" t="str">
            <v>HornsRev1</v>
          </cell>
          <cell r="B1170" t="str">
            <v>DK-West</v>
          </cell>
          <cell r="G1170">
            <v>80</v>
          </cell>
          <cell r="H1170">
            <v>0</v>
          </cell>
          <cell r="N1170">
            <v>295.68804788850701</v>
          </cell>
          <cell r="AK1170">
            <v>80</v>
          </cell>
          <cell r="AL1170">
            <v>0</v>
          </cell>
          <cell r="AN1170">
            <v>0</v>
          </cell>
          <cell r="AO1170">
            <v>22.648000000000003</v>
          </cell>
          <cell r="AP1170">
            <v>5662</v>
          </cell>
          <cell r="AQ1170">
            <v>0</v>
          </cell>
          <cell r="BG1170" t="b">
            <v>1</v>
          </cell>
          <cell r="BO1170" t="b">
            <v>0</v>
          </cell>
          <cell r="CA1170" t="b">
            <v>0</v>
          </cell>
          <cell r="CB1170" t="b">
            <v>0</v>
          </cell>
          <cell r="CD1170" t="b">
            <v>0</v>
          </cell>
          <cell r="CE1170" t="b">
            <v>0</v>
          </cell>
          <cell r="CG1170" t="b">
            <v>0</v>
          </cell>
          <cell r="CH1170" t="b">
            <v>0</v>
          </cell>
          <cell r="CP1170" t="str">
            <v>ERWINWOF</v>
          </cell>
          <cell r="CT1170" t="b">
            <v>0</v>
          </cell>
          <cell r="CV1170" t="b">
            <v>0</v>
          </cell>
          <cell r="CX1170" t="b">
            <v>0</v>
          </cell>
          <cell r="CZ1170" t="b">
            <v>0</v>
          </cell>
          <cell r="DB1170" t="b">
            <v>0</v>
          </cell>
          <cell r="DD1170" t="b">
            <v>0</v>
          </cell>
          <cell r="DF1170" t="b">
            <v>0</v>
          </cell>
          <cell r="DH1170" t="b">
            <v>0</v>
          </cell>
          <cell r="DJ1170" t="b">
            <v>0</v>
          </cell>
          <cell r="DL1170" t="b">
            <v>0</v>
          </cell>
          <cell r="DN1170" t="b">
            <v>0</v>
          </cell>
          <cell r="DP1170" t="b">
            <v>0</v>
          </cell>
          <cell r="DV1170">
            <v>0</v>
          </cell>
          <cell r="DX1170">
            <v>0</v>
          </cell>
          <cell r="DZ1170">
            <v>0</v>
          </cell>
          <cell r="EB1170">
            <v>0</v>
          </cell>
          <cell r="ED1170">
            <v>0</v>
          </cell>
          <cell r="EF1170">
            <v>0</v>
          </cell>
          <cell r="EJ1170">
            <v>0</v>
          </cell>
          <cell r="EL1170">
            <v>0</v>
          </cell>
          <cell r="EN1170">
            <v>0</v>
          </cell>
          <cell r="EP1170">
            <v>0</v>
          </cell>
          <cell r="ER1170">
            <v>0</v>
          </cell>
          <cell r="ET1170">
            <v>0</v>
          </cell>
          <cell r="EX1170">
            <v>0</v>
          </cell>
          <cell r="EZ1170">
            <v>0</v>
          </cell>
          <cell r="FD1170">
            <v>0</v>
          </cell>
          <cell r="FF1170">
            <v>0</v>
          </cell>
        </row>
        <row r="1171">
          <cell r="A1171" t="str">
            <v>HornsRev1</v>
          </cell>
          <cell r="B1171" t="str">
            <v>DK-West</v>
          </cell>
          <cell r="G1171">
            <v>160</v>
          </cell>
          <cell r="H1171">
            <v>0</v>
          </cell>
          <cell r="N1171">
            <v>591.37609577701403</v>
          </cell>
          <cell r="AK1171">
            <v>160</v>
          </cell>
          <cell r="AL1171">
            <v>0</v>
          </cell>
          <cell r="AN1171">
            <v>0</v>
          </cell>
          <cell r="AO1171">
            <v>45.296000000000006</v>
          </cell>
          <cell r="AP1171">
            <v>11324</v>
          </cell>
          <cell r="AQ1171">
            <v>0</v>
          </cell>
          <cell r="BG1171" t="b">
            <v>1</v>
          </cell>
          <cell r="BO1171" t="b">
            <v>1</v>
          </cell>
          <cell r="CA1171" t="b">
            <v>1</v>
          </cell>
          <cell r="CB1171" t="b">
            <v>0</v>
          </cell>
          <cell r="CD1171" t="b">
            <v>0</v>
          </cell>
          <cell r="CE1171" t="b">
            <v>0</v>
          </cell>
          <cell r="CG1171" t="b">
            <v>0</v>
          </cell>
          <cell r="CH1171" t="b">
            <v>0</v>
          </cell>
          <cell r="CP1171" t="str">
            <v>ERWINWOF</v>
          </cell>
          <cell r="CT1171" t="b">
            <v>0</v>
          </cell>
          <cell r="CV1171" t="b">
            <v>0</v>
          </cell>
          <cell r="CX1171" t="b">
            <v>0</v>
          </cell>
          <cell r="CZ1171" t="b">
            <v>0</v>
          </cell>
          <cell r="DB1171" t="b">
            <v>0</v>
          </cell>
          <cell r="DD1171" t="b">
            <v>0</v>
          </cell>
          <cell r="DF1171" t="b">
            <v>0</v>
          </cell>
          <cell r="DH1171" t="b">
            <v>0</v>
          </cell>
          <cell r="DJ1171" t="b">
            <v>0</v>
          </cell>
          <cell r="DL1171" t="b">
            <v>0</v>
          </cell>
          <cell r="DN1171" t="b">
            <v>0</v>
          </cell>
          <cell r="DP1171" t="b">
            <v>0</v>
          </cell>
          <cell r="DV1171">
            <v>160</v>
          </cell>
          <cell r="DX1171">
            <v>160</v>
          </cell>
          <cell r="DZ1171">
            <v>0</v>
          </cell>
          <cell r="EB1171">
            <v>0</v>
          </cell>
          <cell r="ED1171">
            <v>0</v>
          </cell>
          <cell r="EF1171">
            <v>0</v>
          </cell>
          <cell r="EJ1171">
            <v>0</v>
          </cell>
          <cell r="EL1171">
            <v>0</v>
          </cell>
          <cell r="EN1171">
            <v>0</v>
          </cell>
          <cell r="EP1171">
            <v>0</v>
          </cell>
          <cell r="ER1171">
            <v>0</v>
          </cell>
          <cell r="ET1171">
            <v>0</v>
          </cell>
          <cell r="EX1171">
            <v>0</v>
          </cell>
          <cell r="EZ1171">
            <v>0</v>
          </cell>
          <cell r="FD1171">
            <v>0</v>
          </cell>
          <cell r="FF1171">
            <v>0</v>
          </cell>
        </row>
        <row r="1172">
          <cell r="A1172" t="str">
            <v>HornsRev1</v>
          </cell>
          <cell r="B1172" t="str">
            <v>DK-West</v>
          </cell>
          <cell r="G1172">
            <v>160</v>
          </cell>
          <cell r="H1172">
            <v>0</v>
          </cell>
          <cell r="N1172">
            <v>591.37609577701403</v>
          </cell>
          <cell r="AK1172">
            <v>160</v>
          </cell>
          <cell r="AL1172">
            <v>0</v>
          </cell>
          <cell r="AN1172">
            <v>0</v>
          </cell>
          <cell r="AO1172">
            <v>45.296000000000006</v>
          </cell>
          <cell r="AP1172">
            <v>11324</v>
          </cell>
          <cell r="AQ1172">
            <v>0</v>
          </cell>
          <cell r="BG1172" t="b">
            <v>1</v>
          </cell>
          <cell r="BO1172" t="b">
            <v>0</v>
          </cell>
          <cell r="CA1172" t="b">
            <v>0</v>
          </cell>
          <cell r="CB1172" t="b">
            <v>0</v>
          </cell>
          <cell r="CD1172" t="b">
            <v>0</v>
          </cell>
          <cell r="CE1172" t="b">
            <v>0</v>
          </cell>
          <cell r="CG1172" t="b">
            <v>1</v>
          </cell>
          <cell r="CH1172" t="b">
            <v>0</v>
          </cell>
          <cell r="CP1172" t="str">
            <v>ERWINWOF</v>
          </cell>
          <cell r="CT1172" t="b">
            <v>1</v>
          </cell>
          <cell r="CV1172" t="b">
            <v>1</v>
          </cell>
          <cell r="CX1172" t="b">
            <v>0</v>
          </cell>
          <cell r="CZ1172" t="b">
            <v>0</v>
          </cell>
          <cell r="DB1172" t="b">
            <v>0</v>
          </cell>
          <cell r="DD1172" t="b">
            <v>0</v>
          </cell>
          <cell r="DF1172" t="b">
            <v>0</v>
          </cell>
          <cell r="DH1172" t="b">
            <v>0</v>
          </cell>
          <cell r="DJ1172" t="b">
            <v>0</v>
          </cell>
          <cell r="DL1172" t="b">
            <v>0</v>
          </cell>
          <cell r="DN1172" t="b">
            <v>0</v>
          </cell>
          <cell r="DP1172" t="b">
            <v>0</v>
          </cell>
          <cell r="DV1172">
            <v>0</v>
          </cell>
          <cell r="DX1172">
            <v>0</v>
          </cell>
          <cell r="DZ1172">
            <v>0</v>
          </cell>
          <cell r="EB1172">
            <v>0</v>
          </cell>
          <cell r="ED1172">
            <v>0</v>
          </cell>
          <cell r="EF1172">
            <v>0</v>
          </cell>
          <cell r="EJ1172">
            <v>0</v>
          </cell>
          <cell r="EL1172">
            <v>0</v>
          </cell>
          <cell r="EN1172">
            <v>0</v>
          </cell>
          <cell r="EP1172">
            <v>0</v>
          </cell>
          <cell r="ER1172">
            <v>0</v>
          </cell>
          <cell r="ET1172">
            <v>0</v>
          </cell>
          <cell r="EX1172">
            <v>0</v>
          </cell>
          <cell r="EZ1172">
            <v>0</v>
          </cell>
          <cell r="FD1172">
            <v>160</v>
          </cell>
          <cell r="FF1172">
            <v>0</v>
          </cell>
        </row>
        <row r="1173">
          <cell r="A1173" t="str">
            <v>HornsRev1_Erstatning</v>
          </cell>
          <cell r="B1173" t="str">
            <v>DK-West</v>
          </cell>
          <cell r="G1173">
            <v>200</v>
          </cell>
          <cell r="H1173">
            <v>0</v>
          </cell>
          <cell r="N1173">
            <v>848.86102574902111</v>
          </cell>
          <cell r="AK1173">
            <v>200</v>
          </cell>
          <cell r="AL1173">
            <v>0</v>
          </cell>
          <cell r="AN1173">
            <v>0</v>
          </cell>
          <cell r="AO1173">
            <v>49.468000000000011</v>
          </cell>
          <cell r="AP1173">
            <v>12366.999999999998</v>
          </cell>
          <cell r="AQ1173">
            <v>0</v>
          </cell>
          <cell r="BG1173" t="b">
            <v>1</v>
          </cell>
          <cell r="BO1173" t="b">
            <v>0</v>
          </cell>
          <cell r="CA1173" t="b">
            <v>0</v>
          </cell>
          <cell r="CB1173" t="b">
            <v>0</v>
          </cell>
          <cell r="CD1173" t="b">
            <v>0</v>
          </cell>
          <cell r="CE1173" t="b">
            <v>0</v>
          </cell>
          <cell r="CG1173" t="b">
            <v>0</v>
          </cell>
          <cell r="CH1173" t="b">
            <v>0</v>
          </cell>
          <cell r="CP1173" t="str">
            <v>ERWINWOF</v>
          </cell>
          <cell r="CT1173" t="b">
            <v>0</v>
          </cell>
          <cell r="CV1173" t="b">
            <v>0</v>
          </cell>
          <cell r="CX1173" t="b">
            <v>1</v>
          </cell>
          <cell r="CZ1173" t="b">
            <v>1</v>
          </cell>
          <cell r="DB1173" t="b">
            <v>0</v>
          </cell>
          <cell r="DD1173" t="b">
            <v>0</v>
          </cell>
          <cell r="DF1173" t="b">
            <v>0</v>
          </cell>
          <cell r="DH1173" t="b">
            <v>0</v>
          </cell>
          <cell r="DJ1173" t="b">
            <v>0</v>
          </cell>
          <cell r="DL1173" t="b">
            <v>0</v>
          </cell>
          <cell r="DN1173" t="b">
            <v>0</v>
          </cell>
          <cell r="DP1173" t="b">
            <v>0</v>
          </cell>
          <cell r="DV1173">
            <v>0</v>
          </cell>
          <cell r="DX1173">
            <v>0</v>
          </cell>
          <cell r="DZ1173">
            <v>0</v>
          </cell>
          <cell r="EB1173">
            <v>0</v>
          </cell>
          <cell r="ED1173">
            <v>0</v>
          </cell>
          <cell r="EF1173">
            <v>0</v>
          </cell>
          <cell r="EJ1173">
            <v>0</v>
          </cell>
          <cell r="EL1173">
            <v>0</v>
          </cell>
          <cell r="EN1173">
            <v>0</v>
          </cell>
          <cell r="EP1173">
            <v>0</v>
          </cell>
          <cell r="ER1173">
            <v>0</v>
          </cell>
          <cell r="ET1173">
            <v>0</v>
          </cell>
          <cell r="EX1173">
            <v>0</v>
          </cell>
          <cell r="EZ1173">
            <v>0</v>
          </cell>
          <cell r="FD1173">
            <v>0</v>
          </cell>
          <cell r="FF1173">
            <v>0</v>
          </cell>
        </row>
        <row r="1174">
          <cell r="A1174" t="str">
            <v>HornsRev1_Erstatning</v>
          </cell>
          <cell r="B1174" t="str">
            <v>DK-West</v>
          </cell>
          <cell r="G1174">
            <v>200</v>
          </cell>
          <cell r="H1174">
            <v>0</v>
          </cell>
          <cell r="N1174">
            <v>848.86102574902111</v>
          </cell>
          <cell r="AK1174">
            <v>200</v>
          </cell>
          <cell r="AL1174">
            <v>0</v>
          </cell>
          <cell r="AN1174">
            <v>0</v>
          </cell>
          <cell r="AO1174">
            <v>49.468000000000011</v>
          </cell>
          <cell r="AP1174">
            <v>12366.999999999998</v>
          </cell>
          <cell r="AQ1174">
            <v>0</v>
          </cell>
          <cell r="BG1174" t="b">
            <v>1</v>
          </cell>
          <cell r="BO1174" t="b">
            <v>0</v>
          </cell>
          <cell r="CA1174" t="b">
            <v>0</v>
          </cell>
          <cell r="CB1174" t="b">
            <v>0</v>
          </cell>
          <cell r="CD1174" t="b">
            <v>0</v>
          </cell>
          <cell r="CE1174" t="b">
            <v>0</v>
          </cell>
          <cell r="CG1174" t="b">
            <v>0</v>
          </cell>
          <cell r="CH1174" t="b">
            <v>0</v>
          </cell>
          <cell r="CP1174" t="str">
            <v>ERWINWOF</v>
          </cell>
          <cell r="CT1174" t="b">
            <v>0</v>
          </cell>
          <cell r="CV1174" t="b">
            <v>0</v>
          </cell>
          <cell r="CX1174" t="b">
            <v>0</v>
          </cell>
          <cell r="CZ1174" t="b">
            <v>0</v>
          </cell>
          <cell r="DB1174" t="b">
            <v>1</v>
          </cell>
          <cell r="DD1174" t="b">
            <v>0</v>
          </cell>
          <cell r="DF1174" t="b">
            <v>0</v>
          </cell>
          <cell r="DH1174" t="b">
            <v>0</v>
          </cell>
          <cell r="DJ1174" t="b">
            <v>0</v>
          </cell>
          <cell r="DL1174" t="b">
            <v>0</v>
          </cell>
          <cell r="DN1174" t="b">
            <v>0</v>
          </cell>
          <cell r="DP1174" t="b">
            <v>0</v>
          </cell>
          <cell r="DV1174">
            <v>0</v>
          </cell>
          <cell r="DX1174">
            <v>0</v>
          </cell>
          <cell r="DZ1174">
            <v>0</v>
          </cell>
          <cell r="EB1174">
            <v>0</v>
          </cell>
          <cell r="ED1174">
            <v>0</v>
          </cell>
          <cell r="EF1174">
            <v>0</v>
          </cell>
          <cell r="EJ1174">
            <v>0</v>
          </cell>
          <cell r="EL1174">
            <v>0</v>
          </cell>
          <cell r="EN1174">
            <v>0</v>
          </cell>
          <cell r="EP1174">
            <v>0</v>
          </cell>
          <cell r="ER1174">
            <v>0</v>
          </cell>
          <cell r="ET1174">
            <v>0</v>
          </cell>
          <cell r="EX1174">
            <v>0</v>
          </cell>
          <cell r="EZ1174">
            <v>0</v>
          </cell>
          <cell r="FD1174">
            <v>0</v>
          </cell>
          <cell r="FF1174">
            <v>0</v>
          </cell>
        </row>
        <row r="1175">
          <cell r="A1175" t="str">
            <v>HornsRev2</v>
          </cell>
          <cell r="B1175" t="str">
            <v>DK-West</v>
          </cell>
          <cell r="G1175">
            <v>100</v>
          </cell>
          <cell r="H1175">
            <v>0</v>
          </cell>
          <cell r="N1175">
            <v>424.43051287451055</v>
          </cell>
          <cell r="AK1175">
            <v>100</v>
          </cell>
          <cell r="AL1175">
            <v>0</v>
          </cell>
          <cell r="AN1175">
            <v>0</v>
          </cell>
          <cell r="AO1175">
            <v>28.310000000000002</v>
          </cell>
          <cell r="AP1175">
            <v>7077.5000000000009</v>
          </cell>
          <cell r="AQ1175">
            <v>0</v>
          </cell>
          <cell r="BG1175" t="b">
            <v>1</v>
          </cell>
          <cell r="BO1175" t="b">
            <v>0</v>
          </cell>
          <cell r="CA1175" t="b">
            <v>0</v>
          </cell>
          <cell r="CB1175" t="b">
            <v>0</v>
          </cell>
          <cell r="CD1175" t="b">
            <v>0</v>
          </cell>
          <cell r="CE1175" t="b">
            <v>0</v>
          </cell>
          <cell r="CG1175" t="b">
            <v>0</v>
          </cell>
          <cell r="CH1175" t="b">
            <v>0</v>
          </cell>
          <cell r="CP1175" t="str">
            <v>ERWINWOF</v>
          </cell>
          <cell r="CT1175" t="b">
            <v>0</v>
          </cell>
          <cell r="CV1175" t="b">
            <v>0</v>
          </cell>
          <cell r="CX1175" t="b">
            <v>0</v>
          </cell>
          <cell r="CZ1175" t="b">
            <v>0</v>
          </cell>
          <cell r="DB1175" t="b">
            <v>0</v>
          </cell>
          <cell r="DD1175" t="b">
            <v>0</v>
          </cell>
          <cell r="DF1175" t="b">
            <v>0</v>
          </cell>
          <cell r="DH1175" t="b">
            <v>0</v>
          </cell>
          <cell r="DJ1175" t="b">
            <v>0</v>
          </cell>
          <cell r="DL1175" t="b">
            <v>0</v>
          </cell>
          <cell r="DN1175" t="b">
            <v>0</v>
          </cell>
          <cell r="DP1175" t="b">
            <v>0</v>
          </cell>
          <cell r="DV1175">
            <v>0</v>
          </cell>
          <cell r="DX1175">
            <v>0</v>
          </cell>
          <cell r="DZ1175">
            <v>0</v>
          </cell>
          <cell r="EB1175">
            <v>0</v>
          </cell>
          <cell r="ED1175">
            <v>0</v>
          </cell>
          <cell r="EF1175">
            <v>0</v>
          </cell>
          <cell r="EJ1175">
            <v>0</v>
          </cell>
          <cell r="EL1175">
            <v>0</v>
          </cell>
          <cell r="EN1175">
            <v>0</v>
          </cell>
          <cell r="EP1175">
            <v>0</v>
          </cell>
          <cell r="ER1175">
            <v>0</v>
          </cell>
          <cell r="ET1175">
            <v>0</v>
          </cell>
          <cell r="EX1175">
            <v>0</v>
          </cell>
          <cell r="EZ1175">
            <v>0</v>
          </cell>
          <cell r="FD1175">
            <v>0</v>
          </cell>
          <cell r="FF1175">
            <v>0</v>
          </cell>
        </row>
        <row r="1176">
          <cell r="A1176" t="str">
            <v>HornsRev2</v>
          </cell>
          <cell r="B1176" t="str">
            <v>DK-West</v>
          </cell>
          <cell r="G1176">
            <v>209.3</v>
          </cell>
          <cell r="H1176">
            <v>0</v>
          </cell>
          <cell r="N1176">
            <v>888.33306344635059</v>
          </cell>
          <cell r="AK1176">
            <v>209.3</v>
          </cell>
          <cell r="AL1176">
            <v>0</v>
          </cell>
          <cell r="AN1176">
            <v>0</v>
          </cell>
          <cell r="AO1176">
            <v>59.25283000000001</v>
          </cell>
          <cell r="AP1176">
            <v>14813.207500000002</v>
          </cell>
          <cell r="AQ1176">
            <v>0</v>
          </cell>
          <cell r="BG1176" t="b">
            <v>1</v>
          </cell>
          <cell r="BO1176" t="b">
            <v>1</v>
          </cell>
          <cell r="CA1176" t="b">
            <v>1</v>
          </cell>
          <cell r="CB1176" t="b">
            <v>0</v>
          </cell>
          <cell r="CD1176" t="b">
            <v>0</v>
          </cell>
          <cell r="CE1176" t="b">
            <v>0</v>
          </cell>
          <cell r="CG1176" t="b">
            <v>0</v>
          </cell>
          <cell r="CH1176" t="b">
            <v>0</v>
          </cell>
          <cell r="CP1176" t="str">
            <v>ERWINWOF</v>
          </cell>
          <cell r="CT1176" t="b">
            <v>1</v>
          </cell>
          <cell r="CV1176" t="b">
            <v>1</v>
          </cell>
          <cell r="CX1176" t="b">
            <v>0</v>
          </cell>
          <cell r="CZ1176" t="b">
            <v>0</v>
          </cell>
          <cell r="DB1176" t="b">
            <v>0</v>
          </cell>
          <cell r="DD1176" t="b">
            <v>0</v>
          </cell>
          <cell r="DF1176" t="b">
            <v>0</v>
          </cell>
          <cell r="DH1176" t="b">
            <v>0</v>
          </cell>
          <cell r="DJ1176" t="b">
            <v>0</v>
          </cell>
          <cell r="DL1176" t="b">
            <v>0</v>
          </cell>
          <cell r="DN1176" t="b">
            <v>0</v>
          </cell>
          <cell r="DP1176" t="b">
            <v>0</v>
          </cell>
          <cell r="DV1176">
            <v>209.3</v>
          </cell>
          <cell r="DX1176">
            <v>209.3</v>
          </cell>
          <cell r="DZ1176">
            <v>209.3</v>
          </cell>
          <cell r="EB1176">
            <v>0</v>
          </cell>
          <cell r="ED1176">
            <v>0</v>
          </cell>
          <cell r="EF1176">
            <v>0</v>
          </cell>
          <cell r="EJ1176">
            <v>0</v>
          </cell>
          <cell r="EL1176">
            <v>0</v>
          </cell>
          <cell r="EN1176">
            <v>0</v>
          </cell>
          <cell r="EP1176">
            <v>0</v>
          </cell>
          <cell r="ER1176">
            <v>0</v>
          </cell>
          <cell r="ET1176">
            <v>0</v>
          </cell>
          <cell r="EX1176">
            <v>0</v>
          </cell>
          <cell r="EZ1176">
            <v>0</v>
          </cell>
          <cell r="FD1176">
            <v>0</v>
          </cell>
          <cell r="FF1176">
            <v>0</v>
          </cell>
        </row>
        <row r="1177">
          <cell r="A1177" t="str">
            <v>HornsRev2</v>
          </cell>
          <cell r="B1177" t="str">
            <v>DK-West</v>
          </cell>
          <cell r="G1177">
            <v>209.3</v>
          </cell>
          <cell r="H1177">
            <v>0</v>
          </cell>
          <cell r="N1177">
            <v>888.33306344635059</v>
          </cell>
          <cell r="AK1177">
            <v>209.3</v>
          </cell>
          <cell r="AL1177">
            <v>0</v>
          </cell>
          <cell r="AN1177">
            <v>0</v>
          </cell>
          <cell r="AO1177">
            <v>59.25283000000001</v>
          </cell>
          <cell r="AP1177">
            <v>14813.207500000002</v>
          </cell>
          <cell r="AQ1177">
            <v>0</v>
          </cell>
          <cell r="BG1177" t="b">
            <v>1</v>
          </cell>
          <cell r="BO1177" t="b">
            <v>0</v>
          </cell>
          <cell r="CA1177" t="b">
            <v>0</v>
          </cell>
          <cell r="CB1177" t="b">
            <v>0</v>
          </cell>
          <cell r="CD1177" t="b">
            <v>0</v>
          </cell>
          <cell r="CE1177" t="b">
            <v>0</v>
          </cell>
          <cell r="CG1177" t="b">
            <v>0</v>
          </cell>
          <cell r="CH1177" t="b">
            <v>0</v>
          </cell>
          <cell r="CP1177" t="str">
            <v>ERWINWOF</v>
          </cell>
          <cell r="CT1177" t="b">
            <v>0</v>
          </cell>
          <cell r="CV1177" t="b">
            <v>0</v>
          </cell>
          <cell r="CX1177" t="b">
            <v>1</v>
          </cell>
          <cell r="CZ1177" t="b">
            <v>0</v>
          </cell>
          <cell r="DB1177" t="b">
            <v>0</v>
          </cell>
          <cell r="DD1177" t="b">
            <v>0</v>
          </cell>
          <cell r="DF1177" t="b">
            <v>0</v>
          </cell>
          <cell r="DH1177" t="b">
            <v>0</v>
          </cell>
          <cell r="DJ1177" t="b">
            <v>0</v>
          </cell>
          <cell r="DL1177" t="b">
            <v>0</v>
          </cell>
          <cell r="DN1177" t="b">
            <v>0</v>
          </cell>
          <cell r="DP1177" t="b">
            <v>0</v>
          </cell>
          <cell r="DV1177">
            <v>0</v>
          </cell>
          <cell r="DX1177">
            <v>0</v>
          </cell>
          <cell r="DZ1177">
            <v>0</v>
          </cell>
          <cell r="EB1177">
            <v>0</v>
          </cell>
          <cell r="ED1177">
            <v>0</v>
          </cell>
          <cell r="EF1177">
            <v>0</v>
          </cell>
          <cell r="EJ1177">
            <v>0</v>
          </cell>
          <cell r="EL1177">
            <v>0</v>
          </cell>
          <cell r="EN1177">
            <v>0</v>
          </cell>
          <cell r="EP1177">
            <v>0</v>
          </cell>
          <cell r="ER1177">
            <v>0</v>
          </cell>
          <cell r="ET1177">
            <v>0</v>
          </cell>
          <cell r="EX1177">
            <v>0</v>
          </cell>
          <cell r="EZ1177">
            <v>0</v>
          </cell>
          <cell r="FD1177">
            <v>0</v>
          </cell>
          <cell r="FF1177">
            <v>0</v>
          </cell>
        </row>
        <row r="1178">
          <cell r="A1178" t="str">
            <v>HornsRev2_Erstatning</v>
          </cell>
          <cell r="B1178" t="str">
            <v>DK-West</v>
          </cell>
          <cell r="G1178">
            <v>200</v>
          </cell>
          <cell r="H1178">
            <v>0</v>
          </cell>
          <cell r="N1178">
            <v>848.86102574902111</v>
          </cell>
          <cell r="AK1178">
            <v>200</v>
          </cell>
          <cell r="AL1178">
            <v>0</v>
          </cell>
          <cell r="AN1178">
            <v>0</v>
          </cell>
          <cell r="AO1178">
            <v>47.978000000000023</v>
          </cell>
          <cell r="AP1178">
            <v>11994.499999999996</v>
          </cell>
          <cell r="AQ1178">
            <v>0</v>
          </cell>
          <cell r="BG1178" t="b">
            <v>1</v>
          </cell>
          <cell r="BO1178" t="b">
            <v>0</v>
          </cell>
          <cell r="CA1178" t="b">
            <v>0</v>
          </cell>
          <cell r="CB1178" t="b">
            <v>0</v>
          </cell>
          <cell r="CD1178" t="b">
            <v>0</v>
          </cell>
          <cell r="CE1178" t="b">
            <v>0</v>
          </cell>
          <cell r="CG1178" t="b">
            <v>0</v>
          </cell>
          <cell r="CH1178" t="b">
            <v>0</v>
          </cell>
          <cell r="CP1178" t="str">
            <v>ERWINWOF</v>
          </cell>
          <cell r="CT1178" t="b">
            <v>0</v>
          </cell>
          <cell r="CV1178" t="b">
            <v>0</v>
          </cell>
          <cell r="CX1178" t="b">
            <v>0</v>
          </cell>
          <cell r="CZ1178" t="b">
            <v>1</v>
          </cell>
          <cell r="DB1178" t="b">
            <v>1</v>
          </cell>
          <cell r="DD1178" t="b">
            <v>0</v>
          </cell>
          <cell r="DF1178" t="b">
            <v>0</v>
          </cell>
          <cell r="DH1178" t="b">
            <v>0</v>
          </cell>
          <cell r="DJ1178" t="b">
            <v>0</v>
          </cell>
          <cell r="DL1178" t="b">
            <v>0</v>
          </cell>
          <cell r="DN1178" t="b">
            <v>0</v>
          </cell>
          <cell r="DP1178" t="b">
            <v>0</v>
          </cell>
          <cell r="DV1178">
            <v>0</v>
          </cell>
          <cell r="DX1178">
            <v>0</v>
          </cell>
          <cell r="DZ1178">
            <v>0</v>
          </cell>
          <cell r="EB1178">
            <v>0</v>
          </cell>
          <cell r="ED1178">
            <v>0</v>
          </cell>
          <cell r="EF1178">
            <v>0</v>
          </cell>
          <cell r="EJ1178">
            <v>0</v>
          </cell>
          <cell r="EL1178">
            <v>0</v>
          </cell>
          <cell r="EN1178">
            <v>0</v>
          </cell>
          <cell r="EP1178">
            <v>0</v>
          </cell>
          <cell r="ER1178">
            <v>0</v>
          </cell>
          <cell r="ET1178">
            <v>0</v>
          </cell>
          <cell r="EX1178">
            <v>0</v>
          </cell>
          <cell r="EZ1178">
            <v>0</v>
          </cell>
          <cell r="FD1178">
            <v>0</v>
          </cell>
          <cell r="FF1178">
            <v>0</v>
          </cell>
        </row>
        <row r="1179">
          <cell r="A1179" t="str">
            <v>HornsRev2_Erstatning</v>
          </cell>
          <cell r="B1179" t="str">
            <v>DK-West</v>
          </cell>
          <cell r="G1179">
            <v>200</v>
          </cell>
          <cell r="H1179">
            <v>0</v>
          </cell>
          <cell r="N1179">
            <v>848.86102574902111</v>
          </cell>
          <cell r="AK1179">
            <v>200</v>
          </cell>
          <cell r="AL1179">
            <v>0</v>
          </cell>
          <cell r="AN1179">
            <v>0</v>
          </cell>
          <cell r="AO1179">
            <v>47.978000000000023</v>
          </cell>
          <cell r="AP1179">
            <v>11994.499999999996</v>
          </cell>
          <cell r="AQ1179">
            <v>0</v>
          </cell>
          <cell r="BG1179" t="b">
            <v>1</v>
          </cell>
          <cell r="BO1179" t="b">
            <v>0</v>
          </cell>
          <cell r="CA1179" t="b">
            <v>0</v>
          </cell>
          <cell r="CB1179" t="b">
            <v>0</v>
          </cell>
          <cell r="CD1179" t="b">
            <v>0</v>
          </cell>
          <cell r="CE1179" t="b">
            <v>0</v>
          </cell>
          <cell r="CG1179" t="b">
            <v>0</v>
          </cell>
          <cell r="CH1179" t="b">
            <v>0</v>
          </cell>
          <cell r="CP1179" t="str">
            <v>ERWINWOF</v>
          </cell>
          <cell r="CT1179" t="b">
            <v>0</v>
          </cell>
          <cell r="CV1179" t="b">
            <v>0</v>
          </cell>
          <cell r="CX1179" t="b">
            <v>0</v>
          </cell>
          <cell r="CZ1179" t="b">
            <v>0</v>
          </cell>
          <cell r="DB1179" t="b">
            <v>0</v>
          </cell>
          <cell r="DD1179" t="b">
            <v>1</v>
          </cell>
          <cell r="DF1179" t="b">
            <v>0</v>
          </cell>
          <cell r="DH1179" t="b">
            <v>0</v>
          </cell>
          <cell r="DJ1179" t="b">
            <v>0</v>
          </cell>
          <cell r="DL1179" t="b">
            <v>0</v>
          </cell>
          <cell r="DN1179" t="b">
            <v>0</v>
          </cell>
          <cell r="DP1179" t="b">
            <v>0</v>
          </cell>
          <cell r="DV1179">
            <v>0</v>
          </cell>
          <cell r="DX1179">
            <v>0</v>
          </cell>
          <cell r="DZ1179">
            <v>0</v>
          </cell>
          <cell r="EB1179">
            <v>0</v>
          </cell>
          <cell r="ED1179">
            <v>0</v>
          </cell>
          <cell r="EF1179">
            <v>0</v>
          </cell>
          <cell r="EJ1179">
            <v>0</v>
          </cell>
          <cell r="EL1179">
            <v>0</v>
          </cell>
          <cell r="EN1179">
            <v>0</v>
          </cell>
          <cell r="EP1179">
            <v>0</v>
          </cell>
          <cell r="ER1179">
            <v>0</v>
          </cell>
          <cell r="ET1179">
            <v>0</v>
          </cell>
          <cell r="EX1179">
            <v>0</v>
          </cell>
          <cell r="EZ1179">
            <v>0</v>
          </cell>
          <cell r="FD1179">
            <v>0</v>
          </cell>
          <cell r="FF1179">
            <v>0</v>
          </cell>
        </row>
        <row r="1180">
          <cell r="A1180" t="str">
            <v>HornsRev3</v>
          </cell>
          <cell r="B1180" t="str">
            <v>DK-West</v>
          </cell>
          <cell r="G1180">
            <v>200</v>
          </cell>
          <cell r="H1180">
            <v>0</v>
          </cell>
          <cell r="N1180">
            <v>848.86102574902111</v>
          </cell>
          <cell r="AK1180">
            <v>200</v>
          </cell>
          <cell r="AL1180">
            <v>0</v>
          </cell>
          <cell r="AN1180">
            <v>0</v>
          </cell>
          <cell r="AO1180">
            <v>53.04399999999999</v>
          </cell>
          <cell r="AP1180">
            <v>13261.000000000004</v>
          </cell>
          <cell r="AQ1180">
            <v>0</v>
          </cell>
          <cell r="BG1180" t="b">
            <v>1</v>
          </cell>
          <cell r="BO1180" t="b">
            <v>0</v>
          </cell>
          <cell r="CA1180" t="b">
            <v>0</v>
          </cell>
          <cell r="CB1180" t="b">
            <v>0</v>
          </cell>
          <cell r="CD1180" t="b">
            <v>0</v>
          </cell>
          <cell r="CE1180" t="b">
            <v>0</v>
          </cell>
          <cell r="CG1180" t="b">
            <v>0</v>
          </cell>
          <cell r="CH1180" t="b">
            <v>0</v>
          </cell>
          <cell r="CP1180" t="str">
            <v>ERWINWOF</v>
          </cell>
          <cell r="CT1180" t="b">
            <v>0</v>
          </cell>
          <cell r="CV1180" t="b">
            <v>0</v>
          </cell>
          <cell r="CX1180" t="b">
            <v>0</v>
          </cell>
          <cell r="CZ1180" t="b">
            <v>0</v>
          </cell>
          <cell r="DB1180" t="b">
            <v>0</v>
          </cell>
          <cell r="DD1180" t="b">
            <v>0</v>
          </cell>
          <cell r="DF1180" t="b">
            <v>0</v>
          </cell>
          <cell r="DH1180" t="b">
            <v>0</v>
          </cell>
          <cell r="DJ1180" t="b">
            <v>0</v>
          </cell>
          <cell r="DL1180" t="b">
            <v>0</v>
          </cell>
          <cell r="DN1180" t="b">
            <v>0</v>
          </cell>
          <cell r="DP1180" t="b">
            <v>0</v>
          </cell>
          <cell r="DV1180">
            <v>0</v>
          </cell>
          <cell r="DX1180">
            <v>0</v>
          </cell>
          <cell r="DZ1180">
            <v>0</v>
          </cell>
          <cell r="EB1180">
            <v>0</v>
          </cell>
          <cell r="ED1180">
            <v>0</v>
          </cell>
          <cell r="EF1180">
            <v>0</v>
          </cell>
          <cell r="EJ1180">
            <v>0</v>
          </cell>
          <cell r="EL1180">
            <v>0</v>
          </cell>
          <cell r="EN1180">
            <v>0</v>
          </cell>
          <cell r="EP1180">
            <v>0</v>
          </cell>
          <cell r="ER1180">
            <v>0</v>
          </cell>
          <cell r="ET1180">
            <v>0</v>
          </cell>
          <cell r="EX1180">
            <v>0</v>
          </cell>
          <cell r="EZ1180">
            <v>0</v>
          </cell>
          <cell r="FD1180">
            <v>0</v>
          </cell>
          <cell r="FF1180">
            <v>0</v>
          </cell>
        </row>
        <row r="1181">
          <cell r="A1181" t="str">
            <v>HornsRev3</v>
          </cell>
          <cell r="B1181" t="str">
            <v>DK-West</v>
          </cell>
          <cell r="G1181">
            <v>400</v>
          </cell>
          <cell r="H1181">
            <v>0</v>
          </cell>
          <cell r="N1181">
            <v>1697.7220514980422</v>
          </cell>
          <cell r="AK1181">
            <v>400</v>
          </cell>
          <cell r="AL1181">
            <v>0</v>
          </cell>
          <cell r="AN1181">
            <v>0</v>
          </cell>
          <cell r="AO1181">
            <v>106.08799999999998</v>
          </cell>
          <cell r="AP1181">
            <v>26522.000000000007</v>
          </cell>
          <cell r="AQ1181">
            <v>0</v>
          </cell>
          <cell r="BG1181" t="b">
            <v>1</v>
          </cell>
          <cell r="BO1181" t="b">
            <v>0</v>
          </cell>
          <cell r="CA1181" t="b">
            <v>0</v>
          </cell>
          <cell r="CB1181" t="b">
            <v>0</v>
          </cell>
          <cell r="CD1181" t="b">
            <v>0</v>
          </cell>
          <cell r="CE1181" t="b">
            <v>0</v>
          </cell>
          <cell r="CG1181" t="b">
            <v>0</v>
          </cell>
          <cell r="CH1181" t="b">
            <v>0</v>
          </cell>
          <cell r="CP1181" t="str">
            <v>ERWINWOF</v>
          </cell>
          <cell r="CT1181" t="b">
            <v>0</v>
          </cell>
          <cell r="CV1181" t="b">
            <v>1</v>
          </cell>
          <cell r="CX1181" t="b">
            <v>1</v>
          </cell>
          <cell r="CZ1181" t="b">
            <v>1</v>
          </cell>
          <cell r="DB1181" t="b">
            <v>0</v>
          </cell>
          <cell r="DD1181" t="b">
            <v>0</v>
          </cell>
          <cell r="DF1181" t="b">
            <v>0</v>
          </cell>
          <cell r="DH1181" t="b">
            <v>0</v>
          </cell>
          <cell r="DJ1181" t="b">
            <v>0</v>
          </cell>
          <cell r="DL1181" t="b">
            <v>0</v>
          </cell>
          <cell r="DN1181" t="b">
            <v>0</v>
          </cell>
          <cell r="DP1181" t="b">
            <v>0</v>
          </cell>
          <cell r="DV1181">
            <v>0</v>
          </cell>
          <cell r="DX1181">
            <v>0</v>
          </cell>
          <cell r="DZ1181">
            <v>0</v>
          </cell>
          <cell r="EB1181">
            <v>0</v>
          </cell>
          <cell r="ED1181">
            <v>0</v>
          </cell>
          <cell r="EF1181">
            <v>0</v>
          </cell>
          <cell r="EJ1181">
            <v>0</v>
          </cell>
          <cell r="EL1181">
            <v>0</v>
          </cell>
          <cell r="EN1181">
            <v>0</v>
          </cell>
          <cell r="EP1181">
            <v>0</v>
          </cell>
          <cell r="ER1181">
            <v>0</v>
          </cell>
          <cell r="ET1181">
            <v>0</v>
          </cell>
          <cell r="EX1181">
            <v>0</v>
          </cell>
          <cell r="EZ1181">
            <v>0</v>
          </cell>
          <cell r="FD1181">
            <v>0</v>
          </cell>
          <cell r="FF1181">
            <v>0</v>
          </cell>
        </row>
        <row r="1182">
          <cell r="A1182" t="str">
            <v>HornsRev3</v>
          </cell>
          <cell r="B1182" t="str">
            <v>DK-West</v>
          </cell>
          <cell r="G1182">
            <v>400</v>
          </cell>
          <cell r="H1182">
            <v>0</v>
          </cell>
          <cell r="N1182">
            <v>1697.7220514980422</v>
          </cell>
          <cell r="AK1182">
            <v>400</v>
          </cell>
          <cell r="AL1182">
            <v>0</v>
          </cell>
          <cell r="AN1182">
            <v>0</v>
          </cell>
          <cell r="AO1182">
            <v>106.08799999999998</v>
          </cell>
          <cell r="AP1182">
            <v>26522.000000000007</v>
          </cell>
          <cell r="AQ1182">
            <v>0</v>
          </cell>
          <cell r="BG1182" t="b">
            <v>1</v>
          </cell>
          <cell r="BO1182" t="b">
            <v>0</v>
          </cell>
          <cell r="CA1182" t="b">
            <v>0</v>
          </cell>
          <cell r="CB1182" t="b">
            <v>0</v>
          </cell>
          <cell r="CD1182" t="b">
            <v>0</v>
          </cell>
          <cell r="CE1182" t="b">
            <v>0</v>
          </cell>
          <cell r="CG1182" t="b">
            <v>0</v>
          </cell>
          <cell r="CH1182" t="b">
            <v>0</v>
          </cell>
          <cell r="CP1182" t="str">
            <v>ERWINWOF</v>
          </cell>
          <cell r="CT1182" t="b">
            <v>0</v>
          </cell>
          <cell r="CV1182" t="b">
            <v>0</v>
          </cell>
          <cell r="CX1182" t="b">
            <v>0</v>
          </cell>
          <cell r="CZ1182" t="b">
            <v>0</v>
          </cell>
          <cell r="DB1182" t="b">
            <v>1</v>
          </cell>
          <cell r="DD1182" t="b">
            <v>0</v>
          </cell>
          <cell r="DF1182" t="b">
            <v>0</v>
          </cell>
          <cell r="DH1182" t="b">
            <v>0</v>
          </cell>
          <cell r="DJ1182" t="b">
            <v>0</v>
          </cell>
          <cell r="DL1182" t="b">
            <v>0</v>
          </cell>
          <cell r="DN1182" t="b">
            <v>0</v>
          </cell>
          <cell r="DP1182" t="b">
            <v>0</v>
          </cell>
          <cell r="DV1182">
            <v>0</v>
          </cell>
          <cell r="DX1182">
            <v>0</v>
          </cell>
          <cell r="DZ1182">
            <v>0</v>
          </cell>
          <cell r="EB1182">
            <v>0</v>
          </cell>
          <cell r="ED1182">
            <v>0</v>
          </cell>
          <cell r="EF1182">
            <v>0</v>
          </cell>
          <cell r="EJ1182">
            <v>0</v>
          </cell>
          <cell r="EL1182">
            <v>0</v>
          </cell>
          <cell r="EN1182">
            <v>0</v>
          </cell>
          <cell r="EP1182">
            <v>0</v>
          </cell>
          <cell r="ER1182">
            <v>0</v>
          </cell>
          <cell r="ET1182">
            <v>0</v>
          </cell>
          <cell r="EX1182">
            <v>0</v>
          </cell>
          <cell r="EZ1182">
            <v>0</v>
          </cell>
          <cell r="FD1182">
            <v>0</v>
          </cell>
          <cell r="FF1182">
            <v>0</v>
          </cell>
        </row>
        <row r="1183">
          <cell r="A1183" t="str">
            <v>Anholt</v>
          </cell>
          <cell r="B1183" t="str">
            <v>DK-West</v>
          </cell>
          <cell r="G1183">
            <v>200</v>
          </cell>
          <cell r="H1183">
            <v>0</v>
          </cell>
          <cell r="N1183">
            <v>805.28576676328919</v>
          </cell>
          <cell r="AK1183">
            <v>200</v>
          </cell>
          <cell r="AL1183">
            <v>0</v>
          </cell>
          <cell r="AN1183">
            <v>0</v>
          </cell>
          <cell r="AO1183">
            <v>56.620000000000005</v>
          </cell>
          <cell r="AP1183">
            <v>14155.000000000002</v>
          </cell>
          <cell r="AQ1183">
            <v>0</v>
          </cell>
          <cell r="BG1183" t="b">
            <v>1</v>
          </cell>
          <cell r="BO1183" t="b">
            <v>0</v>
          </cell>
          <cell r="CA1183" t="b">
            <v>0</v>
          </cell>
          <cell r="CB1183" t="b">
            <v>0</v>
          </cell>
          <cell r="CD1183" t="b">
            <v>1</v>
          </cell>
          <cell r="CE1183" t="b">
            <v>0</v>
          </cell>
          <cell r="CG1183" t="b">
            <v>0</v>
          </cell>
          <cell r="CH1183" t="b">
            <v>0</v>
          </cell>
          <cell r="CP1183" t="str">
            <v>ERWINWOF</v>
          </cell>
          <cell r="CT1183" t="b">
            <v>0</v>
          </cell>
          <cell r="CV1183" t="b">
            <v>0</v>
          </cell>
          <cell r="CX1183" t="b">
            <v>0</v>
          </cell>
          <cell r="CZ1183" t="b">
            <v>0</v>
          </cell>
          <cell r="DB1183" t="b">
            <v>0</v>
          </cell>
          <cell r="DD1183" t="b">
            <v>0</v>
          </cell>
          <cell r="DF1183" t="b">
            <v>0</v>
          </cell>
          <cell r="DH1183" t="b">
            <v>0</v>
          </cell>
          <cell r="DJ1183" t="b">
            <v>0</v>
          </cell>
          <cell r="DL1183" t="b">
            <v>0</v>
          </cell>
          <cell r="DN1183" t="b">
            <v>0</v>
          </cell>
          <cell r="DP1183" t="b">
            <v>0</v>
          </cell>
          <cell r="DV1183">
            <v>0</v>
          </cell>
          <cell r="DX1183">
            <v>0</v>
          </cell>
          <cell r="DZ1183">
            <v>0</v>
          </cell>
          <cell r="EB1183">
            <v>0</v>
          </cell>
          <cell r="ED1183">
            <v>0</v>
          </cell>
          <cell r="EF1183">
            <v>0</v>
          </cell>
          <cell r="EJ1183">
            <v>0</v>
          </cell>
          <cell r="EL1183">
            <v>0</v>
          </cell>
          <cell r="EN1183">
            <v>0</v>
          </cell>
          <cell r="EP1183">
            <v>0</v>
          </cell>
          <cell r="ER1183">
            <v>0</v>
          </cell>
          <cell r="ET1183">
            <v>0</v>
          </cell>
          <cell r="EX1183">
            <v>200</v>
          </cell>
          <cell r="EZ1183">
            <v>0</v>
          </cell>
          <cell r="FD1183">
            <v>0</v>
          </cell>
          <cell r="FF1183">
            <v>0</v>
          </cell>
        </row>
        <row r="1184">
          <cell r="A1184" t="str">
            <v>Anholt</v>
          </cell>
          <cell r="B1184" t="str">
            <v>DK-West</v>
          </cell>
          <cell r="G1184">
            <v>400</v>
          </cell>
          <cell r="H1184">
            <v>0</v>
          </cell>
          <cell r="N1184">
            <v>1610.5715335265784</v>
          </cell>
          <cell r="AK1184">
            <v>400</v>
          </cell>
          <cell r="AL1184">
            <v>0</v>
          </cell>
          <cell r="AN1184">
            <v>0</v>
          </cell>
          <cell r="AO1184">
            <v>113.24000000000001</v>
          </cell>
          <cell r="AP1184">
            <v>28310.000000000004</v>
          </cell>
          <cell r="AQ1184">
            <v>0</v>
          </cell>
          <cell r="BG1184" t="b">
            <v>1</v>
          </cell>
          <cell r="BO1184" t="b">
            <v>0</v>
          </cell>
          <cell r="CA1184" t="b">
            <v>0</v>
          </cell>
          <cell r="CB1184" t="b">
            <v>0</v>
          </cell>
          <cell r="CD1184" t="b">
            <v>0</v>
          </cell>
          <cell r="CE1184" t="b">
            <v>0</v>
          </cell>
          <cell r="CG1184" t="b">
            <v>1</v>
          </cell>
          <cell r="CH1184" t="b">
            <v>0</v>
          </cell>
          <cell r="CP1184" t="str">
            <v>ERWINWOF</v>
          </cell>
          <cell r="CT1184" t="b">
            <v>1</v>
          </cell>
          <cell r="CV1184" t="b">
            <v>1</v>
          </cell>
          <cell r="CX1184" t="b">
            <v>0</v>
          </cell>
          <cell r="CZ1184" t="b">
            <v>0</v>
          </cell>
          <cell r="DB1184" t="b">
            <v>0</v>
          </cell>
          <cell r="DD1184" t="b">
            <v>0</v>
          </cell>
          <cell r="DF1184" t="b">
            <v>0</v>
          </cell>
          <cell r="DH1184" t="b">
            <v>0</v>
          </cell>
          <cell r="DJ1184" t="b">
            <v>0</v>
          </cell>
          <cell r="DL1184" t="b">
            <v>0</v>
          </cell>
          <cell r="DN1184" t="b">
            <v>0</v>
          </cell>
          <cell r="DP1184" t="b">
            <v>0</v>
          </cell>
          <cell r="DV1184">
            <v>0</v>
          </cell>
          <cell r="DX1184">
            <v>0</v>
          </cell>
          <cell r="DZ1184">
            <v>0</v>
          </cell>
          <cell r="EB1184">
            <v>0</v>
          </cell>
          <cell r="ED1184">
            <v>0</v>
          </cell>
          <cell r="EF1184">
            <v>0</v>
          </cell>
          <cell r="EJ1184">
            <v>0</v>
          </cell>
          <cell r="EL1184">
            <v>0</v>
          </cell>
          <cell r="EN1184">
            <v>0</v>
          </cell>
          <cell r="EP1184">
            <v>0</v>
          </cell>
          <cell r="ER1184">
            <v>0</v>
          </cell>
          <cell r="ET1184">
            <v>0</v>
          </cell>
          <cell r="EX1184">
            <v>0</v>
          </cell>
          <cell r="EZ1184">
            <v>0</v>
          </cell>
          <cell r="FD1184">
            <v>400</v>
          </cell>
          <cell r="FF1184">
            <v>0</v>
          </cell>
        </row>
        <row r="1185">
          <cell r="A1185" t="str">
            <v>Anholt</v>
          </cell>
          <cell r="B1185" t="str">
            <v>DK-West</v>
          </cell>
          <cell r="G1185">
            <v>400</v>
          </cell>
          <cell r="H1185">
            <v>0</v>
          </cell>
          <cell r="N1185">
            <v>1610.5715335265784</v>
          </cell>
          <cell r="AK1185">
            <v>400</v>
          </cell>
          <cell r="AL1185">
            <v>0</v>
          </cell>
          <cell r="AN1185">
            <v>0</v>
          </cell>
          <cell r="AO1185">
            <v>113.24000000000001</v>
          </cell>
          <cell r="AP1185">
            <v>28310.000000000004</v>
          </cell>
          <cell r="AQ1185">
            <v>0</v>
          </cell>
          <cell r="BG1185" t="b">
            <v>1</v>
          </cell>
          <cell r="BO1185" t="b">
            <v>0</v>
          </cell>
          <cell r="CA1185" t="b">
            <v>0</v>
          </cell>
          <cell r="CB1185" t="b">
            <v>0</v>
          </cell>
          <cell r="CD1185" t="b">
            <v>0</v>
          </cell>
          <cell r="CE1185" t="b">
            <v>0</v>
          </cell>
          <cell r="CG1185" t="b">
            <v>0</v>
          </cell>
          <cell r="CH1185" t="b">
            <v>0</v>
          </cell>
          <cell r="CP1185" t="str">
            <v>ERWINWOF</v>
          </cell>
          <cell r="CT1185" t="b">
            <v>0</v>
          </cell>
          <cell r="CV1185" t="b">
            <v>0</v>
          </cell>
          <cell r="CX1185" t="b">
            <v>1</v>
          </cell>
          <cell r="CZ1185" t="b">
            <v>1</v>
          </cell>
          <cell r="DB1185" t="b">
            <v>0</v>
          </cell>
          <cell r="DD1185" t="b">
            <v>0</v>
          </cell>
          <cell r="DF1185" t="b">
            <v>0</v>
          </cell>
          <cell r="DH1185" t="b">
            <v>0</v>
          </cell>
          <cell r="DJ1185" t="b">
            <v>0</v>
          </cell>
          <cell r="DL1185" t="b">
            <v>0</v>
          </cell>
          <cell r="DN1185" t="b">
            <v>0</v>
          </cell>
          <cell r="DP1185" t="b">
            <v>0</v>
          </cell>
          <cell r="DV1185">
            <v>0</v>
          </cell>
          <cell r="DX1185">
            <v>0</v>
          </cell>
          <cell r="DZ1185">
            <v>0</v>
          </cell>
          <cell r="EB1185">
            <v>0</v>
          </cell>
          <cell r="ED1185">
            <v>0</v>
          </cell>
          <cell r="EF1185">
            <v>0</v>
          </cell>
          <cell r="EJ1185">
            <v>0</v>
          </cell>
          <cell r="EL1185">
            <v>0</v>
          </cell>
          <cell r="EN1185">
            <v>0</v>
          </cell>
          <cell r="EP1185">
            <v>0</v>
          </cell>
          <cell r="ER1185">
            <v>0</v>
          </cell>
          <cell r="ET1185">
            <v>0</v>
          </cell>
          <cell r="EX1185">
            <v>0</v>
          </cell>
          <cell r="EZ1185">
            <v>0</v>
          </cell>
          <cell r="FD1185">
            <v>0</v>
          </cell>
          <cell r="FF1185">
            <v>0</v>
          </cell>
        </row>
        <row r="1186">
          <cell r="A1186" t="str">
            <v>ImportTyDK-West</v>
          </cell>
          <cell r="B1186" t="str">
            <v>DK-West</v>
          </cell>
          <cell r="G1186">
            <v>800</v>
          </cell>
          <cell r="H1186">
            <v>0</v>
          </cell>
          <cell r="N1186">
            <v>-1831</v>
          </cell>
          <cell r="AK1186">
            <v>800</v>
          </cell>
          <cell r="AL1186">
            <v>0</v>
          </cell>
          <cell r="AN1186">
            <v>0</v>
          </cell>
          <cell r="AO1186">
            <v>0</v>
          </cell>
          <cell r="AP1186">
            <v>0</v>
          </cell>
          <cell r="AQ1186">
            <v>48.000000000000007</v>
          </cell>
          <cell r="BG1186" t="b">
            <v>0</v>
          </cell>
          <cell r="BO1186" t="b">
            <v>0</v>
          </cell>
          <cell r="CA1186" t="b">
            <v>0</v>
          </cell>
          <cell r="CB1186" t="b">
            <v>0</v>
          </cell>
          <cell r="CD1186" t="b">
            <v>0</v>
          </cell>
          <cell r="CE1186" t="b">
            <v>0</v>
          </cell>
          <cell r="CG1186" t="b">
            <v>0</v>
          </cell>
          <cell r="CH1186" t="b">
            <v>0</v>
          </cell>
          <cell r="CP1186">
            <v>0</v>
          </cell>
          <cell r="CT1186" t="b">
            <v>0</v>
          </cell>
          <cell r="CV1186" t="b">
            <v>0</v>
          </cell>
          <cell r="CX1186" t="b">
            <v>0</v>
          </cell>
          <cell r="CZ1186" t="b">
            <v>0</v>
          </cell>
          <cell r="DB1186" t="b">
            <v>0</v>
          </cell>
          <cell r="DD1186" t="b">
            <v>0</v>
          </cell>
          <cell r="DF1186" t="b">
            <v>0</v>
          </cell>
          <cell r="DH1186" t="b">
            <v>0</v>
          </cell>
          <cell r="DJ1186" t="b">
            <v>0</v>
          </cell>
          <cell r="DL1186" t="b">
            <v>0</v>
          </cell>
          <cell r="DN1186" t="b">
            <v>0</v>
          </cell>
          <cell r="DP1186" t="b">
            <v>0</v>
          </cell>
          <cell r="DV1186">
            <v>0</v>
          </cell>
          <cell r="DX1186">
            <v>0</v>
          </cell>
          <cell r="DZ1186">
            <v>0</v>
          </cell>
          <cell r="EB1186">
            <v>0</v>
          </cell>
          <cell r="ED1186">
            <v>0</v>
          </cell>
          <cell r="EF1186">
            <v>0</v>
          </cell>
          <cell r="EJ1186">
            <v>0</v>
          </cell>
          <cell r="EL1186">
            <v>0</v>
          </cell>
          <cell r="EN1186">
            <v>0</v>
          </cell>
          <cell r="EP1186">
            <v>0</v>
          </cell>
          <cell r="ER1186">
            <v>0</v>
          </cell>
          <cell r="ET1186">
            <v>0</v>
          </cell>
          <cell r="EX1186">
            <v>0</v>
          </cell>
          <cell r="EZ1186">
            <v>0</v>
          </cell>
          <cell r="FD1186">
            <v>0</v>
          </cell>
          <cell r="FF1186">
            <v>0</v>
          </cell>
        </row>
        <row r="1187">
          <cell r="A1187" t="str">
            <v>ImportTyDK-West</v>
          </cell>
          <cell r="B1187" t="str">
            <v>DK-West</v>
          </cell>
          <cell r="G1187">
            <v>800</v>
          </cell>
          <cell r="H1187">
            <v>0</v>
          </cell>
          <cell r="N1187">
            <v>-6745</v>
          </cell>
          <cell r="AK1187">
            <v>800</v>
          </cell>
          <cell r="AL1187">
            <v>0</v>
          </cell>
          <cell r="AN1187">
            <v>0</v>
          </cell>
          <cell r="AO1187">
            <v>0</v>
          </cell>
          <cell r="AP1187">
            <v>0</v>
          </cell>
          <cell r="AQ1187">
            <v>48.000000000000007</v>
          </cell>
          <cell r="BG1187" t="b">
            <v>0</v>
          </cell>
          <cell r="BO1187" t="b">
            <v>0</v>
          </cell>
          <cell r="CA1187" t="b">
            <v>0</v>
          </cell>
          <cell r="CB1187" t="b">
            <v>0</v>
          </cell>
          <cell r="CD1187" t="b">
            <v>0</v>
          </cell>
          <cell r="CE1187" t="b">
            <v>0</v>
          </cell>
          <cell r="CG1187" t="b">
            <v>0</v>
          </cell>
          <cell r="CH1187" t="b">
            <v>0</v>
          </cell>
          <cell r="CP1187">
            <v>0</v>
          </cell>
          <cell r="CT1187" t="b">
            <v>0</v>
          </cell>
          <cell r="CV1187" t="b">
            <v>0</v>
          </cell>
          <cell r="CX1187" t="b">
            <v>0</v>
          </cell>
          <cell r="CZ1187" t="b">
            <v>0</v>
          </cell>
          <cell r="DB1187" t="b">
            <v>0</v>
          </cell>
          <cell r="DD1187" t="b">
            <v>0</v>
          </cell>
          <cell r="DF1187" t="b">
            <v>0</v>
          </cell>
          <cell r="DH1187" t="b">
            <v>0</v>
          </cell>
          <cell r="DJ1187" t="b">
            <v>0</v>
          </cell>
          <cell r="DL1187" t="b">
            <v>0</v>
          </cell>
          <cell r="DN1187" t="b">
            <v>0</v>
          </cell>
          <cell r="DP1187" t="b">
            <v>0</v>
          </cell>
          <cell r="DV1187">
            <v>0</v>
          </cell>
          <cell r="DX1187">
            <v>0</v>
          </cell>
          <cell r="DZ1187">
            <v>0</v>
          </cell>
          <cell r="EB1187">
            <v>0</v>
          </cell>
          <cell r="ED1187">
            <v>0</v>
          </cell>
          <cell r="EF1187">
            <v>0</v>
          </cell>
          <cell r="EJ1187">
            <v>0</v>
          </cell>
          <cell r="EL1187">
            <v>0</v>
          </cell>
          <cell r="EN1187">
            <v>0</v>
          </cell>
          <cell r="EP1187">
            <v>0</v>
          </cell>
          <cell r="ER1187">
            <v>0</v>
          </cell>
          <cell r="ET1187">
            <v>0</v>
          </cell>
          <cell r="EX1187">
            <v>0</v>
          </cell>
          <cell r="EZ1187">
            <v>0</v>
          </cell>
          <cell r="FD1187">
            <v>0</v>
          </cell>
          <cell r="FF1187">
            <v>0</v>
          </cell>
        </row>
        <row r="1188">
          <cell r="A1188" t="str">
            <v>ImportTyDK-West</v>
          </cell>
          <cell r="B1188" t="str">
            <v>DK-West</v>
          </cell>
          <cell r="G1188">
            <v>800</v>
          </cell>
          <cell r="H1188">
            <v>0</v>
          </cell>
          <cell r="N1188">
            <v>-2147</v>
          </cell>
          <cell r="AK1188">
            <v>800</v>
          </cell>
          <cell r="AL1188">
            <v>0</v>
          </cell>
          <cell r="AN1188">
            <v>0</v>
          </cell>
          <cell r="AO1188">
            <v>0</v>
          </cell>
          <cell r="AP1188">
            <v>0</v>
          </cell>
          <cell r="AQ1188">
            <v>48.000000000000007</v>
          </cell>
          <cell r="BG1188" t="b">
            <v>0</v>
          </cell>
          <cell r="BO1188" t="b">
            <v>0</v>
          </cell>
          <cell r="CA1188" t="b">
            <v>0</v>
          </cell>
          <cell r="CB1188" t="b">
            <v>0</v>
          </cell>
          <cell r="CD1188" t="b">
            <v>0</v>
          </cell>
          <cell r="CE1188" t="b">
            <v>0</v>
          </cell>
          <cell r="CG1188" t="b">
            <v>0</v>
          </cell>
          <cell r="CH1188" t="b">
            <v>0</v>
          </cell>
          <cell r="CP1188">
            <v>0</v>
          </cell>
          <cell r="CT1188" t="b">
            <v>0</v>
          </cell>
          <cell r="CV1188" t="b">
            <v>0</v>
          </cell>
          <cell r="CX1188" t="b">
            <v>0</v>
          </cell>
          <cell r="CZ1188" t="b">
            <v>0</v>
          </cell>
          <cell r="DB1188" t="b">
            <v>0</v>
          </cell>
          <cell r="DD1188" t="b">
            <v>0</v>
          </cell>
          <cell r="DF1188" t="b">
            <v>0</v>
          </cell>
          <cell r="DH1188" t="b">
            <v>0</v>
          </cell>
          <cell r="DJ1188" t="b">
            <v>0</v>
          </cell>
          <cell r="DL1188" t="b">
            <v>0</v>
          </cell>
          <cell r="DN1188" t="b">
            <v>0</v>
          </cell>
          <cell r="DP1188" t="b">
            <v>0</v>
          </cell>
          <cell r="DV1188">
            <v>0</v>
          </cell>
          <cell r="DX1188">
            <v>0</v>
          </cell>
          <cell r="DZ1188">
            <v>0</v>
          </cell>
          <cell r="EB1188">
            <v>0</v>
          </cell>
          <cell r="ED1188">
            <v>0</v>
          </cell>
          <cell r="EF1188">
            <v>0</v>
          </cell>
          <cell r="EJ1188">
            <v>0</v>
          </cell>
          <cell r="EL1188">
            <v>0</v>
          </cell>
          <cell r="EN1188">
            <v>0</v>
          </cell>
          <cell r="EP1188">
            <v>0</v>
          </cell>
          <cell r="ER1188">
            <v>0</v>
          </cell>
          <cell r="ET1188">
            <v>0</v>
          </cell>
          <cell r="EX1188">
            <v>0</v>
          </cell>
          <cell r="EZ1188">
            <v>0</v>
          </cell>
          <cell r="FD1188">
            <v>0</v>
          </cell>
          <cell r="FF1188">
            <v>0</v>
          </cell>
        </row>
        <row r="1189">
          <cell r="A1189" t="str">
            <v>ImportTyDK-West</v>
          </cell>
          <cell r="B1189" t="str">
            <v>DK-West</v>
          </cell>
          <cell r="G1189">
            <v>800</v>
          </cell>
          <cell r="H1189">
            <v>0</v>
          </cell>
          <cell r="N1189">
            <v>-5316</v>
          </cell>
          <cell r="AK1189">
            <v>800</v>
          </cell>
          <cell r="AL1189">
            <v>0</v>
          </cell>
          <cell r="AN1189">
            <v>0</v>
          </cell>
          <cell r="AO1189">
            <v>0</v>
          </cell>
          <cell r="AP1189">
            <v>0</v>
          </cell>
          <cell r="AQ1189">
            <v>48.000000000000007</v>
          </cell>
          <cell r="BG1189" t="b">
            <v>0</v>
          </cell>
          <cell r="BO1189" t="b">
            <v>0</v>
          </cell>
          <cell r="CA1189" t="b">
            <v>0</v>
          </cell>
          <cell r="CB1189" t="b">
            <v>0</v>
          </cell>
          <cell r="CD1189" t="b">
            <v>0</v>
          </cell>
          <cell r="CE1189" t="b">
            <v>0</v>
          </cell>
          <cell r="CG1189" t="b">
            <v>0</v>
          </cell>
          <cell r="CH1189" t="b">
            <v>0</v>
          </cell>
          <cell r="CP1189">
            <v>0</v>
          </cell>
          <cell r="CT1189" t="b">
            <v>0</v>
          </cell>
          <cell r="CV1189" t="b">
            <v>0</v>
          </cell>
          <cell r="CX1189" t="b">
            <v>0</v>
          </cell>
          <cell r="CZ1189" t="b">
            <v>0</v>
          </cell>
          <cell r="DB1189" t="b">
            <v>0</v>
          </cell>
          <cell r="DD1189" t="b">
            <v>0</v>
          </cell>
          <cell r="DF1189" t="b">
            <v>0</v>
          </cell>
          <cell r="DH1189" t="b">
            <v>0</v>
          </cell>
          <cell r="DJ1189" t="b">
            <v>0</v>
          </cell>
          <cell r="DL1189" t="b">
            <v>0</v>
          </cell>
          <cell r="DN1189" t="b">
            <v>0</v>
          </cell>
          <cell r="DP1189" t="b">
            <v>0</v>
          </cell>
          <cell r="DV1189">
            <v>0</v>
          </cell>
          <cell r="DX1189">
            <v>0</v>
          </cell>
          <cell r="DZ1189">
            <v>0</v>
          </cell>
          <cell r="EB1189">
            <v>0</v>
          </cell>
          <cell r="ED1189">
            <v>0</v>
          </cell>
          <cell r="EF1189">
            <v>0</v>
          </cell>
          <cell r="EJ1189">
            <v>0</v>
          </cell>
          <cell r="EL1189">
            <v>0</v>
          </cell>
          <cell r="EN1189">
            <v>0</v>
          </cell>
          <cell r="EP1189">
            <v>0</v>
          </cell>
          <cell r="ER1189">
            <v>0</v>
          </cell>
          <cell r="ET1189">
            <v>0</v>
          </cell>
          <cell r="EX1189">
            <v>0</v>
          </cell>
          <cell r="EZ1189">
            <v>0</v>
          </cell>
          <cell r="FD1189">
            <v>0</v>
          </cell>
          <cell r="FF1189">
            <v>0</v>
          </cell>
        </row>
        <row r="1190">
          <cell r="A1190" t="str">
            <v>ImportTyDK-West</v>
          </cell>
          <cell r="B1190" t="str">
            <v>DK-West</v>
          </cell>
          <cell r="G1190">
            <v>1100</v>
          </cell>
          <cell r="H1190">
            <v>0</v>
          </cell>
          <cell r="N1190">
            <v>-6580</v>
          </cell>
          <cell r="AK1190">
            <v>1100</v>
          </cell>
          <cell r="AL1190">
            <v>0</v>
          </cell>
          <cell r="AN1190">
            <v>0</v>
          </cell>
          <cell r="AO1190">
            <v>0</v>
          </cell>
          <cell r="AP1190">
            <v>0</v>
          </cell>
          <cell r="AQ1190">
            <v>66</v>
          </cell>
          <cell r="BG1190" t="b">
            <v>0</v>
          </cell>
          <cell r="BO1190" t="b">
            <v>0</v>
          </cell>
          <cell r="CA1190" t="b">
            <v>0</v>
          </cell>
          <cell r="CB1190" t="b">
            <v>0</v>
          </cell>
          <cell r="CD1190" t="b">
            <v>0</v>
          </cell>
          <cell r="CE1190" t="b">
            <v>0</v>
          </cell>
          <cell r="CG1190" t="b">
            <v>0</v>
          </cell>
          <cell r="CH1190" t="b">
            <v>0</v>
          </cell>
          <cell r="CP1190">
            <v>0</v>
          </cell>
          <cell r="CT1190" t="b">
            <v>0</v>
          </cell>
          <cell r="CV1190" t="b">
            <v>0</v>
          </cell>
          <cell r="CX1190" t="b">
            <v>0</v>
          </cell>
          <cell r="CZ1190" t="b">
            <v>0</v>
          </cell>
          <cell r="DB1190" t="b">
            <v>0</v>
          </cell>
          <cell r="DD1190" t="b">
            <v>0</v>
          </cell>
          <cell r="DF1190" t="b">
            <v>0</v>
          </cell>
          <cell r="DH1190" t="b">
            <v>0</v>
          </cell>
          <cell r="DJ1190" t="b">
            <v>0</v>
          </cell>
          <cell r="DL1190" t="b">
            <v>0</v>
          </cell>
          <cell r="DN1190" t="b">
            <v>0</v>
          </cell>
          <cell r="DP1190" t="b">
            <v>0</v>
          </cell>
          <cell r="DV1190">
            <v>0</v>
          </cell>
          <cell r="DX1190">
            <v>0</v>
          </cell>
          <cell r="DZ1190">
            <v>0</v>
          </cell>
          <cell r="EB1190">
            <v>0</v>
          </cell>
          <cell r="ED1190">
            <v>0</v>
          </cell>
          <cell r="EF1190">
            <v>0</v>
          </cell>
          <cell r="EJ1190">
            <v>0</v>
          </cell>
          <cell r="EL1190">
            <v>0</v>
          </cell>
          <cell r="EN1190">
            <v>0</v>
          </cell>
          <cell r="EP1190">
            <v>0</v>
          </cell>
          <cell r="ER1190">
            <v>0</v>
          </cell>
          <cell r="ET1190">
            <v>0</v>
          </cell>
          <cell r="EX1190">
            <v>0</v>
          </cell>
          <cell r="EZ1190">
            <v>0</v>
          </cell>
          <cell r="FD1190">
            <v>0</v>
          </cell>
          <cell r="FF1190">
            <v>0</v>
          </cell>
        </row>
        <row r="1191">
          <cell r="A1191" t="str">
            <v>ImportTyDK-West</v>
          </cell>
          <cell r="B1191" t="str">
            <v>DK-West</v>
          </cell>
          <cell r="G1191">
            <v>1100</v>
          </cell>
          <cell r="H1191">
            <v>0</v>
          </cell>
          <cell r="N1191">
            <v>-2920</v>
          </cell>
          <cell r="AK1191">
            <v>715</v>
          </cell>
          <cell r="AL1191">
            <v>0</v>
          </cell>
          <cell r="AN1191">
            <v>0</v>
          </cell>
          <cell r="AO1191">
            <v>0</v>
          </cell>
          <cell r="AP1191">
            <v>0</v>
          </cell>
          <cell r="AQ1191">
            <v>0</v>
          </cell>
          <cell r="BG1191" t="b">
            <v>0</v>
          </cell>
          <cell r="BO1191" t="b">
            <v>0</v>
          </cell>
          <cell r="CA1191" t="b">
            <v>0</v>
          </cell>
          <cell r="CB1191" t="b">
            <v>0</v>
          </cell>
          <cell r="CD1191" t="b">
            <v>0</v>
          </cell>
          <cell r="CE1191" t="b">
            <v>0</v>
          </cell>
          <cell r="CG1191" t="b">
            <v>0</v>
          </cell>
          <cell r="CH1191" t="b">
            <v>0</v>
          </cell>
          <cell r="CP1191">
            <v>0</v>
          </cell>
          <cell r="CT1191" t="b">
            <v>0</v>
          </cell>
          <cell r="CV1191" t="b">
            <v>0</v>
          </cell>
          <cell r="CX1191" t="b">
            <v>0</v>
          </cell>
          <cell r="CZ1191" t="b">
            <v>0</v>
          </cell>
          <cell r="DB1191" t="b">
            <v>0</v>
          </cell>
          <cell r="DD1191" t="b">
            <v>0</v>
          </cell>
          <cell r="DF1191" t="b">
            <v>0</v>
          </cell>
          <cell r="DH1191" t="b">
            <v>0</v>
          </cell>
          <cell r="DJ1191" t="b">
            <v>0</v>
          </cell>
          <cell r="DL1191" t="b">
            <v>0</v>
          </cell>
          <cell r="DN1191" t="b">
            <v>0</v>
          </cell>
          <cell r="DP1191" t="b">
            <v>0</v>
          </cell>
          <cell r="DV1191">
            <v>0</v>
          </cell>
          <cell r="DX1191">
            <v>0</v>
          </cell>
          <cell r="DZ1191">
            <v>0</v>
          </cell>
          <cell r="EB1191">
            <v>0</v>
          </cell>
          <cell r="ED1191">
            <v>0</v>
          </cell>
          <cell r="EF1191">
            <v>0</v>
          </cell>
          <cell r="EJ1191">
            <v>0</v>
          </cell>
          <cell r="EL1191">
            <v>0</v>
          </cell>
          <cell r="EN1191">
            <v>0</v>
          </cell>
          <cell r="EP1191">
            <v>0</v>
          </cell>
          <cell r="ER1191">
            <v>0</v>
          </cell>
          <cell r="ET1191">
            <v>0</v>
          </cell>
          <cell r="EX1191">
            <v>0</v>
          </cell>
          <cell r="EZ1191">
            <v>0</v>
          </cell>
          <cell r="FD1191">
            <v>0</v>
          </cell>
          <cell r="FF1191">
            <v>0</v>
          </cell>
        </row>
        <row r="1192">
          <cell r="A1192" t="str">
            <v>ImportTyDK-West</v>
          </cell>
          <cell r="B1192" t="str">
            <v>DK-West</v>
          </cell>
          <cell r="G1192">
            <v>1100</v>
          </cell>
          <cell r="H1192">
            <v>0</v>
          </cell>
          <cell r="N1192">
            <v>1649</v>
          </cell>
          <cell r="AK1192">
            <v>660</v>
          </cell>
          <cell r="AL1192">
            <v>0</v>
          </cell>
          <cell r="AN1192">
            <v>0</v>
          </cell>
          <cell r="AO1192">
            <v>0</v>
          </cell>
          <cell r="AP1192">
            <v>0</v>
          </cell>
          <cell r="AQ1192">
            <v>0</v>
          </cell>
          <cell r="BG1192" t="b">
            <v>0</v>
          </cell>
          <cell r="BO1192" t="b">
            <v>0</v>
          </cell>
          <cell r="CA1192" t="b">
            <v>0</v>
          </cell>
          <cell r="CB1192" t="b">
            <v>0</v>
          </cell>
          <cell r="CD1192" t="b">
            <v>0</v>
          </cell>
          <cell r="CE1192" t="b">
            <v>0</v>
          </cell>
          <cell r="CG1192" t="b">
            <v>0</v>
          </cell>
          <cell r="CH1192" t="b">
            <v>0</v>
          </cell>
          <cell r="CP1192">
            <v>0</v>
          </cell>
          <cell r="CT1192" t="b">
            <v>0</v>
          </cell>
          <cell r="CV1192" t="b">
            <v>0</v>
          </cell>
          <cell r="CX1192" t="b">
            <v>0</v>
          </cell>
          <cell r="CZ1192" t="b">
            <v>0</v>
          </cell>
          <cell r="DB1192" t="b">
            <v>0</v>
          </cell>
          <cell r="DD1192" t="b">
            <v>0</v>
          </cell>
          <cell r="DF1192" t="b">
            <v>0</v>
          </cell>
          <cell r="DH1192" t="b">
            <v>0</v>
          </cell>
          <cell r="DJ1192" t="b">
            <v>0</v>
          </cell>
          <cell r="DL1192" t="b">
            <v>0</v>
          </cell>
          <cell r="DN1192" t="b">
            <v>0</v>
          </cell>
          <cell r="DP1192" t="b">
            <v>0</v>
          </cell>
          <cell r="DV1192">
            <v>0</v>
          </cell>
          <cell r="DX1192">
            <v>0</v>
          </cell>
          <cell r="DZ1192">
            <v>0</v>
          </cell>
          <cell r="EB1192">
            <v>0</v>
          </cell>
          <cell r="ED1192">
            <v>0</v>
          </cell>
          <cell r="EF1192">
            <v>0</v>
          </cell>
          <cell r="EJ1192">
            <v>0</v>
          </cell>
          <cell r="EL1192">
            <v>0</v>
          </cell>
          <cell r="EN1192">
            <v>0</v>
          </cell>
          <cell r="EP1192">
            <v>0</v>
          </cell>
          <cell r="ER1192">
            <v>0</v>
          </cell>
          <cell r="ET1192">
            <v>0</v>
          </cell>
          <cell r="EX1192">
            <v>0</v>
          </cell>
          <cell r="EZ1192">
            <v>0</v>
          </cell>
          <cell r="FD1192">
            <v>0</v>
          </cell>
          <cell r="FF1192">
            <v>0</v>
          </cell>
        </row>
        <row r="1193">
          <cell r="A1193" t="str">
            <v>ImportTyDK-West</v>
          </cell>
          <cell r="B1193" t="str">
            <v>DK-West</v>
          </cell>
          <cell r="G1193">
            <v>1100</v>
          </cell>
          <cell r="H1193">
            <v>0</v>
          </cell>
          <cell r="N1193">
            <v>-1466</v>
          </cell>
          <cell r="AK1193">
            <v>660</v>
          </cell>
          <cell r="AL1193">
            <v>0</v>
          </cell>
          <cell r="AN1193">
            <v>0</v>
          </cell>
          <cell r="AO1193">
            <v>0</v>
          </cell>
          <cell r="AP1193">
            <v>0</v>
          </cell>
          <cell r="AQ1193">
            <v>0</v>
          </cell>
          <cell r="BG1193" t="b">
            <v>0</v>
          </cell>
          <cell r="BO1193" t="b">
            <v>0</v>
          </cell>
          <cell r="CA1193" t="b">
            <v>0</v>
          </cell>
          <cell r="CB1193" t="b">
            <v>0</v>
          </cell>
          <cell r="CD1193" t="b">
            <v>0</v>
          </cell>
          <cell r="CE1193" t="b">
            <v>0</v>
          </cell>
          <cell r="CG1193" t="b">
            <v>0</v>
          </cell>
          <cell r="CH1193" t="b">
            <v>0</v>
          </cell>
          <cell r="CP1193">
            <v>0</v>
          </cell>
          <cell r="CT1193" t="b">
            <v>0</v>
          </cell>
          <cell r="CV1193" t="b">
            <v>0</v>
          </cell>
          <cell r="CX1193" t="b">
            <v>0</v>
          </cell>
          <cell r="CZ1193" t="b">
            <v>0</v>
          </cell>
          <cell r="DB1193" t="b">
            <v>0</v>
          </cell>
          <cell r="DD1193" t="b">
            <v>0</v>
          </cell>
          <cell r="DF1193" t="b">
            <v>0</v>
          </cell>
          <cell r="DH1193" t="b">
            <v>0</v>
          </cell>
          <cell r="DJ1193" t="b">
            <v>0</v>
          </cell>
          <cell r="DL1193" t="b">
            <v>0</v>
          </cell>
          <cell r="DN1193" t="b">
            <v>0</v>
          </cell>
          <cell r="DP1193" t="b">
            <v>0</v>
          </cell>
          <cell r="DV1193">
            <v>0</v>
          </cell>
          <cell r="DX1193">
            <v>0</v>
          </cell>
          <cell r="DZ1193">
            <v>0</v>
          </cell>
          <cell r="EB1193">
            <v>0</v>
          </cell>
          <cell r="ED1193">
            <v>0</v>
          </cell>
          <cell r="EF1193">
            <v>0</v>
          </cell>
          <cell r="EJ1193">
            <v>0</v>
          </cell>
          <cell r="EL1193">
            <v>0</v>
          </cell>
          <cell r="EN1193">
            <v>0</v>
          </cell>
          <cell r="EP1193">
            <v>0</v>
          </cell>
          <cell r="ER1193">
            <v>0</v>
          </cell>
          <cell r="ET1193">
            <v>0</v>
          </cell>
          <cell r="EX1193">
            <v>0</v>
          </cell>
          <cell r="EZ1193">
            <v>0</v>
          </cell>
          <cell r="FD1193">
            <v>0</v>
          </cell>
          <cell r="FF1193">
            <v>0</v>
          </cell>
        </row>
        <row r="1194">
          <cell r="A1194" t="str">
            <v>ImportTyDK-West</v>
          </cell>
          <cell r="B1194" t="str">
            <v>DK-West</v>
          </cell>
          <cell r="G1194">
            <v>1100</v>
          </cell>
          <cell r="H1194">
            <v>0</v>
          </cell>
          <cell r="N1194">
            <v>-2398</v>
          </cell>
          <cell r="AK1194">
            <v>550</v>
          </cell>
          <cell r="AL1194">
            <v>0</v>
          </cell>
          <cell r="AN1194">
            <v>0</v>
          </cell>
          <cell r="AO1194">
            <v>0</v>
          </cell>
          <cell r="AP1194">
            <v>0</v>
          </cell>
          <cell r="AQ1194">
            <v>0</v>
          </cell>
          <cell r="BG1194" t="b">
            <v>0</v>
          </cell>
          <cell r="BO1194" t="b">
            <v>0</v>
          </cell>
          <cell r="CA1194" t="b">
            <v>0</v>
          </cell>
          <cell r="CB1194" t="b">
            <v>0</v>
          </cell>
          <cell r="CD1194" t="b">
            <v>0</v>
          </cell>
          <cell r="CE1194" t="b">
            <v>0</v>
          </cell>
          <cell r="CG1194" t="b">
            <v>0</v>
          </cell>
          <cell r="CH1194" t="b">
            <v>0</v>
          </cell>
          <cell r="CP1194">
            <v>0</v>
          </cell>
          <cell r="CT1194" t="b">
            <v>0</v>
          </cell>
          <cell r="CV1194" t="b">
            <v>0</v>
          </cell>
          <cell r="CX1194" t="b">
            <v>0</v>
          </cell>
          <cell r="CZ1194" t="b">
            <v>0</v>
          </cell>
          <cell r="DB1194" t="b">
            <v>0</v>
          </cell>
          <cell r="DD1194" t="b">
            <v>0</v>
          </cell>
          <cell r="DF1194" t="b">
            <v>0</v>
          </cell>
          <cell r="DH1194" t="b">
            <v>0</v>
          </cell>
          <cell r="DJ1194" t="b">
            <v>0</v>
          </cell>
          <cell r="DL1194" t="b">
            <v>0</v>
          </cell>
          <cell r="DN1194" t="b">
            <v>0</v>
          </cell>
          <cell r="DP1194" t="b">
            <v>0</v>
          </cell>
          <cell r="DV1194">
            <v>0</v>
          </cell>
          <cell r="DX1194">
            <v>0</v>
          </cell>
          <cell r="DZ1194">
            <v>0</v>
          </cell>
          <cell r="EB1194">
            <v>0</v>
          </cell>
          <cell r="ED1194">
            <v>0</v>
          </cell>
          <cell r="EF1194">
            <v>0</v>
          </cell>
          <cell r="EJ1194">
            <v>0</v>
          </cell>
          <cell r="EL1194">
            <v>0</v>
          </cell>
          <cell r="EN1194">
            <v>0</v>
          </cell>
          <cell r="EP1194">
            <v>0</v>
          </cell>
          <cell r="ER1194">
            <v>0</v>
          </cell>
          <cell r="ET1194">
            <v>0</v>
          </cell>
          <cell r="EX1194">
            <v>0</v>
          </cell>
          <cell r="EZ1194">
            <v>0</v>
          </cell>
          <cell r="FD1194">
            <v>0</v>
          </cell>
          <cell r="FF1194">
            <v>0</v>
          </cell>
        </row>
        <row r="1195">
          <cell r="A1195" t="str">
            <v>ImportTyDK-West</v>
          </cell>
          <cell r="B1195" t="str">
            <v>DK-West</v>
          </cell>
          <cell r="G1195">
            <v>1640</v>
          </cell>
          <cell r="H1195">
            <v>0</v>
          </cell>
          <cell r="N1195">
            <v>-2798</v>
          </cell>
          <cell r="AK1195">
            <v>738</v>
          </cell>
          <cell r="AL1195">
            <v>0</v>
          </cell>
          <cell r="AN1195">
            <v>0</v>
          </cell>
          <cell r="AO1195">
            <v>0</v>
          </cell>
          <cell r="AP1195">
            <v>0</v>
          </cell>
          <cell r="AQ1195">
            <v>0</v>
          </cell>
          <cell r="BG1195" t="b">
            <v>0</v>
          </cell>
          <cell r="BO1195" t="b">
            <v>0</v>
          </cell>
          <cell r="CA1195" t="b">
            <v>0</v>
          </cell>
          <cell r="CB1195" t="b">
            <v>0</v>
          </cell>
          <cell r="CD1195" t="b">
            <v>0</v>
          </cell>
          <cell r="CE1195" t="b">
            <v>0</v>
          </cell>
          <cell r="CG1195" t="b">
            <v>0</v>
          </cell>
          <cell r="CH1195" t="b">
            <v>0</v>
          </cell>
          <cell r="CP1195">
            <v>0</v>
          </cell>
          <cell r="CT1195" t="b">
            <v>0</v>
          </cell>
          <cell r="CV1195" t="b">
            <v>0</v>
          </cell>
          <cell r="CX1195" t="b">
            <v>0</v>
          </cell>
          <cell r="CZ1195" t="b">
            <v>0</v>
          </cell>
          <cell r="DB1195" t="b">
            <v>0</v>
          </cell>
          <cell r="DD1195" t="b">
            <v>0</v>
          </cell>
          <cell r="DF1195" t="b">
            <v>0</v>
          </cell>
          <cell r="DH1195" t="b">
            <v>0</v>
          </cell>
          <cell r="DJ1195" t="b">
            <v>0</v>
          </cell>
          <cell r="DL1195" t="b">
            <v>0</v>
          </cell>
          <cell r="DN1195" t="b">
            <v>0</v>
          </cell>
          <cell r="DP1195" t="b">
            <v>0</v>
          </cell>
          <cell r="DV1195">
            <v>0</v>
          </cell>
          <cell r="DX1195">
            <v>0</v>
          </cell>
          <cell r="DZ1195">
            <v>0</v>
          </cell>
          <cell r="EB1195">
            <v>0</v>
          </cell>
          <cell r="ED1195">
            <v>0</v>
          </cell>
          <cell r="EF1195">
            <v>0</v>
          </cell>
          <cell r="EJ1195">
            <v>0</v>
          </cell>
          <cell r="EL1195">
            <v>0</v>
          </cell>
          <cell r="EN1195">
            <v>0</v>
          </cell>
          <cell r="EP1195">
            <v>0</v>
          </cell>
          <cell r="ER1195">
            <v>0</v>
          </cell>
          <cell r="ET1195">
            <v>0</v>
          </cell>
          <cell r="EX1195">
            <v>0</v>
          </cell>
          <cell r="EZ1195">
            <v>0</v>
          </cell>
          <cell r="FD1195">
            <v>0</v>
          </cell>
          <cell r="FF1195">
            <v>0</v>
          </cell>
        </row>
        <row r="1196">
          <cell r="A1196" t="str">
            <v>ImportTyDK-West</v>
          </cell>
          <cell r="B1196" t="str">
            <v>DK-West</v>
          </cell>
          <cell r="G1196">
            <v>1640</v>
          </cell>
          <cell r="H1196">
            <v>0</v>
          </cell>
          <cell r="N1196">
            <v>-3198</v>
          </cell>
          <cell r="AK1196">
            <v>656</v>
          </cell>
          <cell r="AL1196">
            <v>0</v>
          </cell>
          <cell r="AN1196">
            <v>0</v>
          </cell>
          <cell r="AO1196">
            <v>0</v>
          </cell>
          <cell r="AP1196">
            <v>0</v>
          </cell>
          <cell r="AQ1196">
            <v>0</v>
          </cell>
          <cell r="BG1196" t="b">
            <v>0</v>
          </cell>
          <cell r="BO1196" t="b">
            <v>0</v>
          </cell>
          <cell r="CA1196" t="b">
            <v>0</v>
          </cell>
          <cell r="CB1196" t="b">
            <v>0</v>
          </cell>
          <cell r="CD1196" t="b">
            <v>0</v>
          </cell>
          <cell r="CE1196" t="b">
            <v>0</v>
          </cell>
          <cell r="CG1196" t="b">
            <v>0</v>
          </cell>
          <cell r="CH1196" t="b">
            <v>0</v>
          </cell>
          <cell r="CP1196">
            <v>0</v>
          </cell>
          <cell r="CT1196" t="b">
            <v>0</v>
          </cell>
          <cell r="CV1196" t="b">
            <v>0</v>
          </cell>
          <cell r="CX1196" t="b">
            <v>0</v>
          </cell>
          <cell r="CZ1196" t="b">
            <v>0</v>
          </cell>
          <cell r="DB1196" t="b">
            <v>0</v>
          </cell>
          <cell r="DD1196" t="b">
            <v>0</v>
          </cell>
          <cell r="DF1196" t="b">
            <v>0</v>
          </cell>
          <cell r="DH1196" t="b">
            <v>0</v>
          </cell>
          <cell r="DJ1196" t="b">
            <v>0</v>
          </cell>
          <cell r="DL1196" t="b">
            <v>0</v>
          </cell>
          <cell r="DN1196" t="b">
            <v>0</v>
          </cell>
          <cell r="DP1196" t="b">
            <v>0</v>
          </cell>
          <cell r="DV1196">
            <v>0</v>
          </cell>
          <cell r="DX1196">
            <v>0</v>
          </cell>
          <cell r="DZ1196">
            <v>0</v>
          </cell>
          <cell r="EB1196">
            <v>0</v>
          </cell>
          <cell r="ED1196">
            <v>0</v>
          </cell>
          <cell r="EF1196">
            <v>0</v>
          </cell>
          <cell r="EJ1196">
            <v>0</v>
          </cell>
          <cell r="EL1196">
            <v>0</v>
          </cell>
          <cell r="EN1196">
            <v>0</v>
          </cell>
          <cell r="EP1196">
            <v>0</v>
          </cell>
          <cell r="ER1196">
            <v>0</v>
          </cell>
          <cell r="ET1196">
            <v>0</v>
          </cell>
          <cell r="EX1196">
            <v>0</v>
          </cell>
          <cell r="EZ1196">
            <v>0</v>
          </cell>
          <cell r="FD1196">
            <v>0</v>
          </cell>
          <cell r="FF1196">
            <v>0</v>
          </cell>
        </row>
        <row r="1197">
          <cell r="A1197" t="str">
            <v>ImportTyDK-West</v>
          </cell>
          <cell r="B1197" t="str">
            <v>DK-West</v>
          </cell>
          <cell r="G1197">
            <v>1640</v>
          </cell>
          <cell r="H1197">
            <v>0</v>
          </cell>
          <cell r="N1197">
            <v>-3598</v>
          </cell>
          <cell r="AK1197">
            <v>574</v>
          </cell>
          <cell r="AL1197">
            <v>0</v>
          </cell>
          <cell r="AN1197">
            <v>0</v>
          </cell>
          <cell r="AO1197">
            <v>0</v>
          </cell>
          <cell r="AP1197">
            <v>0</v>
          </cell>
          <cell r="AQ1197">
            <v>0</v>
          </cell>
          <cell r="BG1197" t="b">
            <v>0</v>
          </cell>
          <cell r="BO1197" t="b">
            <v>0</v>
          </cell>
          <cell r="CA1197" t="b">
            <v>0</v>
          </cell>
          <cell r="CB1197" t="b">
            <v>0</v>
          </cell>
          <cell r="CD1197" t="b">
            <v>0</v>
          </cell>
          <cell r="CE1197" t="b">
            <v>0</v>
          </cell>
          <cell r="CG1197" t="b">
            <v>0</v>
          </cell>
          <cell r="CH1197" t="b">
            <v>0</v>
          </cell>
          <cell r="CP1197">
            <v>0</v>
          </cell>
          <cell r="CT1197" t="b">
            <v>0</v>
          </cell>
          <cell r="CV1197" t="b">
            <v>0</v>
          </cell>
          <cell r="CX1197" t="b">
            <v>0</v>
          </cell>
          <cell r="CZ1197" t="b">
            <v>0</v>
          </cell>
          <cell r="DB1197" t="b">
            <v>0</v>
          </cell>
          <cell r="DD1197" t="b">
            <v>0</v>
          </cell>
          <cell r="DF1197" t="b">
            <v>0</v>
          </cell>
          <cell r="DH1197" t="b">
            <v>0</v>
          </cell>
          <cell r="DJ1197" t="b">
            <v>0</v>
          </cell>
          <cell r="DL1197" t="b">
            <v>0</v>
          </cell>
          <cell r="DN1197" t="b">
            <v>0</v>
          </cell>
          <cell r="DP1197" t="b">
            <v>0</v>
          </cell>
          <cell r="DV1197">
            <v>0</v>
          </cell>
          <cell r="DX1197">
            <v>0</v>
          </cell>
          <cell r="DZ1197">
            <v>0</v>
          </cell>
          <cell r="EB1197">
            <v>0</v>
          </cell>
          <cell r="ED1197">
            <v>0</v>
          </cell>
          <cell r="EF1197">
            <v>0</v>
          </cell>
          <cell r="EJ1197">
            <v>0</v>
          </cell>
          <cell r="EL1197">
            <v>0</v>
          </cell>
          <cell r="EN1197">
            <v>0</v>
          </cell>
          <cell r="EP1197">
            <v>0</v>
          </cell>
          <cell r="ER1197">
            <v>0</v>
          </cell>
          <cell r="ET1197">
            <v>0</v>
          </cell>
          <cell r="EX1197">
            <v>0</v>
          </cell>
          <cell r="EZ1197">
            <v>0</v>
          </cell>
          <cell r="FD1197">
            <v>0</v>
          </cell>
          <cell r="FF1197">
            <v>0</v>
          </cell>
        </row>
        <row r="1198">
          <cell r="A1198" t="str">
            <v>ImportTyDK-West</v>
          </cell>
          <cell r="B1198" t="str">
            <v>DK-West</v>
          </cell>
          <cell r="G1198">
            <v>1640</v>
          </cell>
          <cell r="H1198">
            <v>0</v>
          </cell>
          <cell r="N1198">
            <v>-3998</v>
          </cell>
          <cell r="AK1198">
            <v>492.00000000000006</v>
          </cell>
          <cell r="AL1198">
            <v>0</v>
          </cell>
          <cell r="AN1198">
            <v>0</v>
          </cell>
          <cell r="AO1198">
            <v>0</v>
          </cell>
          <cell r="AP1198">
            <v>0</v>
          </cell>
          <cell r="AQ1198">
            <v>0</v>
          </cell>
          <cell r="BG1198" t="b">
            <v>0</v>
          </cell>
          <cell r="BO1198" t="b">
            <v>0</v>
          </cell>
          <cell r="CA1198" t="b">
            <v>0</v>
          </cell>
          <cell r="CB1198" t="b">
            <v>0</v>
          </cell>
          <cell r="CD1198" t="b">
            <v>0</v>
          </cell>
          <cell r="CE1198" t="b">
            <v>0</v>
          </cell>
          <cell r="CG1198" t="b">
            <v>0</v>
          </cell>
          <cell r="CH1198" t="b">
            <v>0</v>
          </cell>
          <cell r="CP1198">
            <v>0</v>
          </cell>
          <cell r="CT1198" t="b">
            <v>0</v>
          </cell>
          <cell r="CV1198" t="b">
            <v>0</v>
          </cell>
          <cell r="CX1198" t="b">
            <v>0</v>
          </cell>
          <cell r="CZ1198" t="b">
            <v>0</v>
          </cell>
          <cell r="DB1198" t="b">
            <v>0</v>
          </cell>
          <cell r="DD1198" t="b">
            <v>0</v>
          </cell>
          <cell r="DF1198" t="b">
            <v>0</v>
          </cell>
          <cell r="DH1198" t="b">
            <v>0</v>
          </cell>
          <cell r="DJ1198" t="b">
            <v>0</v>
          </cell>
          <cell r="DL1198" t="b">
            <v>0</v>
          </cell>
          <cell r="DN1198" t="b">
            <v>0</v>
          </cell>
          <cell r="DP1198" t="b">
            <v>0</v>
          </cell>
          <cell r="DV1198">
            <v>0</v>
          </cell>
          <cell r="DX1198">
            <v>0</v>
          </cell>
          <cell r="DZ1198">
            <v>0</v>
          </cell>
          <cell r="EB1198">
            <v>0</v>
          </cell>
          <cell r="ED1198">
            <v>0</v>
          </cell>
          <cell r="EF1198">
            <v>0</v>
          </cell>
          <cell r="EJ1198">
            <v>0</v>
          </cell>
          <cell r="EL1198">
            <v>0</v>
          </cell>
          <cell r="EN1198">
            <v>0</v>
          </cell>
          <cell r="EP1198">
            <v>0</v>
          </cell>
          <cell r="ER1198">
            <v>0</v>
          </cell>
          <cell r="ET1198">
            <v>0</v>
          </cell>
          <cell r="EX1198">
            <v>0</v>
          </cell>
          <cell r="EZ1198">
            <v>0</v>
          </cell>
          <cell r="FD1198">
            <v>0</v>
          </cell>
          <cell r="FF1198">
            <v>0</v>
          </cell>
        </row>
        <row r="1199">
          <cell r="A1199" t="str">
            <v>ImportTyDK-West</v>
          </cell>
          <cell r="B1199" t="str">
            <v>DK-West</v>
          </cell>
          <cell r="G1199">
            <v>1640</v>
          </cell>
          <cell r="H1199">
            <v>0</v>
          </cell>
          <cell r="N1199">
            <v>-4398</v>
          </cell>
          <cell r="AK1199">
            <v>410.00000000000011</v>
          </cell>
          <cell r="AL1199">
            <v>0</v>
          </cell>
          <cell r="AN1199">
            <v>0</v>
          </cell>
          <cell r="AO1199">
            <v>0</v>
          </cell>
          <cell r="AP1199">
            <v>0</v>
          </cell>
          <cell r="AQ1199">
            <v>0</v>
          </cell>
          <cell r="BG1199" t="b">
            <v>0</v>
          </cell>
          <cell r="BO1199" t="b">
            <v>0</v>
          </cell>
          <cell r="CA1199" t="b">
            <v>0</v>
          </cell>
          <cell r="CB1199" t="b">
            <v>0</v>
          </cell>
          <cell r="CD1199" t="b">
            <v>0</v>
          </cell>
          <cell r="CE1199" t="b">
            <v>0</v>
          </cell>
          <cell r="CG1199" t="b">
            <v>0</v>
          </cell>
          <cell r="CH1199" t="b">
            <v>0</v>
          </cell>
          <cell r="CP1199">
            <v>0</v>
          </cell>
          <cell r="CT1199" t="b">
            <v>0</v>
          </cell>
          <cell r="CV1199" t="b">
            <v>0</v>
          </cell>
          <cell r="CX1199" t="b">
            <v>0</v>
          </cell>
          <cell r="CZ1199" t="b">
            <v>0</v>
          </cell>
          <cell r="DB1199" t="b">
            <v>0</v>
          </cell>
          <cell r="DD1199" t="b">
            <v>0</v>
          </cell>
          <cell r="DF1199" t="b">
            <v>0</v>
          </cell>
          <cell r="DH1199" t="b">
            <v>0</v>
          </cell>
          <cell r="DJ1199" t="b">
            <v>0</v>
          </cell>
          <cell r="DL1199" t="b">
            <v>0</v>
          </cell>
          <cell r="DN1199" t="b">
            <v>0</v>
          </cell>
          <cell r="DP1199" t="b">
            <v>0</v>
          </cell>
          <cell r="DV1199">
            <v>0</v>
          </cell>
          <cell r="DX1199">
            <v>0</v>
          </cell>
          <cell r="DZ1199">
            <v>0</v>
          </cell>
          <cell r="EB1199">
            <v>0</v>
          </cell>
          <cell r="ED1199">
            <v>0</v>
          </cell>
          <cell r="EF1199">
            <v>0</v>
          </cell>
          <cell r="EJ1199">
            <v>0</v>
          </cell>
          <cell r="EL1199">
            <v>0</v>
          </cell>
          <cell r="EN1199">
            <v>0</v>
          </cell>
          <cell r="EP1199">
            <v>0</v>
          </cell>
          <cell r="ER1199">
            <v>0</v>
          </cell>
          <cell r="ET1199">
            <v>0</v>
          </cell>
          <cell r="EX1199">
            <v>0</v>
          </cell>
          <cell r="EZ1199">
            <v>0</v>
          </cell>
          <cell r="FD1199">
            <v>0</v>
          </cell>
          <cell r="FF1199">
            <v>0</v>
          </cell>
        </row>
        <row r="1200">
          <cell r="A1200" t="str">
            <v>ImportTyDK-West</v>
          </cell>
          <cell r="B1200" t="str">
            <v>DK-West</v>
          </cell>
          <cell r="G1200">
            <v>1640</v>
          </cell>
          <cell r="H1200">
            <v>0</v>
          </cell>
          <cell r="N1200">
            <v>-4798</v>
          </cell>
          <cell r="AK1200">
            <v>328.00000000000011</v>
          </cell>
          <cell r="AL1200">
            <v>0</v>
          </cell>
          <cell r="AN1200">
            <v>0</v>
          </cell>
          <cell r="AO1200">
            <v>0</v>
          </cell>
          <cell r="AP1200">
            <v>0</v>
          </cell>
          <cell r="AQ1200">
            <v>0</v>
          </cell>
          <cell r="BG1200" t="b">
            <v>0</v>
          </cell>
          <cell r="BO1200" t="b">
            <v>0</v>
          </cell>
          <cell r="CA1200" t="b">
            <v>0</v>
          </cell>
          <cell r="CB1200" t="b">
            <v>0</v>
          </cell>
          <cell r="CD1200" t="b">
            <v>0</v>
          </cell>
          <cell r="CE1200" t="b">
            <v>0</v>
          </cell>
          <cell r="CG1200" t="b">
            <v>0</v>
          </cell>
          <cell r="CH1200" t="b">
            <v>0</v>
          </cell>
          <cell r="CP1200">
            <v>0</v>
          </cell>
          <cell r="CT1200" t="b">
            <v>0</v>
          </cell>
          <cell r="CV1200" t="b">
            <v>0</v>
          </cell>
          <cell r="CX1200" t="b">
            <v>0</v>
          </cell>
          <cell r="CZ1200" t="b">
            <v>0</v>
          </cell>
          <cell r="DB1200" t="b">
            <v>0</v>
          </cell>
          <cell r="DD1200" t="b">
            <v>0</v>
          </cell>
          <cell r="DF1200" t="b">
            <v>0</v>
          </cell>
          <cell r="DH1200" t="b">
            <v>0</v>
          </cell>
          <cell r="DJ1200" t="b">
            <v>0</v>
          </cell>
          <cell r="DL1200" t="b">
            <v>0</v>
          </cell>
          <cell r="DN1200" t="b">
            <v>0</v>
          </cell>
          <cell r="DP1200" t="b">
            <v>0</v>
          </cell>
          <cell r="DV1200">
            <v>0</v>
          </cell>
          <cell r="DX1200">
            <v>0</v>
          </cell>
          <cell r="DZ1200">
            <v>0</v>
          </cell>
          <cell r="EB1200">
            <v>0</v>
          </cell>
          <cell r="ED1200">
            <v>0</v>
          </cell>
          <cell r="EF1200">
            <v>0</v>
          </cell>
          <cell r="EJ1200">
            <v>0</v>
          </cell>
          <cell r="EL1200">
            <v>0</v>
          </cell>
          <cell r="EN1200">
            <v>0</v>
          </cell>
          <cell r="EP1200">
            <v>0</v>
          </cell>
          <cell r="ER1200">
            <v>0</v>
          </cell>
          <cell r="ET1200">
            <v>0</v>
          </cell>
          <cell r="EX1200">
            <v>0</v>
          </cell>
          <cell r="EZ1200">
            <v>0</v>
          </cell>
          <cell r="FD1200">
            <v>0</v>
          </cell>
          <cell r="FF1200">
            <v>0</v>
          </cell>
        </row>
        <row r="1201">
          <cell r="A1201" t="str">
            <v>ImportTyDK-West</v>
          </cell>
          <cell r="B1201" t="str">
            <v>DK-West</v>
          </cell>
          <cell r="G1201">
            <v>1640</v>
          </cell>
          <cell r="H1201">
            <v>0</v>
          </cell>
          <cell r="N1201">
            <v>-5198</v>
          </cell>
          <cell r="AK1201">
            <v>246.00000000000011</v>
          </cell>
          <cell r="AL1201">
            <v>0</v>
          </cell>
          <cell r="AN1201">
            <v>0</v>
          </cell>
          <cell r="AO1201">
            <v>0</v>
          </cell>
          <cell r="AP1201">
            <v>0</v>
          </cell>
          <cell r="AQ1201">
            <v>0</v>
          </cell>
          <cell r="BG1201" t="b">
            <v>0</v>
          </cell>
          <cell r="BO1201" t="b">
            <v>0</v>
          </cell>
          <cell r="CA1201" t="b">
            <v>0</v>
          </cell>
          <cell r="CB1201" t="b">
            <v>0</v>
          </cell>
          <cell r="CD1201" t="b">
            <v>0</v>
          </cell>
          <cell r="CE1201" t="b">
            <v>0</v>
          </cell>
          <cell r="CG1201" t="b">
            <v>0</v>
          </cell>
          <cell r="CH1201" t="b">
            <v>0</v>
          </cell>
          <cell r="CP1201">
            <v>0</v>
          </cell>
          <cell r="CT1201" t="b">
            <v>0</v>
          </cell>
          <cell r="CV1201" t="b">
            <v>0</v>
          </cell>
          <cell r="CX1201" t="b">
            <v>0</v>
          </cell>
          <cell r="CZ1201" t="b">
            <v>0</v>
          </cell>
          <cell r="DB1201" t="b">
            <v>0</v>
          </cell>
          <cell r="DD1201" t="b">
            <v>0</v>
          </cell>
          <cell r="DF1201" t="b">
            <v>0</v>
          </cell>
          <cell r="DH1201" t="b">
            <v>0</v>
          </cell>
          <cell r="DJ1201" t="b">
            <v>0</v>
          </cell>
          <cell r="DL1201" t="b">
            <v>0</v>
          </cell>
          <cell r="DN1201" t="b">
            <v>0</v>
          </cell>
          <cell r="DP1201" t="b">
            <v>0</v>
          </cell>
          <cell r="DV1201">
            <v>0</v>
          </cell>
          <cell r="DX1201">
            <v>0</v>
          </cell>
          <cell r="DZ1201">
            <v>0</v>
          </cell>
          <cell r="EB1201">
            <v>0</v>
          </cell>
          <cell r="ED1201">
            <v>0</v>
          </cell>
          <cell r="EF1201">
            <v>0</v>
          </cell>
          <cell r="EJ1201">
            <v>0</v>
          </cell>
          <cell r="EL1201">
            <v>0</v>
          </cell>
          <cell r="EN1201">
            <v>0</v>
          </cell>
          <cell r="EP1201">
            <v>0</v>
          </cell>
          <cell r="ER1201">
            <v>0</v>
          </cell>
          <cell r="ET1201">
            <v>0</v>
          </cell>
          <cell r="EX1201">
            <v>0</v>
          </cell>
          <cell r="EZ1201">
            <v>0</v>
          </cell>
          <cell r="FD1201">
            <v>0</v>
          </cell>
          <cell r="FF1201">
            <v>0</v>
          </cell>
        </row>
        <row r="1202">
          <cell r="A1202" t="str">
            <v>ImportTyDK-West</v>
          </cell>
          <cell r="B1202" t="str">
            <v>DK-West</v>
          </cell>
          <cell r="G1202">
            <v>1640</v>
          </cell>
          <cell r="H1202">
            <v>0</v>
          </cell>
          <cell r="N1202">
            <v>-5598</v>
          </cell>
          <cell r="AK1202">
            <v>164</v>
          </cell>
          <cell r="AL1202">
            <v>0</v>
          </cell>
          <cell r="AN1202">
            <v>0</v>
          </cell>
          <cell r="AO1202">
            <v>0</v>
          </cell>
          <cell r="AP1202">
            <v>0</v>
          </cell>
          <cell r="AQ1202">
            <v>0</v>
          </cell>
          <cell r="BG1202" t="b">
            <v>0</v>
          </cell>
          <cell r="BO1202" t="b">
            <v>0</v>
          </cell>
          <cell r="CA1202" t="b">
            <v>0</v>
          </cell>
          <cell r="CB1202" t="b">
            <v>0</v>
          </cell>
          <cell r="CD1202" t="b">
            <v>0</v>
          </cell>
          <cell r="CE1202" t="b">
            <v>0</v>
          </cell>
          <cell r="CG1202" t="b">
            <v>0</v>
          </cell>
          <cell r="CH1202" t="b">
            <v>0</v>
          </cell>
          <cell r="CP1202">
            <v>0</v>
          </cell>
          <cell r="CT1202" t="b">
            <v>0</v>
          </cell>
          <cell r="CV1202" t="b">
            <v>0</v>
          </cell>
          <cell r="CX1202" t="b">
            <v>0</v>
          </cell>
          <cell r="CZ1202" t="b">
            <v>0</v>
          </cell>
          <cell r="DB1202" t="b">
            <v>0</v>
          </cell>
          <cell r="DD1202" t="b">
            <v>0</v>
          </cell>
          <cell r="DF1202" t="b">
            <v>0</v>
          </cell>
          <cell r="DH1202" t="b">
            <v>0</v>
          </cell>
          <cell r="DJ1202" t="b">
            <v>0</v>
          </cell>
          <cell r="DL1202" t="b">
            <v>0</v>
          </cell>
          <cell r="DN1202" t="b">
            <v>0</v>
          </cell>
          <cell r="DP1202" t="b">
            <v>0</v>
          </cell>
          <cell r="DV1202">
            <v>0</v>
          </cell>
          <cell r="DX1202">
            <v>0</v>
          </cell>
          <cell r="DZ1202">
            <v>0</v>
          </cell>
          <cell r="EB1202">
            <v>0</v>
          </cell>
          <cell r="ED1202">
            <v>0</v>
          </cell>
          <cell r="EF1202">
            <v>0</v>
          </cell>
          <cell r="EJ1202">
            <v>0</v>
          </cell>
          <cell r="EL1202">
            <v>0</v>
          </cell>
          <cell r="EN1202">
            <v>0</v>
          </cell>
          <cell r="EP1202">
            <v>0</v>
          </cell>
          <cell r="ER1202">
            <v>0</v>
          </cell>
          <cell r="ET1202">
            <v>0</v>
          </cell>
          <cell r="EX1202">
            <v>0</v>
          </cell>
          <cell r="EZ1202">
            <v>0</v>
          </cell>
          <cell r="FD1202">
            <v>0</v>
          </cell>
          <cell r="FF1202">
            <v>0</v>
          </cell>
        </row>
        <row r="1203">
          <cell r="A1203" t="str">
            <v>ImportTyDK-West</v>
          </cell>
          <cell r="B1203" t="str">
            <v>DK-West</v>
          </cell>
          <cell r="G1203">
            <v>1640</v>
          </cell>
          <cell r="H1203">
            <v>0</v>
          </cell>
          <cell r="N1203">
            <v>-5998</v>
          </cell>
          <cell r="AK1203">
            <v>164</v>
          </cell>
          <cell r="AL1203">
            <v>0</v>
          </cell>
          <cell r="AN1203">
            <v>0</v>
          </cell>
          <cell r="AO1203">
            <v>0</v>
          </cell>
          <cell r="AP1203">
            <v>0</v>
          </cell>
          <cell r="AQ1203">
            <v>0</v>
          </cell>
          <cell r="BG1203" t="b">
            <v>0</v>
          </cell>
          <cell r="BO1203" t="b">
            <v>0</v>
          </cell>
          <cell r="CA1203" t="b">
            <v>0</v>
          </cell>
          <cell r="CB1203" t="b">
            <v>0</v>
          </cell>
          <cell r="CD1203" t="b">
            <v>0</v>
          </cell>
          <cell r="CE1203" t="b">
            <v>0</v>
          </cell>
          <cell r="CG1203" t="b">
            <v>0</v>
          </cell>
          <cell r="CH1203" t="b">
            <v>0</v>
          </cell>
          <cell r="CP1203">
            <v>0</v>
          </cell>
          <cell r="CT1203" t="b">
            <v>0</v>
          </cell>
          <cell r="CV1203" t="b">
            <v>0</v>
          </cell>
          <cell r="CX1203" t="b">
            <v>0</v>
          </cell>
          <cell r="CZ1203" t="b">
            <v>0</v>
          </cell>
          <cell r="DB1203" t="b">
            <v>0</v>
          </cell>
          <cell r="DD1203" t="b">
            <v>0</v>
          </cell>
          <cell r="DF1203" t="b">
            <v>0</v>
          </cell>
          <cell r="DH1203" t="b">
            <v>0</v>
          </cell>
          <cell r="DJ1203" t="b">
            <v>0</v>
          </cell>
          <cell r="DL1203" t="b">
            <v>0</v>
          </cell>
          <cell r="DN1203" t="b">
            <v>0</v>
          </cell>
          <cell r="DP1203" t="b">
            <v>0</v>
          </cell>
          <cell r="DV1203">
            <v>0</v>
          </cell>
          <cell r="DX1203">
            <v>0</v>
          </cell>
          <cell r="DZ1203">
            <v>0</v>
          </cell>
          <cell r="EB1203">
            <v>0</v>
          </cell>
          <cell r="ED1203">
            <v>0</v>
          </cell>
          <cell r="EF1203">
            <v>0</v>
          </cell>
          <cell r="EJ1203">
            <v>0</v>
          </cell>
          <cell r="EL1203">
            <v>0</v>
          </cell>
          <cell r="EN1203">
            <v>0</v>
          </cell>
          <cell r="EP1203">
            <v>0</v>
          </cell>
          <cell r="ER1203">
            <v>0</v>
          </cell>
          <cell r="ET1203">
            <v>0</v>
          </cell>
          <cell r="EX1203">
            <v>0</v>
          </cell>
          <cell r="EZ1203">
            <v>0</v>
          </cell>
          <cell r="FD1203">
            <v>0</v>
          </cell>
          <cell r="FF1203">
            <v>0</v>
          </cell>
        </row>
        <row r="1204">
          <cell r="A1204" t="str">
            <v>ImportTyDK-West</v>
          </cell>
          <cell r="B1204" t="str">
            <v>DK-West</v>
          </cell>
          <cell r="G1204">
            <v>1640</v>
          </cell>
          <cell r="H1204">
            <v>0</v>
          </cell>
          <cell r="N1204">
            <v>-6398</v>
          </cell>
          <cell r="AK1204">
            <v>164</v>
          </cell>
          <cell r="AL1204">
            <v>0</v>
          </cell>
          <cell r="AN1204">
            <v>0</v>
          </cell>
          <cell r="AO1204">
            <v>0</v>
          </cell>
          <cell r="AP1204">
            <v>0</v>
          </cell>
          <cell r="AQ1204">
            <v>0</v>
          </cell>
          <cell r="BG1204" t="b">
            <v>0</v>
          </cell>
          <cell r="BO1204" t="b">
            <v>0</v>
          </cell>
          <cell r="CA1204" t="b">
            <v>0</v>
          </cell>
          <cell r="CB1204" t="b">
            <v>0</v>
          </cell>
          <cell r="CD1204" t="b">
            <v>0</v>
          </cell>
          <cell r="CE1204" t="b">
            <v>0</v>
          </cell>
          <cell r="CG1204" t="b">
            <v>0</v>
          </cell>
          <cell r="CH1204" t="b">
            <v>0</v>
          </cell>
          <cell r="CP1204">
            <v>0</v>
          </cell>
          <cell r="CT1204" t="b">
            <v>0</v>
          </cell>
          <cell r="CV1204" t="b">
            <v>0</v>
          </cell>
          <cell r="CX1204" t="b">
            <v>0</v>
          </cell>
          <cell r="CZ1204" t="b">
            <v>0</v>
          </cell>
          <cell r="DB1204" t="b">
            <v>0</v>
          </cell>
          <cell r="DD1204" t="b">
            <v>0</v>
          </cell>
          <cell r="DF1204" t="b">
            <v>0</v>
          </cell>
          <cell r="DH1204" t="b">
            <v>0</v>
          </cell>
          <cell r="DJ1204" t="b">
            <v>0</v>
          </cell>
          <cell r="DL1204" t="b">
            <v>0</v>
          </cell>
          <cell r="DN1204" t="b">
            <v>0</v>
          </cell>
          <cell r="DP1204" t="b">
            <v>0</v>
          </cell>
          <cell r="DV1204">
            <v>0</v>
          </cell>
          <cell r="DX1204">
            <v>0</v>
          </cell>
          <cell r="DZ1204">
            <v>0</v>
          </cell>
          <cell r="EB1204">
            <v>0</v>
          </cell>
          <cell r="ED1204">
            <v>0</v>
          </cell>
          <cell r="EF1204">
            <v>0</v>
          </cell>
          <cell r="EJ1204">
            <v>0</v>
          </cell>
          <cell r="EL1204">
            <v>0</v>
          </cell>
          <cell r="EN1204">
            <v>0</v>
          </cell>
          <cell r="EP1204">
            <v>0</v>
          </cell>
          <cell r="ER1204">
            <v>0</v>
          </cell>
          <cell r="ET1204">
            <v>0</v>
          </cell>
          <cell r="EX1204">
            <v>0</v>
          </cell>
          <cell r="EZ1204">
            <v>0</v>
          </cell>
          <cell r="FD1204">
            <v>0</v>
          </cell>
          <cell r="FF1204">
            <v>0</v>
          </cell>
        </row>
        <row r="1205">
          <cell r="A1205" t="str">
            <v>ImportTyDK-West</v>
          </cell>
          <cell r="B1205" t="str">
            <v>DK-West</v>
          </cell>
          <cell r="G1205">
            <v>1640</v>
          </cell>
          <cell r="H1205">
            <v>0</v>
          </cell>
          <cell r="N1205">
            <v>-6798</v>
          </cell>
          <cell r="AK1205">
            <v>164</v>
          </cell>
          <cell r="AL1205">
            <v>0</v>
          </cell>
          <cell r="AN1205">
            <v>0</v>
          </cell>
          <cell r="AO1205">
            <v>0</v>
          </cell>
          <cell r="AP1205">
            <v>0</v>
          </cell>
          <cell r="AQ1205">
            <v>0</v>
          </cell>
          <cell r="BG1205" t="b">
            <v>0</v>
          </cell>
          <cell r="BO1205" t="b">
            <v>0</v>
          </cell>
          <cell r="CA1205" t="b">
            <v>0</v>
          </cell>
          <cell r="CB1205" t="b">
            <v>0</v>
          </cell>
          <cell r="CD1205" t="b">
            <v>0</v>
          </cell>
          <cell r="CE1205" t="b">
            <v>0</v>
          </cell>
          <cell r="CG1205" t="b">
            <v>0</v>
          </cell>
          <cell r="CH1205" t="b">
            <v>0</v>
          </cell>
          <cell r="CP1205">
            <v>0</v>
          </cell>
          <cell r="CT1205" t="b">
            <v>0</v>
          </cell>
          <cell r="CV1205" t="b">
            <v>0</v>
          </cell>
          <cell r="CX1205" t="b">
            <v>0</v>
          </cell>
          <cell r="CZ1205" t="b">
            <v>0</v>
          </cell>
          <cell r="DB1205" t="b">
            <v>0</v>
          </cell>
          <cell r="DD1205" t="b">
            <v>0</v>
          </cell>
          <cell r="DF1205" t="b">
            <v>0</v>
          </cell>
          <cell r="DH1205" t="b">
            <v>0</v>
          </cell>
          <cell r="DJ1205" t="b">
            <v>0</v>
          </cell>
          <cell r="DL1205" t="b">
            <v>0</v>
          </cell>
          <cell r="DN1205" t="b">
            <v>0</v>
          </cell>
          <cell r="DP1205" t="b">
            <v>0</v>
          </cell>
          <cell r="DV1205">
            <v>0</v>
          </cell>
          <cell r="DX1205">
            <v>0</v>
          </cell>
          <cell r="DZ1205">
            <v>0</v>
          </cell>
          <cell r="EB1205">
            <v>0</v>
          </cell>
          <cell r="ED1205">
            <v>0</v>
          </cell>
          <cell r="EF1205">
            <v>0</v>
          </cell>
          <cell r="EJ1205">
            <v>0</v>
          </cell>
          <cell r="EL1205">
            <v>0</v>
          </cell>
          <cell r="EN1205">
            <v>0</v>
          </cell>
          <cell r="EP1205">
            <v>0</v>
          </cell>
          <cell r="ER1205">
            <v>0</v>
          </cell>
          <cell r="ET1205">
            <v>0</v>
          </cell>
          <cell r="EX1205">
            <v>0</v>
          </cell>
          <cell r="EZ1205">
            <v>0</v>
          </cell>
          <cell r="FD1205">
            <v>0</v>
          </cell>
          <cell r="FF1205">
            <v>0</v>
          </cell>
        </row>
        <row r="1206">
          <cell r="A1206" t="str">
            <v>ImportTyDK-West</v>
          </cell>
          <cell r="B1206" t="str">
            <v>DK-West</v>
          </cell>
          <cell r="G1206">
            <v>1640</v>
          </cell>
          <cell r="H1206">
            <v>0</v>
          </cell>
          <cell r="N1206">
            <v>-7198</v>
          </cell>
          <cell r="AK1206">
            <v>164</v>
          </cell>
          <cell r="AL1206">
            <v>0</v>
          </cell>
          <cell r="AN1206">
            <v>0</v>
          </cell>
          <cell r="AO1206">
            <v>0</v>
          </cell>
          <cell r="AP1206">
            <v>0</v>
          </cell>
          <cell r="AQ1206">
            <v>0</v>
          </cell>
          <cell r="BG1206" t="b">
            <v>0</v>
          </cell>
          <cell r="BO1206" t="b">
            <v>0</v>
          </cell>
          <cell r="CA1206" t="b">
            <v>0</v>
          </cell>
          <cell r="CB1206" t="b">
            <v>0</v>
          </cell>
          <cell r="CD1206" t="b">
            <v>0</v>
          </cell>
          <cell r="CE1206" t="b">
            <v>0</v>
          </cell>
          <cell r="CG1206" t="b">
            <v>0</v>
          </cell>
          <cell r="CH1206" t="b">
            <v>0</v>
          </cell>
          <cell r="CP1206">
            <v>0</v>
          </cell>
          <cell r="CT1206" t="b">
            <v>0</v>
          </cell>
          <cell r="CV1206" t="b">
            <v>0</v>
          </cell>
          <cell r="CX1206" t="b">
            <v>0</v>
          </cell>
          <cell r="CZ1206" t="b">
            <v>0</v>
          </cell>
          <cell r="DB1206" t="b">
            <v>0</v>
          </cell>
          <cell r="DD1206" t="b">
            <v>0</v>
          </cell>
          <cell r="DF1206" t="b">
            <v>0</v>
          </cell>
          <cell r="DH1206" t="b">
            <v>0</v>
          </cell>
          <cell r="DJ1206" t="b">
            <v>0</v>
          </cell>
          <cell r="DL1206" t="b">
            <v>0</v>
          </cell>
          <cell r="DN1206" t="b">
            <v>0</v>
          </cell>
          <cell r="DP1206" t="b">
            <v>0</v>
          </cell>
          <cell r="DV1206">
            <v>0</v>
          </cell>
          <cell r="DX1206">
            <v>0</v>
          </cell>
          <cell r="DZ1206">
            <v>0</v>
          </cell>
          <cell r="EB1206">
            <v>0</v>
          </cell>
          <cell r="ED1206">
            <v>0</v>
          </cell>
          <cell r="EF1206">
            <v>0</v>
          </cell>
          <cell r="EJ1206">
            <v>0</v>
          </cell>
          <cell r="EL1206">
            <v>0</v>
          </cell>
          <cell r="EN1206">
            <v>0</v>
          </cell>
          <cell r="EP1206">
            <v>0</v>
          </cell>
          <cell r="ER1206">
            <v>0</v>
          </cell>
          <cell r="ET1206">
            <v>0</v>
          </cell>
          <cell r="EX1206">
            <v>0</v>
          </cell>
          <cell r="EZ1206">
            <v>0</v>
          </cell>
          <cell r="FD1206">
            <v>0</v>
          </cell>
          <cell r="FF1206">
            <v>0</v>
          </cell>
        </row>
        <row r="1207">
          <cell r="A1207" t="str">
            <v>Cobra_Holland_DK-West</v>
          </cell>
          <cell r="B1207" t="str">
            <v>DK-West</v>
          </cell>
          <cell r="G1207">
            <v>700</v>
          </cell>
          <cell r="H1207">
            <v>0</v>
          </cell>
          <cell r="AK1207">
            <v>0</v>
          </cell>
          <cell r="AL1207">
            <v>0</v>
          </cell>
          <cell r="AN1207">
            <v>0</v>
          </cell>
          <cell r="AO1207">
            <v>0</v>
          </cell>
          <cell r="AP1207">
            <v>0</v>
          </cell>
          <cell r="AQ1207">
            <v>0</v>
          </cell>
          <cell r="BG1207" t="b">
            <v>0</v>
          </cell>
          <cell r="BO1207" t="b">
            <v>0</v>
          </cell>
          <cell r="CA1207" t="b">
            <v>0</v>
          </cell>
          <cell r="CB1207" t="b">
            <v>0</v>
          </cell>
          <cell r="CD1207" t="b">
            <v>0</v>
          </cell>
          <cell r="CE1207" t="b">
            <v>0</v>
          </cell>
          <cell r="CG1207" t="b">
            <v>0</v>
          </cell>
          <cell r="CH1207" t="b">
            <v>0</v>
          </cell>
          <cell r="CP1207">
            <v>0</v>
          </cell>
          <cell r="CT1207" t="b">
            <v>0</v>
          </cell>
          <cell r="CV1207" t="b">
            <v>0</v>
          </cell>
          <cell r="CX1207" t="b">
            <v>0</v>
          </cell>
          <cell r="CZ1207" t="b">
            <v>0</v>
          </cell>
          <cell r="DB1207" t="b">
            <v>0</v>
          </cell>
          <cell r="DD1207" t="b">
            <v>0</v>
          </cell>
          <cell r="DF1207" t="b">
            <v>0</v>
          </cell>
          <cell r="DH1207" t="b">
            <v>0</v>
          </cell>
          <cell r="DJ1207" t="b">
            <v>0</v>
          </cell>
          <cell r="DL1207" t="b">
            <v>0</v>
          </cell>
          <cell r="DN1207" t="b">
            <v>0</v>
          </cell>
          <cell r="DP1207" t="b">
            <v>0</v>
          </cell>
          <cell r="DV1207">
            <v>0</v>
          </cell>
          <cell r="DX1207">
            <v>0</v>
          </cell>
          <cell r="DZ1207">
            <v>0</v>
          </cell>
          <cell r="EB1207">
            <v>0</v>
          </cell>
          <cell r="ED1207">
            <v>0</v>
          </cell>
          <cell r="EF1207">
            <v>0</v>
          </cell>
          <cell r="EJ1207">
            <v>0</v>
          </cell>
          <cell r="EL1207">
            <v>0</v>
          </cell>
          <cell r="EN1207">
            <v>0</v>
          </cell>
          <cell r="EP1207">
            <v>0</v>
          </cell>
          <cell r="ER1207">
            <v>0</v>
          </cell>
          <cell r="ET1207">
            <v>0</v>
          </cell>
          <cell r="EX1207">
            <v>0</v>
          </cell>
          <cell r="EZ1207">
            <v>0</v>
          </cell>
          <cell r="FD1207">
            <v>0</v>
          </cell>
          <cell r="FF1207">
            <v>0</v>
          </cell>
        </row>
        <row r="1208">
          <cell r="A1208" t="str">
            <v>KaarstøCC</v>
          </cell>
          <cell r="B1208" t="str">
            <v>Norge</v>
          </cell>
          <cell r="G1208">
            <v>430</v>
          </cell>
          <cell r="H1208">
            <v>0</v>
          </cell>
          <cell r="AK1208">
            <v>244.28299999999999</v>
          </cell>
          <cell r="AL1208">
            <v>0</v>
          </cell>
          <cell r="AN1208">
            <v>0</v>
          </cell>
          <cell r="AO1208">
            <v>38.442</v>
          </cell>
          <cell r="AP1208">
            <v>4805.25</v>
          </cell>
          <cell r="AQ1208">
            <v>43</v>
          </cell>
          <cell r="BG1208" t="b">
            <v>0</v>
          </cell>
          <cell r="BO1208" t="b">
            <v>0</v>
          </cell>
          <cell r="CA1208" t="b">
            <v>0</v>
          </cell>
          <cell r="CB1208" t="b">
            <v>0</v>
          </cell>
          <cell r="CD1208" t="b">
            <v>0</v>
          </cell>
          <cell r="CE1208" t="b">
            <v>0</v>
          </cell>
          <cell r="CG1208" t="b">
            <v>0</v>
          </cell>
          <cell r="CH1208" t="b">
            <v>0</v>
          </cell>
          <cell r="CP1208" t="e">
            <v>#N/A</v>
          </cell>
          <cell r="CT1208" t="b">
            <v>0</v>
          </cell>
          <cell r="CV1208" t="b">
            <v>0</v>
          </cell>
          <cell r="CX1208" t="b">
            <v>0</v>
          </cell>
          <cell r="CZ1208" t="b">
            <v>0</v>
          </cell>
          <cell r="DB1208" t="b">
            <v>0</v>
          </cell>
          <cell r="DD1208" t="b">
            <v>0</v>
          </cell>
          <cell r="DF1208" t="b">
            <v>0</v>
          </cell>
          <cell r="DH1208" t="b">
            <v>0</v>
          </cell>
          <cell r="DJ1208" t="b">
            <v>0</v>
          </cell>
          <cell r="DL1208" t="b">
            <v>0</v>
          </cell>
          <cell r="DN1208" t="b">
            <v>0</v>
          </cell>
          <cell r="DP1208" t="b">
            <v>0</v>
          </cell>
          <cell r="DV1208">
            <v>0</v>
          </cell>
          <cell r="DX1208">
            <v>0</v>
          </cell>
          <cell r="DZ1208">
            <v>0</v>
          </cell>
          <cell r="EB1208">
            <v>0</v>
          </cell>
          <cell r="ED1208">
            <v>0</v>
          </cell>
          <cell r="EF1208">
            <v>0</v>
          </cell>
          <cell r="EJ1208">
            <v>0</v>
          </cell>
          <cell r="EL1208">
            <v>0</v>
          </cell>
          <cell r="EN1208">
            <v>0</v>
          </cell>
          <cell r="EP1208">
            <v>0</v>
          </cell>
          <cell r="ER1208">
            <v>0</v>
          </cell>
          <cell r="ET1208">
            <v>0</v>
          </cell>
          <cell r="EX1208">
            <v>0</v>
          </cell>
          <cell r="EZ1208">
            <v>0</v>
          </cell>
          <cell r="FD1208">
            <v>0</v>
          </cell>
          <cell r="FF1208">
            <v>0</v>
          </cell>
        </row>
        <row r="1209">
          <cell r="A1209" t="str">
            <v>MongstadCHP</v>
          </cell>
          <cell r="B1209" t="str">
            <v>Norge</v>
          </cell>
          <cell r="G1209">
            <v>280</v>
          </cell>
          <cell r="H1209">
            <v>0</v>
          </cell>
          <cell r="N1209">
            <v>2300</v>
          </cell>
          <cell r="AK1209">
            <v>280</v>
          </cell>
          <cell r="AL1209">
            <v>0</v>
          </cell>
          <cell r="AN1209">
            <v>0</v>
          </cell>
          <cell r="AO1209">
            <v>0</v>
          </cell>
          <cell r="AP1209">
            <v>0</v>
          </cell>
          <cell r="AQ1209">
            <v>0</v>
          </cell>
          <cell r="BG1209" t="b">
            <v>0</v>
          </cell>
          <cell r="BO1209" t="b">
            <v>0</v>
          </cell>
          <cell r="CA1209" t="b">
            <v>0</v>
          </cell>
          <cell r="CB1209" t="b">
            <v>0</v>
          </cell>
          <cell r="CD1209" t="b">
            <v>0</v>
          </cell>
          <cell r="CE1209" t="b">
            <v>0</v>
          </cell>
          <cell r="CG1209" t="b">
            <v>0</v>
          </cell>
          <cell r="CH1209" t="b">
            <v>0</v>
          </cell>
          <cell r="CP1209">
            <v>0</v>
          </cell>
          <cell r="CT1209" t="b">
            <v>0</v>
          </cell>
          <cell r="CV1209" t="b">
            <v>0</v>
          </cell>
          <cell r="CX1209" t="b">
            <v>0</v>
          </cell>
          <cell r="CZ1209" t="b">
            <v>0</v>
          </cell>
          <cell r="DB1209" t="b">
            <v>0</v>
          </cell>
          <cell r="DD1209" t="b">
            <v>0</v>
          </cell>
          <cell r="DF1209" t="b">
            <v>0</v>
          </cell>
          <cell r="DH1209" t="b">
            <v>0</v>
          </cell>
          <cell r="DJ1209" t="b">
            <v>0</v>
          </cell>
          <cell r="DL1209" t="b">
            <v>0</v>
          </cell>
          <cell r="DN1209" t="b">
            <v>0</v>
          </cell>
          <cell r="DP1209" t="b">
            <v>0</v>
          </cell>
          <cell r="DV1209">
            <v>0</v>
          </cell>
          <cell r="DX1209">
            <v>0</v>
          </cell>
          <cell r="DZ1209">
            <v>0</v>
          </cell>
          <cell r="EB1209">
            <v>0</v>
          </cell>
          <cell r="ED1209">
            <v>0</v>
          </cell>
          <cell r="EF1209">
            <v>0</v>
          </cell>
          <cell r="EJ1209">
            <v>0</v>
          </cell>
          <cell r="EL1209">
            <v>0</v>
          </cell>
          <cell r="EN1209">
            <v>0</v>
          </cell>
          <cell r="EP1209">
            <v>0</v>
          </cell>
          <cell r="ER1209">
            <v>0</v>
          </cell>
          <cell r="ET1209">
            <v>0</v>
          </cell>
          <cell r="EX1209">
            <v>0</v>
          </cell>
          <cell r="EZ1209">
            <v>0</v>
          </cell>
          <cell r="FD1209">
            <v>0</v>
          </cell>
          <cell r="FF1209">
            <v>0</v>
          </cell>
        </row>
        <row r="1210">
          <cell r="A1210" t="str">
            <v>MelkøyaCC</v>
          </cell>
          <cell r="B1210" t="str">
            <v>Norge</v>
          </cell>
          <cell r="G1210">
            <v>215</v>
          </cell>
          <cell r="H1210">
            <v>0</v>
          </cell>
          <cell r="AK1210">
            <v>86</v>
          </cell>
          <cell r="AL1210">
            <v>0</v>
          </cell>
          <cell r="AN1210">
            <v>0</v>
          </cell>
          <cell r="AO1210">
            <v>8.6</v>
          </cell>
          <cell r="AP1210">
            <v>2150</v>
          </cell>
          <cell r="AQ1210">
            <v>17.2</v>
          </cell>
          <cell r="BG1210" t="b">
            <v>0</v>
          </cell>
          <cell r="BO1210" t="b">
            <v>0</v>
          </cell>
          <cell r="CA1210" t="b">
            <v>0</v>
          </cell>
          <cell r="CB1210" t="b">
            <v>0</v>
          </cell>
          <cell r="CD1210" t="b">
            <v>0</v>
          </cell>
          <cell r="CE1210" t="b">
            <v>0</v>
          </cell>
          <cell r="CG1210" t="b">
            <v>0</v>
          </cell>
          <cell r="CH1210" t="b">
            <v>0</v>
          </cell>
          <cell r="CP1210" t="e">
            <v>#N/A</v>
          </cell>
          <cell r="CT1210" t="b">
            <v>0</v>
          </cell>
          <cell r="CV1210" t="b">
            <v>0</v>
          </cell>
          <cell r="CX1210" t="b">
            <v>0</v>
          </cell>
          <cell r="CZ1210" t="b">
            <v>0</v>
          </cell>
          <cell r="DB1210" t="b">
            <v>0</v>
          </cell>
          <cell r="DD1210" t="b">
            <v>0</v>
          </cell>
          <cell r="DF1210" t="b">
            <v>0</v>
          </cell>
          <cell r="DH1210" t="b">
            <v>0</v>
          </cell>
          <cell r="DJ1210" t="b">
            <v>0</v>
          </cell>
          <cell r="DL1210" t="b">
            <v>0</v>
          </cell>
          <cell r="DN1210" t="b">
            <v>0</v>
          </cell>
          <cell r="DP1210" t="b">
            <v>0</v>
          </cell>
          <cell r="DV1210">
            <v>0</v>
          </cell>
          <cell r="DX1210">
            <v>0</v>
          </cell>
          <cell r="DZ1210">
            <v>0</v>
          </cell>
          <cell r="EB1210">
            <v>0</v>
          </cell>
          <cell r="ED1210">
            <v>0</v>
          </cell>
          <cell r="EF1210">
            <v>0</v>
          </cell>
          <cell r="EJ1210">
            <v>0</v>
          </cell>
          <cell r="EL1210">
            <v>0</v>
          </cell>
          <cell r="EN1210">
            <v>0</v>
          </cell>
          <cell r="EP1210">
            <v>0</v>
          </cell>
          <cell r="ER1210">
            <v>0</v>
          </cell>
          <cell r="ET1210">
            <v>0</v>
          </cell>
          <cell r="EX1210">
            <v>0</v>
          </cell>
          <cell r="EZ1210">
            <v>0</v>
          </cell>
          <cell r="FD1210">
            <v>0</v>
          </cell>
          <cell r="FF1210">
            <v>0</v>
          </cell>
        </row>
        <row r="1211">
          <cell r="A1211" t="str">
            <v>NGCC_N01</v>
          </cell>
          <cell r="B1211" t="str">
            <v>Norge</v>
          </cell>
          <cell r="G1211">
            <v>400</v>
          </cell>
          <cell r="H1211">
            <v>0</v>
          </cell>
          <cell r="AK1211">
            <v>1364.2</v>
          </cell>
          <cell r="AL1211">
            <v>0</v>
          </cell>
          <cell r="AN1211">
            <v>0</v>
          </cell>
          <cell r="AO1211">
            <v>37.250000000000007</v>
          </cell>
          <cell r="AP1211">
            <v>5066</v>
          </cell>
          <cell r="AQ1211">
            <v>40</v>
          </cell>
          <cell r="BG1211" t="b">
            <v>0</v>
          </cell>
          <cell r="BO1211" t="b">
            <v>0</v>
          </cell>
          <cell r="CA1211" t="b">
            <v>0</v>
          </cell>
          <cell r="CB1211" t="b">
            <v>0</v>
          </cell>
          <cell r="CD1211" t="b">
            <v>0</v>
          </cell>
          <cell r="CE1211" t="b">
            <v>0</v>
          </cell>
          <cell r="CG1211" t="b">
            <v>0</v>
          </cell>
          <cell r="CH1211" t="b">
            <v>0</v>
          </cell>
          <cell r="CP1211" t="e">
            <v>#N/A</v>
          </cell>
          <cell r="CT1211" t="b">
            <v>0</v>
          </cell>
          <cell r="CV1211" t="b">
            <v>0</v>
          </cell>
          <cell r="CX1211" t="b">
            <v>0</v>
          </cell>
          <cell r="CZ1211" t="b">
            <v>0</v>
          </cell>
          <cell r="DB1211" t="b">
            <v>0</v>
          </cell>
          <cell r="DD1211" t="b">
            <v>0</v>
          </cell>
          <cell r="DF1211" t="b">
            <v>0</v>
          </cell>
          <cell r="DH1211" t="b">
            <v>0</v>
          </cell>
          <cell r="DJ1211" t="b">
            <v>0</v>
          </cell>
          <cell r="DL1211" t="b">
            <v>0</v>
          </cell>
          <cell r="DN1211" t="b">
            <v>0</v>
          </cell>
          <cell r="DP1211" t="b">
            <v>0</v>
          </cell>
          <cell r="DV1211">
            <v>0</v>
          </cell>
          <cell r="DX1211">
            <v>0</v>
          </cell>
          <cell r="DZ1211">
            <v>0</v>
          </cell>
          <cell r="EB1211">
            <v>0</v>
          </cell>
          <cell r="ED1211">
            <v>0</v>
          </cell>
          <cell r="EF1211">
            <v>0</v>
          </cell>
          <cell r="EJ1211">
            <v>0</v>
          </cell>
          <cell r="EL1211">
            <v>0</v>
          </cell>
          <cell r="EN1211">
            <v>0</v>
          </cell>
          <cell r="EP1211">
            <v>0</v>
          </cell>
          <cell r="ER1211">
            <v>0</v>
          </cell>
          <cell r="ET1211">
            <v>0</v>
          </cell>
          <cell r="EX1211">
            <v>0</v>
          </cell>
          <cell r="EZ1211">
            <v>0</v>
          </cell>
          <cell r="FD1211">
            <v>0</v>
          </cell>
          <cell r="FF1211">
            <v>0</v>
          </cell>
        </row>
        <row r="1212">
          <cell r="A1212" t="str">
            <v>NGCC_N02</v>
          </cell>
          <cell r="B1212" t="str">
            <v>Norge</v>
          </cell>
          <cell r="G1212">
            <v>400</v>
          </cell>
          <cell r="H1212">
            <v>0</v>
          </cell>
          <cell r="AK1212">
            <v>1364.2</v>
          </cell>
          <cell r="AL1212">
            <v>0</v>
          </cell>
          <cell r="AN1212">
            <v>0</v>
          </cell>
          <cell r="AO1212">
            <v>37.250000000000007</v>
          </cell>
          <cell r="AP1212">
            <v>5066</v>
          </cell>
          <cell r="AQ1212">
            <v>40</v>
          </cell>
          <cell r="BG1212" t="b">
            <v>0</v>
          </cell>
          <cell r="BO1212" t="b">
            <v>0</v>
          </cell>
          <cell r="CA1212" t="b">
            <v>0</v>
          </cell>
          <cell r="CB1212" t="b">
            <v>0</v>
          </cell>
          <cell r="CD1212" t="b">
            <v>0</v>
          </cell>
          <cell r="CE1212" t="b">
            <v>0</v>
          </cell>
          <cell r="CG1212" t="b">
            <v>0</v>
          </cell>
          <cell r="CH1212" t="b">
            <v>0</v>
          </cell>
          <cell r="CP1212" t="e">
            <v>#N/A</v>
          </cell>
          <cell r="CT1212" t="b">
            <v>0</v>
          </cell>
          <cell r="CV1212" t="b">
            <v>0</v>
          </cell>
          <cell r="CX1212" t="b">
            <v>0</v>
          </cell>
          <cell r="CZ1212" t="b">
            <v>0</v>
          </cell>
          <cell r="DB1212" t="b">
            <v>0</v>
          </cell>
          <cell r="DD1212" t="b">
            <v>0</v>
          </cell>
          <cell r="DF1212" t="b">
            <v>0</v>
          </cell>
          <cell r="DH1212" t="b">
            <v>0</v>
          </cell>
          <cell r="DJ1212" t="b">
            <v>0</v>
          </cell>
          <cell r="DL1212" t="b">
            <v>0</v>
          </cell>
          <cell r="DN1212" t="b">
            <v>0</v>
          </cell>
          <cell r="DP1212" t="b">
            <v>0</v>
          </cell>
          <cell r="DV1212">
            <v>0</v>
          </cell>
          <cell r="DX1212">
            <v>0</v>
          </cell>
          <cell r="DZ1212">
            <v>0</v>
          </cell>
          <cell r="EB1212">
            <v>0</v>
          </cell>
          <cell r="ED1212">
            <v>0</v>
          </cell>
          <cell r="EF1212">
            <v>0</v>
          </cell>
          <cell r="EJ1212">
            <v>0</v>
          </cell>
          <cell r="EL1212">
            <v>0</v>
          </cell>
          <cell r="EN1212">
            <v>0</v>
          </cell>
          <cell r="EP1212">
            <v>0</v>
          </cell>
          <cell r="ER1212">
            <v>0</v>
          </cell>
          <cell r="ET1212">
            <v>0</v>
          </cell>
          <cell r="EX1212">
            <v>0</v>
          </cell>
          <cell r="EZ1212">
            <v>0</v>
          </cell>
          <cell r="FD1212">
            <v>0</v>
          </cell>
          <cell r="FF1212">
            <v>0</v>
          </cell>
        </row>
        <row r="1213">
          <cell r="A1213" t="str">
            <v>BERGEN WTE 1</v>
          </cell>
          <cell r="B1213" t="str">
            <v>Norge</v>
          </cell>
          <cell r="G1213">
            <v>11.88</v>
          </cell>
          <cell r="H1213">
            <v>31.320000000000004</v>
          </cell>
          <cell r="AK1213">
            <v>2.48292</v>
          </cell>
          <cell r="AL1213">
            <v>17.257320000000004</v>
          </cell>
          <cell r="AN1213">
            <v>0</v>
          </cell>
          <cell r="AO1213">
            <v>12.711600000000002</v>
          </cell>
          <cell r="AP1213">
            <v>1236.7080000000001</v>
          </cell>
          <cell r="AQ1213">
            <v>1.6632000000000002</v>
          </cell>
          <cell r="BG1213" t="b">
            <v>0</v>
          </cell>
          <cell r="BO1213" t="b">
            <v>0</v>
          </cell>
          <cell r="CA1213" t="b">
            <v>0</v>
          </cell>
          <cell r="CB1213" t="b">
            <v>0</v>
          </cell>
          <cell r="CD1213" t="b">
            <v>0</v>
          </cell>
          <cell r="CE1213" t="b">
            <v>0</v>
          </cell>
          <cell r="CG1213" t="b">
            <v>0</v>
          </cell>
          <cell r="CH1213" t="b">
            <v>0</v>
          </cell>
          <cell r="CP1213" t="str">
            <v>ECWSTBPC</v>
          </cell>
          <cell r="CT1213" t="b">
            <v>0</v>
          </cell>
          <cell r="CV1213" t="b">
            <v>0</v>
          </cell>
          <cell r="CX1213" t="b">
            <v>0</v>
          </cell>
          <cell r="CZ1213" t="b">
            <v>0</v>
          </cell>
          <cell r="DB1213" t="b">
            <v>0</v>
          </cell>
          <cell r="DD1213" t="b">
            <v>0</v>
          </cell>
          <cell r="DF1213" t="b">
            <v>0</v>
          </cell>
          <cell r="DH1213" t="b">
            <v>0</v>
          </cell>
          <cell r="DJ1213" t="b">
            <v>0</v>
          </cell>
          <cell r="DL1213" t="b">
            <v>0</v>
          </cell>
          <cell r="DN1213" t="b">
            <v>0</v>
          </cell>
          <cell r="DP1213" t="b">
            <v>0</v>
          </cell>
          <cell r="DV1213">
            <v>0</v>
          </cell>
          <cell r="DX1213">
            <v>0</v>
          </cell>
          <cell r="DZ1213">
            <v>0</v>
          </cell>
          <cell r="EB1213">
            <v>0</v>
          </cell>
          <cell r="ED1213">
            <v>0</v>
          </cell>
          <cell r="EF1213">
            <v>0</v>
          </cell>
          <cell r="EJ1213">
            <v>0</v>
          </cell>
          <cell r="EL1213">
            <v>0</v>
          </cell>
          <cell r="EN1213">
            <v>0</v>
          </cell>
          <cell r="EP1213">
            <v>0</v>
          </cell>
          <cell r="ER1213">
            <v>0</v>
          </cell>
          <cell r="ET1213">
            <v>0</v>
          </cell>
          <cell r="EX1213">
            <v>0</v>
          </cell>
          <cell r="EZ1213">
            <v>0</v>
          </cell>
          <cell r="FD1213">
            <v>0</v>
          </cell>
          <cell r="FF1213">
            <v>0</v>
          </cell>
        </row>
        <row r="1214">
          <cell r="A1214" t="str">
            <v>FUGLEVIK IC 1-2</v>
          </cell>
          <cell r="B1214" t="str">
            <v>Norge</v>
          </cell>
          <cell r="G1214">
            <v>0.23599999999999999</v>
          </cell>
          <cell r="H1214">
            <v>0.33714285714285713</v>
          </cell>
          <cell r="AK1214">
            <v>7.8469999999999984E-2</v>
          </cell>
          <cell r="AL1214">
            <v>0.16014285714285711</v>
          </cell>
          <cell r="AN1214">
            <v>0</v>
          </cell>
          <cell r="AO1214">
            <v>2.3599999999999999E-2</v>
          </cell>
          <cell r="AP1214">
            <v>7.08</v>
          </cell>
          <cell r="AQ1214">
            <v>2.3599999999999999E-2</v>
          </cell>
          <cell r="BG1214" t="b">
            <v>0</v>
          </cell>
          <cell r="BO1214" t="b">
            <v>0</v>
          </cell>
          <cell r="CA1214" t="b">
            <v>0</v>
          </cell>
          <cell r="CB1214" t="b">
            <v>0</v>
          </cell>
          <cell r="CD1214" t="b">
            <v>0</v>
          </cell>
          <cell r="CE1214" t="b">
            <v>0</v>
          </cell>
          <cell r="CG1214" t="b">
            <v>0</v>
          </cell>
          <cell r="CH1214" t="b">
            <v>0</v>
          </cell>
          <cell r="CP1214" t="e">
            <v>#N/A</v>
          </cell>
          <cell r="CT1214" t="b">
            <v>0</v>
          </cell>
          <cell r="CV1214" t="b">
            <v>0</v>
          </cell>
          <cell r="CX1214" t="b">
            <v>0</v>
          </cell>
          <cell r="CZ1214" t="b">
            <v>0</v>
          </cell>
          <cell r="DB1214" t="b">
            <v>0</v>
          </cell>
          <cell r="DD1214" t="b">
            <v>0</v>
          </cell>
          <cell r="DF1214" t="b">
            <v>0</v>
          </cell>
          <cell r="DH1214" t="b">
            <v>0</v>
          </cell>
          <cell r="DJ1214" t="b">
            <v>0</v>
          </cell>
          <cell r="DL1214" t="b">
            <v>0</v>
          </cell>
          <cell r="DN1214" t="b">
            <v>0</v>
          </cell>
          <cell r="DP1214" t="b">
            <v>0</v>
          </cell>
          <cell r="DV1214">
            <v>0</v>
          </cell>
          <cell r="DX1214">
            <v>0</v>
          </cell>
          <cell r="DZ1214">
            <v>0</v>
          </cell>
          <cell r="EB1214">
            <v>0</v>
          </cell>
          <cell r="ED1214">
            <v>0</v>
          </cell>
          <cell r="EF1214">
            <v>0</v>
          </cell>
          <cell r="EJ1214">
            <v>0</v>
          </cell>
          <cell r="EL1214">
            <v>0</v>
          </cell>
          <cell r="EN1214">
            <v>0</v>
          </cell>
          <cell r="EP1214">
            <v>0</v>
          </cell>
          <cell r="ER1214">
            <v>0</v>
          </cell>
          <cell r="ET1214">
            <v>0</v>
          </cell>
          <cell r="EX1214">
            <v>0</v>
          </cell>
          <cell r="EZ1214">
            <v>0</v>
          </cell>
          <cell r="FD1214">
            <v>0</v>
          </cell>
          <cell r="FF1214">
            <v>0</v>
          </cell>
        </row>
        <row r="1215">
          <cell r="A1215" t="str">
            <v>KLEMETSRUD 1</v>
          </cell>
          <cell r="B1215" t="str">
            <v>Norge</v>
          </cell>
          <cell r="G1215">
            <v>10.65</v>
          </cell>
          <cell r="H1215">
            <v>0</v>
          </cell>
          <cell r="AK1215">
            <v>3.1617187499999999</v>
          </cell>
          <cell r="AL1215">
            <v>0</v>
          </cell>
          <cell r="AN1215">
            <v>0</v>
          </cell>
          <cell r="AO1215">
            <v>11.3955</v>
          </cell>
          <cell r="AP1215">
            <v>1108.665</v>
          </cell>
          <cell r="AQ1215">
            <v>1.4910000000000001</v>
          </cell>
          <cell r="BG1215" t="b">
            <v>0</v>
          </cell>
          <cell r="BO1215" t="b">
            <v>0</v>
          </cell>
          <cell r="CA1215" t="b">
            <v>0</v>
          </cell>
          <cell r="CB1215" t="b">
            <v>0</v>
          </cell>
          <cell r="CD1215" t="b">
            <v>0</v>
          </cell>
          <cell r="CE1215" t="b">
            <v>0</v>
          </cell>
          <cell r="CG1215" t="b">
            <v>0</v>
          </cell>
          <cell r="CH1215" t="b">
            <v>0</v>
          </cell>
          <cell r="CP1215" t="str">
            <v>ETWSTSTM</v>
          </cell>
          <cell r="CT1215" t="b">
            <v>0</v>
          </cell>
          <cell r="CV1215" t="b">
            <v>0</v>
          </cell>
          <cell r="CX1215" t="b">
            <v>0</v>
          </cell>
          <cell r="CZ1215" t="b">
            <v>0</v>
          </cell>
          <cell r="DB1215" t="b">
            <v>0</v>
          </cell>
          <cell r="DD1215" t="b">
            <v>0</v>
          </cell>
          <cell r="DF1215" t="b">
            <v>0</v>
          </cell>
          <cell r="DH1215" t="b">
            <v>0</v>
          </cell>
          <cell r="DJ1215" t="b">
            <v>0</v>
          </cell>
          <cell r="DL1215" t="b">
            <v>0</v>
          </cell>
          <cell r="DN1215" t="b">
            <v>0</v>
          </cell>
          <cell r="DP1215" t="b">
            <v>0</v>
          </cell>
          <cell r="DV1215">
            <v>0</v>
          </cell>
          <cell r="DX1215">
            <v>0</v>
          </cell>
          <cell r="DZ1215">
            <v>0</v>
          </cell>
          <cell r="EB1215">
            <v>0</v>
          </cell>
          <cell r="ED1215">
            <v>0</v>
          </cell>
          <cell r="EF1215">
            <v>0</v>
          </cell>
          <cell r="EJ1215">
            <v>0</v>
          </cell>
          <cell r="EL1215">
            <v>0</v>
          </cell>
          <cell r="EN1215">
            <v>0</v>
          </cell>
          <cell r="EP1215">
            <v>0</v>
          </cell>
          <cell r="ER1215">
            <v>0</v>
          </cell>
          <cell r="ET1215">
            <v>0</v>
          </cell>
          <cell r="EX1215">
            <v>0</v>
          </cell>
          <cell r="EZ1215">
            <v>0</v>
          </cell>
          <cell r="FD1215">
            <v>0</v>
          </cell>
          <cell r="FF1215">
            <v>0</v>
          </cell>
        </row>
        <row r="1216">
          <cell r="A1216" t="str">
            <v>LONGYEARBYEN WORKS 1-2</v>
          </cell>
          <cell r="B1216" t="str">
            <v>Norge</v>
          </cell>
          <cell r="G1216">
            <v>11.059999999999999</v>
          </cell>
          <cell r="H1216">
            <v>0</v>
          </cell>
          <cell r="AK1216">
            <v>2.6267499999999995</v>
          </cell>
          <cell r="AL1216">
            <v>0</v>
          </cell>
          <cell r="AN1216">
            <v>0</v>
          </cell>
          <cell r="AO1216">
            <v>1.7430559999999999</v>
          </cell>
          <cell r="AP1216">
            <v>274.84100000000001</v>
          </cell>
          <cell r="AQ1216">
            <v>1.5484</v>
          </cell>
          <cell r="BG1216" t="b">
            <v>0</v>
          </cell>
          <cell r="BO1216" t="b">
            <v>0</v>
          </cell>
          <cell r="CA1216" t="b">
            <v>0</v>
          </cell>
          <cell r="CB1216" t="b">
            <v>0</v>
          </cell>
          <cell r="CD1216" t="b">
            <v>0</v>
          </cell>
          <cell r="CE1216" t="b">
            <v>0</v>
          </cell>
          <cell r="CG1216" t="b">
            <v>0</v>
          </cell>
          <cell r="CH1216" t="b">
            <v>0</v>
          </cell>
          <cell r="CP1216" t="e">
            <v>#N/A</v>
          </cell>
          <cell r="CT1216" t="b">
            <v>0</v>
          </cell>
          <cell r="CV1216" t="b">
            <v>0</v>
          </cell>
          <cell r="CX1216" t="b">
            <v>0</v>
          </cell>
          <cell r="CZ1216" t="b">
            <v>0</v>
          </cell>
          <cell r="DB1216" t="b">
            <v>0</v>
          </cell>
          <cell r="DD1216" t="b">
            <v>0</v>
          </cell>
          <cell r="DF1216" t="b">
            <v>0</v>
          </cell>
          <cell r="DH1216" t="b">
            <v>0</v>
          </cell>
          <cell r="DJ1216" t="b">
            <v>0</v>
          </cell>
          <cell r="DL1216" t="b">
            <v>0</v>
          </cell>
          <cell r="DN1216" t="b">
            <v>0</v>
          </cell>
          <cell r="DP1216" t="b">
            <v>0</v>
          </cell>
          <cell r="DV1216">
            <v>0</v>
          </cell>
          <cell r="DX1216">
            <v>0</v>
          </cell>
          <cell r="DZ1216">
            <v>0</v>
          </cell>
          <cell r="EB1216">
            <v>0</v>
          </cell>
          <cell r="ED1216">
            <v>0</v>
          </cell>
          <cell r="EF1216">
            <v>0</v>
          </cell>
          <cell r="EJ1216">
            <v>0</v>
          </cell>
          <cell r="EL1216">
            <v>0</v>
          </cell>
          <cell r="EN1216">
            <v>0</v>
          </cell>
          <cell r="EP1216">
            <v>0</v>
          </cell>
          <cell r="ER1216">
            <v>0</v>
          </cell>
          <cell r="ET1216">
            <v>0</v>
          </cell>
          <cell r="EX1216">
            <v>0</v>
          </cell>
          <cell r="EZ1216">
            <v>0</v>
          </cell>
          <cell r="FD1216">
            <v>0</v>
          </cell>
          <cell r="FF1216">
            <v>0</v>
          </cell>
        </row>
        <row r="1217">
          <cell r="A1217" t="str">
            <v>LONGYEARBYEN WORKS 1-2</v>
          </cell>
          <cell r="B1217" t="str">
            <v>Norge</v>
          </cell>
          <cell r="G1217">
            <v>11.059999999999999</v>
          </cell>
          <cell r="H1217">
            <v>0</v>
          </cell>
          <cell r="AK1217">
            <v>2.6267499999999995</v>
          </cell>
          <cell r="AL1217">
            <v>0</v>
          </cell>
          <cell r="AN1217">
            <v>0</v>
          </cell>
          <cell r="AO1217">
            <v>1.7430559999999999</v>
          </cell>
          <cell r="AP1217">
            <v>274.84100000000001</v>
          </cell>
          <cell r="AQ1217">
            <v>1.5484</v>
          </cell>
          <cell r="BG1217" t="b">
            <v>0</v>
          </cell>
          <cell r="BO1217" t="b">
            <v>0</v>
          </cell>
          <cell r="CA1217" t="b">
            <v>0</v>
          </cell>
          <cell r="CB1217" t="b">
            <v>0</v>
          </cell>
          <cell r="CD1217" t="b">
            <v>0</v>
          </cell>
          <cell r="CE1217" t="b">
            <v>0</v>
          </cell>
          <cell r="CG1217" t="b">
            <v>0</v>
          </cell>
          <cell r="CH1217" t="b">
            <v>0</v>
          </cell>
          <cell r="CP1217" t="e">
            <v>#N/A</v>
          </cell>
          <cell r="CT1217" t="b">
            <v>0</v>
          </cell>
          <cell r="CV1217" t="b">
            <v>0</v>
          </cell>
          <cell r="CX1217" t="b">
            <v>0</v>
          </cell>
          <cell r="CZ1217" t="b">
            <v>0</v>
          </cell>
          <cell r="DB1217" t="b">
            <v>0</v>
          </cell>
          <cell r="DD1217" t="b">
            <v>0</v>
          </cell>
          <cell r="DF1217" t="b">
            <v>0</v>
          </cell>
          <cell r="DH1217" t="b">
            <v>0</v>
          </cell>
          <cell r="DJ1217" t="b">
            <v>0</v>
          </cell>
          <cell r="DL1217" t="b">
            <v>0</v>
          </cell>
          <cell r="DN1217" t="b">
            <v>0</v>
          </cell>
          <cell r="DP1217" t="b">
            <v>0</v>
          </cell>
          <cell r="DV1217">
            <v>0</v>
          </cell>
          <cell r="DX1217">
            <v>0</v>
          </cell>
          <cell r="DZ1217">
            <v>0</v>
          </cell>
          <cell r="EB1217">
            <v>0</v>
          </cell>
          <cell r="ED1217">
            <v>0</v>
          </cell>
          <cell r="EF1217">
            <v>0</v>
          </cell>
          <cell r="EJ1217">
            <v>0</v>
          </cell>
          <cell r="EL1217">
            <v>0</v>
          </cell>
          <cell r="EN1217">
            <v>0</v>
          </cell>
          <cell r="EP1217">
            <v>0</v>
          </cell>
          <cell r="ER1217">
            <v>0</v>
          </cell>
          <cell r="ET1217">
            <v>0</v>
          </cell>
          <cell r="EX1217">
            <v>0</v>
          </cell>
          <cell r="EZ1217">
            <v>0</v>
          </cell>
          <cell r="FD1217">
            <v>0</v>
          </cell>
          <cell r="FF1217">
            <v>0</v>
          </cell>
        </row>
        <row r="1218">
          <cell r="A1218" t="str">
            <v>LONGYEARBYEN WORKS IC 1-6</v>
          </cell>
          <cell r="B1218" t="str">
            <v>Norge</v>
          </cell>
          <cell r="G1218">
            <v>8.02</v>
          </cell>
          <cell r="H1218">
            <v>0</v>
          </cell>
          <cell r="AK1218">
            <v>2.6666499999999997</v>
          </cell>
          <cell r="AL1218">
            <v>0</v>
          </cell>
          <cell r="AN1218">
            <v>0</v>
          </cell>
          <cell r="AO1218">
            <v>0.64159999999999995</v>
          </cell>
          <cell r="AP1218">
            <v>160.39999999999998</v>
          </cell>
          <cell r="AQ1218">
            <v>1.1228</v>
          </cell>
          <cell r="BG1218" t="b">
            <v>0</v>
          </cell>
          <cell r="BO1218" t="b">
            <v>0</v>
          </cell>
          <cell r="CA1218" t="b">
            <v>0</v>
          </cell>
          <cell r="CB1218" t="b">
            <v>0</v>
          </cell>
          <cell r="CD1218" t="b">
            <v>0</v>
          </cell>
          <cell r="CE1218" t="b">
            <v>0</v>
          </cell>
          <cell r="CG1218" t="b">
            <v>0</v>
          </cell>
          <cell r="CH1218" t="b">
            <v>0</v>
          </cell>
          <cell r="CP1218" t="e">
            <v>#N/A</v>
          </cell>
          <cell r="CT1218" t="b">
            <v>0</v>
          </cell>
          <cell r="CV1218" t="b">
            <v>0</v>
          </cell>
          <cell r="CX1218" t="b">
            <v>0</v>
          </cell>
          <cell r="CZ1218" t="b">
            <v>0</v>
          </cell>
          <cell r="DB1218" t="b">
            <v>0</v>
          </cell>
          <cell r="DD1218" t="b">
            <v>0</v>
          </cell>
          <cell r="DF1218" t="b">
            <v>0</v>
          </cell>
          <cell r="DH1218" t="b">
            <v>0</v>
          </cell>
          <cell r="DJ1218" t="b">
            <v>0</v>
          </cell>
          <cell r="DL1218" t="b">
            <v>0</v>
          </cell>
          <cell r="DN1218" t="b">
            <v>0</v>
          </cell>
          <cell r="DP1218" t="b">
            <v>0</v>
          </cell>
          <cell r="DV1218">
            <v>0</v>
          </cell>
          <cell r="DX1218">
            <v>0</v>
          </cell>
          <cell r="DZ1218">
            <v>0</v>
          </cell>
          <cell r="EB1218">
            <v>0</v>
          </cell>
          <cell r="ED1218">
            <v>0</v>
          </cell>
          <cell r="EF1218">
            <v>0</v>
          </cell>
          <cell r="EJ1218">
            <v>0</v>
          </cell>
          <cell r="EL1218">
            <v>0</v>
          </cell>
          <cell r="EN1218">
            <v>0</v>
          </cell>
          <cell r="EP1218">
            <v>0</v>
          </cell>
          <cell r="ER1218">
            <v>0</v>
          </cell>
          <cell r="ET1218">
            <v>0</v>
          </cell>
          <cell r="EX1218">
            <v>0</v>
          </cell>
          <cell r="EZ1218">
            <v>0</v>
          </cell>
          <cell r="FD1218">
            <v>0</v>
          </cell>
          <cell r="FF1218">
            <v>0</v>
          </cell>
        </row>
        <row r="1219">
          <cell r="A1219" t="str">
            <v>LONGYEARBYEN WORKS IC 1-6</v>
          </cell>
          <cell r="B1219" t="str">
            <v>Norge</v>
          </cell>
          <cell r="G1219">
            <v>8.02</v>
          </cell>
          <cell r="H1219">
            <v>0</v>
          </cell>
          <cell r="AK1219">
            <v>2.6666499999999997</v>
          </cell>
          <cell r="AL1219">
            <v>0</v>
          </cell>
          <cell r="AN1219">
            <v>0</v>
          </cell>
          <cell r="AO1219">
            <v>0.64159999999999995</v>
          </cell>
          <cell r="AP1219">
            <v>160.39999999999998</v>
          </cell>
          <cell r="AQ1219">
            <v>1.1228</v>
          </cell>
          <cell r="BG1219" t="b">
            <v>0</v>
          </cell>
          <cell r="BO1219" t="b">
            <v>0</v>
          </cell>
          <cell r="CA1219" t="b">
            <v>0</v>
          </cell>
          <cell r="CB1219" t="b">
            <v>0</v>
          </cell>
          <cell r="CD1219" t="b">
            <v>0</v>
          </cell>
          <cell r="CE1219" t="b">
            <v>0</v>
          </cell>
          <cell r="CG1219" t="b">
            <v>0</v>
          </cell>
          <cell r="CH1219" t="b">
            <v>0</v>
          </cell>
          <cell r="CP1219" t="e">
            <v>#N/A</v>
          </cell>
          <cell r="CT1219" t="b">
            <v>0</v>
          </cell>
          <cell r="CV1219" t="b">
            <v>0</v>
          </cell>
          <cell r="CX1219" t="b">
            <v>0</v>
          </cell>
          <cell r="CZ1219" t="b">
            <v>0</v>
          </cell>
          <cell r="DB1219" t="b">
            <v>0</v>
          </cell>
          <cell r="DD1219" t="b">
            <v>0</v>
          </cell>
          <cell r="DF1219" t="b">
            <v>0</v>
          </cell>
          <cell r="DH1219" t="b">
            <v>0</v>
          </cell>
          <cell r="DJ1219" t="b">
            <v>0</v>
          </cell>
          <cell r="DL1219" t="b">
            <v>0</v>
          </cell>
          <cell r="DN1219" t="b">
            <v>0</v>
          </cell>
          <cell r="DP1219" t="b">
            <v>0</v>
          </cell>
          <cell r="DV1219">
            <v>0</v>
          </cell>
          <cell r="DX1219">
            <v>0</v>
          </cell>
          <cell r="DZ1219">
            <v>0</v>
          </cell>
          <cell r="EB1219">
            <v>0</v>
          </cell>
          <cell r="ED1219">
            <v>0</v>
          </cell>
          <cell r="EF1219">
            <v>0</v>
          </cell>
          <cell r="EJ1219">
            <v>0</v>
          </cell>
          <cell r="EL1219">
            <v>0</v>
          </cell>
          <cell r="EN1219">
            <v>0</v>
          </cell>
          <cell r="EP1219">
            <v>0</v>
          </cell>
          <cell r="ER1219">
            <v>0</v>
          </cell>
          <cell r="ET1219">
            <v>0</v>
          </cell>
          <cell r="EX1219">
            <v>0</v>
          </cell>
          <cell r="EZ1219">
            <v>0</v>
          </cell>
          <cell r="FD1219">
            <v>0</v>
          </cell>
          <cell r="FF1219">
            <v>0</v>
          </cell>
        </row>
        <row r="1220">
          <cell r="A1220" t="str">
            <v>NTNU PV</v>
          </cell>
          <cell r="B1220" t="str">
            <v>Norge</v>
          </cell>
          <cell r="G1220">
            <v>1.7000000000000001E-2</v>
          </cell>
          <cell r="H1220">
            <v>0</v>
          </cell>
          <cell r="AK1220">
            <v>1.7000000000000001E-2</v>
          </cell>
          <cell r="AL1220">
            <v>0</v>
          </cell>
          <cell r="AN1220">
            <v>0</v>
          </cell>
          <cell r="AO1220">
            <v>0</v>
          </cell>
          <cell r="AP1220">
            <v>0</v>
          </cell>
          <cell r="AQ1220">
            <v>0</v>
          </cell>
          <cell r="BG1220" t="b">
            <v>0</v>
          </cell>
          <cell r="BO1220" t="b">
            <v>0</v>
          </cell>
          <cell r="CA1220" t="b">
            <v>0</v>
          </cell>
          <cell r="CB1220" t="b">
            <v>0</v>
          </cell>
          <cell r="CD1220" t="b">
            <v>0</v>
          </cell>
          <cell r="CE1220" t="b">
            <v>0</v>
          </cell>
          <cell r="CG1220" t="b">
            <v>0</v>
          </cell>
          <cell r="CH1220" t="b">
            <v>0</v>
          </cell>
          <cell r="CP1220" t="str">
            <v>ERSOLPVO</v>
          </cell>
          <cell r="CT1220" t="b">
            <v>0</v>
          </cell>
          <cell r="CV1220" t="b">
            <v>0</v>
          </cell>
          <cell r="CX1220" t="b">
            <v>0</v>
          </cell>
          <cell r="CZ1220" t="b">
            <v>0</v>
          </cell>
          <cell r="DB1220" t="b">
            <v>0</v>
          </cell>
          <cell r="DD1220" t="b">
            <v>0</v>
          </cell>
          <cell r="DF1220" t="b">
            <v>0</v>
          </cell>
          <cell r="DH1220" t="b">
            <v>0</v>
          </cell>
          <cell r="DJ1220" t="b">
            <v>0</v>
          </cell>
          <cell r="DL1220" t="b">
            <v>0</v>
          </cell>
          <cell r="DN1220" t="b">
            <v>0</v>
          </cell>
          <cell r="DP1220" t="b">
            <v>0</v>
          </cell>
          <cell r="DV1220">
            <v>0</v>
          </cell>
          <cell r="DX1220">
            <v>0</v>
          </cell>
          <cell r="DZ1220">
            <v>0</v>
          </cell>
          <cell r="EB1220">
            <v>0</v>
          </cell>
          <cell r="ED1220">
            <v>0</v>
          </cell>
          <cell r="EF1220">
            <v>0</v>
          </cell>
          <cell r="EJ1220">
            <v>0</v>
          </cell>
          <cell r="EL1220">
            <v>0</v>
          </cell>
          <cell r="EN1220">
            <v>0</v>
          </cell>
          <cell r="EP1220">
            <v>0</v>
          </cell>
          <cell r="ER1220">
            <v>0</v>
          </cell>
          <cell r="ET1220">
            <v>0</v>
          </cell>
          <cell r="EX1220">
            <v>0</v>
          </cell>
          <cell r="EZ1220">
            <v>0</v>
          </cell>
          <cell r="FD1220">
            <v>0</v>
          </cell>
          <cell r="FF1220">
            <v>0</v>
          </cell>
        </row>
        <row r="1221">
          <cell r="A1221" t="str">
            <v>RAADAL BIOGAS IC 1</v>
          </cell>
          <cell r="B1221" t="str">
            <v>Norge</v>
          </cell>
          <cell r="G1221">
            <v>1.3</v>
          </cell>
          <cell r="H1221">
            <v>0</v>
          </cell>
          <cell r="AK1221">
            <v>0.43224999999999997</v>
          </cell>
          <cell r="AL1221">
            <v>0</v>
          </cell>
          <cell r="AN1221">
            <v>0</v>
          </cell>
          <cell r="AO1221">
            <v>0.10400000000000001</v>
          </cell>
          <cell r="AP1221">
            <v>39</v>
          </cell>
          <cell r="AQ1221">
            <v>0.13</v>
          </cell>
          <cell r="BG1221" t="b">
            <v>0</v>
          </cell>
          <cell r="BO1221" t="b">
            <v>0</v>
          </cell>
          <cell r="CA1221" t="b">
            <v>0</v>
          </cell>
          <cell r="CB1221" t="b">
            <v>0</v>
          </cell>
          <cell r="CD1221" t="b">
            <v>0</v>
          </cell>
          <cell r="CE1221" t="b">
            <v>0</v>
          </cell>
          <cell r="CG1221" t="b">
            <v>0</v>
          </cell>
          <cell r="CH1221" t="b">
            <v>0</v>
          </cell>
          <cell r="CP1221" t="str">
            <v>ETBGAENG</v>
          </cell>
          <cell r="CT1221" t="b">
            <v>0</v>
          </cell>
          <cell r="CV1221" t="b">
            <v>0</v>
          </cell>
          <cell r="CX1221" t="b">
            <v>0</v>
          </cell>
          <cell r="CZ1221" t="b">
            <v>0</v>
          </cell>
          <cell r="DB1221" t="b">
            <v>0</v>
          </cell>
          <cell r="DD1221" t="b">
            <v>0</v>
          </cell>
          <cell r="DF1221" t="b">
            <v>0</v>
          </cell>
          <cell r="DH1221" t="b">
            <v>0</v>
          </cell>
          <cell r="DJ1221" t="b">
            <v>0</v>
          </cell>
          <cell r="DL1221" t="b">
            <v>0</v>
          </cell>
          <cell r="DN1221" t="b">
            <v>0</v>
          </cell>
          <cell r="DP1221" t="b">
            <v>0</v>
          </cell>
          <cell r="DV1221">
            <v>0</v>
          </cell>
          <cell r="DX1221">
            <v>0</v>
          </cell>
          <cell r="DZ1221">
            <v>0</v>
          </cell>
          <cell r="EB1221">
            <v>0</v>
          </cell>
          <cell r="ED1221">
            <v>0</v>
          </cell>
          <cell r="EF1221">
            <v>0</v>
          </cell>
          <cell r="EJ1221">
            <v>0</v>
          </cell>
          <cell r="EL1221">
            <v>0</v>
          </cell>
          <cell r="EN1221">
            <v>0</v>
          </cell>
          <cell r="EP1221">
            <v>0</v>
          </cell>
          <cell r="ER1221">
            <v>0</v>
          </cell>
          <cell r="ET1221">
            <v>0</v>
          </cell>
          <cell r="EX1221">
            <v>0</v>
          </cell>
          <cell r="EZ1221">
            <v>0</v>
          </cell>
          <cell r="FD1221">
            <v>0</v>
          </cell>
          <cell r="FF1221">
            <v>0</v>
          </cell>
        </row>
        <row r="1222">
          <cell r="A1222" t="str">
            <v>TRONDHEIM GT 1-2</v>
          </cell>
          <cell r="B1222" t="str">
            <v>Norge</v>
          </cell>
          <cell r="G1222">
            <v>65.3</v>
          </cell>
          <cell r="H1222">
            <v>0</v>
          </cell>
          <cell r="AK1222">
            <v>18.610499999999998</v>
          </cell>
          <cell r="AL1222">
            <v>0</v>
          </cell>
          <cell r="AN1222">
            <v>0</v>
          </cell>
          <cell r="AO1222">
            <v>2.6120000000000001</v>
          </cell>
          <cell r="AP1222">
            <v>979.5</v>
          </cell>
          <cell r="AQ1222">
            <v>5.2240000000000002</v>
          </cell>
          <cell r="BG1222" t="b">
            <v>0</v>
          </cell>
          <cell r="BO1222" t="b">
            <v>0</v>
          </cell>
          <cell r="CA1222" t="b">
            <v>0</v>
          </cell>
          <cell r="CB1222" t="b">
            <v>0</v>
          </cell>
          <cell r="CD1222" t="b">
            <v>0</v>
          </cell>
          <cell r="CE1222" t="b">
            <v>0</v>
          </cell>
          <cell r="CG1222" t="b">
            <v>0</v>
          </cell>
          <cell r="CH1222" t="b">
            <v>0</v>
          </cell>
          <cell r="CP1222" t="e">
            <v>#N/A</v>
          </cell>
          <cell r="CT1222" t="b">
            <v>0</v>
          </cell>
          <cell r="CV1222" t="b">
            <v>0</v>
          </cell>
          <cell r="CX1222" t="b">
            <v>0</v>
          </cell>
          <cell r="CZ1222" t="b">
            <v>0</v>
          </cell>
          <cell r="DB1222" t="b">
            <v>0</v>
          </cell>
          <cell r="DD1222" t="b">
            <v>0</v>
          </cell>
          <cell r="DF1222" t="b">
            <v>0</v>
          </cell>
          <cell r="DH1222" t="b">
            <v>0</v>
          </cell>
          <cell r="DJ1222" t="b">
            <v>0</v>
          </cell>
          <cell r="DL1222" t="b">
            <v>0</v>
          </cell>
          <cell r="DN1222" t="b">
            <v>0</v>
          </cell>
          <cell r="DP1222" t="b">
            <v>0</v>
          </cell>
          <cell r="DV1222">
            <v>0</v>
          </cell>
          <cell r="DX1222">
            <v>0</v>
          </cell>
          <cell r="DZ1222">
            <v>0</v>
          </cell>
          <cell r="EB1222">
            <v>0</v>
          </cell>
          <cell r="ED1222">
            <v>0</v>
          </cell>
          <cell r="EF1222">
            <v>0</v>
          </cell>
          <cell r="EJ1222">
            <v>0</v>
          </cell>
          <cell r="EL1222">
            <v>0</v>
          </cell>
          <cell r="EN1222">
            <v>0</v>
          </cell>
          <cell r="EP1222">
            <v>0</v>
          </cell>
          <cell r="ER1222">
            <v>0</v>
          </cell>
          <cell r="ET1222">
            <v>0</v>
          </cell>
          <cell r="EX1222">
            <v>0</v>
          </cell>
          <cell r="EZ1222">
            <v>0</v>
          </cell>
          <cell r="FD1222">
            <v>0</v>
          </cell>
          <cell r="FF1222">
            <v>0</v>
          </cell>
        </row>
        <row r="1223">
          <cell r="A1223" t="str">
            <v>TRONDHEIM GT 1-2</v>
          </cell>
          <cell r="B1223" t="str">
            <v>Norge</v>
          </cell>
          <cell r="G1223">
            <v>65.3</v>
          </cell>
          <cell r="H1223">
            <v>0</v>
          </cell>
          <cell r="AK1223">
            <v>18.610499999999998</v>
          </cell>
          <cell r="AL1223">
            <v>0</v>
          </cell>
          <cell r="AN1223">
            <v>0</v>
          </cell>
          <cell r="AO1223">
            <v>2.6120000000000001</v>
          </cell>
          <cell r="AP1223">
            <v>979.5</v>
          </cell>
          <cell r="AQ1223">
            <v>5.2240000000000002</v>
          </cell>
          <cell r="BG1223" t="b">
            <v>0</v>
          </cell>
          <cell r="BO1223" t="b">
            <v>0</v>
          </cell>
          <cell r="CA1223" t="b">
            <v>0</v>
          </cell>
          <cell r="CB1223" t="b">
            <v>0</v>
          </cell>
          <cell r="CD1223" t="b">
            <v>0</v>
          </cell>
          <cell r="CE1223" t="b">
            <v>0</v>
          </cell>
          <cell r="CG1223" t="b">
            <v>0</v>
          </cell>
          <cell r="CH1223" t="b">
            <v>0</v>
          </cell>
          <cell r="CP1223" t="e">
            <v>#N/A</v>
          </cell>
          <cell r="CT1223" t="b">
            <v>0</v>
          </cell>
          <cell r="CV1223" t="b">
            <v>0</v>
          </cell>
          <cell r="CX1223" t="b">
            <v>0</v>
          </cell>
          <cell r="CZ1223" t="b">
            <v>0</v>
          </cell>
          <cell r="DB1223" t="b">
            <v>0</v>
          </cell>
          <cell r="DD1223" t="b">
            <v>0</v>
          </cell>
          <cell r="DF1223" t="b">
            <v>0</v>
          </cell>
          <cell r="DH1223" t="b">
            <v>0</v>
          </cell>
          <cell r="DJ1223" t="b">
            <v>0</v>
          </cell>
          <cell r="DL1223" t="b">
            <v>0</v>
          </cell>
          <cell r="DN1223" t="b">
            <v>0</v>
          </cell>
          <cell r="DP1223" t="b">
            <v>0</v>
          </cell>
          <cell r="DV1223">
            <v>0</v>
          </cell>
          <cell r="DX1223">
            <v>0</v>
          </cell>
          <cell r="DZ1223">
            <v>0</v>
          </cell>
          <cell r="EB1223">
            <v>0</v>
          </cell>
          <cell r="ED1223">
            <v>0</v>
          </cell>
          <cell r="EF1223">
            <v>0</v>
          </cell>
          <cell r="EJ1223">
            <v>0</v>
          </cell>
          <cell r="EL1223">
            <v>0</v>
          </cell>
          <cell r="EN1223">
            <v>0</v>
          </cell>
          <cell r="EP1223">
            <v>0</v>
          </cell>
          <cell r="ER1223">
            <v>0</v>
          </cell>
          <cell r="ET1223">
            <v>0</v>
          </cell>
          <cell r="EX1223">
            <v>0</v>
          </cell>
          <cell r="EZ1223">
            <v>0</v>
          </cell>
          <cell r="FD1223">
            <v>0</v>
          </cell>
          <cell r="FF1223">
            <v>0</v>
          </cell>
        </row>
        <row r="1224">
          <cell r="A1224" t="str">
            <v>ICHPNorway</v>
          </cell>
          <cell r="B1224" t="str">
            <v>Norge</v>
          </cell>
          <cell r="G1224">
            <v>185</v>
          </cell>
          <cell r="H1224">
            <v>0</v>
          </cell>
          <cell r="N1224">
            <v>1000</v>
          </cell>
          <cell r="AK1224">
            <v>185</v>
          </cell>
          <cell r="AL1224">
            <v>0</v>
          </cell>
          <cell r="AN1224">
            <v>0</v>
          </cell>
          <cell r="AO1224">
            <v>0</v>
          </cell>
          <cell r="AP1224">
            <v>0</v>
          </cell>
          <cell r="AQ1224">
            <v>0</v>
          </cell>
          <cell r="BG1224" t="b">
            <v>0</v>
          </cell>
          <cell r="BO1224" t="b">
            <v>0</v>
          </cell>
          <cell r="CA1224" t="b">
            <v>0</v>
          </cell>
          <cell r="CB1224" t="b">
            <v>0</v>
          </cell>
          <cell r="CD1224" t="b">
            <v>0</v>
          </cell>
          <cell r="CE1224" t="b">
            <v>0</v>
          </cell>
          <cell r="CG1224" t="b">
            <v>0</v>
          </cell>
          <cell r="CH1224" t="b">
            <v>0</v>
          </cell>
          <cell r="CP1224">
            <v>0</v>
          </cell>
          <cell r="CT1224" t="b">
            <v>0</v>
          </cell>
          <cell r="CV1224" t="b">
            <v>0</v>
          </cell>
          <cell r="CX1224" t="b">
            <v>0</v>
          </cell>
          <cell r="CZ1224" t="b">
            <v>0</v>
          </cell>
          <cell r="DB1224" t="b">
            <v>0</v>
          </cell>
          <cell r="DD1224" t="b">
            <v>0</v>
          </cell>
          <cell r="DF1224" t="b">
            <v>0</v>
          </cell>
          <cell r="DH1224" t="b">
            <v>0</v>
          </cell>
          <cell r="DJ1224" t="b">
            <v>0</v>
          </cell>
          <cell r="DL1224" t="b">
            <v>0</v>
          </cell>
          <cell r="DN1224" t="b">
            <v>0</v>
          </cell>
          <cell r="DP1224" t="b">
            <v>0</v>
          </cell>
          <cell r="DV1224">
            <v>0</v>
          </cell>
          <cell r="DX1224">
            <v>0</v>
          </cell>
          <cell r="DZ1224">
            <v>0</v>
          </cell>
          <cell r="EB1224">
            <v>0</v>
          </cell>
          <cell r="ED1224">
            <v>0</v>
          </cell>
          <cell r="EF1224">
            <v>0</v>
          </cell>
          <cell r="EJ1224">
            <v>0</v>
          </cell>
          <cell r="EL1224">
            <v>0</v>
          </cell>
          <cell r="EN1224">
            <v>0</v>
          </cell>
          <cell r="EP1224">
            <v>0</v>
          </cell>
          <cell r="ER1224">
            <v>0</v>
          </cell>
          <cell r="ET1224">
            <v>0</v>
          </cell>
          <cell r="EX1224">
            <v>0</v>
          </cell>
          <cell r="EZ1224">
            <v>0</v>
          </cell>
          <cell r="FD1224">
            <v>0</v>
          </cell>
          <cell r="FF1224">
            <v>0</v>
          </cell>
        </row>
        <row r="1225">
          <cell r="A1225" t="str">
            <v>HydroNorgeR</v>
          </cell>
          <cell r="B1225" t="str">
            <v>Norge</v>
          </cell>
          <cell r="G1225">
            <v>27676</v>
          </cell>
          <cell r="H1225">
            <v>0</v>
          </cell>
          <cell r="N1225">
            <v>118312</v>
          </cell>
          <cell r="AK1225">
            <v>27676</v>
          </cell>
          <cell r="AL1225">
            <v>0</v>
          </cell>
          <cell r="AN1225">
            <v>0</v>
          </cell>
          <cell r="AO1225">
            <v>1383.8000000000002</v>
          </cell>
          <cell r="AP1225">
            <v>968660</v>
          </cell>
          <cell r="AQ1225">
            <v>1660.56</v>
          </cell>
          <cell r="BG1225" t="b">
            <v>0</v>
          </cell>
          <cell r="BO1225" t="b">
            <v>0</v>
          </cell>
          <cell r="CA1225" t="b">
            <v>0</v>
          </cell>
          <cell r="CB1225" t="b">
            <v>0</v>
          </cell>
          <cell r="CD1225" t="b">
            <v>0</v>
          </cell>
          <cell r="CE1225" t="b">
            <v>0</v>
          </cell>
          <cell r="CG1225" t="b">
            <v>0</v>
          </cell>
          <cell r="CH1225" t="b">
            <v>0</v>
          </cell>
          <cell r="CP1225" t="str">
            <v>ERHYDDAM</v>
          </cell>
          <cell r="CT1225" t="b">
            <v>0</v>
          </cell>
          <cell r="CV1225" t="b">
            <v>0</v>
          </cell>
          <cell r="CX1225" t="b">
            <v>0</v>
          </cell>
          <cell r="CZ1225" t="b">
            <v>0</v>
          </cell>
          <cell r="DB1225" t="b">
            <v>0</v>
          </cell>
          <cell r="DD1225" t="b">
            <v>0</v>
          </cell>
          <cell r="DF1225" t="b">
            <v>0</v>
          </cell>
          <cell r="DH1225" t="b">
            <v>0</v>
          </cell>
          <cell r="DJ1225" t="b">
            <v>0</v>
          </cell>
          <cell r="DL1225" t="b">
            <v>0</v>
          </cell>
          <cell r="DN1225" t="b">
            <v>0</v>
          </cell>
          <cell r="DP1225" t="b">
            <v>0</v>
          </cell>
          <cell r="DV1225">
            <v>0</v>
          </cell>
          <cell r="DX1225">
            <v>0</v>
          </cell>
          <cell r="DZ1225">
            <v>0</v>
          </cell>
          <cell r="EB1225">
            <v>0</v>
          </cell>
          <cell r="ED1225">
            <v>0</v>
          </cell>
          <cell r="EF1225">
            <v>0</v>
          </cell>
          <cell r="EJ1225">
            <v>0</v>
          </cell>
          <cell r="EL1225">
            <v>0</v>
          </cell>
          <cell r="EN1225">
            <v>0</v>
          </cell>
          <cell r="EP1225">
            <v>0</v>
          </cell>
          <cell r="ER1225">
            <v>0</v>
          </cell>
          <cell r="ET1225">
            <v>0</v>
          </cell>
          <cell r="EX1225">
            <v>0</v>
          </cell>
          <cell r="EZ1225">
            <v>0</v>
          </cell>
          <cell r="FD1225">
            <v>0</v>
          </cell>
          <cell r="FF1225">
            <v>0</v>
          </cell>
        </row>
        <row r="1226">
          <cell r="A1226" t="str">
            <v>HydroNorgeR</v>
          </cell>
          <cell r="B1226" t="str">
            <v>Norge</v>
          </cell>
          <cell r="G1226">
            <v>28221</v>
          </cell>
          <cell r="H1226">
            <v>0</v>
          </cell>
          <cell r="N1226">
            <v>119723</v>
          </cell>
          <cell r="AK1226">
            <v>28221</v>
          </cell>
          <cell r="AL1226">
            <v>0</v>
          </cell>
          <cell r="AN1226">
            <v>0</v>
          </cell>
          <cell r="AO1226">
            <v>1411.0500000000002</v>
          </cell>
          <cell r="AP1226">
            <v>987735</v>
          </cell>
          <cell r="AQ1226">
            <v>1693.26</v>
          </cell>
          <cell r="BG1226" t="b">
            <v>0</v>
          </cell>
          <cell r="BO1226" t="b">
            <v>0</v>
          </cell>
          <cell r="CA1226" t="b">
            <v>0</v>
          </cell>
          <cell r="CB1226" t="b">
            <v>0</v>
          </cell>
          <cell r="CD1226" t="b">
            <v>0</v>
          </cell>
          <cell r="CE1226" t="b">
            <v>0</v>
          </cell>
          <cell r="CG1226" t="b">
            <v>0</v>
          </cell>
          <cell r="CH1226" t="b">
            <v>0</v>
          </cell>
          <cell r="CP1226" t="str">
            <v>ERHYDDAM</v>
          </cell>
          <cell r="CT1226" t="b">
            <v>0</v>
          </cell>
          <cell r="CV1226" t="b">
            <v>0</v>
          </cell>
          <cell r="CX1226" t="b">
            <v>0</v>
          </cell>
          <cell r="CZ1226" t="b">
            <v>0</v>
          </cell>
          <cell r="DB1226" t="b">
            <v>0</v>
          </cell>
          <cell r="DD1226" t="b">
            <v>0</v>
          </cell>
          <cell r="DF1226" t="b">
            <v>0</v>
          </cell>
          <cell r="DH1226" t="b">
            <v>0</v>
          </cell>
          <cell r="DJ1226" t="b">
            <v>0</v>
          </cell>
          <cell r="DL1226" t="b">
            <v>0</v>
          </cell>
          <cell r="DN1226" t="b">
            <v>0</v>
          </cell>
          <cell r="DP1226" t="b">
            <v>0</v>
          </cell>
          <cell r="DV1226">
            <v>0</v>
          </cell>
          <cell r="DX1226">
            <v>0</v>
          </cell>
          <cell r="DZ1226">
            <v>0</v>
          </cell>
          <cell r="EB1226">
            <v>0</v>
          </cell>
          <cell r="ED1226">
            <v>0</v>
          </cell>
          <cell r="EF1226">
            <v>0</v>
          </cell>
          <cell r="EJ1226">
            <v>0</v>
          </cell>
          <cell r="EL1226">
            <v>0</v>
          </cell>
          <cell r="EN1226">
            <v>0</v>
          </cell>
          <cell r="EP1226">
            <v>0</v>
          </cell>
          <cell r="ER1226">
            <v>0</v>
          </cell>
          <cell r="ET1226">
            <v>0</v>
          </cell>
          <cell r="EX1226">
            <v>0</v>
          </cell>
          <cell r="EZ1226">
            <v>0</v>
          </cell>
          <cell r="FD1226">
            <v>0</v>
          </cell>
          <cell r="FF1226">
            <v>0</v>
          </cell>
        </row>
        <row r="1227">
          <cell r="A1227" t="str">
            <v>HydroNorgeR</v>
          </cell>
          <cell r="B1227" t="str">
            <v>Norge</v>
          </cell>
          <cell r="G1227">
            <v>28766</v>
          </cell>
          <cell r="H1227">
            <v>0</v>
          </cell>
          <cell r="N1227">
            <v>120900</v>
          </cell>
          <cell r="AK1227">
            <v>28766</v>
          </cell>
          <cell r="AL1227">
            <v>0</v>
          </cell>
          <cell r="AN1227">
            <v>0</v>
          </cell>
          <cell r="AO1227">
            <v>1438.3000000000002</v>
          </cell>
          <cell r="AP1227">
            <v>1006810</v>
          </cell>
          <cell r="AQ1227">
            <v>1725.96</v>
          </cell>
          <cell r="BG1227" t="b">
            <v>0</v>
          </cell>
          <cell r="BO1227" t="b">
            <v>0</v>
          </cell>
          <cell r="CA1227" t="b">
            <v>0</v>
          </cell>
          <cell r="CB1227" t="b">
            <v>0</v>
          </cell>
          <cell r="CD1227" t="b">
            <v>0</v>
          </cell>
          <cell r="CE1227" t="b">
            <v>0</v>
          </cell>
          <cell r="CG1227" t="b">
            <v>0</v>
          </cell>
          <cell r="CH1227" t="b">
            <v>0</v>
          </cell>
          <cell r="CP1227" t="str">
            <v>ERHYDDAM</v>
          </cell>
          <cell r="CT1227" t="b">
            <v>0</v>
          </cell>
          <cell r="CV1227" t="b">
            <v>0</v>
          </cell>
          <cell r="CX1227" t="b">
            <v>0</v>
          </cell>
          <cell r="CZ1227" t="b">
            <v>0</v>
          </cell>
          <cell r="DB1227" t="b">
            <v>0</v>
          </cell>
          <cell r="DD1227" t="b">
            <v>0</v>
          </cell>
          <cell r="DF1227" t="b">
            <v>0</v>
          </cell>
          <cell r="DH1227" t="b">
            <v>0</v>
          </cell>
          <cell r="DJ1227" t="b">
            <v>0</v>
          </cell>
          <cell r="DL1227" t="b">
            <v>0</v>
          </cell>
          <cell r="DN1227" t="b">
            <v>0</v>
          </cell>
          <cell r="DP1227" t="b">
            <v>0</v>
          </cell>
          <cell r="DV1227">
            <v>0</v>
          </cell>
          <cell r="DX1227">
            <v>0</v>
          </cell>
          <cell r="DZ1227">
            <v>0</v>
          </cell>
          <cell r="EB1227">
            <v>0</v>
          </cell>
          <cell r="ED1227">
            <v>0</v>
          </cell>
          <cell r="EF1227">
            <v>0</v>
          </cell>
          <cell r="EJ1227">
            <v>0</v>
          </cell>
          <cell r="EL1227">
            <v>0</v>
          </cell>
          <cell r="EN1227">
            <v>0</v>
          </cell>
          <cell r="EP1227">
            <v>0</v>
          </cell>
          <cell r="ER1227">
            <v>0</v>
          </cell>
          <cell r="ET1227">
            <v>0</v>
          </cell>
          <cell r="EX1227">
            <v>0</v>
          </cell>
          <cell r="EZ1227">
            <v>0</v>
          </cell>
          <cell r="FD1227">
            <v>0</v>
          </cell>
          <cell r="FF1227">
            <v>0</v>
          </cell>
        </row>
        <row r="1228">
          <cell r="A1228" t="str">
            <v>HydroNorgeR</v>
          </cell>
          <cell r="B1228" t="str">
            <v>Norge</v>
          </cell>
          <cell r="G1228">
            <v>29474</v>
          </cell>
          <cell r="H1228">
            <v>0</v>
          </cell>
          <cell r="N1228">
            <v>122700</v>
          </cell>
          <cell r="AK1228">
            <v>29474</v>
          </cell>
          <cell r="AL1228">
            <v>0</v>
          </cell>
          <cell r="AN1228">
            <v>0</v>
          </cell>
          <cell r="AO1228">
            <v>1473.7</v>
          </cell>
          <cell r="AP1228">
            <v>1031590</v>
          </cell>
          <cell r="AQ1228">
            <v>1768.4399999999998</v>
          </cell>
          <cell r="BG1228" t="b">
            <v>0</v>
          </cell>
          <cell r="BO1228" t="b">
            <v>0</v>
          </cell>
          <cell r="CA1228" t="b">
            <v>0</v>
          </cell>
          <cell r="CB1228" t="b">
            <v>0</v>
          </cell>
          <cell r="CD1228" t="b">
            <v>0</v>
          </cell>
          <cell r="CE1228" t="b">
            <v>0</v>
          </cell>
          <cell r="CG1228" t="b">
            <v>0</v>
          </cell>
          <cell r="CH1228" t="b">
            <v>0</v>
          </cell>
          <cell r="CP1228" t="str">
            <v>ERHYDDAM</v>
          </cell>
          <cell r="CT1228" t="b">
            <v>0</v>
          </cell>
          <cell r="CV1228" t="b">
            <v>0</v>
          </cell>
          <cell r="CX1228" t="b">
            <v>0</v>
          </cell>
          <cell r="CZ1228" t="b">
            <v>0</v>
          </cell>
          <cell r="DB1228" t="b">
            <v>0</v>
          </cell>
          <cell r="DD1228" t="b">
            <v>0</v>
          </cell>
          <cell r="DF1228" t="b">
            <v>0</v>
          </cell>
          <cell r="DH1228" t="b">
            <v>0</v>
          </cell>
          <cell r="DJ1228" t="b">
            <v>0</v>
          </cell>
          <cell r="DL1228" t="b">
            <v>0</v>
          </cell>
          <cell r="DN1228" t="b">
            <v>0</v>
          </cell>
          <cell r="DP1228" t="b">
            <v>0</v>
          </cell>
          <cell r="DV1228">
            <v>0</v>
          </cell>
          <cell r="DX1228">
            <v>0</v>
          </cell>
          <cell r="DZ1228">
            <v>0</v>
          </cell>
          <cell r="EB1228">
            <v>0</v>
          </cell>
          <cell r="ED1228">
            <v>0</v>
          </cell>
          <cell r="EF1228">
            <v>0</v>
          </cell>
          <cell r="EJ1228">
            <v>0</v>
          </cell>
          <cell r="EL1228">
            <v>0</v>
          </cell>
          <cell r="EN1228">
            <v>0</v>
          </cell>
          <cell r="EP1228">
            <v>0</v>
          </cell>
          <cell r="ER1228">
            <v>0</v>
          </cell>
          <cell r="ET1228">
            <v>0</v>
          </cell>
          <cell r="EX1228">
            <v>0</v>
          </cell>
          <cell r="EZ1228">
            <v>0</v>
          </cell>
          <cell r="FD1228">
            <v>0</v>
          </cell>
          <cell r="FF1228">
            <v>0</v>
          </cell>
        </row>
        <row r="1229">
          <cell r="A1229" t="str">
            <v>HydroNorgeR</v>
          </cell>
          <cell r="B1229" t="str">
            <v>Norge</v>
          </cell>
          <cell r="G1229">
            <v>29474</v>
          </cell>
          <cell r="H1229">
            <v>0</v>
          </cell>
          <cell r="N1229">
            <v>123600</v>
          </cell>
          <cell r="AK1229">
            <v>29474</v>
          </cell>
          <cell r="AL1229">
            <v>0</v>
          </cell>
          <cell r="AN1229">
            <v>0</v>
          </cell>
          <cell r="AO1229">
            <v>1473.7</v>
          </cell>
          <cell r="AP1229">
            <v>1031590</v>
          </cell>
          <cell r="AQ1229">
            <v>1768.4399999999998</v>
          </cell>
          <cell r="BG1229" t="b">
            <v>0</v>
          </cell>
          <cell r="BO1229" t="b">
            <v>0</v>
          </cell>
          <cell r="CA1229" t="b">
            <v>0</v>
          </cell>
          <cell r="CB1229" t="b">
            <v>0</v>
          </cell>
          <cell r="CD1229" t="b">
            <v>0</v>
          </cell>
          <cell r="CE1229" t="b">
            <v>0</v>
          </cell>
          <cell r="CG1229" t="b">
            <v>0</v>
          </cell>
          <cell r="CH1229" t="b">
            <v>0</v>
          </cell>
          <cell r="CP1229" t="str">
            <v>ERHYDDAM</v>
          </cell>
          <cell r="CT1229" t="b">
            <v>0</v>
          </cell>
          <cell r="CV1229" t="b">
            <v>0</v>
          </cell>
          <cell r="CX1229" t="b">
            <v>0</v>
          </cell>
          <cell r="CZ1229" t="b">
            <v>0</v>
          </cell>
          <cell r="DB1229" t="b">
            <v>0</v>
          </cell>
          <cell r="DD1229" t="b">
            <v>0</v>
          </cell>
          <cell r="DF1229" t="b">
            <v>0</v>
          </cell>
          <cell r="DH1229" t="b">
            <v>0</v>
          </cell>
          <cell r="DJ1229" t="b">
            <v>0</v>
          </cell>
          <cell r="DL1229" t="b">
            <v>0</v>
          </cell>
          <cell r="DN1229" t="b">
            <v>0</v>
          </cell>
          <cell r="DP1229" t="b">
            <v>0</v>
          </cell>
          <cell r="DV1229">
            <v>0</v>
          </cell>
          <cell r="DX1229">
            <v>0</v>
          </cell>
          <cell r="DZ1229">
            <v>0</v>
          </cell>
          <cell r="EB1229">
            <v>0</v>
          </cell>
          <cell r="ED1229">
            <v>0</v>
          </cell>
          <cell r="EF1229">
            <v>0</v>
          </cell>
          <cell r="EJ1229">
            <v>0</v>
          </cell>
          <cell r="EL1229">
            <v>0</v>
          </cell>
          <cell r="EN1229">
            <v>0</v>
          </cell>
          <cell r="EP1229">
            <v>0</v>
          </cell>
          <cell r="ER1229">
            <v>0</v>
          </cell>
          <cell r="ET1229">
            <v>0</v>
          </cell>
          <cell r="EX1229">
            <v>0</v>
          </cell>
          <cell r="EZ1229">
            <v>0</v>
          </cell>
          <cell r="FD1229">
            <v>0</v>
          </cell>
          <cell r="FF1229">
            <v>0</v>
          </cell>
        </row>
        <row r="1230">
          <cell r="A1230" t="str">
            <v>HydroNorgeR</v>
          </cell>
          <cell r="B1230" t="str">
            <v>Norge</v>
          </cell>
          <cell r="G1230">
            <v>28858</v>
          </cell>
          <cell r="H1230">
            <v>0</v>
          </cell>
          <cell r="N1230">
            <v>125520</v>
          </cell>
          <cell r="AK1230">
            <v>28858</v>
          </cell>
          <cell r="AL1230">
            <v>0</v>
          </cell>
          <cell r="AN1230">
            <v>0</v>
          </cell>
          <cell r="AO1230">
            <v>1442.9</v>
          </cell>
          <cell r="AP1230">
            <v>1010030</v>
          </cell>
          <cell r="AQ1230">
            <v>1731.48</v>
          </cell>
          <cell r="BG1230" t="b">
            <v>0</v>
          </cell>
          <cell r="BO1230" t="b">
            <v>0</v>
          </cell>
          <cell r="CA1230" t="b">
            <v>0</v>
          </cell>
          <cell r="CB1230" t="b">
            <v>0</v>
          </cell>
          <cell r="CD1230" t="b">
            <v>0</v>
          </cell>
          <cell r="CE1230" t="b">
            <v>0</v>
          </cell>
          <cell r="CG1230" t="b">
            <v>0</v>
          </cell>
          <cell r="CH1230" t="b">
            <v>0</v>
          </cell>
          <cell r="CP1230" t="str">
            <v>ERHYDDAM</v>
          </cell>
          <cell r="CT1230" t="b">
            <v>0</v>
          </cell>
          <cell r="CV1230" t="b">
            <v>0</v>
          </cell>
          <cell r="CX1230" t="b">
            <v>0</v>
          </cell>
          <cell r="CZ1230" t="b">
            <v>0</v>
          </cell>
          <cell r="DB1230" t="b">
            <v>0</v>
          </cell>
          <cell r="DD1230" t="b">
            <v>0</v>
          </cell>
          <cell r="DF1230" t="b">
            <v>0</v>
          </cell>
          <cell r="DH1230" t="b">
            <v>0</v>
          </cell>
          <cell r="DJ1230" t="b">
            <v>0</v>
          </cell>
          <cell r="DL1230" t="b">
            <v>0</v>
          </cell>
          <cell r="DN1230" t="b">
            <v>0</v>
          </cell>
          <cell r="DP1230" t="b">
            <v>0</v>
          </cell>
          <cell r="DV1230">
            <v>0</v>
          </cell>
          <cell r="DX1230">
            <v>0</v>
          </cell>
          <cell r="DZ1230">
            <v>0</v>
          </cell>
          <cell r="EB1230">
            <v>0</v>
          </cell>
          <cell r="ED1230">
            <v>0</v>
          </cell>
          <cell r="EF1230">
            <v>0</v>
          </cell>
          <cell r="EJ1230">
            <v>0</v>
          </cell>
          <cell r="EL1230">
            <v>0</v>
          </cell>
          <cell r="EN1230">
            <v>0</v>
          </cell>
          <cell r="EP1230">
            <v>0</v>
          </cell>
          <cell r="ER1230">
            <v>0</v>
          </cell>
          <cell r="ET1230">
            <v>0</v>
          </cell>
          <cell r="EX1230">
            <v>0</v>
          </cell>
          <cell r="EZ1230">
            <v>0</v>
          </cell>
          <cell r="FD1230">
            <v>0</v>
          </cell>
          <cell r="FF1230">
            <v>0</v>
          </cell>
        </row>
        <row r="1231">
          <cell r="A1231" t="str">
            <v>HydroNorgeR</v>
          </cell>
          <cell r="B1231" t="str">
            <v>Norge</v>
          </cell>
          <cell r="G1231">
            <v>28858</v>
          </cell>
          <cell r="H1231">
            <v>0</v>
          </cell>
          <cell r="N1231">
            <v>126270</v>
          </cell>
          <cell r="AK1231">
            <v>28858</v>
          </cell>
          <cell r="AL1231">
            <v>0</v>
          </cell>
          <cell r="AN1231">
            <v>0</v>
          </cell>
          <cell r="AO1231">
            <v>1442.9</v>
          </cell>
          <cell r="AP1231">
            <v>1010030</v>
          </cell>
          <cell r="AQ1231">
            <v>1731.48</v>
          </cell>
          <cell r="BG1231" t="b">
            <v>0</v>
          </cell>
          <cell r="BO1231" t="b">
            <v>0</v>
          </cell>
          <cell r="CA1231" t="b">
            <v>0</v>
          </cell>
          <cell r="CB1231" t="b">
            <v>0</v>
          </cell>
          <cell r="CD1231" t="b">
            <v>0</v>
          </cell>
          <cell r="CE1231" t="b">
            <v>0</v>
          </cell>
          <cell r="CG1231" t="b">
            <v>0</v>
          </cell>
          <cell r="CH1231" t="b">
            <v>0</v>
          </cell>
          <cell r="CP1231" t="str">
            <v>ERHYDDAM</v>
          </cell>
          <cell r="CT1231" t="b">
            <v>0</v>
          </cell>
          <cell r="CV1231" t="b">
            <v>0</v>
          </cell>
          <cell r="CX1231" t="b">
            <v>0</v>
          </cell>
          <cell r="CZ1231" t="b">
            <v>0</v>
          </cell>
          <cell r="DB1231" t="b">
            <v>0</v>
          </cell>
          <cell r="DD1231" t="b">
            <v>0</v>
          </cell>
          <cell r="DF1231" t="b">
            <v>0</v>
          </cell>
          <cell r="DH1231" t="b">
            <v>0</v>
          </cell>
          <cell r="DJ1231" t="b">
            <v>0</v>
          </cell>
          <cell r="DL1231" t="b">
            <v>0</v>
          </cell>
          <cell r="DN1231" t="b">
            <v>0</v>
          </cell>
          <cell r="DP1231" t="b">
            <v>0</v>
          </cell>
          <cell r="DV1231">
            <v>0</v>
          </cell>
          <cell r="DX1231">
            <v>0</v>
          </cell>
          <cell r="DZ1231">
            <v>0</v>
          </cell>
          <cell r="EB1231">
            <v>0</v>
          </cell>
          <cell r="ED1231">
            <v>0</v>
          </cell>
          <cell r="EF1231">
            <v>0</v>
          </cell>
          <cell r="EJ1231">
            <v>0</v>
          </cell>
          <cell r="EL1231">
            <v>0</v>
          </cell>
          <cell r="EN1231">
            <v>0</v>
          </cell>
          <cell r="EP1231">
            <v>0</v>
          </cell>
          <cell r="ER1231">
            <v>0</v>
          </cell>
          <cell r="ET1231">
            <v>0</v>
          </cell>
          <cell r="EX1231">
            <v>0</v>
          </cell>
          <cell r="EZ1231">
            <v>0</v>
          </cell>
          <cell r="FD1231">
            <v>0</v>
          </cell>
          <cell r="FF1231">
            <v>0</v>
          </cell>
        </row>
        <row r="1232">
          <cell r="A1232" t="str">
            <v>HydroNorgeR</v>
          </cell>
          <cell r="B1232" t="str">
            <v>Norge</v>
          </cell>
          <cell r="G1232">
            <v>28858</v>
          </cell>
          <cell r="H1232">
            <v>0</v>
          </cell>
          <cell r="N1232">
            <v>127270</v>
          </cell>
          <cell r="AK1232">
            <v>28858</v>
          </cell>
          <cell r="AL1232">
            <v>0</v>
          </cell>
          <cell r="AN1232">
            <v>0</v>
          </cell>
          <cell r="AO1232">
            <v>1442.9</v>
          </cell>
          <cell r="AP1232">
            <v>1010030</v>
          </cell>
          <cell r="AQ1232">
            <v>1731.48</v>
          </cell>
          <cell r="BG1232" t="b">
            <v>0</v>
          </cell>
          <cell r="BO1232" t="b">
            <v>0</v>
          </cell>
          <cell r="CA1232" t="b">
            <v>0</v>
          </cell>
          <cell r="CB1232" t="b">
            <v>0</v>
          </cell>
          <cell r="CD1232" t="b">
            <v>0</v>
          </cell>
          <cell r="CE1232" t="b">
            <v>0</v>
          </cell>
          <cell r="CG1232" t="b">
            <v>0</v>
          </cell>
          <cell r="CH1232" t="b">
            <v>0</v>
          </cell>
          <cell r="CP1232" t="str">
            <v>ERHYDDAM</v>
          </cell>
          <cell r="CT1232" t="b">
            <v>0</v>
          </cell>
          <cell r="CV1232" t="b">
            <v>0</v>
          </cell>
          <cell r="CX1232" t="b">
            <v>0</v>
          </cell>
          <cell r="CZ1232" t="b">
            <v>0</v>
          </cell>
          <cell r="DB1232" t="b">
            <v>0</v>
          </cell>
          <cell r="DD1232" t="b">
            <v>0</v>
          </cell>
          <cell r="DF1232" t="b">
            <v>0</v>
          </cell>
          <cell r="DH1232" t="b">
            <v>0</v>
          </cell>
          <cell r="DJ1232" t="b">
            <v>0</v>
          </cell>
          <cell r="DL1232" t="b">
            <v>0</v>
          </cell>
          <cell r="DN1232" t="b">
            <v>0</v>
          </cell>
          <cell r="DP1232" t="b">
            <v>0</v>
          </cell>
          <cell r="DV1232">
            <v>0</v>
          </cell>
          <cell r="DX1232">
            <v>0</v>
          </cell>
          <cell r="DZ1232">
            <v>0</v>
          </cell>
          <cell r="EB1232">
            <v>0</v>
          </cell>
          <cell r="ED1232">
            <v>0</v>
          </cell>
          <cell r="EF1232">
            <v>0</v>
          </cell>
          <cell r="EJ1232">
            <v>0</v>
          </cell>
          <cell r="EL1232">
            <v>0</v>
          </cell>
          <cell r="EN1232">
            <v>0</v>
          </cell>
          <cell r="EP1232">
            <v>0</v>
          </cell>
          <cell r="ER1232">
            <v>0</v>
          </cell>
          <cell r="ET1232">
            <v>0</v>
          </cell>
          <cell r="EX1232">
            <v>0</v>
          </cell>
          <cell r="EZ1232">
            <v>0</v>
          </cell>
          <cell r="FD1232">
            <v>0</v>
          </cell>
          <cell r="FF1232">
            <v>0</v>
          </cell>
        </row>
        <row r="1233">
          <cell r="A1233" t="str">
            <v>HydroNorgeR</v>
          </cell>
          <cell r="B1233" t="str">
            <v>Norge</v>
          </cell>
          <cell r="G1233">
            <v>28858</v>
          </cell>
          <cell r="H1233">
            <v>0</v>
          </cell>
          <cell r="N1233">
            <v>128270</v>
          </cell>
          <cell r="AK1233">
            <v>28858</v>
          </cell>
          <cell r="AL1233">
            <v>0</v>
          </cell>
          <cell r="AN1233">
            <v>0</v>
          </cell>
          <cell r="AO1233">
            <v>1442.9</v>
          </cell>
          <cell r="AP1233">
            <v>1010030</v>
          </cell>
          <cell r="AQ1233">
            <v>1731.48</v>
          </cell>
          <cell r="BG1233" t="b">
            <v>0</v>
          </cell>
          <cell r="BO1233" t="b">
            <v>0</v>
          </cell>
          <cell r="CA1233" t="b">
            <v>0</v>
          </cell>
          <cell r="CB1233" t="b">
            <v>0</v>
          </cell>
          <cell r="CD1233" t="b">
            <v>0</v>
          </cell>
          <cell r="CE1233" t="b">
            <v>0</v>
          </cell>
          <cell r="CG1233" t="b">
            <v>0</v>
          </cell>
          <cell r="CH1233" t="b">
            <v>0</v>
          </cell>
          <cell r="CP1233" t="str">
            <v>ERHYDDAM</v>
          </cell>
          <cell r="CT1233" t="b">
            <v>0</v>
          </cell>
          <cell r="CV1233" t="b">
            <v>0</v>
          </cell>
          <cell r="CX1233" t="b">
            <v>0</v>
          </cell>
          <cell r="CZ1233" t="b">
            <v>0</v>
          </cell>
          <cell r="DB1233" t="b">
            <v>0</v>
          </cell>
          <cell r="DD1233" t="b">
            <v>0</v>
          </cell>
          <cell r="DF1233" t="b">
            <v>0</v>
          </cell>
          <cell r="DH1233" t="b">
            <v>0</v>
          </cell>
          <cell r="DJ1233" t="b">
            <v>0</v>
          </cell>
          <cell r="DL1233" t="b">
            <v>0</v>
          </cell>
          <cell r="DN1233" t="b">
            <v>0</v>
          </cell>
          <cell r="DP1233" t="b">
            <v>0</v>
          </cell>
          <cell r="DV1233">
            <v>0</v>
          </cell>
          <cell r="DX1233">
            <v>0</v>
          </cell>
          <cell r="DZ1233">
            <v>0</v>
          </cell>
          <cell r="EB1233">
            <v>0</v>
          </cell>
          <cell r="ED1233">
            <v>0</v>
          </cell>
          <cell r="EF1233">
            <v>0</v>
          </cell>
          <cell r="EJ1233">
            <v>0</v>
          </cell>
          <cell r="EL1233">
            <v>0</v>
          </cell>
          <cell r="EN1233">
            <v>0</v>
          </cell>
          <cell r="EP1233">
            <v>0</v>
          </cell>
          <cell r="ER1233">
            <v>0</v>
          </cell>
          <cell r="ET1233">
            <v>0</v>
          </cell>
          <cell r="EX1233">
            <v>0</v>
          </cell>
          <cell r="EZ1233">
            <v>0</v>
          </cell>
          <cell r="FD1233">
            <v>0</v>
          </cell>
          <cell r="FF1233">
            <v>0</v>
          </cell>
        </row>
        <row r="1234">
          <cell r="A1234" t="str">
            <v>HydroNorgeU</v>
          </cell>
          <cell r="B1234" t="str">
            <v>Norge</v>
          </cell>
          <cell r="G1234">
            <v>791.19367045063643</v>
          </cell>
          <cell r="H1234">
            <v>0</v>
          </cell>
          <cell r="N1234">
            <v>2300</v>
          </cell>
          <cell r="AK1234">
            <v>791.19367045063643</v>
          </cell>
          <cell r="AL1234">
            <v>0</v>
          </cell>
          <cell r="AN1234">
            <v>0</v>
          </cell>
          <cell r="AO1234">
            <v>39.559683522531827</v>
          </cell>
          <cell r="AP1234">
            <v>27691.778465772277</v>
          </cell>
          <cell r="AQ1234">
            <v>47.471620227038187</v>
          </cell>
          <cell r="BG1234" t="b">
            <v>0</v>
          </cell>
          <cell r="BO1234" t="b">
            <v>0</v>
          </cell>
          <cell r="CA1234" t="b">
            <v>0</v>
          </cell>
          <cell r="CB1234" t="b">
            <v>0</v>
          </cell>
          <cell r="CD1234" t="b">
            <v>0</v>
          </cell>
          <cell r="CE1234" t="b">
            <v>0</v>
          </cell>
          <cell r="CG1234" t="b">
            <v>0</v>
          </cell>
          <cell r="CH1234" t="b">
            <v>0</v>
          </cell>
          <cell r="CP1234" t="str">
            <v>ERHYDDAM</v>
          </cell>
          <cell r="CT1234" t="b">
            <v>0</v>
          </cell>
          <cell r="CV1234" t="b">
            <v>0</v>
          </cell>
          <cell r="CX1234" t="b">
            <v>0</v>
          </cell>
          <cell r="CZ1234" t="b">
            <v>0</v>
          </cell>
          <cell r="DB1234" t="b">
            <v>0</v>
          </cell>
          <cell r="DD1234" t="b">
            <v>0</v>
          </cell>
          <cell r="DF1234" t="b">
            <v>0</v>
          </cell>
          <cell r="DH1234" t="b">
            <v>0</v>
          </cell>
          <cell r="DJ1234" t="b">
            <v>0</v>
          </cell>
          <cell r="DL1234" t="b">
            <v>0</v>
          </cell>
          <cell r="DN1234" t="b">
            <v>0</v>
          </cell>
          <cell r="DP1234" t="b">
            <v>0</v>
          </cell>
          <cell r="DV1234">
            <v>0</v>
          </cell>
          <cell r="DX1234">
            <v>0</v>
          </cell>
          <cell r="DZ1234">
            <v>0</v>
          </cell>
          <cell r="EB1234">
            <v>0</v>
          </cell>
          <cell r="ED1234">
            <v>0</v>
          </cell>
          <cell r="EF1234">
            <v>0</v>
          </cell>
          <cell r="EJ1234">
            <v>0</v>
          </cell>
          <cell r="EL1234">
            <v>0</v>
          </cell>
          <cell r="EN1234">
            <v>0</v>
          </cell>
          <cell r="EP1234">
            <v>0</v>
          </cell>
          <cell r="ER1234">
            <v>0</v>
          </cell>
          <cell r="ET1234">
            <v>0</v>
          </cell>
          <cell r="EX1234">
            <v>0</v>
          </cell>
          <cell r="EZ1234">
            <v>0</v>
          </cell>
          <cell r="FD1234">
            <v>0</v>
          </cell>
          <cell r="FF1234">
            <v>0</v>
          </cell>
        </row>
        <row r="1235">
          <cell r="A1235" t="str">
            <v>HydroNorgeU</v>
          </cell>
          <cell r="B1235" t="str">
            <v>Norge</v>
          </cell>
          <cell r="G1235">
            <v>1056.0715514275885</v>
          </cell>
          <cell r="H1235">
            <v>0</v>
          </cell>
          <cell r="N1235">
            <v>3070</v>
          </cell>
          <cell r="AK1235">
            <v>1056.0715514275885</v>
          </cell>
          <cell r="AL1235">
            <v>0</v>
          </cell>
          <cell r="AN1235">
            <v>0</v>
          </cell>
          <cell r="AO1235">
            <v>52.803577571379428</v>
          </cell>
          <cell r="AP1235">
            <v>36962.5042999656</v>
          </cell>
          <cell r="AQ1235">
            <v>63.364293085655305</v>
          </cell>
          <cell r="BG1235" t="b">
            <v>0</v>
          </cell>
          <cell r="BO1235" t="b">
            <v>0</v>
          </cell>
          <cell r="CA1235" t="b">
            <v>0</v>
          </cell>
          <cell r="CB1235" t="b">
            <v>0</v>
          </cell>
          <cell r="CD1235" t="b">
            <v>0</v>
          </cell>
          <cell r="CE1235" t="b">
            <v>0</v>
          </cell>
          <cell r="CG1235" t="b">
            <v>0</v>
          </cell>
          <cell r="CH1235" t="b">
            <v>0</v>
          </cell>
          <cell r="CP1235" t="str">
            <v>ERHYDDAM</v>
          </cell>
          <cell r="CT1235" t="b">
            <v>0</v>
          </cell>
          <cell r="CV1235" t="b">
            <v>0</v>
          </cell>
          <cell r="CX1235" t="b">
            <v>0</v>
          </cell>
          <cell r="CZ1235" t="b">
            <v>0</v>
          </cell>
          <cell r="DB1235" t="b">
            <v>0</v>
          </cell>
          <cell r="DD1235" t="b">
            <v>0</v>
          </cell>
          <cell r="DF1235" t="b">
            <v>0</v>
          </cell>
          <cell r="DH1235" t="b">
            <v>0</v>
          </cell>
          <cell r="DJ1235" t="b">
            <v>0</v>
          </cell>
          <cell r="DL1235" t="b">
            <v>0</v>
          </cell>
          <cell r="DN1235" t="b">
            <v>0</v>
          </cell>
          <cell r="DP1235" t="b">
            <v>0</v>
          </cell>
          <cell r="DV1235">
            <v>0</v>
          </cell>
          <cell r="DX1235">
            <v>0</v>
          </cell>
          <cell r="DZ1235">
            <v>0</v>
          </cell>
          <cell r="EB1235">
            <v>0</v>
          </cell>
          <cell r="ED1235">
            <v>0</v>
          </cell>
          <cell r="EF1235">
            <v>0</v>
          </cell>
          <cell r="EJ1235">
            <v>0</v>
          </cell>
          <cell r="EL1235">
            <v>0</v>
          </cell>
          <cell r="EN1235">
            <v>0</v>
          </cell>
          <cell r="EP1235">
            <v>0</v>
          </cell>
          <cell r="ER1235">
            <v>0</v>
          </cell>
          <cell r="ET1235">
            <v>0</v>
          </cell>
          <cell r="EX1235">
            <v>0</v>
          </cell>
          <cell r="EZ1235">
            <v>0</v>
          </cell>
          <cell r="FD1235">
            <v>0</v>
          </cell>
          <cell r="FF1235">
            <v>0</v>
          </cell>
        </row>
        <row r="1236">
          <cell r="A1236" t="str">
            <v>HydroNorgeU</v>
          </cell>
          <cell r="B1236" t="str">
            <v>Norge</v>
          </cell>
          <cell r="G1236">
            <v>1320.9494324045409</v>
          </cell>
          <cell r="H1236">
            <v>0</v>
          </cell>
          <cell r="N1236">
            <v>3840</v>
          </cell>
          <cell r="AK1236">
            <v>1320.9494324045409</v>
          </cell>
          <cell r="AL1236">
            <v>0</v>
          </cell>
          <cell r="AN1236">
            <v>0</v>
          </cell>
          <cell r="AO1236">
            <v>66.047471620227043</v>
          </cell>
          <cell r="AP1236">
            <v>46233.230134158934</v>
          </cell>
          <cell r="AQ1236">
            <v>79.256965944272451</v>
          </cell>
          <cell r="BG1236" t="b">
            <v>0</v>
          </cell>
          <cell r="BO1236" t="b">
            <v>0</v>
          </cell>
          <cell r="CA1236" t="b">
            <v>0</v>
          </cell>
          <cell r="CB1236" t="b">
            <v>0</v>
          </cell>
          <cell r="CD1236" t="b">
            <v>0</v>
          </cell>
          <cell r="CE1236" t="b">
            <v>0</v>
          </cell>
          <cell r="CG1236" t="b">
            <v>0</v>
          </cell>
          <cell r="CH1236" t="b">
            <v>0</v>
          </cell>
          <cell r="CP1236" t="str">
            <v>ERHYDDAM</v>
          </cell>
          <cell r="CT1236" t="b">
            <v>0</v>
          </cell>
          <cell r="CV1236" t="b">
            <v>0</v>
          </cell>
          <cell r="CX1236" t="b">
            <v>0</v>
          </cell>
          <cell r="CZ1236" t="b">
            <v>0</v>
          </cell>
          <cell r="DB1236" t="b">
            <v>0</v>
          </cell>
          <cell r="DD1236" t="b">
            <v>0</v>
          </cell>
          <cell r="DF1236" t="b">
            <v>0</v>
          </cell>
          <cell r="DH1236" t="b">
            <v>0</v>
          </cell>
          <cell r="DJ1236" t="b">
            <v>0</v>
          </cell>
          <cell r="DL1236" t="b">
            <v>0</v>
          </cell>
          <cell r="DN1236" t="b">
            <v>0</v>
          </cell>
          <cell r="DP1236" t="b">
            <v>0</v>
          </cell>
          <cell r="DV1236">
            <v>0</v>
          </cell>
          <cell r="DX1236">
            <v>0</v>
          </cell>
          <cell r="DZ1236">
            <v>0</v>
          </cell>
          <cell r="EB1236">
            <v>0</v>
          </cell>
          <cell r="ED1236">
            <v>0</v>
          </cell>
          <cell r="EF1236">
            <v>0</v>
          </cell>
          <cell r="EJ1236">
            <v>0</v>
          </cell>
          <cell r="EL1236">
            <v>0</v>
          </cell>
          <cell r="EN1236">
            <v>0</v>
          </cell>
          <cell r="EP1236">
            <v>0</v>
          </cell>
          <cell r="ER1236">
            <v>0</v>
          </cell>
          <cell r="ET1236">
            <v>0</v>
          </cell>
          <cell r="EX1236">
            <v>0</v>
          </cell>
          <cell r="EZ1236">
            <v>0</v>
          </cell>
          <cell r="FD1236">
            <v>0</v>
          </cell>
          <cell r="FF1236">
            <v>0</v>
          </cell>
        </row>
        <row r="1237">
          <cell r="A1237" t="str">
            <v>HydroNorgeU</v>
          </cell>
          <cell r="B1237" t="str">
            <v>Norge</v>
          </cell>
          <cell r="G1237">
            <v>1585.827313381493</v>
          </cell>
          <cell r="H1237">
            <v>0</v>
          </cell>
          <cell r="N1237">
            <v>4610</v>
          </cell>
          <cell r="AK1237">
            <v>1585.827313381493</v>
          </cell>
          <cell r="AL1237">
            <v>0</v>
          </cell>
          <cell r="AN1237">
            <v>0</v>
          </cell>
          <cell r="AO1237">
            <v>79.291365669074651</v>
          </cell>
          <cell r="AP1237">
            <v>55503.955968352253</v>
          </cell>
          <cell r="AQ1237">
            <v>95.149638802889584</v>
          </cell>
          <cell r="BG1237" t="b">
            <v>0</v>
          </cell>
          <cell r="BO1237" t="b">
            <v>0</v>
          </cell>
          <cell r="CA1237" t="b">
            <v>0</v>
          </cell>
          <cell r="CB1237" t="b">
            <v>0</v>
          </cell>
          <cell r="CD1237" t="b">
            <v>0</v>
          </cell>
          <cell r="CE1237" t="b">
            <v>0</v>
          </cell>
          <cell r="CG1237" t="b">
            <v>0</v>
          </cell>
          <cell r="CH1237" t="b">
            <v>0</v>
          </cell>
          <cell r="CP1237" t="str">
            <v>ERHYDDAM</v>
          </cell>
          <cell r="CT1237" t="b">
            <v>0</v>
          </cell>
          <cell r="CV1237" t="b">
            <v>0</v>
          </cell>
          <cell r="CX1237" t="b">
            <v>0</v>
          </cell>
          <cell r="CZ1237" t="b">
            <v>0</v>
          </cell>
          <cell r="DB1237" t="b">
            <v>0</v>
          </cell>
          <cell r="DD1237" t="b">
            <v>0</v>
          </cell>
          <cell r="DF1237" t="b">
            <v>0</v>
          </cell>
          <cell r="DH1237" t="b">
            <v>0</v>
          </cell>
          <cell r="DJ1237" t="b">
            <v>0</v>
          </cell>
          <cell r="DL1237" t="b">
            <v>0</v>
          </cell>
          <cell r="DN1237" t="b">
            <v>0</v>
          </cell>
          <cell r="DP1237" t="b">
            <v>0</v>
          </cell>
          <cell r="DV1237">
            <v>0</v>
          </cell>
          <cell r="DX1237">
            <v>0</v>
          </cell>
          <cell r="DZ1237">
            <v>0</v>
          </cell>
          <cell r="EB1237">
            <v>0</v>
          </cell>
          <cell r="ED1237">
            <v>0</v>
          </cell>
          <cell r="EF1237">
            <v>0</v>
          </cell>
          <cell r="EJ1237">
            <v>0</v>
          </cell>
          <cell r="EL1237">
            <v>0</v>
          </cell>
          <cell r="EN1237">
            <v>0</v>
          </cell>
          <cell r="EP1237">
            <v>0</v>
          </cell>
          <cell r="ER1237">
            <v>0</v>
          </cell>
          <cell r="ET1237">
            <v>0</v>
          </cell>
          <cell r="EX1237">
            <v>0</v>
          </cell>
          <cell r="EZ1237">
            <v>0</v>
          </cell>
          <cell r="FD1237">
            <v>0</v>
          </cell>
          <cell r="FF1237">
            <v>0</v>
          </cell>
        </row>
        <row r="1238">
          <cell r="A1238" t="str">
            <v>HydroNorgeU</v>
          </cell>
          <cell r="B1238" t="str">
            <v>Norge</v>
          </cell>
          <cell r="G1238">
            <v>1850.7051943584452</v>
          </cell>
          <cell r="H1238">
            <v>0</v>
          </cell>
          <cell r="N1238">
            <v>5380</v>
          </cell>
          <cell r="AK1238">
            <v>1850.7051943584452</v>
          </cell>
          <cell r="AL1238">
            <v>0</v>
          </cell>
          <cell r="AN1238">
            <v>0</v>
          </cell>
          <cell r="AO1238">
            <v>92.535259717922258</v>
          </cell>
          <cell r="AP1238">
            <v>64774.68180254558</v>
          </cell>
          <cell r="AQ1238">
            <v>111.0423116615067</v>
          </cell>
          <cell r="BG1238" t="b">
            <v>0</v>
          </cell>
          <cell r="BO1238" t="b">
            <v>0</v>
          </cell>
          <cell r="CA1238" t="b">
            <v>0</v>
          </cell>
          <cell r="CB1238" t="b">
            <v>0</v>
          </cell>
          <cell r="CD1238" t="b">
            <v>0</v>
          </cell>
          <cell r="CE1238" t="b">
            <v>0</v>
          </cell>
          <cell r="CG1238" t="b">
            <v>0</v>
          </cell>
          <cell r="CH1238" t="b">
            <v>0</v>
          </cell>
          <cell r="CP1238" t="str">
            <v>ERHYDDAM</v>
          </cell>
          <cell r="CT1238" t="b">
            <v>0</v>
          </cell>
          <cell r="CV1238" t="b">
            <v>0</v>
          </cell>
          <cell r="CX1238" t="b">
            <v>0</v>
          </cell>
          <cell r="CZ1238" t="b">
            <v>0</v>
          </cell>
          <cell r="DB1238" t="b">
            <v>0</v>
          </cell>
          <cell r="DD1238" t="b">
            <v>0</v>
          </cell>
          <cell r="DF1238" t="b">
            <v>0</v>
          </cell>
          <cell r="DH1238" t="b">
            <v>0</v>
          </cell>
          <cell r="DJ1238" t="b">
            <v>0</v>
          </cell>
          <cell r="DL1238" t="b">
            <v>0</v>
          </cell>
          <cell r="DN1238" t="b">
            <v>0</v>
          </cell>
          <cell r="DP1238" t="b">
            <v>0</v>
          </cell>
          <cell r="DV1238">
            <v>0</v>
          </cell>
          <cell r="DX1238">
            <v>0</v>
          </cell>
          <cell r="DZ1238">
            <v>0</v>
          </cell>
          <cell r="EB1238">
            <v>0</v>
          </cell>
          <cell r="ED1238">
            <v>0</v>
          </cell>
          <cell r="EF1238">
            <v>0</v>
          </cell>
          <cell r="EJ1238">
            <v>0</v>
          </cell>
          <cell r="EL1238">
            <v>0</v>
          </cell>
          <cell r="EN1238">
            <v>0</v>
          </cell>
          <cell r="EP1238">
            <v>0</v>
          </cell>
          <cell r="ER1238">
            <v>0</v>
          </cell>
          <cell r="ET1238">
            <v>0</v>
          </cell>
          <cell r="EX1238">
            <v>0</v>
          </cell>
          <cell r="EZ1238">
            <v>0</v>
          </cell>
          <cell r="FD1238">
            <v>0</v>
          </cell>
          <cell r="FF1238">
            <v>0</v>
          </cell>
        </row>
        <row r="1239">
          <cell r="A1239" t="str">
            <v>HydroNorgeU</v>
          </cell>
          <cell r="B1239" t="str">
            <v>Norge</v>
          </cell>
          <cell r="G1239">
            <v>2115.5830753353971</v>
          </cell>
          <cell r="H1239">
            <v>0</v>
          </cell>
          <cell r="N1239">
            <v>6150</v>
          </cell>
          <cell r="AK1239">
            <v>2115.5830753353971</v>
          </cell>
          <cell r="AL1239">
            <v>0</v>
          </cell>
          <cell r="AN1239">
            <v>0</v>
          </cell>
          <cell r="AO1239">
            <v>105.77915376676987</v>
          </cell>
          <cell r="AP1239">
            <v>74045.407636738892</v>
          </cell>
          <cell r="AQ1239">
            <v>126.93498452012382</v>
          </cell>
          <cell r="BG1239" t="b">
            <v>0</v>
          </cell>
          <cell r="BO1239" t="b">
            <v>0</v>
          </cell>
          <cell r="CA1239" t="b">
            <v>0</v>
          </cell>
          <cell r="CB1239" t="b">
            <v>0</v>
          </cell>
          <cell r="CD1239" t="b">
            <v>0</v>
          </cell>
          <cell r="CE1239" t="b">
            <v>0</v>
          </cell>
          <cell r="CG1239" t="b">
            <v>0</v>
          </cell>
          <cell r="CH1239" t="b">
            <v>0</v>
          </cell>
          <cell r="CP1239" t="str">
            <v>ERHYDDAM</v>
          </cell>
          <cell r="CT1239" t="b">
            <v>0</v>
          </cell>
          <cell r="CV1239" t="b">
            <v>0</v>
          </cell>
          <cell r="CX1239" t="b">
            <v>0</v>
          </cell>
          <cell r="CZ1239" t="b">
            <v>0</v>
          </cell>
          <cell r="DB1239" t="b">
            <v>0</v>
          </cell>
          <cell r="DD1239" t="b">
            <v>0</v>
          </cell>
          <cell r="DF1239" t="b">
            <v>0</v>
          </cell>
          <cell r="DH1239" t="b">
            <v>0</v>
          </cell>
          <cell r="DJ1239" t="b">
            <v>0</v>
          </cell>
          <cell r="DL1239" t="b">
            <v>0</v>
          </cell>
          <cell r="DN1239" t="b">
            <v>0</v>
          </cell>
          <cell r="DP1239" t="b">
            <v>0</v>
          </cell>
          <cell r="DV1239">
            <v>0</v>
          </cell>
          <cell r="DX1239">
            <v>0</v>
          </cell>
          <cell r="DZ1239">
            <v>0</v>
          </cell>
          <cell r="EB1239">
            <v>0</v>
          </cell>
          <cell r="ED1239">
            <v>0</v>
          </cell>
          <cell r="EF1239">
            <v>0</v>
          </cell>
          <cell r="EJ1239">
            <v>0</v>
          </cell>
          <cell r="EL1239">
            <v>0</v>
          </cell>
          <cell r="EN1239">
            <v>0</v>
          </cell>
          <cell r="EP1239">
            <v>0</v>
          </cell>
          <cell r="ER1239">
            <v>0</v>
          </cell>
          <cell r="ET1239">
            <v>0</v>
          </cell>
          <cell r="EX1239">
            <v>0</v>
          </cell>
          <cell r="EZ1239">
            <v>0</v>
          </cell>
          <cell r="FD1239">
            <v>0</v>
          </cell>
          <cell r="FF1239">
            <v>0</v>
          </cell>
        </row>
        <row r="1240">
          <cell r="A1240" t="str">
            <v>HydroNorgeU</v>
          </cell>
          <cell r="B1240" t="str">
            <v>Norge</v>
          </cell>
          <cell r="G1240">
            <v>2380.4609563123495</v>
          </cell>
          <cell r="H1240">
            <v>0</v>
          </cell>
          <cell r="N1240">
            <v>6920</v>
          </cell>
          <cell r="AK1240">
            <v>2380.4609563123495</v>
          </cell>
          <cell r="AL1240">
            <v>0</v>
          </cell>
          <cell r="AN1240">
            <v>0</v>
          </cell>
          <cell r="AO1240">
            <v>119.02304781561747</v>
          </cell>
          <cell r="AP1240">
            <v>83316.133470932225</v>
          </cell>
          <cell r="AQ1240">
            <v>142.82765737874095</v>
          </cell>
          <cell r="BG1240" t="b">
            <v>0</v>
          </cell>
          <cell r="BO1240" t="b">
            <v>0</v>
          </cell>
          <cell r="CA1240" t="b">
            <v>0</v>
          </cell>
          <cell r="CB1240" t="b">
            <v>0</v>
          </cell>
          <cell r="CD1240" t="b">
            <v>0</v>
          </cell>
          <cell r="CE1240" t="b">
            <v>0</v>
          </cell>
          <cell r="CG1240" t="b">
            <v>0</v>
          </cell>
          <cell r="CH1240" t="b">
            <v>0</v>
          </cell>
          <cell r="CP1240" t="str">
            <v>ERHYDDAM</v>
          </cell>
          <cell r="CT1240" t="b">
            <v>0</v>
          </cell>
          <cell r="CV1240" t="b">
            <v>0</v>
          </cell>
          <cell r="CX1240" t="b">
            <v>0</v>
          </cell>
          <cell r="CZ1240" t="b">
            <v>0</v>
          </cell>
          <cell r="DB1240" t="b">
            <v>0</v>
          </cell>
          <cell r="DD1240" t="b">
            <v>0</v>
          </cell>
          <cell r="DF1240" t="b">
            <v>0</v>
          </cell>
          <cell r="DH1240" t="b">
            <v>0</v>
          </cell>
          <cell r="DJ1240" t="b">
            <v>0</v>
          </cell>
          <cell r="DL1240" t="b">
            <v>0</v>
          </cell>
          <cell r="DN1240" t="b">
            <v>0</v>
          </cell>
          <cell r="DP1240" t="b">
            <v>0</v>
          </cell>
          <cell r="DV1240">
            <v>0</v>
          </cell>
          <cell r="DX1240">
            <v>0</v>
          </cell>
          <cell r="DZ1240">
            <v>0</v>
          </cell>
          <cell r="EB1240">
            <v>0</v>
          </cell>
          <cell r="ED1240">
            <v>0</v>
          </cell>
          <cell r="EF1240">
            <v>0</v>
          </cell>
          <cell r="EJ1240">
            <v>0</v>
          </cell>
          <cell r="EL1240">
            <v>0</v>
          </cell>
          <cell r="EN1240">
            <v>0</v>
          </cell>
          <cell r="EP1240">
            <v>0</v>
          </cell>
          <cell r="ER1240">
            <v>0</v>
          </cell>
          <cell r="ET1240">
            <v>0</v>
          </cell>
          <cell r="EX1240">
            <v>0</v>
          </cell>
          <cell r="EZ1240">
            <v>0</v>
          </cell>
          <cell r="FD1240">
            <v>0</v>
          </cell>
          <cell r="FF1240">
            <v>0</v>
          </cell>
        </row>
        <row r="1241">
          <cell r="A1241" t="str">
            <v>HydroNorgeU</v>
          </cell>
          <cell r="B1241" t="str">
            <v>Norge</v>
          </cell>
          <cell r="G1241">
            <v>2645.3388372893019</v>
          </cell>
          <cell r="H1241">
            <v>0</v>
          </cell>
          <cell r="N1241">
            <v>7690</v>
          </cell>
          <cell r="AK1241">
            <v>2645.3388372893019</v>
          </cell>
          <cell r="AL1241">
            <v>0</v>
          </cell>
          <cell r="AN1241">
            <v>0</v>
          </cell>
          <cell r="AO1241">
            <v>132.26694186446511</v>
          </cell>
          <cell r="AP1241">
            <v>92586.859305125559</v>
          </cell>
          <cell r="AQ1241">
            <v>158.7203302373581</v>
          </cell>
          <cell r="BG1241" t="b">
            <v>0</v>
          </cell>
          <cell r="BO1241" t="b">
            <v>0</v>
          </cell>
          <cell r="CA1241" t="b">
            <v>0</v>
          </cell>
          <cell r="CB1241" t="b">
            <v>0</v>
          </cell>
          <cell r="CD1241" t="b">
            <v>0</v>
          </cell>
          <cell r="CE1241" t="b">
            <v>0</v>
          </cell>
          <cell r="CG1241" t="b">
            <v>0</v>
          </cell>
          <cell r="CH1241" t="b">
            <v>0</v>
          </cell>
          <cell r="CP1241" t="str">
            <v>ERHYDDAM</v>
          </cell>
          <cell r="CT1241" t="b">
            <v>0</v>
          </cell>
          <cell r="CV1241" t="b">
            <v>0</v>
          </cell>
          <cell r="CX1241" t="b">
            <v>0</v>
          </cell>
          <cell r="CZ1241" t="b">
            <v>0</v>
          </cell>
          <cell r="DB1241" t="b">
            <v>0</v>
          </cell>
          <cell r="DD1241" t="b">
            <v>0</v>
          </cell>
          <cell r="DF1241" t="b">
            <v>0</v>
          </cell>
          <cell r="DH1241" t="b">
            <v>0</v>
          </cell>
          <cell r="DJ1241" t="b">
            <v>0</v>
          </cell>
          <cell r="DL1241" t="b">
            <v>0</v>
          </cell>
          <cell r="DN1241" t="b">
            <v>0</v>
          </cell>
          <cell r="DP1241" t="b">
            <v>0</v>
          </cell>
          <cell r="DV1241">
            <v>0</v>
          </cell>
          <cell r="DX1241">
            <v>0</v>
          </cell>
          <cell r="DZ1241">
            <v>0</v>
          </cell>
          <cell r="EB1241">
            <v>0</v>
          </cell>
          <cell r="ED1241">
            <v>0</v>
          </cell>
          <cell r="EF1241">
            <v>0</v>
          </cell>
          <cell r="EJ1241">
            <v>0</v>
          </cell>
          <cell r="EL1241">
            <v>0</v>
          </cell>
          <cell r="EN1241">
            <v>0</v>
          </cell>
          <cell r="EP1241">
            <v>0</v>
          </cell>
          <cell r="ER1241">
            <v>0</v>
          </cell>
          <cell r="ET1241">
            <v>0</v>
          </cell>
          <cell r="EX1241">
            <v>0</v>
          </cell>
          <cell r="EZ1241">
            <v>0</v>
          </cell>
          <cell r="FD1241">
            <v>0</v>
          </cell>
          <cell r="FF1241">
            <v>0</v>
          </cell>
        </row>
        <row r="1242">
          <cell r="A1242" t="str">
            <v>HydroNorgeU</v>
          </cell>
          <cell r="B1242" t="str">
            <v>Norge</v>
          </cell>
          <cell r="G1242">
            <v>2910.2167182662538</v>
          </cell>
          <cell r="H1242">
            <v>0</v>
          </cell>
          <cell r="N1242">
            <v>8460</v>
          </cell>
          <cell r="AK1242">
            <v>2910.2167182662538</v>
          </cell>
          <cell r="AL1242">
            <v>0</v>
          </cell>
          <cell r="AN1242">
            <v>0</v>
          </cell>
          <cell r="AO1242">
            <v>145.51083591331269</v>
          </cell>
          <cell r="AP1242">
            <v>101857.58513931888</v>
          </cell>
          <cell r="AQ1242">
            <v>174.61300309597522</v>
          </cell>
          <cell r="BG1242" t="b">
            <v>0</v>
          </cell>
          <cell r="BO1242" t="b">
            <v>0</v>
          </cell>
          <cell r="CA1242" t="b">
            <v>0</v>
          </cell>
          <cell r="CB1242" t="b">
            <v>0</v>
          </cell>
          <cell r="CD1242" t="b">
            <v>0</v>
          </cell>
          <cell r="CE1242" t="b">
            <v>0</v>
          </cell>
          <cell r="CG1242" t="b">
            <v>0</v>
          </cell>
          <cell r="CH1242" t="b">
            <v>0</v>
          </cell>
          <cell r="CP1242" t="str">
            <v>ERHYDDAM</v>
          </cell>
          <cell r="CT1242" t="b">
            <v>0</v>
          </cell>
          <cell r="CV1242" t="b">
            <v>0</v>
          </cell>
          <cell r="CX1242" t="b">
            <v>0</v>
          </cell>
          <cell r="CZ1242" t="b">
            <v>0</v>
          </cell>
          <cell r="DB1242" t="b">
            <v>0</v>
          </cell>
          <cell r="DD1242" t="b">
            <v>0</v>
          </cell>
          <cell r="DF1242" t="b">
            <v>0</v>
          </cell>
          <cell r="DH1242" t="b">
            <v>0</v>
          </cell>
          <cell r="DJ1242" t="b">
            <v>0</v>
          </cell>
          <cell r="DL1242" t="b">
            <v>0</v>
          </cell>
          <cell r="DN1242" t="b">
            <v>0</v>
          </cell>
          <cell r="DP1242" t="b">
            <v>0</v>
          </cell>
          <cell r="DV1242">
            <v>0</v>
          </cell>
          <cell r="DX1242">
            <v>0</v>
          </cell>
          <cell r="DZ1242">
            <v>0</v>
          </cell>
          <cell r="EB1242">
            <v>0</v>
          </cell>
          <cell r="ED1242">
            <v>0</v>
          </cell>
          <cell r="EF1242">
            <v>0</v>
          </cell>
          <cell r="EJ1242">
            <v>0</v>
          </cell>
          <cell r="EL1242">
            <v>0</v>
          </cell>
          <cell r="EN1242">
            <v>0</v>
          </cell>
          <cell r="EP1242">
            <v>0</v>
          </cell>
          <cell r="ER1242">
            <v>0</v>
          </cell>
          <cell r="ET1242">
            <v>0</v>
          </cell>
          <cell r="EX1242">
            <v>0</v>
          </cell>
          <cell r="EZ1242">
            <v>0</v>
          </cell>
          <cell r="FD1242">
            <v>0</v>
          </cell>
          <cell r="FF1242">
            <v>0</v>
          </cell>
        </row>
        <row r="1243">
          <cell r="A1243" t="str">
            <v>HydroNorgeU</v>
          </cell>
          <cell r="B1243" t="str">
            <v>Norge</v>
          </cell>
          <cell r="G1243">
            <v>3175.0945992432062</v>
          </cell>
          <cell r="H1243">
            <v>0</v>
          </cell>
          <cell r="N1243">
            <v>9230</v>
          </cell>
          <cell r="AK1243">
            <v>3175.0945992432062</v>
          </cell>
          <cell r="AL1243">
            <v>0</v>
          </cell>
          <cell r="AN1243">
            <v>0</v>
          </cell>
          <cell r="AO1243">
            <v>158.75472996216033</v>
          </cell>
          <cell r="AP1243">
            <v>111128.31097351221</v>
          </cell>
          <cell r="AQ1243">
            <v>190.50567595459236</v>
          </cell>
          <cell r="BG1243" t="b">
            <v>0</v>
          </cell>
          <cell r="BO1243" t="b">
            <v>0</v>
          </cell>
          <cell r="CA1243" t="b">
            <v>0</v>
          </cell>
          <cell r="CB1243" t="b">
            <v>0</v>
          </cell>
          <cell r="CD1243" t="b">
            <v>0</v>
          </cell>
          <cell r="CE1243" t="b">
            <v>0</v>
          </cell>
          <cell r="CG1243" t="b">
            <v>0</v>
          </cell>
          <cell r="CH1243" t="b">
            <v>0</v>
          </cell>
          <cell r="CP1243" t="str">
            <v>ERHYDDAM</v>
          </cell>
          <cell r="CT1243" t="b">
            <v>0</v>
          </cell>
          <cell r="CV1243" t="b">
            <v>0</v>
          </cell>
          <cell r="CX1243" t="b">
            <v>0</v>
          </cell>
          <cell r="CZ1243" t="b">
            <v>0</v>
          </cell>
          <cell r="DB1243" t="b">
            <v>0</v>
          </cell>
          <cell r="DD1243" t="b">
            <v>0</v>
          </cell>
          <cell r="DF1243" t="b">
            <v>0</v>
          </cell>
          <cell r="DH1243" t="b">
            <v>0</v>
          </cell>
          <cell r="DJ1243" t="b">
            <v>0</v>
          </cell>
          <cell r="DL1243" t="b">
            <v>0</v>
          </cell>
          <cell r="DN1243" t="b">
            <v>0</v>
          </cell>
          <cell r="DP1243" t="b">
            <v>0</v>
          </cell>
          <cell r="DV1243">
            <v>0</v>
          </cell>
          <cell r="DX1243">
            <v>0</v>
          </cell>
          <cell r="DZ1243">
            <v>0</v>
          </cell>
          <cell r="EB1243">
            <v>0</v>
          </cell>
          <cell r="ED1243">
            <v>0</v>
          </cell>
          <cell r="EF1243">
            <v>0</v>
          </cell>
          <cell r="EJ1243">
            <v>0</v>
          </cell>
          <cell r="EL1243">
            <v>0</v>
          </cell>
          <cell r="EN1243">
            <v>0</v>
          </cell>
          <cell r="EP1243">
            <v>0</v>
          </cell>
          <cell r="ER1243">
            <v>0</v>
          </cell>
          <cell r="ET1243">
            <v>0</v>
          </cell>
          <cell r="EX1243">
            <v>0</v>
          </cell>
          <cell r="EZ1243">
            <v>0</v>
          </cell>
          <cell r="FD1243">
            <v>0</v>
          </cell>
          <cell r="FF1243">
            <v>0</v>
          </cell>
        </row>
        <row r="1244">
          <cell r="A1244" t="str">
            <v>HydroNorgeU</v>
          </cell>
          <cell r="B1244" t="str">
            <v>Norge</v>
          </cell>
          <cell r="G1244">
            <v>3439.9724802201581</v>
          </cell>
          <cell r="H1244">
            <v>0</v>
          </cell>
          <cell r="N1244">
            <v>10000</v>
          </cell>
          <cell r="AK1244">
            <v>3439.9724802201581</v>
          </cell>
          <cell r="AL1244">
            <v>0</v>
          </cell>
          <cell r="AN1244">
            <v>0</v>
          </cell>
          <cell r="AO1244">
            <v>171.99862401100791</v>
          </cell>
          <cell r="AP1244">
            <v>120399.03680770553</v>
          </cell>
          <cell r="AQ1244">
            <v>206.39834881320948</v>
          </cell>
          <cell r="BG1244" t="b">
            <v>0</v>
          </cell>
          <cell r="BO1244" t="b">
            <v>0</v>
          </cell>
          <cell r="CA1244" t="b">
            <v>0</v>
          </cell>
          <cell r="CB1244" t="b">
            <v>0</v>
          </cell>
          <cell r="CD1244" t="b">
            <v>0</v>
          </cell>
          <cell r="CE1244" t="b">
            <v>0</v>
          </cell>
          <cell r="CG1244" t="b">
            <v>0</v>
          </cell>
          <cell r="CH1244" t="b">
            <v>0</v>
          </cell>
          <cell r="CP1244" t="str">
            <v>ERHYDDAM</v>
          </cell>
          <cell r="CT1244" t="b">
            <v>0</v>
          </cell>
          <cell r="CV1244" t="b">
            <v>0</v>
          </cell>
          <cell r="CX1244" t="b">
            <v>0</v>
          </cell>
          <cell r="CZ1244" t="b">
            <v>0</v>
          </cell>
          <cell r="DB1244" t="b">
            <v>0</v>
          </cell>
          <cell r="DD1244" t="b">
            <v>0</v>
          </cell>
          <cell r="DF1244" t="b">
            <v>0</v>
          </cell>
          <cell r="DH1244" t="b">
            <v>0</v>
          </cell>
          <cell r="DJ1244" t="b">
            <v>0</v>
          </cell>
          <cell r="DL1244" t="b">
            <v>0</v>
          </cell>
          <cell r="DN1244" t="b">
            <v>0</v>
          </cell>
          <cell r="DP1244" t="b">
            <v>0</v>
          </cell>
          <cell r="DV1244">
            <v>0</v>
          </cell>
          <cell r="DX1244">
            <v>0</v>
          </cell>
          <cell r="DZ1244">
            <v>0</v>
          </cell>
          <cell r="EB1244">
            <v>0</v>
          </cell>
          <cell r="ED1244">
            <v>0</v>
          </cell>
          <cell r="EF1244">
            <v>0</v>
          </cell>
          <cell r="EJ1244">
            <v>0</v>
          </cell>
          <cell r="EL1244">
            <v>0</v>
          </cell>
          <cell r="EN1244">
            <v>0</v>
          </cell>
          <cell r="EP1244">
            <v>0</v>
          </cell>
          <cell r="ER1244">
            <v>0</v>
          </cell>
          <cell r="ET1244">
            <v>0</v>
          </cell>
          <cell r="EX1244">
            <v>0</v>
          </cell>
          <cell r="EZ1244">
            <v>0</v>
          </cell>
          <cell r="FD1244">
            <v>0</v>
          </cell>
          <cell r="FF1244">
            <v>0</v>
          </cell>
        </row>
        <row r="1245">
          <cell r="A1245" t="str">
            <v>HydroNorgeU</v>
          </cell>
          <cell r="B1245" t="str">
            <v>Norge</v>
          </cell>
          <cell r="G1245">
            <v>3485.8387799564271</v>
          </cell>
          <cell r="H1245">
            <v>0</v>
          </cell>
          <cell r="N1245">
            <v>10133.333333333334</v>
          </cell>
          <cell r="AK1245">
            <v>3485.8387799564271</v>
          </cell>
          <cell r="AL1245">
            <v>0</v>
          </cell>
          <cell r="AN1245">
            <v>0</v>
          </cell>
          <cell r="AO1245">
            <v>174.29193899782138</v>
          </cell>
          <cell r="AP1245">
            <v>122004.35729847495</v>
          </cell>
          <cell r="AQ1245">
            <v>209.15032679738562</v>
          </cell>
          <cell r="BG1245" t="b">
            <v>0</v>
          </cell>
          <cell r="BO1245" t="b">
            <v>0</v>
          </cell>
          <cell r="CA1245" t="b">
            <v>0</v>
          </cell>
          <cell r="CB1245" t="b">
            <v>0</v>
          </cell>
          <cell r="CD1245" t="b">
            <v>0</v>
          </cell>
          <cell r="CE1245" t="b">
            <v>0</v>
          </cell>
          <cell r="CG1245" t="b">
            <v>0</v>
          </cell>
          <cell r="CH1245" t="b">
            <v>0</v>
          </cell>
          <cell r="CP1245" t="str">
            <v>ERHYDDAM</v>
          </cell>
          <cell r="CT1245" t="b">
            <v>0</v>
          </cell>
          <cell r="CV1245" t="b">
            <v>0</v>
          </cell>
          <cell r="CX1245" t="b">
            <v>0</v>
          </cell>
          <cell r="CZ1245" t="b">
            <v>0</v>
          </cell>
          <cell r="DB1245" t="b">
            <v>0</v>
          </cell>
          <cell r="DD1245" t="b">
            <v>0</v>
          </cell>
          <cell r="DF1245" t="b">
            <v>0</v>
          </cell>
          <cell r="DH1245" t="b">
            <v>0</v>
          </cell>
          <cell r="DJ1245" t="b">
            <v>0</v>
          </cell>
          <cell r="DL1245" t="b">
            <v>0</v>
          </cell>
          <cell r="DN1245" t="b">
            <v>0</v>
          </cell>
          <cell r="DP1245" t="b">
            <v>0</v>
          </cell>
          <cell r="DV1245">
            <v>0</v>
          </cell>
          <cell r="DX1245">
            <v>0</v>
          </cell>
          <cell r="DZ1245">
            <v>0</v>
          </cell>
          <cell r="EB1245">
            <v>0</v>
          </cell>
          <cell r="ED1245">
            <v>0</v>
          </cell>
          <cell r="EF1245">
            <v>0</v>
          </cell>
          <cell r="EJ1245">
            <v>0</v>
          </cell>
          <cell r="EL1245">
            <v>0</v>
          </cell>
          <cell r="EN1245">
            <v>0</v>
          </cell>
          <cell r="EP1245">
            <v>0</v>
          </cell>
          <cell r="ER1245">
            <v>0</v>
          </cell>
          <cell r="ET1245">
            <v>0</v>
          </cell>
          <cell r="EX1245">
            <v>0</v>
          </cell>
          <cell r="EZ1245">
            <v>0</v>
          </cell>
          <cell r="FD1245">
            <v>0</v>
          </cell>
          <cell r="FF1245">
            <v>0</v>
          </cell>
        </row>
        <row r="1246">
          <cell r="A1246" t="str">
            <v>HydroNorgeU</v>
          </cell>
          <cell r="B1246" t="str">
            <v>Norge</v>
          </cell>
          <cell r="G1246">
            <v>3531.705079692696</v>
          </cell>
          <cell r="H1246">
            <v>0</v>
          </cell>
          <cell r="N1246">
            <v>10266.666666666668</v>
          </cell>
          <cell r="AK1246">
            <v>3531.705079692696</v>
          </cell>
          <cell r="AL1246">
            <v>0</v>
          </cell>
          <cell r="AN1246">
            <v>0</v>
          </cell>
          <cell r="AO1246">
            <v>176.58525398463482</v>
          </cell>
          <cell r="AP1246">
            <v>123609.67778924436</v>
          </cell>
          <cell r="AQ1246">
            <v>211.90230478156175</v>
          </cell>
          <cell r="BG1246" t="b">
            <v>0</v>
          </cell>
          <cell r="BO1246" t="b">
            <v>0</v>
          </cell>
          <cell r="CA1246" t="b">
            <v>0</v>
          </cell>
          <cell r="CB1246" t="b">
            <v>0</v>
          </cell>
          <cell r="CD1246" t="b">
            <v>0</v>
          </cell>
          <cell r="CE1246" t="b">
            <v>0</v>
          </cell>
          <cell r="CG1246" t="b">
            <v>0</v>
          </cell>
          <cell r="CH1246" t="b">
            <v>0</v>
          </cell>
          <cell r="CP1246" t="str">
            <v>ERHYDDAM</v>
          </cell>
          <cell r="CT1246" t="b">
            <v>0</v>
          </cell>
          <cell r="CV1246" t="b">
            <v>0</v>
          </cell>
          <cell r="CX1246" t="b">
            <v>0</v>
          </cell>
          <cell r="CZ1246" t="b">
            <v>0</v>
          </cell>
          <cell r="DB1246" t="b">
            <v>0</v>
          </cell>
          <cell r="DD1246" t="b">
            <v>0</v>
          </cell>
          <cell r="DF1246" t="b">
            <v>0</v>
          </cell>
          <cell r="DH1246" t="b">
            <v>0</v>
          </cell>
          <cell r="DJ1246" t="b">
            <v>0</v>
          </cell>
          <cell r="DL1246" t="b">
            <v>0</v>
          </cell>
          <cell r="DN1246" t="b">
            <v>0</v>
          </cell>
          <cell r="DP1246" t="b">
            <v>0</v>
          </cell>
          <cell r="DV1246">
            <v>0</v>
          </cell>
          <cell r="DX1246">
            <v>0</v>
          </cell>
          <cell r="DZ1246">
            <v>0</v>
          </cell>
          <cell r="EB1246">
            <v>0</v>
          </cell>
          <cell r="ED1246">
            <v>0</v>
          </cell>
          <cell r="EF1246">
            <v>0</v>
          </cell>
          <cell r="EJ1246">
            <v>0</v>
          </cell>
          <cell r="EL1246">
            <v>0</v>
          </cell>
          <cell r="EN1246">
            <v>0</v>
          </cell>
          <cell r="EP1246">
            <v>0</v>
          </cell>
          <cell r="ER1246">
            <v>0</v>
          </cell>
          <cell r="ET1246">
            <v>0</v>
          </cell>
          <cell r="EX1246">
            <v>0</v>
          </cell>
          <cell r="EZ1246">
            <v>0</v>
          </cell>
          <cell r="FD1246">
            <v>0</v>
          </cell>
          <cell r="FF1246">
            <v>0</v>
          </cell>
        </row>
        <row r="1247">
          <cell r="A1247" t="str">
            <v>HydroNorgeU</v>
          </cell>
          <cell r="B1247" t="str">
            <v>Norge</v>
          </cell>
          <cell r="G1247">
            <v>3577.571379428965</v>
          </cell>
          <cell r="H1247">
            <v>0</v>
          </cell>
          <cell r="N1247">
            <v>10400.000000000002</v>
          </cell>
          <cell r="AK1247">
            <v>3577.571379428965</v>
          </cell>
          <cell r="AL1247">
            <v>0</v>
          </cell>
          <cell r="AN1247">
            <v>0</v>
          </cell>
          <cell r="AO1247">
            <v>178.87856897144826</v>
          </cell>
          <cell r="AP1247">
            <v>125214.99828001378</v>
          </cell>
          <cell r="AQ1247">
            <v>214.65428276573789</v>
          </cell>
          <cell r="BG1247" t="b">
            <v>0</v>
          </cell>
          <cell r="BO1247" t="b">
            <v>0</v>
          </cell>
          <cell r="CA1247" t="b">
            <v>0</v>
          </cell>
          <cell r="CB1247" t="b">
            <v>0</v>
          </cell>
          <cell r="CD1247" t="b">
            <v>0</v>
          </cell>
          <cell r="CE1247" t="b">
            <v>0</v>
          </cell>
          <cell r="CG1247" t="b">
            <v>0</v>
          </cell>
          <cell r="CH1247" t="b">
            <v>0</v>
          </cell>
          <cell r="CP1247" t="str">
            <v>ERHYDDAM</v>
          </cell>
          <cell r="CT1247" t="b">
            <v>0</v>
          </cell>
          <cell r="CV1247" t="b">
            <v>0</v>
          </cell>
          <cell r="CX1247" t="b">
            <v>0</v>
          </cell>
          <cell r="CZ1247" t="b">
            <v>0</v>
          </cell>
          <cell r="DB1247" t="b">
            <v>0</v>
          </cell>
          <cell r="DD1247" t="b">
            <v>0</v>
          </cell>
          <cell r="DF1247" t="b">
            <v>0</v>
          </cell>
          <cell r="DH1247" t="b">
            <v>0</v>
          </cell>
          <cell r="DJ1247" t="b">
            <v>0</v>
          </cell>
          <cell r="DL1247" t="b">
            <v>0</v>
          </cell>
          <cell r="DN1247" t="b">
            <v>0</v>
          </cell>
          <cell r="DP1247" t="b">
            <v>0</v>
          </cell>
          <cell r="DV1247">
            <v>0</v>
          </cell>
          <cell r="DX1247">
            <v>0</v>
          </cell>
          <cell r="DZ1247">
            <v>0</v>
          </cell>
          <cell r="EB1247">
            <v>0</v>
          </cell>
          <cell r="ED1247">
            <v>0</v>
          </cell>
          <cell r="EF1247">
            <v>0</v>
          </cell>
          <cell r="EJ1247">
            <v>0</v>
          </cell>
          <cell r="EL1247">
            <v>0</v>
          </cell>
          <cell r="EN1247">
            <v>0</v>
          </cell>
          <cell r="EP1247">
            <v>0</v>
          </cell>
          <cell r="ER1247">
            <v>0</v>
          </cell>
          <cell r="ET1247">
            <v>0</v>
          </cell>
          <cell r="EX1247">
            <v>0</v>
          </cell>
          <cell r="EZ1247">
            <v>0</v>
          </cell>
          <cell r="FD1247">
            <v>0</v>
          </cell>
          <cell r="FF1247">
            <v>0</v>
          </cell>
        </row>
        <row r="1248">
          <cell r="A1248" t="str">
            <v>HydroNorgeU</v>
          </cell>
          <cell r="B1248" t="str">
            <v>Norge</v>
          </cell>
          <cell r="G1248">
            <v>3623.4376791652339</v>
          </cell>
          <cell r="H1248">
            <v>0</v>
          </cell>
          <cell r="N1248">
            <v>10533.333333333336</v>
          </cell>
          <cell r="AK1248">
            <v>3623.4376791652339</v>
          </cell>
          <cell r="AL1248">
            <v>0</v>
          </cell>
          <cell r="AN1248">
            <v>0</v>
          </cell>
          <cell r="AO1248">
            <v>181.1718839582617</v>
          </cell>
          <cell r="AP1248">
            <v>126820.31877078318</v>
          </cell>
          <cell r="AQ1248">
            <v>217.40626074991403</v>
          </cell>
          <cell r="BG1248" t="b">
            <v>0</v>
          </cell>
          <cell r="BO1248" t="b">
            <v>0</v>
          </cell>
          <cell r="CA1248" t="b">
            <v>0</v>
          </cell>
          <cell r="CB1248" t="b">
            <v>0</v>
          </cell>
          <cell r="CD1248" t="b">
            <v>0</v>
          </cell>
          <cell r="CE1248" t="b">
            <v>0</v>
          </cell>
          <cell r="CG1248" t="b">
            <v>0</v>
          </cell>
          <cell r="CH1248" t="b">
            <v>0</v>
          </cell>
          <cell r="CP1248" t="str">
            <v>ERHYDDAM</v>
          </cell>
          <cell r="CT1248" t="b">
            <v>0</v>
          </cell>
          <cell r="CV1248" t="b">
            <v>0</v>
          </cell>
          <cell r="CX1248" t="b">
            <v>0</v>
          </cell>
          <cell r="CZ1248" t="b">
            <v>0</v>
          </cell>
          <cell r="DB1248" t="b">
            <v>0</v>
          </cell>
          <cell r="DD1248" t="b">
            <v>0</v>
          </cell>
          <cell r="DF1248" t="b">
            <v>0</v>
          </cell>
          <cell r="DH1248" t="b">
            <v>0</v>
          </cell>
          <cell r="DJ1248" t="b">
            <v>0</v>
          </cell>
          <cell r="DL1248" t="b">
            <v>0</v>
          </cell>
          <cell r="DN1248" t="b">
            <v>0</v>
          </cell>
          <cell r="DP1248" t="b">
            <v>0</v>
          </cell>
          <cell r="DV1248">
            <v>0</v>
          </cell>
          <cell r="DX1248">
            <v>0</v>
          </cell>
          <cell r="DZ1248">
            <v>0</v>
          </cell>
          <cell r="EB1248">
            <v>0</v>
          </cell>
          <cell r="ED1248">
            <v>0</v>
          </cell>
          <cell r="EF1248">
            <v>0</v>
          </cell>
          <cell r="EJ1248">
            <v>0</v>
          </cell>
          <cell r="EL1248">
            <v>0</v>
          </cell>
          <cell r="EN1248">
            <v>0</v>
          </cell>
          <cell r="EP1248">
            <v>0</v>
          </cell>
          <cell r="ER1248">
            <v>0</v>
          </cell>
          <cell r="ET1248">
            <v>0</v>
          </cell>
          <cell r="EX1248">
            <v>0</v>
          </cell>
          <cell r="EZ1248">
            <v>0</v>
          </cell>
          <cell r="FD1248">
            <v>0</v>
          </cell>
          <cell r="FF1248">
            <v>0</v>
          </cell>
        </row>
        <row r="1249">
          <cell r="A1249" t="str">
            <v>HydroNorgeU</v>
          </cell>
          <cell r="B1249" t="str">
            <v>Norge</v>
          </cell>
          <cell r="G1249">
            <v>3669.3039789015033</v>
          </cell>
          <cell r="H1249">
            <v>0</v>
          </cell>
          <cell r="N1249">
            <v>10666.66666666667</v>
          </cell>
          <cell r="AK1249">
            <v>3669.3039789015033</v>
          </cell>
          <cell r="AL1249">
            <v>0</v>
          </cell>
          <cell r="AN1249">
            <v>0</v>
          </cell>
          <cell r="AO1249">
            <v>183.46519894507517</v>
          </cell>
          <cell r="AP1249">
            <v>128425.63926155261</v>
          </cell>
          <cell r="AQ1249">
            <v>220.15823873409019</v>
          </cell>
          <cell r="BG1249" t="b">
            <v>0</v>
          </cell>
          <cell r="BO1249" t="b">
            <v>0</v>
          </cell>
          <cell r="CA1249" t="b">
            <v>0</v>
          </cell>
          <cell r="CB1249" t="b">
            <v>0</v>
          </cell>
          <cell r="CD1249" t="b">
            <v>0</v>
          </cell>
          <cell r="CE1249" t="b">
            <v>0</v>
          </cell>
          <cell r="CG1249" t="b">
            <v>0</v>
          </cell>
          <cell r="CH1249" t="b">
            <v>0</v>
          </cell>
          <cell r="CP1249" t="str">
            <v>ERHYDDAM</v>
          </cell>
          <cell r="CT1249" t="b">
            <v>0</v>
          </cell>
          <cell r="CV1249" t="b">
            <v>0</v>
          </cell>
          <cell r="CX1249" t="b">
            <v>0</v>
          </cell>
          <cell r="CZ1249" t="b">
            <v>0</v>
          </cell>
          <cell r="DB1249" t="b">
            <v>0</v>
          </cell>
          <cell r="DD1249" t="b">
            <v>0</v>
          </cell>
          <cell r="DF1249" t="b">
            <v>0</v>
          </cell>
          <cell r="DH1249" t="b">
            <v>0</v>
          </cell>
          <cell r="DJ1249" t="b">
            <v>0</v>
          </cell>
          <cell r="DL1249" t="b">
            <v>0</v>
          </cell>
          <cell r="DN1249" t="b">
            <v>0</v>
          </cell>
          <cell r="DP1249" t="b">
            <v>0</v>
          </cell>
          <cell r="DV1249">
            <v>0</v>
          </cell>
          <cell r="DX1249">
            <v>0</v>
          </cell>
          <cell r="DZ1249">
            <v>0</v>
          </cell>
          <cell r="EB1249">
            <v>0</v>
          </cell>
          <cell r="ED1249">
            <v>0</v>
          </cell>
          <cell r="EF1249">
            <v>0</v>
          </cell>
          <cell r="EJ1249">
            <v>0</v>
          </cell>
          <cell r="EL1249">
            <v>0</v>
          </cell>
          <cell r="EN1249">
            <v>0</v>
          </cell>
          <cell r="EP1249">
            <v>0</v>
          </cell>
          <cell r="ER1249">
            <v>0</v>
          </cell>
          <cell r="ET1249">
            <v>0</v>
          </cell>
          <cell r="EX1249">
            <v>0</v>
          </cell>
          <cell r="EZ1249">
            <v>0</v>
          </cell>
          <cell r="FD1249">
            <v>0</v>
          </cell>
          <cell r="FF1249">
            <v>0</v>
          </cell>
        </row>
        <row r="1250">
          <cell r="A1250" t="str">
            <v>HydroNorgeU</v>
          </cell>
          <cell r="B1250" t="str">
            <v>Norge</v>
          </cell>
          <cell r="G1250">
            <v>3715.1702786377723</v>
          </cell>
          <cell r="H1250">
            <v>0</v>
          </cell>
          <cell r="N1250">
            <v>10800.000000000004</v>
          </cell>
          <cell r="AK1250">
            <v>3715.1702786377723</v>
          </cell>
          <cell r="AL1250">
            <v>0</v>
          </cell>
          <cell r="AN1250">
            <v>0</v>
          </cell>
          <cell r="AO1250">
            <v>185.75851393188861</v>
          </cell>
          <cell r="AP1250">
            <v>130030.95975232203</v>
          </cell>
          <cell r="AQ1250">
            <v>222.91021671826633</v>
          </cell>
          <cell r="BG1250" t="b">
            <v>0</v>
          </cell>
          <cell r="BO1250" t="b">
            <v>0</v>
          </cell>
          <cell r="CA1250" t="b">
            <v>0</v>
          </cell>
          <cell r="CB1250" t="b">
            <v>0</v>
          </cell>
          <cell r="CD1250" t="b">
            <v>0</v>
          </cell>
          <cell r="CE1250" t="b">
            <v>0</v>
          </cell>
          <cell r="CG1250" t="b">
            <v>0</v>
          </cell>
          <cell r="CH1250" t="b">
            <v>0</v>
          </cell>
          <cell r="CP1250" t="str">
            <v>ERHYDDAM</v>
          </cell>
          <cell r="CT1250" t="b">
            <v>0</v>
          </cell>
          <cell r="CV1250" t="b">
            <v>0</v>
          </cell>
          <cell r="CX1250" t="b">
            <v>0</v>
          </cell>
          <cell r="CZ1250" t="b">
            <v>0</v>
          </cell>
          <cell r="DB1250" t="b">
            <v>0</v>
          </cell>
          <cell r="DD1250" t="b">
            <v>0</v>
          </cell>
          <cell r="DF1250" t="b">
            <v>0</v>
          </cell>
          <cell r="DH1250" t="b">
            <v>0</v>
          </cell>
          <cell r="DJ1250" t="b">
            <v>0</v>
          </cell>
          <cell r="DL1250" t="b">
            <v>0</v>
          </cell>
          <cell r="DN1250" t="b">
            <v>0</v>
          </cell>
          <cell r="DP1250" t="b">
            <v>0</v>
          </cell>
          <cell r="DV1250">
            <v>0</v>
          </cell>
          <cell r="DX1250">
            <v>0</v>
          </cell>
          <cell r="DZ1250">
            <v>0</v>
          </cell>
          <cell r="EB1250">
            <v>0</v>
          </cell>
          <cell r="ED1250">
            <v>0</v>
          </cell>
          <cell r="EF1250">
            <v>0</v>
          </cell>
          <cell r="EJ1250">
            <v>0</v>
          </cell>
          <cell r="EL1250">
            <v>0</v>
          </cell>
          <cell r="EN1250">
            <v>0</v>
          </cell>
          <cell r="EP1250">
            <v>0</v>
          </cell>
          <cell r="ER1250">
            <v>0</v>
          </cell>
          <cell r="ET1250">
            <v>0</v>
          </cell>
          <cell r="EX1250">
            <v>0</v>
          </cell>
          <cell r="EZ1250">
            <v>0</v>
          </cell>
          <cell r="FD1250">
            <v>0</v>
          </cell>
          <cell r="FF1250">
            <v>0</v>
          </cell>
        </row>
        <row r="1251">
          <cell r="A1251" t="str">
            <v>HydroNorgeU</v>
          </cell>
          <cell r="B1251" t="str">
            <v>Norge</v>
          </cell>
          <cell r="G1251">
            <v>3761.0365783740413</v>
          </cell>
          <cell r="H1251">
            <v>0</v>
          </cell>
          <cell r="N1251">
            <v>10933.333333333338</v>
          </cell>
          <cell r="AK1251">
            <v>3761.0365783740413</v>
          </cell>
          <cell r="AL1251">
            <v>0</v>
          </cell>
          <cell r="AN1251">
            <v>0</v>
          </cell>
          <cell r="AO1251">
            <v>188.05182891870209</v>
          </cell>
          <cell r="AP1251">
            <v>131636.28024309143</v>
          </cell>
          <cell r="AQ1251">
            <v>225.66219470244246</v>
          </cell>
          <cell r="BG1251" t="b">
            <v>0</v>
          </cell>
          <cell r="BO1251" t="b">
            <v>0</v>
          </cell>
          <cell r="CA1251" t="b">
            <v>0</v>
          </cell>
          <cell r="CB1251" t="b">
            <v>0</v>
          </cell>
          <cell r="CD1251" t="b">
            <v>0</v>
          </cell>
          <cell r="CE1251" t="b">
            <v>0</v>
          </cell>
          <cell r="CG1251" t="b">
            <v>0</v>
          </cell>
          <cell r="CH1251" t="b">
            <v>0</v>
          </cell>
          <cell r="CP1251" t="str">
            <v>ERHYDDAM</v>
          </cell>
          <cell r="CT1251" t="b">
            <v>0</v>
          </cell>
          <cell r="CV1251" t="b">
            <v>0</v>
          </cell>
          <cell r="CX1251" t="b">
            <v>0</v>
          </cell>
          <cell r="CZ1251" t="b">
            <v>0</v>
          </cell>
          <cell r="DB1251" t="b">
            <v>0</v>
          </cell>
          <cell r="DD1251" t="b">
            <v>0</v>
          </cell>
          <cell r="DF1251" t="b">
            <v>0</v>
          </cell>
          <cell r="DH1251" t="b">
            <v>0</v>
          </cell>
          <cell r="DJ1251" t="b">
            <v>0</v>
          </cell>
          <cell r="DL1251" t="b">
            <v>0</v>
          </cell>
          <cell r="DN1251" t="b">
            <v>0</v>
          </cell>
          <cell r="DP1251" t="b">
            <v>0</v>
          </cell>
          <cell r="DV1251">
            <v>0</v>
          </cell>
          <cell r="DX1251">
            <v>0</v>
          </cell>
          <cell r="DZ1251">
            <v>0</v>
          </cell>
          <cell r="EB1251">
            <v>0</v>
          </cell>
          <cell r="ED1251">
            <v>0</v>
          </cell>
          <cell r="EF1251">
            <v>0</v>
          </cell>
          <cell r="EJ1251">
            <v>0</v>
          </cell>
          <cell r="EL1251">
            <v>0</v>
          </cell>
          <cell r="EN1251">
            <v>0</v>
          </cell>
          <cell r="EP1251">
            <v>0</v>
          </cell>
          <cell r="ER1251">
            <v>0</v>
          </cell>
          <cell r="ET1251">
            <v>0</v>
          </cell>
          <cell r="EX1251">
            <v>0</v>
          </cell>
          <cell r="EZ1251">
            <v>0</v>
          </cell>
          <cell r="FD1251">
            <v>0</v>
          </cell>
          <cell r="FF1251">
            <v>0</v>
          </cell>
        </row>
        <row r="1252">
          <cell r="A1252" t="str">
            <v>HydroNorgeU</v>
          </cell>
          <cell r="B1252" t="str">
            <v>Norge</v>
          </cell>
          <cell r="G1252">
            <v>3806.9028781103102</v>
          </cell>
          <cell r="H1252">
            <v>0</v>
          </cell>
          <cell r="N1252">
            <v>11066.666666666672</v>
          </cell>
          <cell r="AK1252">
            <v>3806.9028781103102</v>
          </cell>
          <cell r="AL1252">
            <v>0</v>
          </cell>
          <cell r="AN1252">
            <v>0</v>
          </cell>
          <cell r="AO1252">
            <v>190.34514390551553</v>
          </cell>
          <cell r="AP1252">
            <v>133241.60073386086</v>
          </cell>
          <cell r="AQ1252">
            <v>228.4141726866186</v>
          </cell>
          <cell r="BG1252" t="b">
            <v>0</v>
          </cell>
          <cell r="BO1252" t="b">
            <v>0</v>
          </cell>
          <cell r="CA1252" t="b">
            <v>0</v>
          </cell>
          <cell r="CB1252" t="b">
            <v>0</v>
          </cell>
          <cell r="CD1252" t="b">
            <v>0</v>
          </cell>
          <cell r="CE1252" t="b">
            <v>0</v>
          </cell>
          <cell r="CG1252" t="b">
            <v>0</v>
          </cell>
          <cell r="CH1252" t="b">
            <v>0</v>
          </cell>
          <cell r="CP1252" t="str">
            <v>ERHYDDAM</v>
          </cell>
          <cell r="CT1252" t="b">
            <v>0</v>
          </cell>
          <cell r="CV1252" t="b">
            <v>0</v>
          </cell>
          <cell r="CX1252" t="b">
            <v>0</v>
          </cell>
          <cell r="CZ1252" t="b">
            <v>0</v>
          </cell>
          <cell r="DB1252" t="b">
            <v>0</v>
          </cell>
          <cell r="DD1252" t="b">
            <v>0</v>
          </cell>
          <cell r="DF1252" t="b">
            <v>0</v>
          </cell>
          <cell r="DH1252" t="b">
            <v>0</v>
          </cell>
          <cell r="DJ1252" t="b">
            <v>0</v>
          </cell>
          <cell r="DL1252" t="b">
            <v>0</v>
          </cell>
          <cell r="DN1252" t="b">
            <v>0</v>
          </cell>
          <cell r="DP1252" t="b">
            <v>0</v>
          </cell>
          <cell r="DV1252">
            <v>0</v>
          </cell>
          <cell r="DX1252">
            <v>0</v>
          </cell>
          <cell r="DZ1252">
            <v>0</v>
          </cell>
          <cell r="EB1252">
            <v>0</v>
          </cell>
          <cell r="ED1252">
            <v>0</v>
          </cell>
          <cell r="EF1252">
            <v>0</v>
          </cell>
          <cell r="EJ1252">
            <v>0</v>
          </cell>
          <cell r="EL1252">
            <v>0</v>
          </cell>
          <cell r="EN1252">
            <v>0</v>
          </cell>
          <cell r="EP1252">
            <v>0</v>
          </cell>
          <cell r="ER1252">
            <v>0</v>
          </cell>
          <cell r="ET1252">
            <v>0</v>
          </cell>
          <cell r="EX1252">
            <v>0</v>
          </cell>
          <cell r="EZ1252">
            <v>0</v>
          </cell>
          <cell r="FD1252">
            <v>0</v>
          </cell>
          <cell r="FF1252">
            <v>0</v>
          </cell>
        </row>
        <row r="1253">
          <cell r="A1253" t="str">
            <v>HydroNorgeU</v>
          </cell>
          <cell r="B1253" t="str">
            <v>Norge</v>
          </cell>
          <cell r="G1253">
            <v>3852.7691778465792</v>
          </cell>
          <cell r="H1253">
            <v>0</v>
          </cell>
          <cell r="N1253">
            <v>11200.000000000005</v>
          </cell>
          <cell r="AK1253">
            <v>3852.7691778465792</v>
          </cell>
          <cell r="AL1253">
            <v>0</v>
          </cell>
          <cell r="AN1253">
            <v>0</v>
          </cell>
          <cell r="AO1253">
            <v>192.63845889232897</v>
          </cell>
          <cell r="AP1253">
            <v>134846.92122463026</v>
          </cell>
          <cell r="AQ1253">
            <v>231.16615067079474</v>
          </cell>
          <cell r="BG1253" t="b">
            <v>0</v>
          </cell>
          <cell r="BO1253" t="b">
            <v>0</v>
          </cell>
          <cell r="CA1253" t="b">
            <v>0</v>
          </cell>
          <cell r="CB1253" t="b">
            <v>0</v>
          </cell>
          <cell r="CD1253" t="b">
            <v>0</v>
          </cell>
          <cell r="CE1253" t="b">
            <v>0</v>
          </cell>
          <cell r="CG1253" t="b">
            <v>0</v>
          </cell>
          <cell r="CH1253" t="b">
            <v>0</v>
          </cell>
          <cell r="CP1253" t="str">
            <v>ERHYDDAM</v>
          </cell>
          <cell r="CT1253" t="b">
            <v>0</v>
          </cell>
          <cell r="CV1253" t="b">
            <v>0</v>
          </cell>
          <cell r="CX1253" t="b">
            <v>0</v>
          </cell>
          <cell r="CZ1253" t="b">
            <v>0</v>
          </cell>
          <cell r="DB1253" t="b">
            <v>0</v>
          </cell>
          <cell r="DD1253" t="b">
            <v>0</v>
          </cell>
          <cell r="DF1253" t="b">
            <v>0</v>
          </cell>
          <cell r="DH1253" t="b">
            <v>0</v>
          </cell>
          <cell r="DJ1253" t="b">
            <v>0</v>
          </cell>
          <cell r="DL1253" t="b">
            <v>0</v>
          </cell>
          <cell r="DN1253" t="b">
            <v>0</v>
          </cell>
          <cell r="DP1253" t="b">
            <v>0</v>
          </cell>
          <cell r="DV1253">
            <v>0</v>
          </cell>
          <cell r="DX1253">
            <v>0</v>
          </cell>
          <cell r="DZ1253">
            <v>0</v>
          </cell>
          <cell r="EB1253">
            <v>0</v>
          </cell>
          <cell r="ED1253">
            <v>0</v>
          </cell>
          <cell r="EF1253">
            <v>0</v>
          </cell>
          <cell r="EJ1253">
            <v>0</v>
          </cell>
          <cell r="EL1253">
            <v>0</v>
          </cell>
          <cell r="EN1253">
            <v>0</v>
          </cell>
          <cell r="EP1253">
            <v>0</v>
          </cell>
          <cell r="ER1253">
            <v>0</v>
          </cell>
          <cell r="ET1253">
            <v>0</v>
          </cell>
          <cell r="EX1253">
            <v>0</v>
          </cell>
          <cell r="EZ1253">
            <v>0</v>
          </cell>
          <cell r="FD1253">
            <v>0</v>
          </cell>
          <cell r="FF1253">
            <v>0</v>
          </cell>
        </row>
        <row r="1254">
          <cell r="A1254" t="str">
            <v>HydroNorgeU</v>
          </cell>
          <cell r="B1254" t="str">
            <v>Norge</v>
          </cell>
          <cell r="G1254">
            <v>3898.6354775828481</v>
          </cell>
          <cell r="H1254">
            <v>0</v>
          </cell>
          <cell r="N1254">
            <v>11333.333333333339</v>
          </cell>
          <cell r="AK1254">
            <v>3898.6354775828481</v>
          </cell>
          <cell r="AL1254">
            <v>0</v>
          </cell>
          <cell r="AN1254">
            <v>0</v>
          </cell>
          <cell r="AO1254">
            <v>194.93177387914241</v>
          </cell>
          <cell r="AP1254">
            <v>136452.24171539969</v>
          </cell>
          <cell r="AQ1254">
            <v>233.91812865497087</v>
          </cell>
          <cell r="BG1254" t="b">
            <v>0</v>
          </cell>
          <cell r="BO1254" t="b">
            <v>0</v>
          </cell>
          <cell r="CA1254" t="b">
            <v>0</v>
          </cell>
          <cell r="CB1254" t="b">
            <v>0</v>
          </cell>
          <cell r="CD1254" t="b">
            <v>0</v>
          </cell>
          <cell r="CE1254" t="b">
            <v>0</v>
          </cell>
          <cell r="CG1254" t="b">
            <v>0</v>
          </cell>
          <cell r="CH1254" t="b">
            <v>0</v>
          </cell>
          <cell r="CP1254" t="str">
            <v>ERHYDDAM</v>
          </cell>
          <cell r="CT1254" t="b">
            <v>0</v>
          </cell>
          <cell r="CV1254" t="b">
            <v>0</v>
          </cell>
          <cell r="CX1254" t="b">
            <v>0</v>
          </cell>
          <cell r="CZ1254" t="b">
            <v>0</v>
          </cell>
          <cell r="DB1254" t="b">
            <v>0</v>
          </cell>
          <cell r="DD1254" t="b">
            <v>0</v>
          </cell>
          <cell r="DF1254" t="b">
            <v>0</v>
          </cell>
          <cell r="DH1254" t="b">
            <v>0</v>
          </cell>
          <cell r="DJ1254" t="b">
            <v>0</v>
          </cell>
          <cell r="DL1254" t="b">
            <v>0</v>
          </cell>
          <cell r="DN1254" t="b">
            <v>0</v>
          </cell>
          <cell r="DP1254" t="b">
            <v>0</v>
          </cell>
          <cell r="DV1254">
            <v>0</v>
          </cell>
          <cell r="DX1254">
            <v>0</v>
          </cell>
          <cell r="DZ1254">
            <v>0</v>
          </cell>
          <cell r="EB1254">
            <v>0</v>
          </cell>
          <cell r="ED1254">
            <v>0</v>
          </cell>
          <cell r="EF1254">
            <v>0</v>
          </cell>
          <cell r="EJ1254">
            <v>0</v>
          </cell>
          <cell r="EL1254">
            <v>0</v>
          </cell>
          <cell r="EN1254">
            <v>0</v>
          </cell>
          <cell r="EP1254">
            <v>0</v>
          </cell>
          <cell r="ER1254">
            <v>0</v>
          </cell>
          <cell r="ET1254">
            <v>0</v>
          </cell>
          <cell r="EX1254">
            <v>0</v>
          </cell>
          <cell r="EZ1254">
            <v>0</v>
          </cell>
          <cell r="FD1254">
            <v>0</v>
          </cell>
          <cell r="FF1254">
            <v>0</v>
          </cell>
        </row>
        <row r="1255">
          <cell r="A1255" t="str">
            <v>HydroNorgeU</v>
          </cell>
          <cell r="B1255" t="str">
            <v>Norge</v>
          </cell>
          <cell r="G1255">
            <v>3944.5017773191171</v>
          </cell>
          <cell r="H1255">
            <v>0</v>
          </cell>
          <cell r="N1255">
            <v>11466.666666666673</v>
          </cell>
          <cell r="AK1255">
            <v>3944.5017773191171</v>
          </cell>
          <cell r="AL1255">
            <v>0</v>
          </cell>
          <cell r="AN1255">
            <v>0</v>
          </cell>
          <cell r="AO1255">
            <v>197.22508886595585</v>
          </cell>
          <cell r="AP1255">
            <v>138057.5622061691</v>
          </cell>
          <cell r="AQ1255">
            <v>236.67010663914701</v>
          </cell>
          <cell r="BG1255" t="b">
            <v>0</v>
          </cell>
          <cell r="BO1255" t="b">
            <v>0</v>
          </cell>
          <cell r="CA1255" t="b">
            <v>0</v>
          </cell>
          <cell r="CB1255" t="b">
            <v>0</v>
          </cell>
          <cell r="CD1255" t="b">
            <v>0</v>
          </cell>
          <cell r="CE1255" t="b">
            <v>0</v>
          </cell>
          <cell r="CG1255" t="b">
            <v>0</v>
          </cell>
          <cell r="CH1255" t="b">
            <v>0</v>
          </cell>
          <cell r="CP1255" t="str">
            <v>ERHYDDAM</v>
          </cell>
          <cell r="CT1255" t="b">
            <v>0</v>
          </cell>
          <cell r="CV1255" t="b">
            <v>0</v>
          </cell>
          <cell r="CX1255" t="b">
            <v>0</v>
          </cell>
          <cell r="CZ1255" t="b">
            <v>0</v>
          </cell>
          <cell r="DB1255" t="b">
            <v>0</v>
          </cell>
          <cell r="DD1255" t="b">
            <v>0</v>
          </cell>
          <cell r="DF1255" t="b">
            <v>0</v>
          </cell>
          <cell r="DH1255" t="b">
            <v>0</v>
          </cell>
          <cell r="DJ1255" t="b">
            <v>0</v>
          </cell>
          <cell r="DL1255" t="b">
            <v>0</v>
          </cell>
          <cell r="DN1255" t="b">
            <v>0</v>
          </cell>
          <cell r="DP1255" t="b">
            <v>0</v>
          </cell>
          <cell r="DV1255">
            <v>0</v>
          </cell>
          <cell r="DX1255">
            <v>0</v>
          </cell>
          <cell r="DZ1255">
            <v>0</v>
          </cell>
          <cell r="EB1255">
            <v>0</v>
          </cell>
          <cell r="ED1255">
            <v>0</v>
          </cell>
          <cell r="EF1255">
            <v>0</v>
          </cell>
          <cell r="EJ1255">
            <v>0</v>
          </cell>
          <cell r="EL1255">
            <v>0</v>
          </cell>
          <cell r="EN1255">
            <v>0</v>
          </cell>
          <cell r="EP1255">
            <v>0</v>
          </cell>
          <cell r="ER1255">
            <v>0</v>
          </cell>
          <cell r="ET1255">
            <v>0</v>
          </cell>
          <cell r="EX1255">
            <v>0</v>
          </cell>
          <cell r="EZ1255">
            <v>0</v>
          </cell>
          <cell r="FD1255">
            <v>0</v>
          </cell>
          <cell r="FF1255">
            <v>0</v>
          </cell>
        </row>
        <row r="1256">
          <cell r="A1256" t="str">
            <v>HydroNorgeU</v>
          </cell>
          <cell r="B1256" t="str">
            <v>Norge</v>
          </cell>
          <cell r="G1256">
            <v>3990.368077055386</v>
          </cell>
          <cell r="H1256">
            <v>0</v>
          </cell>
          <cell r="N1256">
            <v>11600.000000000007</v>
          </cell>
          <cell r="AK1256">
            <v>3990.368077055386</v>
          </cell>
          <cell r="AL1256">
            <v>0</v>
          </cell>
          <cell r="AN1256">
            <v>0</v>
          </cell>
          <cell r="AO1256">
            <v>199.51840385276932</v>
          </cell>
          <cell r="AP1256">
            <v>139662.8826969385</v>
          </cell>
          <cell r="AQ1256">
            <v>239.42208462332314</v>
          </cell>
          <cell r="BG1256" t="b">
            <v>0</v>
          </cell>
          <cell r="BO1256" t="b">
            <v>0</v>
          </cell>
          <cell r="CA1256" t="b">
            <v>0</v>
          </cell>
          <cell r="CB1256" t="b">
            <v>0</v>
          </cell>
          <cell r="CD1256" t="b">
            <v>0</v>
          </cell>
          <cell r="CE1256" t="b">
            <v>0</v>
          </cell>
          <cell r="CG1256" t="b">
            <v>0</v>
          </cell>
          <cell r="CH1256" t="b">
            <v>0</v>
          </cell>
          <cell r="CP1256" t="str">
            <v>ERHYDDAM</v>
          </cell>
          <cell r="CT1256" t="b">
            <v>0</v>
          </cell>
          <cell r="CV1256" t="b">
            <v>0</v>
          </cell>
          <cell r="CX1256" t="b">
            <v>0</v>
          </cell>
          <cell r="CZ1256" t="b">
            <v>0</v>
          </cell>
          <cell r="DB1256" t="b">
            <v>0</v>
          </cell>
          <cell r="DD1256" t="b">
            <v>0</v>
          </cell>
          <cell r="DF1256" t="b">
            <v>0</v>
          </cell>
          <cell r="DH1256" t="b">
            <v>0</v>
          </cell>
          <cell r="DJ1256" t="b">
            <v>0</v>
          </cell>
          <cell r="DL1256" t="b">
            <v>0</v>
          </cell>
          <cell r="DN1256" t="b">
            <v>0</v>
          </cell>
          <cell r="DP1256" t="b">
            <v>0</v>
          </cell>
          <cell r="DV1256">
            <v>0</v>
          </cell>
          <cell r="DX1256">
            <v>0</v>
          </cell>
          <cell r="DZ1256">
            <v>0</v>
          </cell>
          <cell r="EB1256">
            <v>0</v>
          </cell>
          <cell r="ED1256">
            <v>0</v>
          </cell>
          <cell r="EF1256">
            <v>0</v>
          </cell>
          <cell r="EJ1256">
            <v>0</v>
          </cell>
          <cell r="EL1256">
            <v>0</v>
          </cell>
          <cell r="EN1256">
            <v>0</v>
          </cell>
          <cell r="EP1256">
            <v>0</v>
          </cell>
          <cell r="ER1256">
            <v>0</v>
          </cell>
          <cell r="ET1256">
            <v>0</v>
          </cell>
          <cell r="EX1256">
            <v>0</v>
          </cell>
          <cell r="EZ1256">
            <v>0</v>
          </cell>
          <cell r="FD1256">
            <v>0</v>
          </cell>
          <cell r="FF1256">
            <v>0</v>
          </cell>
        </row>
        <row r="1257">
          <cell r="A1257" t="str">
            <v>HydroNorgeU</v>
          </cell>
          <cell r="B1257" t="str">
            <v>Norge</v>
          </cell>
          <cell r="G1257">
            <v>4036.234376791655</v>
          </cell>
          <cell r="H1257">
            <v>0</v>
          </cell>
          <cell r="N1257">
            <v>11733.333333333341</v>
          </cell>
          <cell r="AK1257">
            <v>4036.234376791655</v>
          </cell>
          <cell r="AL1257">
            <v>0</v>
          </cell>
          <cell r="AN1257">
            <v>0</v>
          </cell>
          <cell r="AO1257">
            <v>201.81171883958277</v>
          </cell>
          <cell r="AP1257">
            <v>141268.20318770793</v>
          </cell>
          <cell r="AQ1257">
            <v>242.17406260749928</v>
          </cell>
          <cell r="BG1257" t="b">
            <v>0</v>
          </cell>
          <cell r="BO1257" t="b">
            <v>0</v>
          </cell>
          <cell r="CA1257" t="b">
            <v>0</v>
          </cell>
          <cell r="CB1257" t="b">
            <v>0</v>
          </cell>
          <cell r="CD1257" t="b">
            <v>0</v>
          </cell>
          <cell r="CE1257" t="b">
            <v>0</v>
          </cell>
          <cell r="CG1257" t="b">
            <v>0</v>
          </cell>
          <cell r="CH1257" t="b">
            <v>0</v>
          </cell>
          <cell r="CP1257" t="str">
            <v>ERHYDDAM</v>
          </cell>
          <cell r="CT1257" t="b">
            <v>0</v>
          </cell>
          <cell r="CV1257" t="b">
            <v>0</v>
          </cell>
          <cell r="CX1257" t="b">
            <v>0</v>
          </cell>
          <cell r="CZ1257" t="b">
            <v>0</v>
          </cell>
          <cell r="DB1257" t="b">
            <v>0</v>
          </cell>
          <cell r="DD1257" t="b">
            <v>0</v>
          </cell>
          <cell r="DF1257" t="b">
            <v>0</v>
          </cell>
          <cell r="DH1257" t="b">
            <v>0</v>
          </cell>
          <cell r="DJ1257" t="b">
            <v>0</v>
          </cell>
          <cell r="DL1257" t="b">
            <v>0</v>
          </cell>
          <cell r="DN1257" t="b">
            <v>0</v>
          </cell>
          <cell r="DP1257" t="b">
            <v>0</v>
          </cell>
          <cell r="DV1257">
            <v>0</v>
          </cell>
          <cell r="DX1257">
            <v>0</v>
          </cell>
          <cell r="DZ1257">
            <v>0</v>
          </cell>
          <cell r="EB1257">
            <v>0</v>
          </cell>
          <cell r="ED1257">
            <v>0</v>
          </cell>
          <cell r="EF1257">
            <v>0</v>
          </cell>
          <cell r="EJ1257">
            <v>0</v>
          </cell>
          <cell r="EL1257">
            <v>0</v>
          </cell>
          <cell r="EN1257">
            <v>0</v>
          </cell>
          <cell r="EP1257">
            <v>0</v>
          </cell>
          <cell r="ER1257">
            <v>0</v>
          </cell>
          <cell r="ET1257">
            <v>0</v>
          </cell>
          <cell r="EX1257">
            <v>0</v>
          </cell>
          <cell r="EZ1257">
            <v>0</v>
          </cell>
          <cell r="FD1257">
            <v>0</v>
          </cell>
          <cell r="FF1257">
            <v>0</v>
          </cell>
        </row>
        <row r="1258">
          <cell r="A1258" t="str">
            <v>HydroNorgeU</v>
          </cell>
          <cell r="B1258" t="str">
            <v>Norge</v>
          </cell>
          <cell r="G1258">
            <v>4082.100676527924</v>
          </cell>
          <cell r="H1258">
            <v>0</v>
          </cell>
          <cell r="N1258">
            <v>11866.666666666675</v>
          </cell>
          <cell r="AK1258">
            <v>4082.100676527924</v>
          </cell>
          <cell r="AL1258">
            <v>0</v>
          </cell>
          <cell r="AN1258">
            <v>0</v>
          </cell>
          <cell r="AO1258">
            <v>204.10503382639621</v>
          </cell>
          <cell r="AP1258">
            <v>142873.52367847733</v>
          </cell>
          <cell r="AQ1258">
            <v>244.92604059167542</v>
          </cell>
          <cell r="BG1258" t="b">
            <v>0</v>
          </cell>
          <cell r="BO1258" t="b">
            <v>0</v>
          </cell>
          <cell r="CA1258" t="b">
            <v>0</v>
          </cell>
          <cell r="CB1258" t="b">
            <v>0</v>
          </cell>
          <cell r="CD1258" t="b">
            <v>0</v>
          </cell>
          <cell r="CE1258" t="b">
            <v>0</v>
          </cell>
          <cell r="CG1258" t="b">
            <v>0</v>
          </cell>
          <cell r="CH1258" t="b">
            <v>0</v>
          </cell>
          <cell r="CP1258" t="str">
            <v>ERHYDDAM</v>
          </cell>
          <cell r="CT1258" t="b">
            <v>0</v>
          </cell>
          <cell r="CV1258" t="b">
            <v>0</v>
          </cell>
          <cell r="CX1258" t="b">
            <v>0</v>
          </cell>
          <cell r="CZ1258" t="b">
            <v>0</v>
          </cell>
          <cell r="DB1258" t="b">
            <v>0</v>
          </cell>
          <cell r="DD1258" t="b">
            <v>0</v>
          </cell>
          <cell r="DF1258" t="b">
            <v>0</v>
          </cell>
          <cell r="DH1258" t="b">
            <v>0</v>
          </cell>
          <cell r="DJ1258" t="b">
            <v>0</v>
          </cell>
          <cell r="DL1258" t="b">
            <v>0</v>
          </cell>
          <cell r="DN1258" t="b">
            <v>0</v>
          </cell>
          <cell r="DP1258" t="b">
            <v>0</v>
          </cell>
          <cell r="DV1258">
            <v>0</v>
          </cell>
          <cell r="DX1258">
            <v>0</v>
          </cell>
          <cell r="DZ1258">
            <v>0</v>
          </cell>
          <cell r="EB1258">
            <v>0</v>
          </cell>
          <cell r="ED1258">
            <v>0</v>
          </cell>
          <cell r="EF1258">
            <v>0</v>
          </cell>
          <cell r="EJ1258">
            <v>0</v>
          </cell>
          <cell r="EL1258">
            <v>0</v>
          </cell>
          <cell r="EN1258">
            <v>0</v>
          </cell>
          <cell r="EP1258">
            <v>0</v>
          </cell>
          <cell r="ER1258">
            <v>0</v>
          </cell>
          <cell r="ET1258">
            <v>0</v>
          </cell>
          <cell r="EX1258">
            <v>0</v>
          </cell>
          <cell r="EZ1258">
            <v>0</v>
          </cell>
          <cell r="FD1258">
            <v>0</v>
          </cell>
          <cell r="FF1258">
            <v>0</v>
          </cell>
        </row>
        <row r="1259">
          <cell r="A1259" t="str">
            <v>HydroNorgeU</v>
          </cell>
          <cell r="B1259" t="str">
            <v>Norge</v>
          </cell>
          <cell r="G1259">
            <v>4127.9669762641897</v>
          </cell>
          <cell r="H1259">
            <v>0</v>
          </cell>
          <cell r="N1259">
            <v>12000</v>
          </cell>
          <cell r="AK1259">
            <v>4127.9669762641897</v>
          </cell>
          <cell r="AL1259">
            <v>0</v>
          </cell>
          <cell r="AN1259">
            <v>0</v>
          </cell>
          <cell r="AO1259">
            <v>206.39834881320951</v>
          </cell>
          <cell r="AP1259">
            <v>144478.84416924664</v>
          </cell>
          <cell r="AQ1259">
            <v>247.67801857585138</v>
          </cell>
          <cell r="BG1259" t="b">
            <v>0</v>
          </cell>
          <cell r="BO1259" t="b">
            <v>0</v>
          </cell>
          <cell r="CA1259" t="b">
            <v>0</v>
          </cell>
          <cell r="CB1259" t="b">
            <v>0</v>
          </cell>
          <cell r="CD1259" t="b">
            <v>0</v>
          </cell>
          <cell r="CE1259" t="b">
            <v>0</v>
          </cell>
          <cell r="CG1259" t="b">
            <v>0</v>
          </cell>
          <cell r="CH1259" t="b">
            <v>0</v>
          </cell>
          <cell r="CP1259" t="str">
            <v>ERHYDDAM</v>
          </cell>
          <cell r="CT1259" t="b">
            <v>0</v>
          </cell>
          <cell r="CV1259" t="b">
            <v>0</v>
          </cell>
          <cell r="CX1259" t="b">
            <v>0</v>
          </cell>
          <cell r="CZ1259" t="b">
            <v>0</v>
          </cell>
          <cell r="DB1259" t="b">
            <v>0</v>
          </cell>
          <cell r="DD1259" t="b">
            <v>0</v>
          </cell>
          <cell r="DF1259" t="b">
            <v>0</v>
          </cell>
          <cell r="DH1259" t="b">
            <v>0</v>
          </cell>
          <cell r="DJ1259" t="b">
            <v>0</v>
          </cell>
          <cell r="DL1259" t="b">
            <v>0</v>
          </cell>
          <cell r="DN1259" t="b">
            <v>0</v>
          </cell>
          <cell r="DP1259" t="b">
            <v>0</v>
          </cell>
          <cell r="DV1259">
            <v>0</v>
          </cell>
          <cell r="DX1259">
            <v>0</v>
          </cell>
          <cell r="DZ1259">
            <v>0</v>
          </cell>
          <cell r="EB1259">
            <v>0</v>
          </cell>
          <cell r="ED1259">
            <v>0</v>
          </cell>
          <cell r="EF1259">
            <v>0</v>
          </cell>
          <cell r="EJ1259">
            <v>0</v>
          </cell>
          <cell r="EL1259">
            <v>0</v>
          </cell>
          <cell r="EN1259">
            <v>0</v>
          </cell>
          <cell r="EP1259">
            <v>0</v>
          </cell>
          <cell r="ER1259">
            <v>0</v>
          </cell>
          <cell r="ET1259">
            <v>0</v>
          </cell>
          <cell r="EX1259">
            <v>0</v>
          </cell>
          <cell r="EZ1259">
            <v>0</v>
          </cell>
          <cell r="FD1259">
            <v>0</v>
          </cell>
          <cell r="FF1259">
            <v>0</v>
          </cell>
        </row>
        <row r="1260">
          <cell r="A1260" t="str">
            <v>WindN</v>
          </cell>
          <cell r="B1260" t="str">
            <v>Norge</v>
          </cell>
          <cell r="G1260">
            <v>14</v>
          </cell>
          <cell r="H1260">
            <v>0</v>
          </cell>
          <cell r="N1260">
            <v>30</v>
          </cell>
          <cell r="AK1260">
            <v>14</v>
          </cell>
          <cell r="AL1260">
            <v>0</v>
          </cell>
          <cell r="AN1260">
            <v>0</v>
          </cell>
          <cell r="AO1260">
            <v>2.1903000000000001</v>
          </cell>
          <cell r="AP1260">
            <v>730.1</v>
          </cell>
          <cell r="AQ1260">
            <v>0</v>
          </cell>
          <cell r="BG1260" t="b">
            <v>0</v>
          </cell>
          <cell r="BO1260" t="b">
            <v>0</v>
          </cell>
          <cell r="CA1260" t="b">
            <v>0</v>
          </cell>
          <cell r="CB1260" t="b">
            <v>0</v>
          </cell>
          <cell r="CD1260" t="b">
            <v>0</v>
          </cell>
          <cell r="CE1260" t="b">
            <v>0</v>
          </cell>
          <cell r="CG1260" t="b">
            <v>0</v>
          </cell>
          <cell r="CH1260" t="b">
            <v>0</v>
          </cell>
          <cell r="CP1260" t="str">
            <v>ERWINWON</v>
          </cell>
          <cell r="CT1260" t="b">
            <v>0</v>
          </cell>
          <cell r="CV1260" t="b">
            <v>0</v>
          </cell>
          <cell r="CX1260" t="b">
            <v>0</v>
          </cell>
          <cell r="CZ1260" t="b">
            <v>0</v>
          </cell>
          <cell r="DB1260" t="b">
            <v>0</v>
          </cell>
          <cell r="DD1260" t="b">
            <v>0</v>
          </cell>
          <cell r="DF1260" t="b">
            <v>0</v>
          </cell>
          <cell r="DH1260" t="b">
            <v>0</v>
          </cell>
          <cell r="DJ1260" t="b">
            <v>0</v>
          </cell>
          <cell r="DL1260" t="b">
            <v>0</v>
          </cell>
          <cell r="DN1260" t="b">
            <v>0</v>
          </cell>
          <cell r="DP1260" t="b">
            <v>0</v>
          </cell>
          <cell r="DV1260">
            <v>0</v>
          </cell>
          <cell r="DX1260">
            <v>0</v>
          </cell>
          <cell r="DZ1260">
            <v>0</v>
          </cell>
          <cell r="EB1260">
            <v>0</v>
          </cell>
          <cell r="ED1260">
            <v>0</v>
          </cell>
          <cell r="EF1260">
            <v>0</v>
          </cell>
          <cell r="EJ1260">
            <v>0</v>
          </cell>
          <cell r="EL1260">
            <v>0</v>
          </cell>
          <cell r="EN1260">
            <v>0</v>
          </cell>
          <cell r="EP1260">
            <v>0</v>
          </cell>
          <cell r="ER1260">
            <v>0</v>
          </cell>
          <cell r="ET1260">
            <v>0</v>
          </cell>
          <cell r="EX1260">
            <v>0</v>
          </cell>
          <cell r="EZ1260">
            <v>0</v>
          </cell>
          <cell r="FD1260">
            <v>0</v>
          </cell>
          <cell r="FF1260">
            <v>0</v>
          </cell>
        </row>
        <row r="1261">
          <cell r="A1261" t="str">
            <v>WindN</v>
          </cell>
          <cell r="B1261" t="str">
            <v>Norge</v>
          </cell>
          <cell r="G1261">
            <v>17</v>
          </cell>
          <cell r="H1261">
            <v>0</v>
          </cell>
          <cell r="N1261">
            <v>29</v>
          </cell>
          <cell r="AK1261">
            <v>17</v>
          </cell>
          <cell r="AL1261">
            <v>0</v>
          </cell>
          <cell r="AN1261">
            <v>0</v>
          </cell>
          <cell r="AO1261">
            <v>2.6596500000000001</v>
          </cell>
          <cell r="AP1261">
            <v>886.55</v>
          </cell>
          <cell r="AQ1261">
            <v>0</v>
          </cell>
          <cell r="BG1261" t="b">
            <v>0</v>
          </cell>
          <cell r="BO1261" t="b">
            <v>0</v>
          </cell>
          <cell r="CA1261" t="b">
            <v>0</v>
          </cell>
          <cell r="CB1261" t="b">
            <v>0</v>
          </cell>
          <cell r="CD1261" t="b">
            <v>0</v>
          </cell>
          <cell r="CE1261" t="b">
            <v>0</v>
          </cell>
          <cell r="CG1261" t="b">
            <v>0</v>
          </cell>
          <cell r="CH1261" t="b">
            <v>0</v>
          </cell>
          <cell r="CP1261" t="str">
            <v>ERWINWON</v>
          </cell>
          <cell r="CT1261" t="b">
            <v>0</v>
          </cell>
          <cell r="CV1261" t="b">
            <v>0</v>
          </cell>
          <cell r="CX1261" t="b">
            <v>0</v>
          </cell>
          <cell r="CZ1261" t="b">
            <v>0</v>
          </cell>
          <cell r="DB1261" t="b">
            <v>0</v>
          </cell>
          <cell r="DD1261" t="b">
            <v>0</v>
          </cell>
          <cell r="DF1261" t="b">
            <v>0</v>
          </cell>
          <cell r="DH1261" t="b">
            <v>0</v>
          </cell>
          <cell r="DJ1261" t="b">
            <v>0</v>
          </cell>
          <cell r="DL1261" t="b">
            <v>0</v>
          </cell>
          <cell r="DN1261" t="b">
            <v>0</v>
          </cell>
          <cell r="DP1261" t="b">
            <v>0</v>
          </cell>
          <cell r="DV1261">
            <v>0</v>
          </cell>
          <cell r="DX1261">
            <v>0</v>
          </cell>
          <cell r="DZ1261">
            <v>0</v>
          </cell>
          <cell r="EB1261">
            <v>0</v>
          </cell>
          <cell r="ED1261">
            <v>0</v>
          </cell>
          <cell r="EF1261">
            <v>0</v>
          </cell>
          <cell r="EJ1261">
            <v>0</v>
          </cell>
          <cell r="EL1261">
            <v>0</v>
          </cell>
          <cell r="EN1261">
            <v>0</v>
          </cell>
          <cell r="EP1261">
            <v>0</v>
          </cell>
          <cell r="ER1261">
            <v>0</v>
          </cell>
          <cell r="ET1261">
            <v>0</v>
          </cell>
          <cell r="EX1261">
            <v>0</v>
          </cell>
          <cell r="EZ1261">
            <v>0</v>
          </cell>
          <cell r="FD1261">
            <v>0</v>
          </cell>
          <cell r="FF1261">
            <v>0</v>
          </cell>
        </row>
        <row r="1262">
          <cell r="A1262" t="str">
            <v>WindN</v>
          </cell>
          <cell r="B1262" t="str">
            <v>Norge</v>
          </cell>
          <cell r="G1262">
            <v>97</v>
          </cell>
          <cell r="H1262">
            <v>0</v>
          </cell>
          <cell r="N1262">
            <v>76</v>
          </cell>
          <cell r="AK1262">
            <v>97</v>
          </cell>
          <cell r="AL1262">
            <v>0</v>
          </cell>
          <cell r="AN1262">
            <v>0</v>
          </cell>
          <cell r="AO1262">
            <v>15.175650000000001</v>
          </cell>
          <cell r="AP1262">
            <v>5058.55</v>
          </cell>
          <cell r="AQ1262">
            <v>0</v>
          </cell>
          <cell r="BG1262" t="b">
            <v>0</v>
          </cell>
          <cell r="BO1262" t="b">
            <v>0</v>
          </cell>
          <cell r="CA1262" t="b">
            <v>0</v>
          </cell>
          <cell r="CB1262" t="b">
            <v>0</v>
          </cell>
          <cell r="CD1262" t="b">
            <v>0</v>
          </cell>
          <cell r="CE1262" t="b">
            <v>0</v>
          </cell>
          <cell r="CG1262" t="b">
            <v>0</v>
          </cell>
          <cell r="CH1262" t="b">
            <v>0</v>
          </cell>
          <cell r="CP1262" t="str">
            <v>ERWINWON</v>
          </cell>
          <cell r="CT1262" t="b">
            <v>0</v>
          </cell>
          <cell r="CV1262" t="b">
            <v>0</v>
          </cell>
          <cell r="CX1262" t="b">
            <v>0</v>
          </cell>
          <cell r="CZ1262" t="b">
            <v>0</v>
          </cell>
          <cell r="DB1262" t="b">
            <v>0</v>
          </cell>
          <cell r="DD1262" t="b">
            <v>0</v>
          </cell>
          <cell r="DF1262" t="b">
            <v>0</v>
          </cell>
          <cell r="DH1262" t="b">
            <v>0</v>
          </cell>
          <cell r="DJ1262" t="b">
            <v>0</v>
          </cell>
          <cell r="DL1262" t="b">
            <v>0</v>
          </cell>
          <cell r="DN1262" t="b">
            <v>0</v>
          </cell>
          <cell r="DP1262" t="b">
            <v>0</v>
          </cell>
          <cell r="DV1262">
            <v>0</v>
          </cell>
          <cell r="DX1262">
            <v>0</v>
          </cell>
          <cell r="DZ1262">
            <v>0</v>
          </cell>
          <cell r="EB1262">
            <v>0</v>
          </cell>
          <cell r="ED1262">
            <v>0</v>
          </cell>
          <cell r="EF1262">
            <v>0</v>
          </cell>
          <cell r="EJ1262">
            <v>0</v>
          </cell>
          <cell r="EL1262">
            <v>0</v>
          </cell>
          <cell r="EN1262">
            <v>0</v>
          </cell>
          <cell r="EP1262">
            <v>0</v>
          </cell>
          <cell r="ER1262">
            <v>0</v>
          </cell>
          <cell r="ET1262">
            <v>0</v>
          </cell>
          <cell r="EX1262">
            <v>0</v>
          </cell>
          <cell r="EZ1262">
            <v>0</v>
          </cell>
          <cell r="FD1262">
            <v>0</v>
          </cell>
          <cell r="FF1262">
            <v>0</v>
          </cell>
        </row>
        <row r="1263">
          <cell r="A1263" t="str">
            <v>WindN</v>
          </cell>
          <cell r="B1263" t="str">
            <v>Norge</v>
          </cell>
          <cell r="G1263">
            <v>198.75017463413752</v>
          </cell>
          <cell r="H1263">
            <v>0</v>
          </cell>
          <cell r="N1263">
            <v>410</v>
          </cell>
          <cell r="AK1263">
            <v>198.75017463413752</v>
          </cell>
          <cell r="AL1263">
            <v>0</v>
          </cell>
          <cell r="AN1263">
            <v>0</v>
          </cell>
          <cell r="AO1263">
            <v>31.094464821510815</v>
          </cell>
          <cell r="AP1263">
            <v>10364.821607170272</v>
          </cell>
          <cell r="AQ1263">
            <v>0</v>
          </cell>
          <cell r="BG1263" t="b">
            <v>0</v>
          </cell>
          <cell r="BO1263" t="b">
            <v>0</v>
          </cell>
          <cell r="CA1263" t="b">
            <v>0</v>
          </cell>
          <cell r="CB1263" t="b">
            <v>0</v>
          </cell>
          <cell r="CD1263" t="b">
            <v>0</v>
          </cell>
          <cell r="CE1263" t="b">
            <v>0</v>
          </cell>
          <cell r="CG1263" t="b">
            <v>0</v>
          </cell>
          <cell r="CH1263" t="b">
            <v>0</v>
          </cell>
          <cell r="CP1263" t="str">
            <v>ERWINWON</v>
          </cell>
          <cell r="CT1263" t="b">
            <v>0</v>
          </cell>
          <cell r="CV1263" t="b">
            <v>0</v>
          </cell>
          <cell r="CX1263" t="b">
            <v>0</v>
          </cell>
          <cell r="CZ1263" t="b">
            <v>0</v>
          </cell>
          <cell r="DB1263" t="b">
            <v>0</v>
          </cell>
          <cell r="DD1263" t="b">
            <v>0</v>
          </cell>
          <cell r="DF1263" t="b">
            <v>0</v>
          </cell>
          <cell r="DH1263" t="b">
            <v>0</v>
          </cell>
          <cell r="DJ1263" t="b">
            <v>0</v>
          </cell>
          <cell r="DL1263" t="b">
            <v>0</v>
          </cell>
          <cell r="DN1263" t="b">
            <v>0</v>
          </cell>
          <cell r="DP1263" t="b">
            <v>0</v>
          </cell>
          <cell r="DV1263">
            <v>0</v>
          </cell>
          <cell r="DX1263">
            <v>0</v>
          </cell>
          <cell r="DZ1263">
            <v>0</v>
          </cell>
          <cell r="EB1263">
            <v>0</v>
          </cell>
          <cell r="ED1263">
            <v>0</v>
          </cell>
          <cell r="EF1263">
            <v>0</v>
          </cell>
          <cell r="EJ1263">
            <v>0</v>
          </cell>
          <cell r="EL1263">
            <v>0</v>
          </cell>
          <cell r="EN1263">
            <v>0</v>
          </cell>
          <cell r="EP1263">
            <v>0</v>
          </cell>
          <cell r="ER1263">
            <v>0</v>
          </cell>
          <cell r="ET1263">
            <v>0</v>
          </cell>
          <cell r="EX1263">
            <v>0</v>
          </cell>
          <cell r="EZ1263">
            <v>0</v>
          </cell>
          <cell r="FD1263">
            <v>0</v>
          </cell>
          <cell r="FF1263">
            <v>0</v>
          </cell>
        </row>
        <row r="1264">
          <cell r="A1264" t="str">
            <v>WindN</v>
          </cell>
          <cell r="B1264" t="str">
            <v>Norge</v>
          </cell>
          <cell r="G1264">
            <v>380</v>
          </cell>
          <cell r="H1264">
            <v>0</v>
          </cell>
          <cell r="N1264">
            <v>901</v>
          </cell>
          <cell r="AK1264">
            <v>380</v>
          </cell>
          <cell r="AL1264">
            <v>0</v>
          </cell>
          <cell r="AN1264">
            <v>0</v>
          </cell>
          <cell r="AO1264">
            <v>59.451000000000001</v>
          </cell>
          <cell r="AP1264">
            <v>19817</v>
          </cell>
          <cell r="AQ1264">
            <v>0</v>
          </cell>
          <cell r="BG1264" t="b">
            <v>0</v>
          </cell>
          <cell r="BO1264" t="b">
            <v>0</v>
          </cell>
          <cell r="CA1264" t="b">
            <v>0</v>
          </cell>
          <cell r="CB1264" t="b">
            <v>0</v>
          </cell>
          <cell r="CD1264" t="b">
            <v>0</v>
          </cell>
          <cell r="CE1264" t="b">
            <v>0</v>
          </cell>
          <cell r="CG1264" t="b">
            <v>0</v>
          </cell>
          <cell r="CH1264" t="b">
            <v>0</v>
          </cell>
          <cell r="CP1264" t="str">
            <v>ERWINWON</v>
          </cell>
          <cell r="CT1264" t="b">
            <v>0</v>
          </cell>
          <cell r="CV1264" t="b">
            <v>0</v>
          </cell>
          <cell r="CX1264" t="b">
            <v>0</v>
          </cell>
          <cell r="CZ1264" t="b">
            <v>0</v>
          </cell>
          <cell r="DB1264" t="b">
            <v>0</v>
          </cell>
          <cell r="DD1264" t="b">
            <v>0</v>
          </cell>
          <cell r="DF1264" t="b">
            <v>0</v>
          </cell>
          <cell r="DH1264" t="b">
            <v>0</v>
          </cell>
          <cell r="DJ1264" t="b">
            <v>0</v>
          </cell>
          <cell r="DL1264" t="b">
            <v>0</v>
          </cell>
          <cell r="DN1264" t="b">
            <v>0</v>
          </cell>
          <cell r="DP1264" t="b">
            <v>0</v>
          </cell>
          <cell r="DV1264">
            <v>0</v>
          </cell>
          <cell r="DX1264">
            <v>0</v>
          </cell>
          <cell r="DZ1264">
            <v>0</v>
          </cell>
          <cell r="EB1264">
            <v>0</v>
          </cell>
          <cell r="ED1264">
            <v>0</v>
          </cell>
          <cell r="EF1264">
            <v>0</v>
          </cell>
          <cell r="EJ1264">
            <v>0</v>
          </cell>
          <cell r="EL1264">
            <v>0</v>
          </cell>
          <cell r="EN1264">
            <v>0</v>
          </cell>
          <cell r="EP1264">
            <v>0</v>
          </cell>
          <cell r="ER1264">
            <v>0</v>
          </cell>
          <cell r="ET1264">
            <v>0</v>
          </cell>
          <cell r="EX1264">
            <v>0</v>
          </cell>
          <cell r="EZ1264">
            <v>0</v>
          </cell>
          <cell r="FD1264">
            <v>0</v>
          </cell>
          <cell r="FF1264">
            <v>0</v>
          </cell>
        </row>
        <row r="1265">
          <cell r="A1265" t="str">
            <v>WindN</v>
          </cell>
          <cell r="B1265" t="str">
            <v>Norge</v>
          </cell>
          <cell r="G1265">
            <v>425</v>
          </cell>
          <cell r="H1265">
            <v>0</v>
          </cell>
          <cell r="N1265">
            <v>917</v>
          </cell>
          <cell r="AK1265">
            <v>425</v>
          </cell>
          <cell r="AL1265">
            <v>0</v>
          </cell>
          <cell r="AN1265">
            <v>0</v>
          </cell>
          <cell r="AO1265">
            <v>66.491250000000008</v>
          </cell>
          <cell r="AP1265">
            <v>22163.75</v>
          </cell>
          <cell r="AQ1265">
            <v>0</v>
          </cell>
          <cell r="BG1265" t="b">
            <v>0</v>
          </cell>
          <cell r="BO1265" t="b">
            <v>0</v>
          </cell>
          <cell r="CA1265" t="b">
            <v>0</v>
          </cell>
          <cell r="CB1265" t="b">
            <v>0</v>
          </cell>
          <cell r="CD1265" t="b">
            <v>0</v>
          </cell>
          <cell r="CE1265" t="b">
            <v>0</v>
          </cell>
          <cell r="CG1265" t="b">
            <v>0</v>
          </cell>
          <cell r="CH1265" t="b">
            <v>0</v>
          </cell>
          <cell r="CP1265" t="str">
            <v>ERWINWON</v>
          </cell>
          <cell r="CT1265" t="b">
            <v>0</v>
          </cell>
          <cell r="CV1265" t="b">
            <v>0</v>
          </cell>
          <cell r="CX1265" t="b">
            <v>0</v>
          </cell>
          <cell r="CZ1265" t="b">
            <v>0</v>
          </cell>
          <cell r="DB1265" t="b">
            <v>0</v>
          </cell>
          <cell r="DD1265" t="b">
            <v>0</v>
          </cell>
          <cell r="DF1265" t="b">
            <v>0</v>
          </cell>
          <cell r="DH1265" t="b">
            <v>0</v>
          </cell>
          <cell r="DJ1265" t="b">
            <v>0</v>
          </cell>
          <cell r="DL1265" t="b">
            <v>0</v>
          </cell>
          <cell r="DN1265" t="b">
            <v>0</v>
          </cell>
          <cell r="DP1265" t="b">
            <v>0</v>
          </cell>
          <cell r="DV1265">
            <v>0</v>
          </cell>
          <cell r="DX1265">
            <v>0</v>
          </cell>
          <cell r="DZ1265">
            <v>0</v>
          </cell>
          <cell r="EB1265">
            <v>0</v>
          </cell>
          <cell r="ED1265">
            <v>0</v>
          </cell>
          <cell r="EF1265">
            <v>0</v>
          </cell>
          <cell r="EJ1265">
            <v>0</v>
          </cell>
          <cell r="EL1265">
            <v>0</v>
          </cell>
          <cell r="EN1265">
            <v>0</v>
          </cell>
          <cell r="EP1265">
            <v>0</v>
          </cell>
          <cell r="ER1265">
            <v>0</v>
          </cell>
          <cell r="ET1265">
            <v>0</v>
          </cell>
          <cell r="EX1265">
            <v>0</v>
          </cell>
          <cell r="EZ1265">
            <v>0</v>
          </cell>
          <cell r="FD1265">
            <v>0</v>
          </cell>
          <cell r="FF1265">
            <v>0</v>
          </cell>
        </row>
        <row r="1266">
          <cell r="A1266" t="str">
            <v>WindN</v>
          </cell>
          <cell r="B1266" t="str">
            <v>Norge</v>
          </cell>
          <cell r="G1266">
            <v>328.40926913191294</v>
          </cell>
          <cell r="H1266">
            <v>0</v>
          </cell>
          <cell r="N1266">
            <v>980</v>
          </cell>
          <cell r="AK1266">
            <v>328.40926913191294</v>
          </cell>
          <cell r="AL1266">
            <v>0</v>
          </cell>
          <cell r="AN1266">
            <v>0</v>
          </cell>
          <cell r="AO1266">
            <v>51.379630155687778</v>
          </cell>
          <cell r="AP1266">
            <v>17126.543385229259</v>
          </cell>
          <cell r="AQ1266">
            <v>0</v>
          </cell>
          <cell r="BG1266" t="b">
            <v>0</v>
          </cell>
          <cell r="BO1266" t="b">
            <v>0</v>
          </cell>
          <cell r="CA1266" t="b">
            <v>0</v>
          </cell>
          <cell r="CB1266" t="b">
            <v>0</v>
          </cell>
          <cell r="CD1266" t="b">
            <v>0</v>
          </cell>
          <cell r="CE1266" t="b">
            <v>0</v>
          </cell>
          <cell r="CG1266" t="b">
            <v>0</v>
          </cell>
          <cell r="CH1266" t="b">
            <v>0</v>
          </cell>
          <cell r="CP1266" t="str">
            <v>ERWINWON</v>
          </cell>
          <cell r="CT1266" t="b">
            <v>0</v>
          </cell>
          <cell r="CV1266" t="b">
            <v>0</v>
          </cell>
          <cell r="CX1266" t="b">
            <v>0</v>
          </cell>
          <cell r="CZ1266" t="b">
            <v>0</v>
          </cell>
          <cell r="DB1266" t="b">
            <v>0</v>
          </cell>
          <cell r="DD1266" t="b">
            <v>0</v>
          </cell>
          <cell r="DF1266" t="b">
            <v>0</v>
          </cell>
          <cell r="DH1266" t="b">
            <v>0</v>
          </cell>
          <cell r="DJ1266" t="b">
            <v>0</v>
          </cell>
          <cell r="DL1266" t="b">
            <v>0</v>
          </cell>
          <cell r="DN1266" t="b">
            <v>0</v>
          </cell>
          <cell r="DP1266" t="b">
            <v>0</v>
          </cell>
          <cell r="DV1266">
            <v>0</v>
          </cell>
          <cell r="DX1266">
            <v>0</v>
          </cell>
          <cell r="DZ1266">
            <v>0</v>
          </cell>
          <cell r="EB1266">
            <v>0</v>
          </cell>
          <cell r="ED1266">
            <v>0</v>
          </cell>
          <cell r="EF1266">
            <v>0</v>
          </cell>
          <cell r="EJ1266">
            <v>0</v>
          </cell>
          <cell r="EL1266">
            <v>0</v>
          </cell>
          <cell r="EN1266">
            <v>0</v>
          </cell>
          <cell r="EP1266">
            <v>0</v>
          </cell>
          <cell r="ER1266">
            <v>0</v>
          </cell>
          <cell r="ET1266">
            <v>0</v>
          </cell>
          <cell r="EX1266">
            <v>0</v>
          </cell>
          <cell r="EZ1266">
            <v>0</v>
          </cell>
          <cell r="FD1266">
            <v>0</v>
          </cell>
          <cell r="FF1266">
            <v>0</v>
          </cell>
        </row>
        <row r="1267">
          <cell r="A1267" t="str">
            <v>WindN</v>
          </cell>
          <cell r="B1267" t="str">
            <v>Norge</v>
          </cell>
          <cell r="G1267">
            <v>301.60034920277718</v>
          </cell>
          <cell r="H1267">
            <v>0</v>
          </cell>
          <cell r="N1267">
            <v>900</v>
          </cell>
          <cell r="AK1267">
            <v>301.60034920277718</v>
          </cell>
          <cell r="AL1267">
            <v>0</v>
          </cell>
          <cell r="AN1267">
            <v>0</v>
          </cell>
          <cell r="AO1267">
            <v>47.18537463277449</v>
          </cell>
          <cell r="AP1267">
            <v>15728.458210924829</v>
          </cell>
          <cell r="AQ1267">
            <v>0</v>
          </cell>
          <cell r="BG1267" t="b">
            <v>0</v>
          </cell>
          <cell r="BO1267" t="b">
            <v>0</v>
          </cell>
          <cell r="CA1267" t="b">
            <v>0</v>
          </cell>
          <cell r="CB1267" t="b">
            <v>0</v>
          </cell>
          <cell r="CD1267" t="b">
            <v>0</v>
          </cell>
          <cell r="CE1267" t="b">
            <v>0</v>
          </cell>
          <cell r="CG1267" t="b">
            <v>0</v>
          </cell>
          <cell r="CH1267" t="b">
            <v>0</v>
          </cell>
          <cell r="CP1267" t="str">
            <v>ERWINWON</v>
          </cell>
          <cell r="CT1267" t="b">
            <v>0</v>
          </cell>
          <cell r="CV1267" t="b">
            <v>0</v>
          </cell>
          <cell r="CX1267" t="b">
            <v>0</v>
          </cell>
          <cell r="CZ1267" t="b">
            <v>0</v>
          </cell>
          <cell r="DB1267" t="b">
            <v>0</v>
          </cell>
          <cell r="DD1267" t="b">
            <v>0</v>
          </cell>
          <cell r="DF1267" t="b">
            <v>0</v>
          </cell>
          <cell r="DH1267" t="b">
            <v>0</v>
          </cell>
          <cell r="DJ1267" t="b">
            <v>0</v>
          </cell>
          <cell r="DL1267" t="b">
            <v>0</v>
          </cell>
          <cell r="DN1267" t="b">
            <v>0</v>
          </cell>
          <cell r="DP1267" t="b">
            <v>0</v>
          </cell>
          <cell r="DV1267">
            <v>0</v>
          </cell>
          <cell r="DX1267">
            <v>0</v>
          </cell>
          <cell r="DZ1267">
            <v>0</v>
          </cell>
          <cell r="EB1267">
            <v>0</v>
          </cell>
          <cell r="ED1267">
            <v>0</v>
          </cell>
          <cell r="EF1267">
            <v>0</v>
          </cell>
          <cell r="EJ1267">
            <v>0</v>
          </cell>
          <cell r="EL1267">
            <v>0</v>
          </cell>
          <cell r="EN1267">
            <v>0</v>
          </cell>
          <cell r="EP1267">
            <v>0</v>
          </cell>
          <cell r="ER1267">
            <v>0</v>
          </cell>
          <cell r="ET1267">
            <v>0</v>
          </cell>
          <cell r="EX1267">
            <v>0</v>
          </cell>
          <cell r="EZ1267">
            <v>0</v>
          </cell>
          <cell r="FD1267">
            <v>0</v>
          </cell>
          <cell r="FF1267">
            <v>0</v>
          </cell>
        </row>
        <row r="1268">
          <cell r="A1268" t="str">
            <v>WindN</v>
          </cell>
          <cell r="B1268" t="str">
            <v>Norge</v>
          </cell>
          <cell r="G1268">
            <v>425.59160387503005</v>
          </cell>
          <cell r="H1268">
            <v>0</v>
          </cell>
          <cell r="N1268">
            <v>1270</v>
          </cell>
          <cell r="AK1268">
            <v>425.59160387503005</v>
          </cell>
          <cell r="AL1268">
            <v>0</v>
          </cell>
          <cell r="AN1268">
            <v>0</v>
          </cell>
          <cell r="AO1268">
            <v>66.583806426248458</v>
          </cell>
          <cell r="AP1268">
            <v>22194.602142082815</v>
          </cell>
          <cell r="AQ1268">
            <v>0</v>
          </cell>
          <cell r="BG1268" t="b">
            <v>0</v>
          </cell>
          <cell r="BO1268" t="b">
            <v>0</v>
          </cell>
          <cell r="CA1268" t="b">
            <v>0</v>
          </cell>
          <cell r="CB1268" t="b">
            <v>0</v>
          </cell>
          <cell r="CD1268" t="b">
            <v>0</v>
          </cell>
          <cell r="CE1268" t="b">
            <v>0</v>
          </cell>
          <cell r="CG1268" t="b">
            <v>0</v>
          </cell>
          <cell r="CH1268" t="b">
            <v>0</v>
          </cell>
          <cell r="CP1268" t="str">
            <v>ERWINWON</v>
          </cell>
          <cell r="CT1268" t="b">
            <v>0</v>
          </cell>
          <cell r="CV1268" t="b">
            <v>0</v>
          </cell>
          <cell r="CX1268" t="b">
            <v>0</v>
          </cell>
          <cell r="CZ1268" t="b">
            <v>0</v>
          </cell>
          <cell r="DB1268" t="b">
            <v>0</v>
          </cell>
          <cell r="DD1268" t="b">
            <v>0</v>
          </cell>
          <cell r="DF1268" t="b">
            <v>0</v>
          </cell>
          <cell r="DH1268" t="b">
            <v>0</v>
          </cell>
          <cell r="DJ1268" t="b">
            <v>0</v>
          </cell>
          <cell r="DL1268" t="b">
            <v>0</v>
          </cell>
          <cell r="DN1268" t="b">
            <v>0</v>
          </cell>
          <cell r="DP1268" t="b">
            <v>0</v>
          </cell>
          <cell r="DV1268">
            <v>0</v>
          </cell>
          <cell r="DX1268">
            <v>0</v>
          </cell>
          <cell r="DZ1268">
            <v>0</v>
          </cell>
          <cell r="EB1268">
            <v>0</v>
          </cell>
          <cell r="ED1268">
            <v>0</v>
          </cell>
          <cell r="EF1268">
            <v>0</v>
          </cell>
          <cell r="EJ1268">
            <v>0</v>
          </cell>
          <cell r="EL1268">
            <v>0</v>
          </cell>
          <cell r="EN1268">
            <v>0</v>
          </cell>
          <cell r="EP1268">
            <v>0</v>
          </cell>
          <cell r="ER1268">
            <v>0</v>
          </cell>
          <cell r="ET1268">
            <v>0</v>
          </cell>
          <cell r="EX1268">
            <v>0</v>
          </cell>
          <cell r="EZ1268">
            <v>0</v>
          </cell>
          <cell r="FD1268">
            <v>0</v>
          </cell>
          <cell r="FF1268">
            <v>0</v>
          </cell>
        </row>
        <row r="1269">
          <cell r="A1269" t="str">
            <v>WindN</v>
          </cell>
          <cell r="B1269" t="str">
            <v>Norge</v>
          </cell>
          <cell r="G1269">
            <v>549.58285854728285</v>
          </cell>
          <cell r="H1269">
            <v>0</v>
          </cell>
          <cell r="N1269">
            <v>1640</v>
          </cell>
          <cell r="AK1269">
            <v>549.58285854728285</v>
          </cell>
          <cell r="AL1269">
            <v>0</v>
          </cell>
          <cell r="AN1269">
            <v>0</v>
          </cell>
          <cell r="AO1269">
            <v>85.982238219722404</v>
          </cell>
          <cell r="AP1269">
            <v>28660.7460732408</v>
          </cell>
          <cell r="AQ1269">
            <v>0</v>
          </cell>
          <cell r="BG1269" t="b">
            <v>0</v>
          </cell>
          <cell r="BO1269" t="b">
            <v>0</v>
          </cell>
          <cell r="CA1269" t="b">
            <v>0</v>
          </cell>
          <cell r="CB1269" t="b">
            <v>0</v>
          </cell>
          <cell r="CD1269" t="b">
            <v>0</v>
          </cell>
          <cell r="CE1269" t="b">
            <v>0</v>
          </cell>
          <cell r="CG1269" t="b">
            <v>0</v>
          </cell>
          <cell r="CH1269" t="b">
            <v>0</v>
          </cell>
          <cell r="CP1269" t="str">
            <v>ERWINWON</v>
          </cell>
          <cell r="CT1269" t="b">
            <v>0</v>
          </cell>
          <cell r="CV1269" t="b">
            <v>0</v>
          </cell>
          <cell r="CX1269" t="b">
            <v>0</v>
          </cell>
          <cell r="CZ1269" t="b">
            <v>0</v>
          </cell>
          <cell r="DB1269" t="b">
            <v>0</v>
          </cell>
          <cell r="DD1269" t="b">
            <v>0</v>
          </cell>
          <cell r="DF1269" t="b">
            <v>0</v>
          </cell>
          <cell r="DH1269" t="b">
            <v>0</v>
          </cell>
          <cell r="DJ1269" t="b">
            <v>0</v>
          </cell>
          <cell r="DL1269" t="b">
            <v>0</v>
          </cell>
          <cell r="DN1269" t="b">
            <v>0</v>
          </cell>
          <cell r="DP1269" t="b">
            <v>0</v>
          </cell>
          <cell r="DV1269">
            <v>0</v>
          </cell>
          <cell r="DX1269">
            <v>0</v>
          </cell>
          <cell r="DZ1269">
            <v>0</v>
          </cell>
          <cell r="EB1269">
            <v>0</v>
          </cell>
          <cell r="ED1269">
            <v>0</v>
          </cell>
          <cell r="EF1269">
            <v>0</v>
          </cell>
          <cell r="EJ1269">
            <v>0</v>
          </cell>
          <cell r="EL1269">
            <v>0</v>
          </cell>
          <cell r="EN1269">
            <v>0</v>
          </cell>
          <cell r="EP1269">
            <v>0</v>
          </cell>
          <cell r="ER1269">
            <v>0</v>
          </cell>
          <cell r="ET1269">
            <v>0</v>
          </cell>
          <cell r="EX1269">
            <v>0</v>
          </cell>
          <cell r="EZ1269">
            <v>0</v>
          </cell>
          <cell r="FD1269">
            <v>0</v>
          </cell>
          <cell r="FF1269">
            <v>0</v>
          </cell>
        </row>
        <row r="1270">
          <cell r="A1270" t="str">
            <v>WindN</v>
          </cell>
          <cell r="B1270" t="str">
            <v>Norge</v>
          </cell>
          <cell r="G1270">
            <v>673.57411321953577</v>
          </cell>
          <cell r="H1270">
            <v>0</v>
          </cell>
          <cell r="N1270">
            <v>2010</v>
          </cell>
          <cell r="AK1270">
            <v>673.57411321953577</v>
          </cell>
          <cell r="AL1270">
            <v>0</v>
          </cell>
          <cell r="AN1270">
            <v>0</v>
          </cell>
          <cell r="AO1270">
            <v>105.38067001319638</v>
          </cell>
          <cell r="AP1270">
            <v>35126.890004398789</v>
          </cell>
          <cell r="AQ1270">
            <v>0</v>
          </cell>
          <cell r="BG1270" t="b">
            <v>0</v>
          </cell>
          <cell r="BO1270" t="b">
            <v>0</v>
          </cell>
          <cell r="CA1270" t="b">
            <v>0</v>
          </cell>
          <cell r="CB1270" t="b">
            <v>0</v>
          </cell>
          <cell r="CD1270" t="b">
            <v>0</v>
          </cell>
          <cell r="CE1270" t="b">
            <v>0</v>
          </cell>
          <cell r="CG1270" t="b">
            <v>0</v>
          </cell>
          <cell r="CH1270" t="b">
            <v>0</v>
          </cell>
          <cell r="CP1270" t="str">
            <v>ERWINWON</v>
          </cell>
          <cell r="CT1270" t="b">
            <v>0</v>
          </cell>
          <cell r="CV1270" t="b">
            <v>0</v>
          </cell>
          <cell r="CX1270" t="b">
            <v>0</v>
          </cell>
          <cell r="CZ1270" t="b">
            <v>0</v>
          </cell>
          <cell r="DB1270" t="b">
            <v>0</v>
          </cell>
          <cell r="DD1270" t="b">
            <v>0</v>
          </cell>
          <cell r="DF1270" t="b">
            <v>0</v>
          </cell>
          <cell r="DH1270" t="b">
            <v>0</v>
          </cell>
          <cell r="DJ1270" t="b">
            <v>0</v>
          </cell>
          <cell r="DL1270" t="b">
            <v>0</v>
          </cell>
          <cell r="DN1270" t="b">
            <v>0</v>
          </cell>
          <cell r="DP1270" t="b">
            <v>0</v>
          </cell>
          <cell r="DV1270">
            <v>0</v>
          </cell>
          <cell r="DX1270">
            <v>0</v>
          </cell>
          <cell r="DZ1270">
            <v>0</v>
          </cell>
          <cell r="EB1270">
            <v>0</v>
          </cell>
          <cell r="ED1270">
            <v>0</v>
          </cell>
          <cell r="EF1270">
            <v>0</v>
          </cell>
          <cell r="EJ1270">
            <v>0</v>
          </cell>
          <cell r="EL1270">
            <v>0</v>
          </cell>
          <cell r="EN1270">
            <v>0</v>
          </cell>
          <cell r="EP1270">
            <v>0</v>
          </cell>
          <cell r="ER1270">
            <v>0</v>
          </cell>
          <cell r="ET1270">
            <v>0</v>
          </cell>
          <cell r="EX1270">
            <v>0</v>
          </cell>
          <cell r="EZ1270">
            <v>0</v>
          </cell>
          <cell r="FD1270">
            <v>0</v>
          </cell>
          <cell r="FF1270">
            <v>0</v>
          </cell>
        </row>
        <row r="1271">
          <cell r="A1271" t="str">
            <v>WindN</v>
          </cell>
          <cell r="B1271" t="str">
            <v>Norge</v>
          </cell>
          <cell r="G1271">
            <v>797.56536789178858</v>
          </cell>
          <cell r="H1271">
            <v>0</v>
          </cell>
          <cell r="N1271">
            <v>2380</v>
          </cell>
          <cell r="AK1271">
            <v>797.56536789178858</v>
          </cell>
          <cell r="AL1271">
            <v>0</v>
          </cell>
          <cell r="AN1271">
            <v>0</v>
          </cell>
          <cell r="AO1271">
            <v>124.77910180667033</v>
          </cell>
          <cell r="AP1271">
            <v>41593.03393555677</v>
          </cell>
          <cell r="AQ1271">
            <v>0</v>
          </cell>
          <cell r="BG1271" t="b">
            <v>0</v>
          </cell>
          <cell r="BO1271" t="b">
            <v>0</v>
          </cell>
          <cell r="CA1271" t="b">
            <v>0</v>
          </cell>
          <cell r="CB1271" t="b">
            <v>0</v>
          </cell>
          <cell r="CD1271" t="b">
            <v>0</v>
          </cell>
          <cell r="CE1271" t="b">
            <v>0</v>
          </cell>
          <cell r="CG1271" t="b">
            <v>0</v>
          </cell>
          <cell r="CH1271" t="b">
            <v>0</v>
          </cell>
          <cell r="CP1271" t="str">
            <v>ERWINWON</v>
          </cell>
          <cell r="CT1271" t="b">
            <v>0</v>
          </cell>
          <cell r="CV1271" t="b">
            <v>0</v>
          </cell>
          <cell r="CX1271" t="b">
            <v>0</v>
          </cell>
          <cell r="CZ1271" t="b">
            <v>0</v>
          </cell>
          <cell r="DB1271" t="b">
            <v>0</v>
          </cell>
          <cell r="DD1271" t="b">
            <v>0</v>
          </cell>
          <cell r="DF1271" t="b">
            <v>0</v>
          </cell>
          <cell r="DH1271" t="b">
            <v>0</v>
          </cell>
          <cell r="DJ1271" t="b">
            <v>0</v>
          </cell>
          <cell r="DL1271" t="b">
            <v>0</v>
          </cell>
          <cell r="DN1271" t="b">
            <v>0</v>
          </cell>
          <cell r="DP1271" t="b">
            <v>0</v>
          </cell>
          <cell r="DV1271">
            <v>0</v>
          </cell>
          <cell r="DX1271">
            <v>0</v>
          </cell>
          <cell r="DZ1271">
            <v>0</v>
          </cell>
          <cell r="EB1271">
            <v>0</v>
          </cell>
          <cell r="ED1271">
            <v>0</v>
          </cell>
          <cell r="EF1271">
            <v>0</v>
          </cell>
          <cell r="EJ1271">
            <v>0</v>
          </cell>
          <cell r="EL1271">
            <v>0</v>
          </cell>
          <cell r="EN1271">
            <v>0</v>
          </cell>
          <cell r="EP1271">
            <v>0</v>
          </cell>
          <cell r="ER1271">
            <v>0</v>
          </cell>
          <cell r="ET1271">
            <v>0</v>
          </cell>
          <cell r="EX1271">
            <v>0</v>
          </cell>
          <cell r="EZ1271">
            <v>0</v>
          </cell>
          <cell r="FD1271">
            <v>0</v>
          </cell>
          <cell r="FF1271">
            <v>0</v>
          </cell>
        </row>
        <row r="1272">
          <cell r="A1272" t="str">
            <v>WindN</v>
          </cell>
          <cell r="B1272" t="str">
            <v>Norge</v>
          </cell>
          <cell r="G1272">
            <v>921.5566225640415</v>
          </cell>
          <cell r="H1272">
            <v>0</v>
          </cell>
          <cell r="N1272">
            <v>2750</v>
          </cell>
          <cell r="AK1272">
            <v>921.5566225640415</v>
          </cell>
          <cell r="AL1272">
            <v>0</v>
          </cell>
          <cell r="AN1272">
            <v>0</v>
          </cell>
          <cell r="AO1272">
            <v>144.1775336001443</v>
          </cell>
          <cell r="AP1272">
            <v>48059.177866714766</v>
          </cell>
          <cell r="AQ1272">
            <v>0</v>
          </cell>
          <cell r="BG1272" t="b">
            <v>0</v>
          </cell>
          <cell r="BO1272" t="b">
            <v>0</v>
          </cell>
          <cell r="CA1272" t="b">
            <v>0</v>
          </cell>
          <cell r="CB1272" t="b">
            <v>0</v>
          </cell>
          <cell r="CD1272" t="b">
            <v>0</v>
          </cell>
          <cell r="CE1272" t="b">
            <v>0</v>
          </cell>
          <cell r="CG1272" t="b">
            <v>0</v>
          </cell>
          <cell r="CH1272" t="b">
            <v>0</v>
          </cell>
          <cell r="CP1272" t="str">
            <v>ERWINWON</v>
          </cell>
          <cell r="CT1272" t="b">
            <v>0</v>
          </cell>
          <cell r="CV1272" t="b">
            <v>0</v>
          </cell>
          <cell r="CX1272" t="b">
            <v>0</v>
          </cell>
          <cell r="CZ1272" t="b">
            <v>0</v>
          </cell>
          <cell r="DB1272" t="b">
            <v>0</v>
          </cell>
          <cell r="DD1272" t="b">
            <v>0</v>
          </cell>
          <cell r="DF1272" t="b">
            <v>0</v>
          </cell>
          <cell r="DH1272" t="b">
            <v>0</v>
          </cell>
          <cell r="DJ1272" t="b">
            <v>0</v>
          </cell>
          <cell r="DL1272" t="b">
            <v>0</v>
          </cell>
          <cell r="DN1272" t="b">
            <v>0</v>
          </cell>
          <cell r="DP1272" t="b">
            <v>0</v>
          </cell>
          <cell r="DV1272">
            <v>0</v>
          </cell>
          <cell r="DX1272">
            <v>0</v>
          </cell>
          <cell r="DZ1272">
            <v>0</v>
          </cell>
          <cell r="EB1272">
            <v>0</v>
          </cell>
          <cell r="ED1272">
            <v>0</v>
          </cell>
          <cell r="EF1272">
            <v>0</v>
          </cell>
          <cell r="EJ1272">
            <v>0</v>
          </cell>
          <cell r="EL1272">
            <v>0</v>
          </cell>
          <cell r="EN1272">
            <v>0</v>
          </cell>
          <cell r="EP1272">
            <v>0</v>
          </cell>
          <cell r="ER1272">
            <v>0</v>
          </cell>
          <cell r="ET1272">
            <v>0</v>
          </cell>
          <cell r="EX1272">
            <v>0</v>
          </cell>
          <cell r="EZ1272">
            <v>0</v>
          </cell>
          <cell r="FD1272">
            <v>0</v>
          </cell>
          <cell r="FF1272">
            <v>0</v>
          </cell>
        </row>
        <row r="1273">
          <cell r="A1273" t="str">
            <v>WindN</v>
          </cell>
          <cell r="B1273" t="str">
            <v>Norge</v>
          </cell>
          <cell r="G1273">
            <v>1045.5478772362942</v>
          </cell>
          <cell r="H1273">
            <v>0</v>
          </cell>
          <cell r="N1273">
            <v>3120</v>
          </cell>
          <cell r="AK1273">
            <v>1045.5478772362942</v>
          </cell>
          <cell r="AL1273">
            <v>0</v>
          </cell>
          <cell r="AN1273">
            <v>0</v>
          </cell>
          <cell r="AO1273">
            <v>163.57596539361825</v>
          </cell>
          <cell r="AP1273">
            <v>54525.321797872741</v>
          </cell>
          <cell r="AQ1273">
            <v>0</v>
          </cell>
          <cell r="BG1273" t="b">
            <v>0</v>
          </cell>
          <cell r="BO1273" t="b">
            <v>0</v>
          </cell>
          <cell r="CA1273" t="b">
            <v>0</v>
          </cell>
          <cell r="CB1273" t="b">
            <v>0</v>
          </cell>
          <cell r="CD1273" t="b">
            <v>0</v>
          </cell>
          <cell r="CE1273" t="b">
            <v>0</v>
          </cell>
          <cell r="CG1273" t="b">
            <v>0</v>
          </cell>
          <cell r="CH1273" t="b">
            <v>0</v>
          </cell>
          <cell r="CP1273" t="str">
            <v>ERWINWON</v>
          </cell>
          <cell r="CT1273" t="b">
            <v>0</v>
          </cell>
          <cell r="CV1273" t="b">
            <v>0</v>
          </cell>
          <cell r="CX1273" t="b">
            <v>0</v>
          </cell>
          <cell r="CZ1273" t="b">
            <v>0</v>
          </cell>
          <cell r="DB1273" t="b">
            <v>0</v>
          </cell>
          <cell r="DD1273" t="b">
            <v>0</v>
          </cell>
          <cell r="DF1273" t="b">
            <v>0</v>
          </cell>
          <cell r="DH1273" t="b">
            <v>0</v>
          </cell>
          <cell r="DJ1273" t="b">
            <v>0</v>
          </cell>
          <cell r="DL1273" t="b">
            <v>0</v>
          </cell>
          <cell r="DN1273" t="b">
            <v>0</v>
          </cell>
          <cell r="DP1273" t="b">
            <v>0</v>
          </cell>
          <cell r="DV1273">
            <v>0</v>
          </cell>
          <cell r="DX1273">
            <v>0</v>
          </cell>
          <cell r="DZ1273">
            <v>0</v>
          </cell>
          <cell r="EB1273">
            <v>0</v>
          </cell>
          <cell r="ED1273">
            <v>0</v>
          </cell>
          <cell r="EF1273">
            <v>0</v>
          </cell>
          <cell r="EJ1273">
            <v>0</v>
          </cell>
          <cell r="EL1273">
            <v>0</v>
          </cell>
          <cell r="EN1273">
            <v>0</v>
          </cell>
          <cell r="EP1273">
            <v>0</v>
          </cell>
          <cell r="ER1273">
            <v>0</v>
          </cell>
          <cell r="ET1273">
            <v>0</v>
          </cell>
          <cell r="EX1273">
            <v>0</v>
          </cell>
          <cell r="EZ1273">
            <v>0</v>
          </cell>
          <cell r="FD1273">
            <v>0</v>
          </cell>
          <cell r="FF1273">
            <v>0</v>
          </cell>
        </row>
        <row r="1274">
          <cell r="A1274" t="str">
            <v>WindN</v>
          </cell>
          <cell r="B1274" t="str">
            <v>Norge</v>
          </cell>
          <cell r="G1274">
            <v>1169.539131908547</v>
          </cell>
          <cell r="H1274">
            <v>0</v>
          </cell>
          <cell r="N1274">
            <v>3490</v>
          </cell>
          <cell r="AK1274">
            <v>1169.539131908547</v>
          </cell>
          <cell r="AL1274">
            <v>0</v>
          </cell>
          <cell r="AN1274">
            <v>0</v>
          </cell>
          <cell r="AO1274">
            <v>182.97439718709219</v>
          </cell>
          <cell r="AP1274">
            <v>60991.465729030722</v>
          </cell>
          <cell r="AQ1274">
            <v>0</v>
          </cell>
          <cell r="BG1274" t="b">
            <v>0</v>
          </cell>
          <cell r="BO1274" t="b">
            <v>0</v>
          </cell>
          <cell r="CA1274" t="b">
            <v>0</v>
          </cell>
          <cell r="CB1274" t="b">
            <v>0</v>
          </cell>
          <cell r="CD1274" t="b">
            <v>0</v>
          </cell>
          <cell r="CE1274" t="b">
            <v>0</v>
          </cell>
          <cell r="CG1274" t="b">
            <v>0</v>
          </cell>
          <cell r="CH1274" t="b">
            <v>0</v>
          </cell>
          <cell r="CP1274" t="str">
            <v>ERWINWON</v>
          </cell>
          <cell r="CT1274" t="b">
            <v>0</v>
          </cell>
          <cell r="CV1274" t="b">
            <v>0</v>
          </cell>
          <cell r="CX1274" t="b">
            <v>0</v>
          </cell>
          <cell r="CZ1274" t="b">
            <v>0</v>
          </cell>
          <cell r="DB1274" t="b">
            <v>0</v>
          </cell>
          <cell r="DD1274" t="b">
            <v>0</v>
          </cell>
          <cell r="DF1274" t="b">
            <v>0</v>
          </cell>
          <cell r="DH1274" t="b">
            <v>0</v>
          </cell>
          <cell r="DJ1274" t="b">
            <v>0</v>
          </cell>
          <cell r="DL1274" t="b">
            <v>0</v>
          </cell>
          <cell r="DN1274" t="b">
            <v>0</v>
          </cell>
          <cell r="DP1274" t="b">
            <v>0</v>
          </cell>
          <cell r="DV1274">
            <v>0</v>
          </cell>
          <cell r="DX1274">
            <v>0</v>
          </cell>
          <cell r="DZ1274">
            <v>0</v>
          </cell>
          <cell r="EB1274">
            <v>0</v>
          </cell>
          <cell r="ED1274">
            <v>0</v>
          </cell>
          <cell r="EF1274">
            <v>0</v>
          </cell>
          <cell r="EJ1274">
            <v>0</v>
          </cell>
          <cell r="EL1274">
            <v>0</v>
          </cell>
          <cell r="EN1274">
            <v>0</v>
          </cell>
          <cell r="EP1274">
            <v>0</v>
          </cell>
          <cell r="ER1274">
            <v>0</v>
          </cell>
          <cell r="ET1274">
            <v>0</v>
          </cell>
          <cell r="EX1274">
            <v>0</v>
          </cell>
          <cell r="EZ1274">
            <v>0</v>
          </cell>
          <cell r="FD1274">
            <v>0</v>
          </cell>
          <cell r="FF1274">
            <v>0</v>
          </cell>
        </row>
        <row r="1275">
          <cell r="A1275" t="str">
            <v>WindN</v>
          </cell>
          <cell r="B1275" t="str">
            <v>Norge</v>
          </cell>
          <cell r="G1275">
            <v>1293.5303865807998</v>
          </cell>
          <cell r="H1275">
            <v>0</v>
          </cell>
          <cell r="N1275">
            <v>3860</v>
          </cell>
          <cell r="AK1275">
            <v>1293.5303865807998</v>
          </cell>
          <cell r="AL1275">
            <v>0</v>
          </cell>
          <cell r="AN1275">
            <v>0</v>
          </cell>
          <cell r="AO1275">
            <v>202.37282898056614</v>
          </cell>
          <cell r="AP1275">
            <v>67457.609660188711</v>
          </cell>
          <cell r="AQ1275">
            <v>0</v>
          </cell>
          <cell r="BG1275" t="b">
            <v>0</v>
          </cell>
          <cell r="BO1275" t="b">
            <v>0</v>
          </cell>
          <cell r="CA1275" t="b">
            <v>0</v>
          </cell>
          <cell r="CB1275" t="b">
            <v>0</v>
          </cell>
          <cell r="CD1275" t="b">
            <v>0</v>
          </cell>
          <cell r="CE1275" t="b">
            <v>0</v>
          </cell>
          <cell r="CG1275" t="b">
            <v>0</v>
          </cell>
          <cell r="CH1275" t="b">
            <v>0</v>
          </cell>
          <cell r="CP1275" t="str">
            <v>ERWINWON</v>
          </cell>
          <cell r="CT1275" t="b">
            <v>0</v>
          </cell>
          <cell r="CV1275" t="b">
            <v>0</v>
          </cell>
          <cell r="CX1275" t="b">
            <v>0</v>
          </cell>
          <cell r="CZ1275" t="b">
            <v>0</v>
          </cell>
          <cell r="DB1275" t="b">
            <v>0</v>
          </cell>
          <cell r="DD1275" t="b">
            <v>0</v>
          </cell>
          <cell r="DF1275" t="b">
            <v>0</v>
          </cell>
          <cell r="DH1275" t="b">
            <v>0</v>
          </cell>
          <cell r="DJ1275" t="b">
            <v>0</v>
          </cell>
          <cell r="DL1275" t="b">
            <v>0</v>
          </cell>
          <cell r="DN1275" t="b">
            <v>0</v>
          </cell>
          <cell r="DP1275" t="b">
            <v>0</v>
          </cell>
          <cell r="DV1275">
            <v>0</v>
          </cell>
          <cell r="DX1275">
            <v>0</v>
          </cell>
          <cell r="DZ1275">
            <v>0</v>
          </cell>
          <cell r="EB1275">
            <v>0</v>
          </cell>
          <cell r="ED1275">
            <v>0</v>
          </cell>
          <cell r="EF1275">
            <v>0</v>
          </cell>
          <cell r="EJ1275">
            <v>0</v>
          </cell>
          <cell r="EL1275">
            <v>0</v>
          </cell>
          <cell r="EN1275">
            <v>0</v>
          </cell>
          <cell r="EP1275">
            <v>0</v>
          </cell>
          <cell r="ER1275">
            <v>0</v>
          </cell>
          <cell r="ET1275">
            <v>0</v>
          </cell>
          <cell r="EX1275">
            <v>0</v>
          </cell>
          <cell r="EZ1275">
            <v>0</v>
          </cell>
          <cell r="FD1275">
            <v>0</v>
          </cell>
          <cell r="FF1275">
            <v>0</v>
          </cell>
        </row>
        <row r="1276">
          <cell r="A1276" t="str">
            <v>WindN</v>
          </cell>
          <cell r="B1276" t="str">
            <v>Norge</v>
          </cell>
          <cell r="G1276">
            <v>1417.5216412530528</v>
          </cell>
          <cell r="H1276">
            <v>0</v>
          </cell>
          <cell r="N1276">
            <v>4230</v>
          </cell>
          <cell r="AK1276">
            <v>1417.5216412530528</v>
          </cell>
          <cell r="AL1276">
            <v>0</v>
          </cell>
          <cell r="AN1276">
            <v>0</v>
          </cell>
          <cell r="AO1276">
            <v>221.77126077404012</v>
          </cell>
          <cell r="AP1276">
            <v>73923.7535913467</v>
          </cell>
          <cell r="AQ1276">
            <v>0</v>
          </cell>
          <cell r="BG1276" t="b">
            <v>0</v>
          </cell>
          <cell r="BO1276" t="b">
            <v>0</v>
          </cell>
          <cell r="CA1276" t="b">
            <v>0</v>
          </cell>
          <cell r="CB1276" t="b">
            <v>0</v>
          </cell>
          <cell r="CD1276" t="b">
            <v>0</v>
          </cell>
          <cell r="CE1276" t="b">
            <v>0</v>
          </cell>
          <cell r="CG1276" t="b">
            <v>0</v>
          </cell>
          <cell r="CH1276" t="b">
            <v>0</v>
          </cell>
          <cell r="CP1276" t="str">
            <v>ERWINWON</v>
          </cell>
          <cell r="CT1276" t="b">
            <v>0</v>
          </cell>
          <cell r="CV1276" t="b">
            <v>0</v>
          </cell>
          <cell r="CX1276" t="b">
            <v>0</v>
          </cell>
          <cell r="CZ1276" t="b">
            <v>0</v>
          </cell>
          <cell r="DB1276" t="b">
            <v>0</v>
          </cell>
          <cell r="DD1276" t="b">
            <v>0</v>
          </cell>
          <cell r="DF1276" t="b">
            <v>0</v>
          </cell>
          <cell r="DH1276" t="b">
            <v>0</v>
          </cell>
          <cell r="DJ1276" t="b">
            <v>0</v>
          </cell>
          <cell r="DL1276" t="b">
            <v>0</v>
          </cell>
          <cell r="DN1276" t="b">
            <v>0</v>
          </cell>
          <cell r="DP1276" t="b">
            <v>0</v>
          </cell>
          <cell r="DV1276">
            <v>0</v>
          </cell>
          <cell r="DX1276">
            <v>0</v>
          </cell>
          <cell r="DZ1276">
            <v>0</v>
          </cell>
          <cell r="EB1276">
            <v>0</v>
          </cell>
          <cell r="ED1276">
            <v>0</v>
          </cell>
          <cell r="EF1276">
            <v>0</v>
          </cell>
          <cell r="EJ1276">
            <v>0</v>
          </cell>
          <cell r="EL1276">
            <v>0</v>
          </cell>
          <cell r="EN1276">
            <v>0</v>
          </cell>
          <cell r="EP1276">
            <v>0</v>
          </cell>
          <cell r="ER1276">
            <v>0</v>
          </cell>
          <cell r="ET1276">
            <v>0</v>
          </cell>
          <cell r="EX1276">
            <v>0</v>
          </cell>
          <cell r="EZ1276">
            <v>0</v>
          </cell>
          <cell r="FD1276">
            <v>0</v>
          </cell>
          <cell r="FF1276">
            <v>0</v>
          </cell>
        </row>
        <row r="1277">
          <cell r="A1277" t="str">
            <v>WindN</v>
          </cell>
          <cell r="B1277" t="str">
            <v>Norge</v>
          </cell>
          <cell r="G1277">
            <v>1541.5128959253057</v>
          </cell>
          <cell r="H1277">
            <v>0</v>
          </cell>
          <cell r="N1277">
            <v>4600</v>
          </cell>
          <cell r="AK1277">
            <v>1541.5128959253057</v>
          </cell>
          <cell r="AL1277">
            <v>0</v>
          </cell>
          <cell r="AN1277">
            <v>0</v>
          </cell>
          <cell r="AO1277">
            <v>241.16969256751409</v>
          </cell>
          <cell r="AP1277">
            <v>80389.897522504689</v>
          </cell>
          <cell r="AQ1277">
            <v>0</v>
          </cell>
          <cell r="BG1277" t="b">
            <v>0</v>
          </cell>
          <cell r="BO1277" t="b">
            <v>0</v>
          </cell>
          <cell r="CA1277" t="b">
            <v>0</v>
          </cell>
          <cell r="CB1277" t="b">
            <v>0</v>
          </cell>
          <cell r="CD1277" t="b">
            <v>0</v>
          </cell>
          <cell r="CE1277" t="b">
            <v>0</v>
          </cell>
          <cell r="CG1277" t="b">
            <v>0</v>
          </cell>
          <cell r="CH1277" t="b">
            <v>0</v>
          </cell>
          <cell r="CP1277" t="str">
            <v>ERWINWON</v>
          </cell>
          <cell r="CT1277" t="b">
            <v>0</v>
          </cell>
          <cell r="CV1277" t="b">
            <v>0</v>
          </cell>
          <cell r="CX1277" t="b">
            <v>0</v>
          </cell>
          <cell r="CZ1277" t="b">
            <v>0</v>
          </cell>
          <cell r="DB1277" t="b">
            <v>0</v>
          </cell>
          <cell r="DD1277" t="b">
            <v>0</v>
          </cell>
          <cell r="DF1277" t="b">
            <v>0</v>
          </cell>
          <cell r="DH1277" t="b">
            <v>0</v>
          </cell>
          <cell r="DJ1277" t="b">
            <v>0</v>
          </cell>
          <cell r="DL1277" t="b">
            <v>0</v>
          </cell>
          <cell r="DN1277" t="b">
            <v>0</v>
          </cell>
          <cell r="DP1277" t="b">
            <v>0</v>
          </cell>
          <cell r="DV1277">
            <v>0</v>
          </cell>
          <cell r="DX1277">
            <v>0</v>
          </cell>
          <cell r="DZ1277">
            <v>0</v>
          </cell>
          <cell r="EB1277">
            <v>0</v>
          </cell>
          <cell r="ED1277">
            <v>0</v>
          </cell>
          <cell r="EF1277">
            <v>0</v>
          </cell>
          <cell r="EJ1277">
            <v>0</v>
          </cell>
          <cell r="EL1277">
            <v>0</v>
          </cell>
          <cell r="EN1277">
            <v>0</v>
          </cell>
          <cell r="EP1277">
            <v>0</v>
          </cell>
          <cell r="ER1277">
            <v>0</v>
          </cell>
          <cell r="ET1277">
            <v>0</v>
          </cell>
          <cell r="EX1277">
            <v>0</v>
          </cell>
          <cell r="EZ1277">
            <v>0</v>
          </cell>
          <cell r="FD1277">
            <v>0</v>
          </cell>
          <cell r="FF1277">
            <v>0</v>
          </cell>
        </row>
        <row r="1278">
          <cell r="A1278" t="str">
            <v>WindN</v>
          </cell>
          <cell r="B1278" t="str">
            <v>Norge</v>
          </cell>
          <cell r="G1278">
            <v>1702.3664155001202</v>
          </cell>
          <cell r="H1278">
            <v>0</v>
          </cell>
          <cell r="N1278">
            <v>5080</v>
          </cell>
          <cell r="AK1278">
            <v>1702.3664155001202</v>
          </cell>
          <cell r="AL1278">
            <v>0</v>
          </cell>
          <cell r="AN1278">
            <v>0</v>
          </cell>
          <cell r="AO1278">
            <v>266.33522570499383</v>
          </cell>
          <cell r="AP1278">
            <v>88778.408568331259</v>
          </cell>
          <cell r="AQ1278">
            <v>0</v>
          </cell>
          <cell r="BG1278" t="b">
            <v>0</v>
          </cell>
          <cell r="BO1278" t="b">
            <v>0</v>
          </cell>
          <cell r="CA1278" t="b">
            <v>0</v>
          </cell>
          <cell r="CB1278" t="b">
            <v>0</v>
          </cell>
          <cell r="CD1278" t="b">
            <v>0</v>
          </cell>
          <cell r="CE1278" t="b">
            <v>0</v>
          </cell>
          <cell r="CG1278" t="b">
            <v>0</v>
          </cell>
          <cell r="CH1278" t="b">
            <v>0</v>
          </cell>
          <cell r="CP1278" t="str">
            <v>ERWINWON</v>
          </cell>
          <cell r="CT1278" t="b">
            <v>0</v>
          </cell>
          <cell r="CV1278" t="b">
            <v>0</v>
          </cell>
          <cell r="CX1278" t="b">
            <v>0</v>
          </cell>
          <cell r="CZ1278" t="b">
            <v>0</v>
          </cell>
          <cell r="DB1278" t="b">
            <v>0</v>
          </cell>
          <cell r="DD1278" t="b">
            <v>0</v>
          </cell>
          <cell r="DF1278" t="b">
            <v>0</v>
          </cell>
          <cell r="DH1278" t="b">
            <v>0</v>
          </cell>
          <cell r="DJ1278" t="b">
            <v>0</v>
          </cell>
          <cell r="DL1278" t="b">
            <v>0</v>
          </cell>
          <cell r="DN1278" t="b">
            <v>0</v>
          </cell>
          <cell r="DP1278" t="b">
            <v>0</v>
          </cell>
          <cell r="DV1278">
            <v>0</v>
          </cell>
          <cell r="DX1278">
            <v>0</v>
          </cell>
          <cell r="DZ1278">
            <v>0</v>
          </cell>
          <cell r="EB1278">
            <v>0</v>
          </cell>
          <cell r="ED1278">
            <v>0</v>
          </cell>
          <cell r="EF1278">
            <v>0</v>
          </cell>
          <cell r="EJ1278">
            <v>0</v>
          </cell>
          <cell r="EL1278">
            <v>0</v>
          </cell>
          <cell r="EN1278">
            <v>0</v>
          </cell>
          <cell r="EP1278">
            <v>0</v>
          </cell>
          <cell r="ER1278">
            <v>0</v>
          </cell>
          <cell r="ET1278">
            <v>0</v>
          </cell>
          <cell r="EX1278">
            <v>0</v>
          </cell>
          <cell r="EZ1278">
            <v>0</v>
          </cell>
          <cell r="FD1278">
            <v>0</v>
          </cell>
          <cell r="FF1278">
            <v>0</v>
          </cell>
        </row>
        <row r="1279">
          <cell r="A1279" t="str">
            <v>WindN</v>
          </cell>
          <cell r="B1279" t="str">
            <v>Norge</v>
          </cell>
          <cell r="G1279">
            <v>1863.2199350749345</v>
          </cell>
          <cell r="H1279">
            <v>0</v>
          </cell>
          <cell r="N1279">
            <v>5560</v>
          </cell>
          <cell r="AK1279">
            <v>1863.2199350749345</v>
          </cell>
          <cell r="AL1279">
            <v>0</v>
          </cell>
          <cell r="AN1279">
            <v>0</v>
          </cell>
          <cell r="AO1279">
            <v>291.50075884247349</v>
          </cell>
          <cell r="AP1279">
            <v>97166.919614157829</v>
          </cell>
          <cell r="AQ1279">
            <v>0</v>
          </cell>
          <cell r="BG1279" t="b">
            <v>0</v>
          </cell>
          <cell r="BO1279" t="b">
            <v>0</v>
          </cell>
          <cell r="CA1279" t="b">
            <v>0</v>
          </cell>
          <cell r="CB1279" t="b">
            <v>0</v>
          </cell>
          <cell r="CD1279" t="b">
            <v>0</v>
          </cell>
          <cell r="CE1279" t="b">
            <v>0</v>
          </cell>
          <cell r="CG1279" t="b">
            <v>0</v>
          </cell>
          <cell r="CH1279" t="b">
            <v>0</v>
          </cell>
          <cell r="CP1279" t="str">
            <v>ERWINWON</v>
          </cell>
          <cell r="CT1279" t="b">
            <v>0</v>
          </cell>
          <cell r="CV1279" t="b">
            <v>0</v>
          </cell>
          <cell r="CX1279" t="b">
            <v>0</v>
          </cell>
          <cell r="CZ1279" t="b">
            <v>0</v>
          </cell>
          <cell r="DB1279" t="b">
            <v>0</v>
          </cell>
          <cell r="DD1279" t="b">
            <v>0</v>
          </cell>
          <cell r="DF1279" t="b">
            <v>0</v>
          </cell>
          <cell r="DH1279" t="b">
            <v>0</v>
          </cell>
          <cell r="DJ1279" t="b">
            <v>0</v>
          </cell>
          <cell r="DL1279" t="b">
            <v>0</v>
          </cell>
          <cell r="DN1279" t="b">
            <v>0</v>
          </cell>
          <cell r="DP1279" t="b">
            <v>0</v>
          </cell>
          <cell r="DV1279">
            <v>0</v>
          </cell>
          <cell r="DX1279">
            <v>0</v>
          </cell>
          <cell r="DZ1279">
            <v>0</v>
          </cell>
          <cell r="EB1279">
            <v>0</v>
          </cell>
          <cell r="ED1279">
            <v>0</v>
          </cell>
          <cell r="EF1279">
            <v>0</v>
          </cell>
          <cell r="EJ1279">
            <v>0</v>
          </cell>
          <cell r="EL1279">
            <v>0</v>
          </cell>
          <cell r="EN1279">
            <v>0</v>
          </cell>
          <cell r="EP1279">
            <v>0</v>
          </cell>
          <cell r="ER1279">
            <v>0</v>
          </cell>
          <cell r="ET1279">
            <v>0</v>
          </cell>
          <cell r="EX1279">
            <v>0</v>
          </cell>
          <cell r="EZ1279">
            <v>0</v>
          </cell>
          <cell r="FD1279">
            <v>0</v>
          </cell>
          <cell r="FF1279">
            <v>0</v>
          </cell>
        </row>
        <row r="1280">
          <cell r="A1280" t="str">
            <v>WindN</v>
          </cell>
          <cell r="B1280" t="str">
            <v>Norge</v>
          </cell>
          <cell r="G1280">
            <v>2024.073454649749</v>
          </cell>
          <cell r="H1280">
            <v>0</v>
          </cell>
          <cell r="N1280">
            <v>6040</v>
          </cell>
          <cell r="AK1280">
            <v>2024.073454649749</v>
          </cell>
          <cell r="AL1280">
            <v>0</v>
          </cell>
          <cell r="AN1280">
            <v>0</v>
          </cell>
          <cell r="AO1280">
            <v>316.66629197995326</v>
          </cell>
          <cell r="AP1280">
            <v>105555.43065998441</v>
          </cell>
          <cell r="AQ1280">
            <v>0</v>
          </cell>
          <cell r="BG1280" t="b">
            <v>0</v>
          </cell>
          <cell r="BO1280" t="b">
            <v>0</v>
          </cell>
          <cell r="CA1280" t="b">
            <v>0</v>
          </cell>
          <cell r="CB1280" t="b">
            <v>0</v>
          </cell>
          <cell r="CD1280" t="b">
            <v>0</v>
          </cell>
          <cell r="CE1280" t="b">
            <v>0</v>
          </cell>
          <cell r="CG1280" t="b">
            <v>0</v>
          </cell>
          <cell r="CH1280" t="b">
            <v>0</v>
          </cell>
          <cell r="CP1280" t="str">
            <v>ERWINWON</v>
          </cell>
          <cell r="CT1280" t="b">
            <v>0</v>
          </cell>
          <cell r="CV1280" t="b">
            <v>0</v>
          </cell>
          <cell r="CX1280" t="b">
            <v>0</v>
          </cell>
          <cell r="CZ1280" t="b">
            <v>0</v>
          </cell>
          <cell r="DB1280" t="b">
            <v>0</v>
          </cell>
          <cell r="DD1280" t="b">
            <v>0</v>
          </cell>
          <cell r="DF1280" t="b">
            <v>0</v>
          </cell>
          <cell r="DH1280" t="b">
            <v>0</v>
          </cell>
          <cell r="DJ1280" t="b">
            <v>0</v>
          </cell>
          <cell r="DL1280" t="b">
            <v>0</v>
          </cell>
          <cell r="DN1280" t="b">
            <v>0</v>
          </cell>
          <cell r="DP1280" t="b">
            <v>0</v>
          </cell>
          <cell r="DV1280">
            <v>0</v>
          </cell>
          <cell r="DX1280">
            <v>0</v>
          </cell>
          <cell r="DZ1280">
            <v>0</v>
          </cell>
          <cell r="EB1280">
            <v>0</v>
          </cell>
          <cell r="ED1280">
            <v>0</v>
          </cell>
          <cell r="EF1280">
            <v>0</v>
          </cell>
          <cell r="EJ1280">
            <v>0</v>
          </cell>
          <cell r="EL1280">
            <v>0</v>
          </cell>
          <cell r="EN1280">
            <v>0</v>
          </cell>
          <cell r="EP1280">
            <v>0</v>
          </cell>
          <cell r="ER1280">
            <v>0</v>
          </cell>
          <cell r="ET1280">
            <v>0</v>
          </cell>
          <cell r="EX1280">
            <v>0</v>
          </cell>
          <cell r="EZ1280">
            <v>0</v>
          </cell>
          <cell r="FD1280">
            <v>0</v>
          </cell>
          <cell r="FF1280">
            <v>0</v>
          </cell>
        </row>
        <row r="1281">
          <cell r="A1281" t="str">
            <v>WindN</v>
          </cell>
          <cell r="B1281" t="str">
            <v>Norge</v>
          </cell>
          <cell r="G1281">
            <v>2184.9269742245638</v>
          </cell>
          <cell r="H1281">
            <v>0</v>
          </cell>
          <cell r="N1281">
            <v>6520</v>
          </cell>
          <cell r="AK1281">
            <v>2184.9269742245638</v>
          </cell>
          <cell r="AL1281">
            <v>0</v>
          </cell>
          <cell r="AN1281">
            <v>0</v>
          </cell>
          <cell r="AO1281">
            <v>341.83182511743303</v>
          </cell>
          <cell r="AP1281">
            <v>113943.941705811</v>
          </cell>
          <cell r="AQ1281">
            <v>0</v>
          </cell>
          <cell r="BG1281" t="b">
            <v>0</v>
          </cell>
          <cell r="BO1281" t="b">
            <v>0</v>
          </cell>
          <cell r="CA1281" t="b">
            <v>0</v>
          </cell>
          <cell r="CB1281" t="b">
            <v>0</v>
          </cell>
          <cell r="CD1281" t="b">
            <v>0</v>
          </cell>
          <cell r="CE1281" t="b">
            <v>0</v>
          </cell>
          <cell r="CG1281" t="b">
            <v>0</v>
          </cell>
          <cell r="CH1281" t="b">
            <v>0</v>
          </cell>
          <cell r="CP1281" t="str">
            <v>ERWINWON</v>
          </cell>
          <cell r="CT1281" t="b">
            <v>0</v>
          </cell>
          <cell r="CV1281" t="b">
            <v>0</v>
          </cell>
          <cell r="CX1281" t="b">
            <v>0</v>
          </cell>
          <cell r="CZ1281" t="b">
            <v>0</v>
          </cell>
          <cell r="DB1281" t="b">
            <v>0</v>
          </cell>
          <cell r="DD1281" t="b">
            <v>0</v>
          </cell>
          <cell r="DF1281" t="b">
            <v>0</v>
          </cell>
          <cell r="DH1281" t="b">
            <v>0</v>
          </cell>
          <cell r="DJ1281" t="b">
            <v>0</v>
          </cell>
          <cell r="DL1281" t="b">
            <v>0</v>
          </cell>
          <cell r="DN1281" t="b">
            <v>0</v>
          </cell>
          <cell r="DP1281" t="b">
            <v>0</v>
          </cell>
          <cell r="DV1281">
            <v>0</v>
          </cell>
          <cell r="DX1281">
            <v>0</v>
          </cell>
          <cell r="DZ1281">
            <v>0</v>
          </cell>
          <cell r="EB1281">
            <v>0</v>
          </cell>
          <cell r="ED1281">
            <v>0</v>
          </cell>
          <cell r="EF1281">
            <v>0</v>
          </cell>
          <cell r="EJ1281">
            <v>0</v>
          </cell>
          <cell r="EL1281">
            <v>0</v>
          </cell>
          <cell r="EN1281">
            <v>0</v>
          </cell>
          <cell r="EP1281">
            <v>0</v>
          </cell>
          <cell r="ER1281">
            <v>0</v>
          </cell>
          <cell r="ET1281">
            <v>0</v>
          </cell>
          <cell r="EX1281">
            <v>0</v>
          </cell>
          <cell r="EZ1281">
            <v>0</v>
          </cell>
          <cell r="FD1281">
            <v>0</v>
          </cell>
          <cell r="FF1281">
            <v>0</v>
          </cell>
        </row>
        <row r="1282">
          <cell r="A1282" t="str">
            <v>WindN</v>
          </cell>
          <cell r="B1282" t="str">
            <v>Norge</v>
          </cell>
          <cell r="G1282">
            <v>2345.7804937993783</v>
          </cell>
          <cell r="H1282">
            <v>0</v>
          </cell>
          <cell r="N1282">
            <v>7000</v>
          </cell>
          <cell r="AK1282">
            <v>2345.7804937993783</v>
          </cell>
          <cell r="AL1282">
            <v>0</v>
          </cell>
          <cell r="AN1282">
            <v>0</v>
          </cell>
          <cell r="AO1282">
            <v>366.99735825491274</v>
          </cell>
          <cell r="AP1282">
            <v>122332.45275163757</v>
          </cell>
          <cell r="AQ1282">
            <v>0</v>
          </cell>
          <cell r="BG1282" t="b">
            <v>0</v>
          </cell>
          <cell r="BO1282" t="b">
            <v>0</v>
          </cell>
          <cell r="CA1282" t="b">
            <v>0</v>
          </cell>
          <cell r="CB1282" t="b">
            <v>0</v>
          </cell>
          <cell r="CD1282" t="b">
            <v>0</v>
          </cell>
          <cell r="CE1282" t="b">
            <v>0</v>
          </cell>
          <cell r="CG1282" t="b">
            <v>0</v>
          </cell>
          <cell r="CH1282" t="b">
            <v>0</v>
          </cell>
          <cell r="CP1282" t="str">
            <v>ERWINWON</v>
          </cell>
          <cell r="CT1282" t="b">
            <v>0</v>
          </cell>
          <cell r="CV1282" t="b">
            <v>0</v>
          </cell>
          <cell r="CX1282" t="b">
            <v>0</v>
          </cell>
          <cell r="CZ1282" t="b">
            <v>0</v>
          </cell>
          <cell r="DB1282" t="b">
            <v>0</v>
          </cell>
          <cell r="DD1282" t="b">
            <v>0</v>
          </cell>
          <cell r="DF1282" t="b">
            <v>0</v>
          </cell>
          <cell r="DH1282" t="b">
            <v>0</v>
          </cell>
          <cell r="DJ1282" t="b">
            <v>0</v>
          </cell>
          <cell r="DL1282" t="b">
            <v>0</v>
          </cell>
          <cell r="DN1282" t="b">
            <v>0</v>
          </cell>
          <cell r="DP1282" t="b">
            <v>0</v>
          </cell>
          <cell r="DV1282">
            <v>0</v>
          </cell>
          <cell r="DX1282">
            <v>0</v>
          </cell>
          <cell r="DZ1282">
            <v>0</v>
          </cell>
          <cell r="EB1282">
            <v>0</v>
          </cell>
          <cell r="ED1282">
            <v>0</v>
          </cell>
          <cell r="EF1282">
            <v>0</v>
          </cell>
          <cell r="EJ1282">
            <v>0</v>
          </cell>
          <cell r="EL1282">
            <v>0</v>
          </cell>
          <cell r="EN1282">
            <v>0</v>
          </cell>
          <cell r="EP1282">
            <v>0</v>
          </cell>
          <cell r="ER1282">
            <v>0</v>
          </cell>
          <cell r="ET1282">
            <v>0</v>
          </cell>
          <cell r="EX1282">
            <v>0</v>
          </cell>
          <cell r="EZ1282">
            <v>0</v>
          </cell>
          <cell r="FD1282">
            <v>0</v>
          </cell>
          <cell r="FF1282">
            <v>0</v>
          </cell>
        </row>
        <row r="1283">
          <cell r="A1283" t="str">
            <v>WindN</v>
          </cell>
          <cell r="B1283" t="str">
            <v>Norge</v>
          </cell>
          <cell r="G1283">
            <v>2473.1228634627728</v>
          </cell>
          <cell r="H1283">
            <v>0</v>
          </cell>
          <cell r="N1283">
            <v>7380</v>
          </cell>
          <cell r="AK1283">
            <v>2473.1228634627728</v>
          </cell>
          <cell r="AL1283">
            <v>0</v>
          </cell>
          <cell r="AN1283">
            <v>0</v>
          </cell>
          <cell r="AO1283">
            <v>386.92007198875081</v>
          </cell>
          <cell r="AP1283">
            <v>128973.3573295836</v>
          </cell>
          <cell r="AQ1283">
            <v>0</v>
          </cell>
          <cell r="BG1283" t="b">
            <v>0</v>
          </cell>
          <cell r="BO1283" t="b">
            <v>0</v>
          </cell>
          <cell r="CA1283" t="b">
            <v>0</v>
          </cell>
          <cell r="CB1283" t="b">
            <v>0</v>
          </cell>
          <cell r="CD1283" t="b">
            <v>0</v>
          </cell>
          <cell r="CE1283" t="b">
            <v>0</v>
          </cell>
          <cell r="CG1283" t="b">
            <v>0</v>
          </cell>
          <cell r="CH1283" t="b">
            <v>0</v>
          </cell>
          <cell r="CP1283" t="str">
            <v>ERWINWON</v>
          </cell>
          <cell r="CT1283" t="b">
            <v>0</v>
          </cell>
          <cell r="CV1283" t="b">
            <v>0</v>
          </cell>
          <cell r="CX1283" t="b">
            <v>0</v>
          </cell>
          <cell r="CZ1283" t="b">
            <v>0</v>
          </cell>
          <cell r="DB1283" t="b">
            <v>0</v>
          </cell>
          <cell r="DD1283" t="b">
            <v>0</v>
          </cell>
          <cell r="DF1283" t="b">
            <v>0</v>
          </cell>
          <cell r="DH1283" t="b">
            <v>0</v>
          </cell>
          <cell r="DJ1283" t="b">
            <v>0</v>
          </cell>
          <cell r="DL1283" t="b">
            <v>0</v>
          </cell>
          <cell r="DN1283" t="b">
            <v>0</v>
          </cell>
          <cell r="DP1283" t="b">
            <v>0</v>
          </cell>
          <cell r="DV1283">
            <v>0</v>
          </cell>
          <cell r="DX1283">
            <v>0</v>
          </cell>
          <cell r="DZ1283">
            <v>0</v>
          </cell>
          <cell r="EB1283">
            <v>0</v>
          </cell>
          <cell r="ED1283">
            <v>0</v>
          </cell>
          <cell r="EF1283">
            <v>0</v>
          </cell>
          <cell r="EJ1283">
            <v>0</v>
          </cell>
          <cell r="EL1283">
            <v>0</v>
          </cell>
          <cell r="EN1283">
            <v>0</v>
          </cell>
          <cell r="EP1283">
            <v>0</v>
          </cell>
          <cell r="ER1283">
            <v>0</v>
          </cell>
          <cell r="ET1283">
            <v>0</v>
          </cell>
          <cell r="EX1283">
            <v>0</v>
          </cell>
          <cell r="EZ1283">
            <v>0</v>
          </cell>
          <cell r="FD1283">
            <v>0</v>
          </cell>
          <cell r="FF1283">
            <v>0</v>
          </cell>
        </row>
        <row r="1284">
          <cell r="A1284" t="str">
            <v>WindN</v>
          </cell>
          <cell r="B1284" t="str">
            <v>Norge</v>
          </cell>
          <cell r="G1284">
            <v>2600.4652331261677</v>
          </cell>
          <cell r="H1284">
            <v>0</v>
          </cell>
          <cell r="N1284">
            <v>7760</v>
          </cell>
          <cell r="AK1284">
            <v>2600.4652331261677</v>
          </cell>
          <cell r="AL1284">
            <v>0</v>
          </cell>
          <cell r="AN1284">
            <v>0</v>
          </cell>
          <cell r="AO1284">
            <v>406.84278572258893</v>
          </cell>
          <cell r="AP1284">
            <v>135614.26190752964</v>
          </cell>
          <cell r="AQ1284">
            <v>0</v>
          </cell>
          <cell r="BG1284" t="b">
            <v>0</v>
          </cell>
          <cell r="BO1284" t="b">
            <v>0</v>
          </cell>
          <cell r="CA1284" t="b">
            <v>0</v>
          </cell>
          <cell r="CB1284" t="b">
            <v>0</v>
          </cell>
          <cell r="CD1284" t="b">
            <v>0</v>
          </cell>
          <cell r="CE1284" t="b">
            <v>0</v>
          </cell>
          <cell r="CG1284" t="b">
            <v>0</v>
          </cell>
          <cell r="CH1284" t="b">
            <v>0</v>
          </cell>
          <cell r="CP1284" t="str">
            <v>ERWINWON</v>
          </cell>
          <cell r="CT1284" t="b">
            <v>0</v>
          </cell>
          <cell r="CV1284" t="b">
            <v>0</v>
          </cell>
          <cell r="CX1284" t="b">
            <v>0</v>
          </cell>
          <cell r="CZ1284" t="b">
            <v>0</v>
          </cell>
          <cell r="DB1284" t="b">
            <v>0</v>
          </cell>
          <cell r="DD1284" t="b">
            <v>0</v>
          </cell>
          <cell r="DF1284" t="b">
            <v>0</v>
          </cell>
          <cell r="DH1284" t="b">
            <v>0</v>
          </cell>
          <cell r="DJ1284" t="b">
            <v>0</v>
          </cell>
          <cell r="DL1284" t="b">
            <v>0</v>
          </cell>
          <cell r="DN1284" t="b">
            <v>0</v>
          </cell>
          <cell r="DP1284" t="b">
            <v>0</v>
          </cell>
          <cell r="DV1284">
            <v>0</v>
          </cell>
          <cell r="DX1284">
            <v>0</v>
          </cell>
          <cell r="DZ1284">
            <v>0</v>
          </cell>
          <cell r="EB1284">
            <v>0</v>
          </cell>
          <cell r="ED1284">
            <v>0</v>
          </cell>
          <cell r="EF1284">
            <v>0</v>
          </cell>
          <cell r="EJ1284">
            <v>0</v>
          </cell>
          <cell r="EL1284">
            <v>0</v>
          </cell>
          <cell r="EN1284">
            <v>0</v>
          </cell>
          <cell r="EP1284">
            <v>0</v>
          </cell>
          <cell r="ER1284">
            <v>0</v>
          </cell>
          <cell r="ET1284">
            <v>0</v>
          </cell>
          <cell r="EX1284">
            <v>0</v>
          </cell>
          <cell r="EZ1284">
            <v>0</v>
          </cell>
          <cell r="FD1284">
            <v>0</v>
          </cell>
          <cell r="FF1284">
            <v>0</v>
          </cell>
        </row>
        <row r="1285">
          <cell r="A1285" t="str">
            <v>WindN</v>
          </cell>
          <cell r="B1285" t="str">
            <v>Norge</v>
          </cell>
          <cell r="G1285">
            <v>2727.8076027895627</v>
          </cell>
          <cell r="H1285">
            <v>0</v>
          </cell>
          <cell r="N1285">
            <v>8140</v>
          </cell>
          <cell r="AK1285">
            <v>2727.8076027895627</v>
          </cell>
          <cell r="AL1285">
            <v>0</v>
          </cell>
          <cell r="AN1285">
            <v>0</v>
          </cell>
          <cell r="AO1285">
            <v>426.76549945642711</v>
          </cell>
          <cell r="AP1285">
            <v>142255.1664854757</v>
          </cell>
          <cell r="AQ1285">
            <v>0</v>
          </cell>
          <cell r="BG1285" t="b">
            <v>0</v>
          </cell>
          <cell r="BO1285" t="b">
            <v>0</v>
          </cell>
          <cell r="CA1285" t="b">
            <v>0</v>
          </cell>
          <cell r="CB1285" t="b">
            <v>0</v>
          </cell>
          <cell r="CD1285" t="b">
            <v>0</v>
          </cell>
          <cell r="CE1285" t="b">
            <v>0</v>
          </cell>
          <cell r="CG1285" t="b">
            <v>0</v>
          </cell>
          <cell r="CH1285" t="b">
            <v>0</v>
          </cell>
          <cell r="CP1285" t="str">
            <v>ERWINWON</v>
          </cell>
          <cell r="CT1285" t="b">
            <v>0</v>
          </cell>
          <cell r="CV1285" t="b">
            <v>0</v>
          </cell>
          <cell r="CX1285" t="b">
            <v>0</v>
          </cell>
          <cell r="CZ1285" t="b">
            <v>0</v>
          </cell>
          <cell r="DB1285" t="b">
            <v>0</v>
          </cell>
          <cell r="DD1285" t="b">
            <v>0</v>
          </cell>
          <cell r="DF1285" t="b">
            <v>0</v>
          </cell>
          <cell r="DH1285" t="b">
            <v>0</v>
          </cell>
          <cell r="DJ1285" t="b">
            <v>0</v>
          </cell>
          <cell r="DL1285" t="b">
            <v>0</v>
          </cell>
          <cell r="DN1285" t="b">
            <v>0</v>
          </cell>
          <cell r="DP1285" t="b">
            <v>0</v>
          </cell>
          <cell r="DV1285">
            <v>0</v>
          </cell>
          <cell r="DX1285">
            <v>0</v>
          </cell>
          <cell r="DZ1285">
            <v>0</v>
          </cell>
          <cell r="EB1285">
            <v>0</v>
          </cell>
          <cell r="ED1285">
            <v>0</v>
          </cell>
          <cell r="EF1285">
            <v>0</v>
          </cell>
          <cell r="EJ1285">
            <v>0</v>
          </cell>
          <cell r="EL1285">
            <v>0</v>
          </cell>
          <cell r="EN1285">
            <v>0</v>
          </cell>
          <cell r="EP1285">
            <v>0</v>
          </cell>
          <cell r="ER1285">
            <v>0</v>
          </cell>
          <cell r="ET1285">
            <v>0</v>
          </cell>
          <cell r="EX1285">
            <v>0</v>
          </cell>
          <cell r="EZ1285">
            <v>0</v>
          </cell>
          <cell r="FD1285">
            <v>0</v>
          </cell>
          <cell r="FF1285">
            <v>0</v>
          </cell>
        </row>
        <row r="1286">
          <cell r="A1286" t="str">
            <v>WindN</v>
          </cell>
          <cell r="B1286" t="str">
            <v>Norge</v>
          </cell>
          <cell r="G1286">
            <v>2855.1499724529576</v>
          </cell>
          <cell r="H1286">
            <v>0</v>
          </cell>
          <cell r="N1286">
            <v>8520</v>
          </cell>
          <cell r="AK1286">
            <v>2855.1499724529576</v>
          </cell>
          <cell r="AL1286">
            <v>0</v>
          </cell>
          <cell r="AN1286">
            <v>0</v>
          </cell>
          <cell r="AO1286">
            <v>446.68821319026523</v>
          </cell>
          <cell r="AP1286">
            <v>148896.07106342172</v>
          </cell>
          <cell r="AQ1286">
            <v>0</v>
          </cell>
          <cell r="BG1286" t="b">
            <v>0</v>
          </cell>
          <cell r="BO1286" t="b">
            <v>0</v>
          </cell>
          <cell r="CA1286" t="b">
            <v>0</v>
          </cell>
          <cell r="CB1286" t="b">
            <v>0</v>
          </cell>
          <cell r="CD1286" t="b">
            <v>0</v>
          </cell>
          <cell r="CE1286" t="b">
            <v>0</v>
          </cell>
          <cell r="CG1286" t="b">
            <v>0</v>
          </cell>
          <cell r="CH1286" t="b">
            <v>0</v>
          </cell>
          <cell r="CP1286" t="str">
            <v>ERWINWON</v>
          </cell>
          <cell r="CT1286" t="b">
            <v>0</v>
          </cell>
          <cell r="CV1286" t="b">
            <v>0</v>
          </cell>
          <cell r="CX1286" t="b">
            <v>0</v>
          </cell>
          <cell r="CZ1286" t="b">
            <v>0</v>
          </cell>
          <cell r="DB1286" t="b">
            <v>0</v>
          </cell>
          <cell r="DD1286" t="b">
            <v>0</v>
          </cell>
          <cell r="DF1286" t="b">
            <v>0</v>
          </cell>
          <cell r="DH1286" t="b">
            <v>0</v>
          </cell>
          <cell r="DJ1286" t="b">
            <v>0</v>
          </cell>
          <cell r="DL1286" t="b">
            <v>0</v>
          </cell>
          <cell r="DN1286" t="b">
            <v>0</v>
          </cell>
          <cell r="DP1286" t="b">
            <v>0</v>
          </cell>
          <cell r="DV1286">
            <v>0</v>
          </cell>
          <cell r="DX1286">
            <v>0</v>
          </cell>
          <cell r="DZ1286">
            <v>0</v>
          </cell>
          <cell r="EB1286">
            <v>0</v>
          </cell>
          <cell r="ED1286">
            <v>0</v>
          </cell>
          <cell r="EF1286">
            <v>0</v>
          </cell>
          <cell r="EJ1286">
            <v>0</v>
          </cell>
          <cell r="EL1286">
            <v>0</v>
          </cell>
          <cell r="EN1286">
            <v>0</v>
          </cell>
          <cell r="EP1286">
            <v>0</v>
          </cell>
          <cell r="ER1286">
            <v>0</v>
          </cell>
          <cell r="ET1286">
            <v>0</v>
          </cell>
          <cell r="EX1286">
            <v>0</v>
          </cell>
          <cell r="EZ1286">
            <v>0</v>
          </cell>
          <cell r="FD1286">
            <v>0</v>
          </cell>
          <cell r="FF1286">
            <v>0</v>
          </cell>
        </row>
        <row r="1287">
          <cell r="A1287" t="str">
            <v>WindN</v>
          </cell>
          <cell r="B1287" t="str">
            <v>Norge</v>
          </cell>
          <cell r="G1287">
            <v>2982.4923421163521</v>
          </cell>
          <cell r="H1287">
            <v>0</v>
          </cell>
          <cell r="N1287">
            <v>8900</v>
          </cell>
          <cell r="AK1287">
            <v>2982.4923421163521</v>
          </cell>
          <cell r="AL1287">
            <v>0</v>
          </cell>
          <cell r="AN1287">
            <v>0</v>
          </cell>
          <cell r="AO1287">
            <v>466.6109269241033</v>
          </cell>
          <cell r="AP1287">
            <v>155536.97564136775</v>
          </cell>
          <cell r="AQ1287">
            <v>0</v>
          </cell>
          <cell r="BG1287" t="b">
            <v>0</v>
          </cell>
          <cell r="BO1287" t="b">
            <v>0</v>
          </cell>
          <cell r="CA1287" t="b">
            <v>0</v>
          </cell>
          <cell r="CB1287" t="b">
            <v>0</v>
          </cell>
          <cell r="CD1287" t="b">
            <v>0</v>
          </cell>
          <cell r="CE1287" t="b">
            <v>0</v>
          </cell>
          <cell r="CG1287" t="b">
            <v>0</v>
          </cell>
          <cell r="CH1287" t="b">
            <v>0</v>
          </cell>
          <cell r="CP1287" t="str">
            <v>ERWINWON</v>
          </cell>
          <cell r="CT1287" t="b">
            <v>0</v>
          </cell>
          <cell r="CV1287" t="b">
            <v>0</v>
          </cell>
          <cell r="CX1287" t="b">
            <v>0</v>
          </cell>
          <cell r="CZ1287" t="b">
            <v>0</v>
          </cell>
          <cell r="DB1287" t="b">
            <v>0</v>
          </cell>
          <cell r="DD1287" t="b">
            <v>0</v>
          </cell>
          <cell r="DF1287" t="b">
            <v>0</v>
          </cell>
          <cell r="DH1287" t="b">
            <v>0</v>
          </cell>
          <cell r="DJ1287" t="b">
            <v>0</v>
          </cell>
          <cell r="DL1287" t="b">
            <v>0</v>
          </cell>
          <cell r="DN1287" t="b">
            <v>0</v>
          </cell>
          <cell r="DP1287" t="b">
            <v>0</v>
          </cell>
          <cell r="DV1287">
            <v>0</v>
          </cell>
          <cell r="DX1287">
            <v>0</v>
          </cell>
          <cell r="DZ1287">
            <v>0</v>
          </cell>
          <cell r="EB1287">
            <v>0</v>
          </cell>
          <cell r="ED1287">
            <v>0</v>
          </cell>
          <cell r="EF1287">
            <v>0</v>
          </cell>
          <cell r="EJ1287">
            <v>0</v>
          </cell>
          <cell r="EL1287">
            <v>0</v>
          </cell>
          <cell r="EN1287">
            <v>0</v>
          </cell>
          <cell r="EP1287">
            <v>0</v>
          </cell>
          <cell r="ER1287">
            <v>0</v>
          </cell>
          <cell r="ET1287">
            <v>0</v>
          </cell>
          <cell r="EX1287">
            <v>0</v>
          </cell>
          <cell r="EZ1287">
            <v>0</v>
          </cell>
          <cell r="FD1287">
            <v>0</v>
          </cell>
          <cell r="FF1287">
            <v>0</v>
          </cell>
        </row>
        <row r="1288">
          <cell r="A1288" t="str">
            <v>WindN</v>
          </cell>
          <cell r="B1288" t="str">
            <v>Norge</v>
          </cell>
          <cell r="G1288">
            <v>3109.8347117797471</v>
          </cell>
          <cell r="H1288">
            <v>0</v>
          </cell>
          <cell r="N1288">
            <v>9280</v>
          </cell>
          <cell r="AK1288">
            <v>3109.8347117797471</v>
          </cell>
          <cell r="AL1288">
            <v>0</v>
          </cell>
          <cell r="AN1288">
            <v>0</v>
          </cell>
          <cell r="AO1288">
            <v>486.53364065794142</v>
          </cell>
          <cell r="AP1288">
            <v>162177.88021931381</v>
          </cell>
          <cell r="AQ1288">
            <v>0</v>
          </cell>
          <cell r="BG1288" t="b">
            <v>0</v>
          </cell>
          <cell r="BO1288" t="b">
            <v>0</v>
          </cell>
          <cell r="CA1288" t="b">
            <v>0</v>
          </cell>
          <cell r="CB1288" t="b">
            <v>0</v>
          </cell>
          <cell r="CD1288" t="b">
            <v>0</v>
          </cell>
          <cell r="CE1288" t="b">
            <v>0</v>
          </cell>
          <cell r="CG1288" t="b">
            <v>0</v>
          </cell>
          <cell r="CH1288" t="b">
            <v>0</v>
          </cell>
          <cell r="CP1288" t="str">
            <v>ERWINWON</v>
          </cell>
          <cell r="CT1288" t="b">
            <v>0</v>
          </cell>
          <cell r="CV1288" t="b">
            <v>0</v>
          </cell>
          <cell r="CX1288" t="b">
            <v>0</v>
          </cell>
          <cell r="CZ1288" t="b">
            <v>0</v>
          </cell>
          <cell r="DB1288" t="b">
            <v>0</v>
          </cell>
          <cell r="DD1288" t="b">
            <v>0</v>
          </cell>
          <cell r="DF1288" t="b">
            <v>0</v>
          </cell>
          <cell r="DH1288" t="b">
            <v>0</v>
          </cell>
          <cell r="DJ1288" t="b">
            <v>0</v>
          </cell>
          <cell r="DL1288" t="b">
            <v>0</v>
          </cell>
          <cell r="DN1288" t="b">
            <v>0</v>
          </cell>
          <cell r="DP1288" t="b">
            <v>0</v>
          </cell>
          <cell r="DV1288">
            <v>0</v>
          </cell>
          <cell r="DX1288">
            <v>0</v>
          </cell>
          <cell r="DZ1288">
            <v>0</v>
          </cell>
          <cell r="EB1288">
            <v>0</v>
          </cell>
          <cell r="ED1288">
            <v>0</v>
          </cell>
          <cell r="EF1288">
            <v>0</v>
          </cell>
          <cell r="EJ1288">
            <v>0</v>
          </cell>
          <cell r="EL1288">
            <v>0</v>
          </cell>
          <cell r="EN1288">
            <v>0</v>
          </cell>
          <cell r="EP1288">
            <v>0</v>
          </cell>
          <cell r="ER1288">
            <v>0</v>
          </cell>
          <cell r="ET1288">
            <v>0</v>
          </cell>
          <cell r="EX1288">
            <v>0</v>
          </cell>
          <cell r="EZ1288">
            <v>0</v>
          </cell>
          <cell r="FD1288">
            <v>0</v>
          </cell>
          <cell r="FF1288">
            <v>0</v>
          </cell>
        </row>
        <row r="1289">
          <cell r="A1289" t="str">
            <v>WindN</v>
          </cell>
          <cell r="B1289" t="str">
            <v>Norge</v>
          </cell>
          <cell r="G1289">
            <v>3237.177081443142</v>
          </cell>
          <cell r="H1289">
            <v>0</v>
          </cell>
          <cell r="N1289">
            <v>9660</v>
          </cell>
          <cell r="AK1289">
            <v>3237.177081443142</v>
          </cell>
          <cell r="AL1289">
            <v>0</v>
          </cell>
          <cell r="AN1289">
            <v>0</v>
          </cell>
          <cell r="AO1289">
            <v>506.4563543917796</v>
          </cell>
          <cell r="AP1289">
            <v>168818.78479725984</v>
          </cell>
          <cell r="AQ1289">
            <v>0</v>
          </cell>
          <cell r="BG1289" t="b">
            <v>0</v>
          </cell>
          <cell r="BO1289" t="b">
            <v>0</v>
          </cell>
          <cell r="CA1289" t="b">
            <v>0</v>
          </cell>
          <cell r="CB1289" t="b">
            <v>0</v>
          </cell>
          <cell r="CD1289" t="b">
            <v>0</v>
          </cell>
          <cell r="CE1289" t="b">
            <v>0</v>
          </cell>
          <cell r="CG1289" t="b">
            <v>0</v>
          </cell>
          <cell r="CH1289" t="b">
            <v>0</v>
          </cell>
          <cell r="CP1289" t="str">
            <v>ERWINWON</v>
          </cell>
          <cell r="CT1289" t="b">
            <v>0</v>
          </cell>
          <cell r="CV1289" t="b">
            <v>0</v>
          </cell>
          <cell r="CX1289" t="b">
            <v>0</v>
          </cell>
          <cell r="CZ1289" t="b">
            <v>0</v>
          </cell>
          <cell r="DB1289" t="b">
            <v>0</v>
          </cell>
          <cell r="DD1289" t="b">
            <v>0</v>
          </cell>
          <cell r="DF1289" t="b">
            <v>0</v>
          </cell>
          <cell r="DH1289" t="b">
            <v>0</v>
          </cell>
          <cell r="DJ1289" t="b">
            <v>0</v>
          </cell>
          <cell r="DL1289" t="b">
            <v>0</v>
          </cell>
          <cell r="DN1289" t="b">
            <v>0</v>
          </cell>
          <cell r="DP1289" t="b">
            <v>0</v>
          </cell>
          <cell r="DV1289">
            <v>0</v>
          </cell>
          <cell r="DX1289">
            <v>0</v>
          </cell>
          <cell r="DZ1289">
            <v>0</v>
          </cell>
          <cell r="EB1289">
            <v>0</v>
          </cell>
          <cell r="ED1289">
            <v>0</v>
          </cell>
          <cell r="EF1289">
            <v>0</v>
          </cell>
          <cell r="EJ1289">
            <v>0</v>
          </cell>
          <cell r="EL1289">
            <v>0</v>
          </cell>
          <cell r="EN1289">
            <v>0</v>
          </cell>
          <cell r="EP1289">
            <v>0</v>
          </cell>
          <cell r="ER1289">
            <v>0</v>
          </cell>
          <cell r="ET1289">
            <v>0</v>
          </cell>
          <cell r="EX1289">
            <v>0</v>
          </cell>
          <cell r="EZ1289">
            <v>0</v>
          </cell>
          <cell r="FD1289">
            <v>0</v>
          </cell>
          <cell r="FF1289">
            <v>0</v>
          </cell>
        </row>
        <row r="1290">
          <cell r="A1290" t="str">
            <v>WindN</v>
          </cell>
          <cell r="B1290" t="str">
            <v>Norge</v>
          </cell>
          <cell r="G1290">
            <v>3364.5194511065365</v>
          </cell>
          <cell r="H1290">
            <v>0</v>
          </cell>
          <cell r="N1290">
            <v>10040</v>
          </cell>
          <cell r="AK1290">
            <v>3364.5194511065365</v>
          </cell>
          <cell r="AL1290">
            <v>0</v>
          </cell>
          <cell r="AN1290">
            <v>0</v>
          </cell>
          <cell r="AO1290">
            <v>526.37906812561766</v>
          </cell>
          <cell r="AP1290">
            <v>175459.68937520587</v>
          </cell>
          <cell r="AQ1290">
            <v>0</v>
          </cell>
          <cell r="BG1290" t="b">
            <v>0</v>
          </cell>
          <cell r="BO1290" t="b">
            <v>0</v>
          </cell>
          <cell r="CA1290" t="b">
            <v>0</v>
          </cell>
          <cell r="CB1290" t="b">
            <v>0</v>
          </cell>
          <cell r="CD1290" t="b">
            <v>0</v>
          </cell>
          <cell r="CE1290" t="b">
            <v>0</v>
          </cell>
          <cell r="CG1290" t="b">
            <v>0</v>
          </cell>
          <cell r="CH1290" t="b">
            <v>0</v>
          </cell>
          <cell r="CP1290" t="str">
            <v>ERWINWON</v>
          </cell>
          <cell r="CT1290" t="b">
            <v>0</v>
          </cell>
          <cell r="CV1290" t="b">
            <v>0</v>
          </cell>
          <cell r="CX1290" t="b">
            <v>0</v>
          </cell>
          <cell r="CZ1290" t="b">
            <v>0</v>
          </cell>
          <cell r="DB1290" t="b">
            <v>0</v>
          </cell>
          <cell r="DD1290" t="b">
            <v>0</v>
          </cell>
          <cell r="DF1290" t="b">
            <v>0</v>
          </cell>
          <cell r="DH1290" t="b">
            <v>0</v>
          </cell>
          <cell r="DJ1290" t="b">
            <v>0</v>
          </cell>
          <cell r="DL1290" t="b">
            <v>0</v>
          </cell>
          <cell r="DN1290" t="b">
            <v>0</v>
          </cell>
          <cell r="DP1290" t="b">
            <v>0</v>
          </cell>
          <cell r="DV1290">
            <v>0</v>
          </cell>
          <cell r="DX1290">
            <v>0</v>
          </cell>
          <cell r="DZ1290">
            <v>0</v>
          </cell>
          <cell r="EB1290">
            <v>0</v>
          </cell>
          <cell r="ED1290">
            <v>0</v>
          </cell>
          <cell r="EF1290">
            <v>0</v>
          </cell>
          <cell r="EJ1290">
            <v>0</v>
          </cell>
          <cell r="EL1290">
            <v>0</v>
          </cell>
          <cell r="EN1290">
            <v>0</v>
          </cell>
          <cell r="EP1290">
            <v>0</v>
          </cell>
          <cell r="ER1290">
            <v>0</v>
          </cell>
          <cell r="ET1290">
            <v>0</v>
          </cell>
          <cell r="EX1290">
            <v>0</v>
          </cell>
          <cell r="EZ1290">
            <v>0</v>
          </cell>
          <cell r="FD1290">
            <v>0</v>
          </cell>
          <cell r="FF1290">
            <v>0</v>
          </cell>
        </row>
        <row r="1291">
          <cell r="A1291" t="str">
            <v>WindN</v>
          </cell>
          <cell r="B1291" t="str">
            <v>Norge</v>
          </cell>
          <cell r="G1291">
            <v>3491.8618207699315</v>
          </cell>
          <cell r="H1291">
            <v>0</v>
          </cell>
          <cell r="N1291">
            <v>10420</v>
          </cell>
          <cell r="AK1291">
            <v>3491.8618207699315</v>
          </cell>
          <cell r="AL1291">
            <v>0</v>
          </cell>
          <cell r="AN1291">
            <v>0</v>
          </cell>
          <cell r="AO1291">
            <v>546.30178185945579</v>
          </cell>
          <cell r="AP1291">
            <v>182100.59395315193</v>
          </cell>
          <cell r="AQ1291">
            <v>0</v>
          </cell>
          <cell r="BG1291" t="b">
            <v>0</v>
          </cell>
          <cell r="BO1291" t="b">
            <v>0</v>
          </cell>
          <cell r="CA1291" t="b">
            <v>0</v>
          </cell>
          <cell r="CB1291" t="b">
            <v>0</v>
          </cell>
          <cell r="CD1291" t="b">
            <v>0</v>
          </cell>
          <cell r="CE1291" t="b">
            <v>0</v>
          </cell>
          <cell r="CG1291" t="b">
            <v>0</v>
          </cell>
          <cell r="CH1291" t="b">
            <v>0</v>
          </cell>
          <cell r="CP1291" t="str">
            <v>ERWINWON</v>
          </cell>
          <cell r="CT1291" t="b">
            <v>0</v>
          </cell>
          <cell r="CV1291" t="b">
            <v>0</v>
          </cell>
          <cell r="CX1291" t="b">
            <v>0</v>
          </cell>
          <cell r="CZ1291" t="b">
            <v>0</v>
          </cell>
          <cell r="DB1291" t="b">
            <v>0</v>
          </cell>
          <cell r="DD1291" t="b">
            <v>0</v>
          </cell>
          <cell r="DF1291" t="b">
            <v>0</v>
          </cell>
          <cell r="DH1291" t="b">
            <v>0</v>
          </cell>
          <cell r="DJ1291" t="b">
            <v>0</v>
          </cell>
          <cell r="DL1291" t="b">
            <v>0</v>
          </cell>
          <cell r="DN1291" t="b">
            <v>0</v>
          </cell>
          <cell r="DP1291" t="b">
            <v>0</v>
          </cell>
          <cell r="DV1291">
            <v>0</v>
          </cell>
          <cell r="DX1291">
            <v>0</v>
          </cell>
          <cell r="DZ1291">
            <v>0</v>
          </cell>
          <cell r="EB1291">
            <v>0</v>
          </cell>
          <cell r="ED1291">
            <v>0</v>
          </cell>
          <cell r="EF1291">
            <v>0</v>
          </cell>
          <cell r="EJ1291">
            <v>0</v>
          </cell>
          <cell r="EL1291">
            <v>0</v>
          </cell>
          <cell r="EN1291">
            <v>0</v>
          </cell>
          <cell r="EP1291">
            <v>0</v>
          </cell>
          <cell r="ER1291">
            <v>0</v>
          </cell>
          <cell r="ET1291">
            <v>0</v>
          </cell>
          <cell r="EX1291">
            <v>0</v>
          </cell>
          <cell r="EZ1291">
            <v>0</v>
          </cell>
          <cell r="FD1291">
            <v>0</v>
          </cell>
          <cell r="FF1291">
            <v>0</v>
          </cell>
        </row>
        <row r="1292">
          <cell r="A1292" t="str">
            <v>WindN</v>
          </cell>
          <cell r="B1292" t="str">
            <v>Norge</v>
          </cell>
          <cell r="G1292">
            <v>3619.2041904333264</v>
          </cell>
          <cell r="H1292">
            <v>0</v>
          </cell>
          <cell r="N1292">
            <v>10800</v>
          </cell>
          <cell r="AK1292">
            <v>3619.2041904333264</v>
          </cell>
          <cell r="AL1292">
            <v>0</v>
          </cell>
          <cell r="AN1292">
            <v>0</v>
          </cell>
          <cell r="AO1292">
            <v>566.22449559329391</v>
          </cell>
          <cell r="AP1292">
            <v>188741.49853109795</v>
          </cell>
          <cell r="AQ1292">
            <v>0</v>
          </cell>
          <cell r="BG1292" t="b">
            <v>0</v>
          </cell>
          <cell r="BO1292" t="b">
            <v>0</v>
          </cell>
          <cell r="CA1292" t="b">
            <v>0</v>
          </cell>
          <cell r="CB1292" t="b">
            <v>0</v>
          </cell>
          <cell r="CD1292" t="b">
            <v>0</v>
          </cell>
          <cell r="CE1292" t="b">
            <v>0</v>
          </cell>
          <cell r="CG1292" t="b">
            <v>0</v>
          </cell>
          <cell r="CH1292" t="b">
            <v>0</v>
          </cell>
          <cell r="CP1292" t="str">
            <v>ERWINWON</v>
          </cell>
          <cell r="CT1292" t="b">
            <v>0</v>
          </cell>
          <cell r="CV1292" t="b">
            <v>0</v>
          </cell>
          <cell r="CX1292" t="b">
            <v>0</v>
          </cell>
          <cell r="CZ1292" t="b">
            <v>0</v>
          </cell>
          <cell r="DB1292" t="b">
            <v>0</v>
          </cell>
          <cell r="DD1292" t="b">
            <v>0</v>
          </cell>
          <cell r="DF1292" t="b">
            <v>0</v>
          </cell>
          <cell r="DH1292" t="b">
            <v>0</v>
          </cell>
          <cell r="DJ1292" t="b">
            <v>0</v>
          </cell>
          <cell r="DL1292" t="b">
            <v>0</v>
          </cell>
          <cell r="DN1292" t="b">
            <v>0</v>
          </cell>
          <cell r="DP1292" t="b">
            <v>0</v>
          </cell>
          <cell r="DV1292">
            <v>0</v>
          </cell>
          <cell r="DX1292">
            <v>0</v>
          </cell>
          <cell r="DZ1292">
            <v>0</v>
          </cell>
          <cell r="EB1292">
            <v>0</v>
          </cell>
          <cell r="ED1292">
            <v>0</v>
          </cell>
          <cell r="EF1292">
            <v>0</v>
          </cell>
          <cell r="EJ1292">
            <v>0</v>
          </cell>
          <cell r="EL1292">
            <v>0</v>
          </cell>
          <cell r="EN1292">
            <v>0</v>
          </cell>
          <cell r="EP1292">
            <v>0</v>
          </cell>
          <cell r="ER1292">
            <v>0</v>
          </cell>
          <cell r="ET1292">
            <v>0</v>
          </cell>
          <cell r="EX1292">
            <v>0</v>
          </cell>
          <cell r="EZ1292">
            <v>0</v>
          </cell>
          <cell r="FD1292">
            <v>0</v>
          </cell>
          <cell r="FF1292">
            <v>0</v>
          </cell>
        </row>
        <row r="1293">
          <cell r="A1293" t="str">
            <v>ElkedlerN</v>
          </cell>
          <cell r="B1293" t="str">
            <v>Norge</v>
          </cell>
          <cell r="G1293">
            <v>-100</v>
          </cell>
          <cell r="H1293">
            <v>100</v>
          </cell>
          <cell r="AK1293">
            <v>-100</v>
          </cell>
          <cell r="AL1293">
            <v>0</v>
          </cell>
          <cell r="AN1293">
            <v>0</v>
          </cell>
          <cell r="AO1293">
            <v>0</v>
          </cell>
          <cell r="AP1293">
            <v>0</v>
          </cell>
          <cell r="AQ1293">
            <v>0</v>
          </cell>
          <cell r="BG1293" t="b">
            <v>0</v>
          </cell>
          <cell r="BO1293" t="b">
            <v>0</v>
          </cell>
          <cell r="CA1293" t="b">
            <v>0</v>
          </cell>
          <cell r="CB1293" t="b">
            <v>0</v>
          </cell>
          <cell r="CD1293" t="b">
            <v>0</v>
          </cell>
          <cell r="CE1293" t="b">
            <v>0</v>
          </cell>
          <cell r="CG1293" t="b">
            <v>0</v>
          </cell>
          <cell r="CH1293" t="b">
            <v>0</v>
          </cell>
          <cell r="CP1293">
            <v>0</v>
          </cell>
          <cell r="CT1293" t="b">
            <v>0</v>
          </cell>
          <cell r="CV1293" t="b">
            <v>0</v>
          </cell>
          <cell r="CX1293" t="b">
            <v>0</v>
          </cell>
          <cell r="CZ1293" t="b">
            <v>0</v>
          </cell>
          <cell r="DB1293" t="b">
            <v>0</v>
          </cell>
          <cell r="DD1293" t="b">
            <v>0</v>
          </cell>
          <cell r="DF1293" t="b">
            <v>0</v>
          </cell>
          <cell r="DH1293" t="b">
            <v>0</v>
          </cell>
          <cell r="DJ1293" t="b">
            <v>0</v>
          </cell>
          <cell r="DL1293" t="b">
            <v>0</v>
          </cell>
          <cell r="DN1293" t="b">
            <v>0</v>
          </cell>
          <cell r="DP1293" t="b">
            <v>0</v>
          </cell>
          <cell r="DV1293">
            <v>0</v>
          </cell>
          <cell r="DX1293">
            <v>0</v>
          </cell>
          <cell r="DZ1293">
            <v>0</v>
          </cell>
          <cell r="EB1293">
            <v>0</v>
          </cell>
          <cell r="ED1293">
            <v>0</v>
          </cell>
          <cell r="EF1293">
            <v>0</v>
          </cell>
          <cell r="EJ1293">
            <v>0</v>
          </cell>
          <cell r="EL1293">
            <v>0</v>
          </cell>
          <cell r="EN1293">
            <v>0</v>
          </cell>
          <cell r="EP1293">
            <v>0</v>
          </cell>
          <cell r="ER1293">
            <v>0</v>
          </cell>
          <cell r="ET1293">
            <v>0</v>
          </cell>
          <cell r="EX1293">
            <v>0</v>
          </cell>
          <cell r="EZ1293">
            <v>0</v>
          </cell>
          <cell r="FD1293">
            <v>0</v>
          </cell>
          <cell r="FF1293">
            <v>0</v>
          </cell>
        </row>
        <row r="1294">
          <cell r="A1294" t="str">
            <v>NGBoilersN</v>
          </cell>
          <cell r="B1294" t="str">
            <v>Norge</v>
          </cell>
          <cell r="G1294">
            <v>0</v>
          </cell>
          <cell r="H1294">
            <v>500</v>
          </cell>
          <cell r="AK1294">
            <v>0</v>
          </cell>
          <cell r="AL1294">
            <v>500</v>
          </cell>
          <cell r="AN1294">
            <v>0</v>
          </cell>
          <cell r="AO1294">
            <v>0</v>
          </cell>
          <cell r="AP1294">
            <v>5400</v>
          </cell>
          <cell r="AQ1294">
            <v>0</v>
          </cell>
          <cell r="BG1294" t="b">
            <v>0</v>
          </cell>
          <cell r="BO1294" t="b">
            <v>0</v>
          </cell>
          <cell r="CA1294" t="b">
            <v>0</v>
          </cell>
          <cell r="CB1294" t="b">
            <v>0</v>
          </cell>
          <cell r="CD1294" t="b">
            <v>0</v>
          </cell>
          <cell r="CE1294" t="b">
            <v>0</v>
          </cell>
          <cell r="CG1294" t="b">
            <v>0</v>
          </cell>
          <cell r="CH1294" t="b">
            <v>0</v>
          </cell>
          <cell r="CP1294" t="e">
            <v>#N/A</v>
          </cell>
          <cell r="CT1294" t="b">
            <v>0</v>
          </cell>
          <cell r="CV1294" t="b">
            <v>0</v>
          </cell>
          <cell r="CX1294" t="b">
            <v>0</v>
          </cell>
          <cell r="CZ1294" t="b">
            <v>0</v>
          </cell>
          <cell r="DB1294" t="b">
            <v>0</v>
          </cell>
          <cell r="DD1294" t="b">
            <v>0</v>
          </cell>
          <cell r="DF1294" t="b">
            <v>0</v>
          </cell>
          <cell r="DH1294" t="b">
            <v>0</v>
          </cell>
          <cell r="DJ1294" t="b">
            <v>0</v>
          </cell>
          <cell r="DL1294" t="b">
            <v>0</v>
          </cell>
          <cell r="DN1294" t="b">
            <v>0</v>
          </cell>
          <cell r="DP1294" t="b">
            <v>0</v>
          </cell>
          <cell r="DV1294">
            <v>0</v>
          </cell>
          <cell r="DX1294">
            <v>0</v>
          </cell>
          <cell r="DZ1294">
            <v>0</v>
          </cell>
          <cell r="EB1294">
            <v>0</v>
          </cell>
          <cell r="ED1294">
            <v>0</v>
          </cell>
          <cell r="EF1294">
            <v>0</v>
          </cell>
          <cell r="EJ1294">
            <v>0</v>
          </cell>
          <cell r="EL1294">
            <v>0</v>
          </cell>
          <cell r="EN1294">
            <v>0</v>
          </cell>
          <cell r="EP1294">
            <v>0</v>
          </cell>
          <cell r="ER1294">
            <v>0</v>
          </cell>
          <cell r="ET1294">
            <v>0</v>
          </cell>
          <cell r="EX1294">
            <v>0</v>
          </cell>
          <cell r="EZ1294">
            <v>0</v>
          </cell>
          <cell r="FD1294">
            <v>0</v>
          </cell>
          <cell r="FF1294">
            <v>0</v>
          </cell>
        </row>
        <row r="1295">
          <cell r="A1295" t="str">
            <v>BioboilersN</v>
          </cell>
          <cell r="B1295" t="str">
            <v>Norge</v>
          </cell>
          <cell r="G1295">
            <v>0</v>
          </cell>
          <cell r="H1295">
            <v>500</v>
          </cell>
          <cell r="AK1295">
            <v>0</v>
          </cell>
          <cell r="AL1295">
            <v>450</v>
          </cell>
          <cell r="AN1295">
            <v>0</v>
          </cell>
          <cell r="AO1295">
            <v>1</v>
          </cell>
          <cell r="AP1295">
            <v>10400</v>
          </cell>
          <cell r="AQ1295">
            <v>0</v>
          </cell>
          <cell r="BG1295" t="b">
            <v>0</v>
          </cell>
          <cell r="BO1295" t="b">
            <v>0</v>
          </cell>
          <cell r="CA1295" t="b">
            <v>0</v>
          </cell>
          <cell r="CB1295" t="b">
            <v>0</v>
          </cell>
          <cell r="CD1295" t="b">
            <v>0</v>
          </cell>
          <cell r="CE1295" t="b">
            <v>0</v>
          </cell>
          <cell r="CG1295" t="b">
            <v>0</v>
          </cell>
          <cell r="CH1295" t="b">
            <v>0</v>
          </cell>
          <cell r="CP1295" t="str">
            <v>EHWCHBOC</v>
          </cell>
          <cell r="CT1295" t="b">
            <v>0</v>
          </cell>
          <cell r="CV1295" t="b">
            <v>0</v>
          </cell>
          <cell r="CX1295" t="b">
            <v>0</v>
          </cell>
          <cell r="CZ1295" t="b">
            <v>0</v>
          </cell>
          <cell r="DB1295" t="b">
            <v>0</v>
          </cell>
          <cell r="DD1295" t="b">
            <v>0</v>
          </cell>
          <cell r="DF1295" t="b">
            <v>0</v>
          </cell>
          <cell r="DH1295" t="b">
            <v>0</v>
          </cell>
          <cell r="DJ1295" t="b">
            <v>0</v>
          </cell>
          <cell r="DL1295" t="b">
            <v>0</v>
          </cell>
          <cell r="DN1295" t="b">
            <v>0</v>
          </cell>
          <cell r="DP1295" t="b">
            <v>0</v>
          </cell>
          <cell r="DV1295">
            <v>0</v>
          </cell>
          <cell r="DX1295">
            <v>0</v>
          </cell>
          <cell r="DZ1295">
            <v>0</v>
          </cell>
          <cell r="EB1295">
            <v>0</v>
          </cell>
          <cell r="ED1295">
            <v>0</v>
          </cell>
          <cell r="EF1295">
            <v>0</v>
          </cell>
          <cell r="EJ1295">
            <v>0</v>
          </cell>
          <cell r="EL1295">
            <v>0</v>
          </cell>
          <cell r="EN1295">
            <v>0</v>
          </cell>
          <cell r="EP1295">
            <v>0</v>
          </cell>
          <cell r="ER1295">
            <v>0</v>
          </cell>
          <cell r="ET1295">
            <v>0</v>
          </cell>
          <cell r="EX1295">
            <v>0</v>
          </cell>
          <cell r="EZ1295">
            <v>0</v>
          </cell>
          <cell r="FD1295">
            <v>0</v>
          </cell>
          <cell r="FF1295">
            <v>0</v>
          </cell>
        </row>
        <row r="1296">
          <cell r="A1296" t="str">
            <v>PeakBoilersN</v>
          </cell>
          <cell r="B1296" t="str">
            <v>Norge</v>
          </cell>
          <cell r="G1296">
            <v>0</v>
          </cell>
          <cell r="H1296">
            <v>1000</v>
          </cell>
          <cell r="AK1296">
            <v>0</v>
          </cell>
          <cell r="AL1296">
            <v>855</v>
          </cell>
          <cell r="AN1296">
            <v>0</v>
          </cell>
          <cell r="AO1296">
            <v>0</v>
          </cell>
          <cell r="AP1296">
            <v>15800</v>
          </cell>
          <cell r="AQ1296">
            <v>0</v>
          </cell>
          <cell r="BG1296" t="b">
            <v>0</v>
          </cell>
          <cell r="BO1296" t="b">
            <v>0</v>
          </cell>
          <cell r="CA1296" t="b">
            <v>0</v>
          </cell>
          <cell r="CB1296" t="b">
            <v>0</v>
          </cell>
          <cell r="CD1296" t="b">
            <v>0</v>
          </cell>
          <cell r="CE1296" t="b">
            <v>0</v>
          </cell>
          <cell r="CG1296" t="b">
            <v>0</v>
          </cell>
          <cell r="CH1296" t="b">
            <v>0</v>
          </cell>
          <cell r="CP1296" t="e">
            <v>#N/A</v>
          </cell>
          <cell r="CT1296" t="b">
            <v>0</v>
          </cell>
          <cell r="CV1296" t="b">
            <v>0</v>
          </cell>
          <cell r="CX1296" t="b">
            <v>0</v>
          </cell>
          <cell r="CZ1296" t="b">
            <v>0</v>
          </cell>
          <cell r="DB1296" t="b">
            <v>0</v>
          </cell>
          <cell r="DD1296" t="b">
            <v>0</v>
          </cell>
          <cell r="DF1296" t="b">
            <v>0</v>
          </cell>
          <cell r="DH1296" t="b">
            <v>0</v>
          </cell>
          <cell r="DJ1296" t="b">
            <v>0</v>
          </cell>
          <cell r="DL1296" t="b">
            <v>0</v>
          </cell>
          <cell r="DN1296" t="b">
            <v>0</v>
          </cell>
          <cell r="DP1296" t="b">
            <v>0</v>
          </cell>
          <cell r="DV1296">
            <v>0</v>
          </cell>
          <cell r="DX1296">
            <v>0</v>
          </cell>
          <cell r="DZ1296">
            <v>0</v>
          </cell>
          <cell r="EB1296">
            <v>0</v>
          </cell>
          <cell r="ED1296">
            <v>0</v>
          </cell>
          <cell r="EF1296">
            <v>0</v>
          </cell>
          <cell r="EJ1296">
            <v>0</v>
          </cell>
          <cell r="EL1296">
            <v>0</v>
          </cell>
          <cell r="EN1296">
            <v>0</v>
          </cell>
          <cell r="EP1296">
            <v>0</v>
          </cell>
          <cell r="ER1296">
            <v>0</v>
          </cell>
          <cell r="ET1296">
            <v>0</v>
          </cell>
          <cell r="EX1296">
            <v>0</v>
          </cell>
          <cell r="EZ1296">
            <v>0</v>
          </cell>
          <cell r="FD1296">
            <v>0</v>
          </cell>
          <cell r="FF1296">
            <v>0</v>
          </cell>
        </row>
        <row r="1297">
          <cell r="A1297" t="str">
            <v>PeakBoilersN</v>
          </cell>
          <cell r="B1297" t="str">
            <v>Norge</v>
          </cell>
          <cell r="G1297">
            <v>0</v>
          </cell>
          <cell r="H1297">
            <v>1000</v>
          </cell>
          <cell r="AK1297">
            <v>0</v>
          </cell>
          <cell r="AL1297">
            <v>855</v>
          </cell>
          <cell r="AN1297">
            <v>0</v>
          </cell>
          <cell r="AO1297">
            <v>0</v>
          </cell>
          <cell r="AP1297">
            <v>15800</v>
          </cell>
          <cell r="AQ1297">
            <v>0</v>
          </cell>
          <cell r="BG1297" t="b">
            <v>0</v>
          </cell>
          <cell r="BO1297" t="b">
            <v>0</v>
          </cell>
          <cell r="CA1297" t="b">
            <v>0</v>
          </cell>
          <cell r="CB1297" t="b">
            <v>0</v>
          </cell>
          <cell r="CD1297" t="b">
            <v>0</v>
          </cell>
          <cell r="CE1297" t="b">
            <v>0</v>
          </cell>
          <cell r="CG1297" t="b">
            <v>0</v>
          </cell>
          <cell r="CH1297" t="b">
            <v>0</v>
          </cell>
          <cell r="CP1297" t="e">
            <v>#N/A</v>
          </cell>
          <cell r="CT1297" t="b">
            <v>0</v>
          </cell>
          <cell r="CV1297" t="b">
            <v>0</v>
          </cell>
          <cell r="CX1297" t="b">
            <v>0</v>
          </cell>
          <cell r="CZ1297" t="b">
            <v>0</v>
          </cell>
          <cell r="DB1297" t="b">
            <v>0</v>
          </cell>
          <cell r="DD1297" t="b">
            <v>0</v>
          </cell>
          <cell r="DF1297" t="b">
            <v>0</v>
          </cell>
          <cell r="DH1297" t="b">
            <v>0</v>
          </cell>
          <cell r="DJ1297" t="b">
            <v>0</v>
          </cell>
          <cell r="DL1297" t="b">
            <v>0</v>
          </cell>
          <cell r="DN1297" t="b">
            <v>0</v>
          </cell>
          <cell r="DP1297" t="b">
            <v>0</v>
          </cell>
          <cell r="DV1297">
            <v>0</v>
          </cell>
          <cell r="DX1297">
            <v>0</v>
          </cell>
          <cell r="DZ1297">
            <v>0</v>
          </cell>
          <cell r="EB1297">
            <v>0</v>
          </cell>
          <cell r="ED1297">
            <v>0</v>
          </cell>
          <cell r="EF1297">
            <v>0</v>
          </cell>
          <cell r="EJ1297">
            <v>0</v>
          </cell>
          <cell r="EL1297">
            <v>0</v>
          </cell>
          <cell r="EN1297">
            <v>0</v>
          </cell>
          <cell r="EP1297">
            <v>0</v>
          </cell>
          <cell r="ER1297">
            <v>0</v>
          </cell>
          <cell r="ET1297">
            <v>0</v>
          </cell>
          <cell r="EX1297">
            <v>0</v>
          </cell>
          <cell r="EZ1297">
            <v>0</v>
          </cell>
          <cell r="FD1297">
            <v>0</v>
          </cell>
          <cell r="FF1297">
            <v>0</v>
          </cell>
        </row>
        <row r="1298">
          <cell r="A1298" t="str">
            <v>ImportRuslandNorge</v>
          </cell>
          <cell r="B1298" t="str">
            <v>Norge</v>
          </cell>
          <cell r="G1298">
            <v>50</v>
          </cell>
          <cell r="H1298">
            <v>0</v>
          </cell>
          <cell r="N1298">
            <v>215</v>
          </cell>
          <cell r="AK1298">
            <v>0</v>
          </cell>
          <cell r="AL1298">
            <v>0</v>
          </cell>
          <cell r="AN1298">
            <v>0</v>
          </cell>
          <cell r="AO1298">
            <v>0</v>
          </cell>
          <cell r="AP1298">
            <v>0</v>
          </cell>
          <cell r="AQ1298">
            <v>3.0000000000000004</v>
          </cell>
          <cell r="BG1298" t="b">
            <v>0</v>
          </cell>
          <cell r="BO1298" t="b">
            <v>0</v>
          </cell>
          <cell r="CA1298" t="b">
            <v>0</v>
          </cell>
          <cell r="CB1298" t="b">
            <v>0</v>
          </cell>
          <cell r="CD1298" t="b">
            <v>0</v>
          </cell>
          <cell r="CE1298" t="b">
            <v>0</v>
          </cell>
          <cell r="CG1298" t="b">
            <v>0</v>
          </cell>
          <cell r="CH1298" t="b">
            <v>0</v>
          </cell>
          <cell r="CP1298">
            <v>0</v>
          </cell>
          <cell r="CT1298" t="b">
            <v>0</v>
          </cell>
          <cell r="CV1298" t="b">
            <v>0</v>
          </cell>
          <cell r="CX1298" t="b">
            <v>0</v>
          </cell>
          <cell r="CZ1298" t="b">
            <v>0</v>
          </cell>
          <cell r="DB1298" t="b">
            <v>0</v>
          </cell>
          <cell r="DD1298" t="b">
            <v>0</v>
          </cell>
          <cell r="DF1298" t="b">
            <v>0</v>
          </cell>
          <cell r="DH1298" t="b">
            <v>0</v>
          </cell>
          <cell r="DJ1298" t="b">
            <v>0</v>
          </cell>
          <cell r="DL1298" t="b">
            <v>0</v>
          </cell>
          <cell r="DN1298" t="b">
            <v>0</v>
          </cell>
          <cell r="DP1298" t="b">
            <v>0</v>
          </cell>
          <cell r="DV1298">
            <v>0</v>
          </cell>
          <cell r="DX1298">
            <v>0</v>
          </cell>
          <cell r="DZ1298">
            <v>0</v>
          </cell>
          <cell r="EB1298">
            <v>0</v>
          </cell>
          <cell r="ED1298">
            <v>0</v>
          </cell>
          <cell r="EF1298">
            <v>0</v>
          </cell>
          <cell r="EJ1298">
            <v>0</v>
          </cell>
          <cell r="EL1298">
            <v>0</v>
          </cell>
          <cell r="EN1298">
            <v>0</v>
          </cell>
          <cell r="EP1298">
            <v>0</v>
          </cell>
          <cell r="ER1298">
            <v>0</v>
          </cell>
          <cell r="ET1298">
            <v>0</v>
          </cell>
          <cell r="EX1298">
            <v>0</v>
          </cell>
          <cell r="EZ1298">
            <v>0</v>
          </cell>
          <cell r="FD1298">
            <v>0</v>
          </cell>
          <cell r="FF1298">
            <v>0</v>
          </cell>
        </row>
        <row r="1299">
          <cell r="A1299" t="str">
            <v>ImportRuslandNorge</v>
          </cell>
          <cell r="B1299" t="str">
            <v>Norge</v>
          </cell>
          <cell r="G1299">
            <v>50</v>
          </cell>
          <cell r="H1299">
            <v>0</v>
          </cell>
          <cell r="N1299">
            <v>180</v>
          </cell>
          <cell r="AK1299">
            <v>0</v>
          </cell>
          <cell r="AL1299">
            <v>0</v>
          </cell>
          <cell r="AN1299">
            <v>0</v>
          </cell>
          <cell r="AO1299">
            <v>0</v>
          </cell>
          <cell r="AP1299">
            <v>0</v>
          </cell>
          <cell r="AQ1299">
            <v>3.0000000000000004</v>
          </cell>
          <cell r="BG1299" t="b">
            <v>0</v>
          </cell>
          <cell r="BO1299" t="b">
            <v>0</v>
          </cell>
          <cell r="CA1299" t="b">
            <v>0</v>
          </cell>
          <cell r="CB1299" t="b">
            <v>0</v>
          </cell>
          <cell r="CD1299" t="b">
            <v>0</v>
          </cell>
          <cell r="CE1299" t="b">
            <v>0</v>
          </cell>
          <cell r="CG1299" t="b">
            <v>0</v>
          </cell>
          <cell r="CH1299" t="b">
            <v>0</v>
          </cell>
          <cell r="CP1299">
            <v>0</v>
          </cell>
          <cell r="CT1299" t="b">
            <v>0</v>
          </cell>
          <cell r="CV1299" t="b">
            <v>0</v>
          </cell>
          <cell r="CX1299" t="b">
            <v>0</v>
          </cell>
          <cell r="CZ1299" t="b">
            <v>0</v>
          </cell>
          <cell r="DB1299" t="b">
            <v>0</v>
          </cell>
          <cell r="DD1299" t="b">
            <v>0</v>
          </cell>
          <cell r="DF1299" t="b">
            <v>0</v>
          </cell>
          <cell r="DH1299" t="b">
            <v>0</v>
          </cell>
          <cell r="DJ1299" t="b">
            <v>0</v>
          </cell>
          <cell r="DL1299" t="b">
            <v>0</v>
          </cell>
          <cell r="DN1299" t="b">
            <v>0</v>
          </cell>
          <cell r="DP1299" t="b">
            <v>0</v>
          </cell>
          <cell r="DV1299">
            <v>0</v>
          </cell>
          <cell r="DX1299">
            <v>0</v>
          </cell>
          <cell r="DZ1299">
            <v>0</v>
          </cell>
          <cell r="EB1299">
            <v>0</v>
          </cell>
          <cell r="ED1299">
            <v>0</v>
          </cell>
          <cell r="EF1299">
            <v>0</v>
          </cell>
          <cell r="EJ1299">
            <v>0</v>
          </cell>
          <cell r="EL1299">
            <v>0</v>
          </cell>
          <cell r="EN1299">
            <v>0</v>
          </cell>
          <cell r="EP1299">
            <v>0</v>
          </cell>
          <cell r="ER1299">
            <v>0</v>
          </cell>
          <cell r="ET1299">
            <v>0</v>
          </cell>
          <cell r="EX1299">
            <v>0</v>
          </cell>
          <cell r="EZ1299">
            <v>0</v>
          </cell>
          <cell r="FD1299">
            <v>0</v>
          </cell>
          <cell r="FF1299">
            <v>0</v>
          </cell>
        </row>
        <row r="1300">
          <cell r="A1300" t="str">
            <v>ImportRuslandNorge</v>
          </cell>
          <cell r="B1300" t="str">
            <v>Norge</v>
          </cell>
          <cell r="G1300">
            <v>50</v>
          </cell>
          <cell r="H1300">
            <v>0</v>
          </cell>
          <cell r="N1300">
            <v>161</v>
          </cell>
          <cell r="AK1300">
            <v>0</v>
          </cell>
          <cell r="AL1300">
            <v>0</v>
          </cell>
          <cell r="AN1300">
            <v>0</v>
          </cell>
          <cell r="AO1300">
            <v>0</v>
          </cell>
          <cell r="AP1300">
            <v>0</v>
          </cell>
          <cell r="AQ1300">
            <v>3.0000000000000004</v>
          </cell>
          <cell r="BG1300" t="b">
            <v>0</v>
          </cell>
          <cell r="BO1300" t="b">
            <v>0</v>
          </cell>
          <cell r="CA1300" t="b">
            <v>0</v>
          </cell>
          <cell r="CB1300" t="b">
            <v>0</v>
          </cell>
          <cell r="CD1300" t="b">
            <v>0</v>
          </cell>
          <cell r="CE1300" t="b">
            <v>0</v>
          </cell>
          <cell r="CG1300" t="b">
            <v>0</v>
          </cell>
          <cell r="CH1300" t="b">
            <v>0</v>
          </cell>
          <cell r="CP1300">
            <v>0</v>
          </cell>
          <cell r="CT1300" t="b">
            <v>0</v>
          </cell>
          <cell r="CV1300" t="b">
            <v>0</v>
          </cell>
          <cell r="CX1300" t="b">
            <v>0</v>
          </cell>
          <cell r="CZ1300" t="b">
            <v>0</v>
          </cell>
          <cell r="DB1300" t="b">
            <v>0</v>
          </cell>
          <cell r="DD1300" t="b">
            <v>0</v>
          </cell>
          <cell r="DF1300" t="b">
            <v>0</v>
          </cell>
          <cell r="DH1300" t="b">
            <v>0</v>
          </cell>
          <cell r="DJ1300" t="b">
            <v>0</v>
          </cell>
          <cell r="DL1300" t="b">
            <v>0</v>
          </cell>
          <cell r="DN1300" t="b">
            <v>0</v>
          </cell>
          <cell r="DP1300" t="b">
            <v>0</v>
          </cell>
          <cell r="DV1300">
            <v>0</v>
          </cell>
          <cell r="DX1300">
            <v>0</v>
          </cell>
          <cell r="DZ1300">
            <v>0</v>
          </cell>
          <cell r="EB1300">
            <v>0</v>
          </cell>
          <cell r="ED1300">
            <v>0</v>
          </cell>
          <cell r="EF1300">
            <v>0</v>
          </cell>
          <cell r="EJ1300">
            <v>0</v>
          </cell>
          <cell r="EL1300">
            <v>0</v>
          </cell>
          <cell r="EN1300">
            <v>0</v>
          </cell>
          <cell r="EP1300">
            <v>0</v>
          </cell>
          <cell r="ER1300">
            <v>0</v>
          </cell>
          <cell r="ET1300">
            <v>0</v>
          </cell>
          <cell r="EX1300">
            <v>0</v>
          </cell>
          <cell r="EZ1300">
            <v>0</v>
          </cell>
          <cell r="FD1300">
            <v>0</v>
          </cell>
          <cell r="FF1300">
            <v>0</v>
          </cell>
        </row>
        <row r="1301">
          <cell r="A1301" t="str">
            <v>ImportRuslandNorge</v>
          </cell>
          <cell r="B1301" t="str">
            <v>Norge</v>
          </cell>
          <cell r="G1301">
            <v>50</v>
          </cell>
          <cell r="H1301">
            <v>0</v>
          </cell>
          <cell r="N1301">
            <v>146</v>
          </cell>
          <cell r="AK1301">
            <v>0.25</v>
          </cell>
          <cell r="AL1301">
            <v>0</v>
          </cell>
          <cell r="AN1301">
            <v>0</v>
          </cell>
          <cell r="AO1301">
            <v>0</v>
          </cell>
          <cell r="AP1301">
            <v>0</v>
          </cell>
          <cell r="AQ1301">
            <v>0</v>
          </cell>
          <cell r="BG1301" t="b">
            <v>0</v>
          </cell>
          <cell r="BO1301" t="b">
            <v>0</v>
          </cell>
          <cell r="CA1301" t="b">
            <v>0</v>
          </cell>
          <cell r="CB1301" t="b">
            <v>0</v>
          </cell>
          <cell r="CD1301" t="b">
            <v>0</v>
          </cell>
          <cell r="CE1301" t="b">
            <v>0</v>
          </cell>
          <cell r="CG1301" t="b">
            <v>0</v>
          </cell>
          <cell r="CH1301" t="b">
            <v>0</v>
          </cell>
          <cell r="CP1301">
            <v>0</v>
          </cell>
          <cell r="CT1301" t="b">
            <v>0</v>
          </cell>
          <cell r="CV1301" t="b">
            <v>0</v>
          </cell>
          <cell r="CX1301" t="b">
            <v>0</v>
          </cell>
          <cell r="CZ1301" t="b">
            <v>0</v>
          </cell>
          <cell r="DB1301" t="b">
            <v>0</v>
          </cell>
          <cell r="DD1301" t="b">
            <v>0</v>
          </cell>
          <cell r="DF1301" t="b">
            <v>0</v>
          </cell>
          <cell r="DH1301" t="b">
            <v>0</v>
          </cell>
          <cell r="DJ1301" t="b">
            <v>0</v>
          </cell>
          <cell r="DL1301" t="b">
            <v>0</v>
          </cell>
          <cell r="DN1301" t="b">
            <v>0</v>
          </cell>
          <cell r="DP1301" t="b">
            <v>0</v>
          </cell>
          <cell r="DV1301">
            <v>0</v>
          </cell>
          <cell r="DX1301">
            <v>0</v>
          </cell>
          <cell r="DZ1301">
            <v>0</v>
          </cell>
          <cell r="EB1301">
            <v>0</v>
          </cell>
          <cell r="ED1301">
            <v>0</v>
          </cell>
          <cell r="EF1301">
            <v>0</v>
          </cell>
          <cell r="EJ1301">
            <v>0</v>
          </cell>
          <cell r="EL1301">
            <v>0</v>
          </cell>
          <cell r="EN1301">
            <v>0</v>
          </cell>
          <cell r="EP1301">
            <v>0</v>
          </cell>
          <cell r="ER1301">
            <v>0</v>
          </cell>
          <cell r="ET1301">
            <v>0</v>
          </cell>
          <cell r="EX1301">
            <v>0</v>
          </cell>
          <cell r="EZ1301">
            <v>0</v>
          </cell>
          <cell r="FD1301">
            <v>0</v>
          </cell>
          <cell r="FF1301">
            <v>0</v>
          </cell>
        </row>
        <row r="1302">
          <cell r="A1302" t="str">
            <v>ImportRuslandNorge</v>
          </cell>
          <cell r="B1302" t="str">
            <v>Norge</v>
          </cell>
          <cell r="G1302">
            <v>50</v>
          </cell>
          <cell r="H1302">
            <v>0</v>
          </cell>
          <cell r="N1302">
            <v>196.5</v>
          </cell>
          <cell r="AK1302">
            <v>0.25</v>
          </cell>
          <cell r="AL1302">
            <v>0</v>
          </cell>
          <cell r="AN1302">
            <v>0</v>
          </cell>
          <cell r="AO1302">
            <v>0</v>
          </cell>
          <cell r="AP1302">
            <v>0</v>
          </cell>
          <cell r="AQ1302">
            <v>0</v>
          </cell>
          <cell r="BG1302" t="b">
            <v>0</v>
          </cell>
          <cell r="BO1302" t="b">
            <v>0</v>
          </cell>
          <cell r="CA1302" t="b">
            <v>0</v>
          </cell>
          <cell r="CB1302" t="b">
            <v>0</v>
          </cell>
          <cell r="CD1302" t="b">
            <v>0</v>
          </cell>
          <cell r="CE1302" t="b">
            <v>0</v>
          </cell>
          <cell r="CG1302" t="b">
            <v>0</v>
          </cell>
          <cell r="CH1302" t="b">
            <v>0</v>
          </cell>
          <cell r="CP1302">
            <v>0</v>
          </cell>
          <cell r="CT1302" t="b">
            <v>0</v>
          </cell>
          <cell r="CV1302" t="b">
            <v>0</v>
          </cell>
          <cell r="CX1302" t="b">
            <v>0</v>
          </cell>
          <cell r="CZ1302" t="b">
            <v>0</v>
          </cell>
          <cell r="DB1302" t="b">
            <v>0</v>
          </cell>
          <cell r="DD1302" t="b">
            <v>0</v>
          </cell>
          <cell r="DF1302" t="b">
            <v>0</v>
          </cell>
          <cell r="DH1302" t="b">
            <v>0</v>
          </cell>
          <cell r="DJ1302" t="b">
            <v>0</v>
          </cell>
          <cell r="DL1302" t="b">
            <v>0</v>
          </cell>
          <cell r="DN1302" t="b">
            <v>0</v>
          </cell>
          <cell r="DP1302" t="b">
            <v>0</v>
          </cell>
          <cell r="DV1302">
            <v>0</v>
          </cell>
          <cell r="DX1302">
            <v>0</v>
          </cell>
          <cell r="DZ1302">
            <v>0</v>
          </cell>
          <cell r="EB1302">
            <v>0</v>
          </cell>
          <cell r="ED1302">
            <v>0</v>
          </cell>
          <cell r="EF1302">
            <v>0</v>
          </cell>
          <cell r="EJ1302">
            <v>0</v>
          </cell>
          <cell r="EL1302">
            <v>0</v>
          </cell>
          <cell r="EN1302">
            <v>0</v>
          </cell>
          <cell r="EP1302">
            <v>0</v>
          </cell>
          <cell r="ER1302">
            <v>0</v>
          </cell>
          <cell r="ET1302">
            <v>0</v>
          </cell>
          <cell r="EX1302">
            <v>0</v>
          </cell>
          <cell r="EZ1302">
            <v>0</v>
          </cell>
          <cell r="FD1302">
            <v>0</v>
          </cell>
          <cell r="FF1302">
            <v>0</v>
          </cell>
        </row>
        <row r="1303">
          <cell r="A1303" t="str">
            <v>ImportRuslandNorge</v>
          </cell>
          <cell r="B1303" t="str">
            <v>Norge</v>
          </cell>
          <cell r="G1303">
            <v>50</v>
          </cell>
          <cell r="H1303">
            <v>0</v>
          </cell>
          <cell r="N1303">
            <v>179.7</v>
          </cell>
          <cell r="AK1303">
            <v>0.5</v>
          </cell>
          <cell r="AL1303">
            <v>0</v>
          </cell>
          <cell r="AN1303">
            <v>0</v>
          </cell>
          <cell r="AO1303">
            <v>0</v>
          </cell>
          <cell r="AP1303">
            <v>0</v>
          </cell>
          <cell r="AQ1303">
            <v>0</v>
          </cell>
          <cell r="BG1303" t="b">
            <v>0</v>
          </cell>
          <cell r="BO1303" t="b">
            <v>0</v>
          </cell>
          <cell r="CA1303" t="b">
            <v>0</v>
          </cell>
          <cell r="CB1303" t="b">
            <v>0</v>
          </cell>
          <cell r="CD1303" t="b">
            <v>0</v>
          </cell>
          <cell r="CE1303" t="b">
            <v>0</v>
          </cell>
          <cell r="CG1303" t="b">
            <v>0</v>
          </cell>
          <cell r="CH1303" t="b">
            <v>0</v>
          </cell>
          <cell r="CP1303">
            <v>0</v>
          </cell>
          <cell r="CT1303" t="b">
            <v>0</v>
          </cell>
          <cell r="CV1303" t="b">
            <v>0</v>
          </cell>
          <cell r="CX1303" t="b">
            <v>0</v>
          </cell>
          <cell r="CZ1303" t="b">
            <v>0</v>
          </cell>
          <cell r="DB1303" t="b">
            <v>0</v>
          </cell>
          <cell r="DD1303" t="b">
            <v>0</v>
          </cell>
          <cell r="DF1303" t="b">
            <v>0</v>
          </cell>
          <cell r="DH1303" t="b">
            <v>0</v>
          </cell>
          <cell r="DJ1303" t="b">
            <v>0</v>
          </cell>
          <cell r="DL1303" t="b">
            <v>0</v>
          </cell>
          <cell r="DN1303" t="b">
            <v>0</v>
          </cell>
          <cell r="DP1303" t="b">
            <v>0</v>
          </cell>
          <cell r="DV1303">
            <v>0</v>
          </cell>
          <cell r="DX1303">
            <v>0</v>
          </cell>
          <cell r="DZ1303">
            <v>0</v>
          </cell>
          <cell r="EB1303">
            <v>0</v>
          </cell>
          <cell r="ED1303">
            <v>0</v>
          </cell>
          <cell r="EF1303">
            <v>0</v>
          </cell>
          <cell r="EJ1303">
            <v>0</v>
          </cell>
          <cell r="EL1303">
            <v>0</v>
          </cell>
          <cell r="EN1303">
            <v>0</v>
          </cell>
          <cell r="EP1303">
            <v>0</v>
          </cell>
          <cell r="ER1303">
            <v>0</v>
          </cell>
          <cell r="ET1303">
            <v>0</v>
          </cell>
          <cell r="EX1303">
            <v>0</v>
          </cell>
          <cell r="EZ1303">
            <v>0</v>
          </cell>
          <cell r="FD1303">
            <v>0</v>
          </cell>
          <cell r="FF1303">
            <v>0</v>
          </cell>
        </row>
        <row r="1304">
          <cell r="A1304" t="str">
            <v>ImportHollandNorge</v>
          </cell>
          <cell r="B1304" t="str">
            <v>Norge</v>
          </cell>
          <cell r="G1304">
            <v>700</v>
          </cell>
          <cell r="H1304">
            <v>0</v>
          </cell>
          <cell r="N1304">
            <v>-4413</v>
          </cell>
          <cell r="AK1304">
            <v>700</v>
          </cell>
          <cell r="AL1304">
            <v>0</v>
          </cell>
          <cell r="AN1304">
            <v>0</v>
          </cell>
          <cell r="AO1304">
            <v>0</v>
          </cell>
          <cell r="AP1304">
            <v>0</v>
          </cell>
          <cell r="AQ1304">
            <v>42</v>
          </cell>
          <cell r="BG1304" t="b">
            <v>0</v>
          </cell>
          <cell r="BO1304" t="b">
            <v>0</v>
          </cell>
          <cell r="CA1304" t="b">
            <v>0</v>
          </cell>
          <cell r="CB1304" t="b">
            <v>0</v>
          </cell>
          <cell r="CD1304" t="b">
            <v>0</v>
          </cell>
          <cell r="CE1304" t="b">
            <v>0</v>
          </cell>
          <cell r="CG1304" t="b">
            <v>0</v>
          </cell>
          <cell r="CH1304" t="b">
            <v>0</v>
          </cell>
          <cell r="CP1304">
            <v>0</v>
          </cell>
          <cell r="CT1304" t="b">
            <v>0</v>
          </cell>
          <cell r="CV1304" t="b">
            <v>0</v>
          </cell>
          <cell r="CX1304" t="b">
            <v>0</v>
          </cell>
          <cell r="CZ1304" t="b">
            <v>0</v>
          </cell>
          <cell r="DB1304" t="b">
            <v>0</v>
          </cell>
          <cell r="DD1304" t="b">
            <v>0</v>
          </cell>
          <cell r="DF1304" t="b">
            <v>0</v>
          </cell>
          <cell r="DH1304" t="b">
            <v>0</v>
          </cell>
          <cell r="DJ1304" t="b">
            <v>0</v>
          </cell>
          <cell r="DL1304" t="b">
            <v>0</v>
          </cell>
          <cell r="DN1304" t="b">
            <v>0</v>
          </cell>
          <cell r="DP1304" t="b">
            <v>0</v>
          </cell>
          <cell r="DV1304">
            <v>0</v>
          </cell>
          <cell r="DX1304">
            <v>0</v>
          </cell>
          <cell r="DZ1304">
            <v>0</v>
          </cell>
          <cell r="EB1304">
            <v>0</v>
          </cell>
          <cell r="ED1304">
            <v>0</v>
          </cell>
          <cell r="EF1304">
            <v>0</v>
          </cell>
          <cell r="EJ1304">
            <v>0</v>
          </cell>
          <cell r="EL1304">
            <v>0</v>
          </cell>
          <cell r="EN1304">
            <v>0</v>
          </cell>
          <cell r="EP1304">
            <v>0</v>
          </cell>
          <cell r="ER1304">
            <v>0</v>
          </cell>
          <cell r="ET1304">
            <v>0</v>
          </cell>
          <cell r="EX1304">
            <v>0</v>
          </cell>
          <cell r="EZ1304">
            <v>0</v>
          </cell>
          <cell r="FD1304">
            <v>0</v>
          </cell>
          <cell r="FF1304">
            <v>0</v>
          </cell>
        </row>
        <row r="1305">
          <cell r="A1305" t="str">
            <v>ImportHollandNorge</v>
          </cell>
          <cell r="B1305" t="str">
            <v>Norge</v>
          </cell>
          <cell r="G1305">
            <v>700</v>
          </cell>
          <cell r="H1305">
            <v>0</v>
          </cell>
          <cell r="N1305">
            <v>-1687</v>
          </cell>
          <cell r="AK1305">
            <v>700</v>
          </cell>
          <cell r="AL1305">
            <v>0</v>
          </cell>
          <cell r="AN1305">
            <v>0</v>
          </cell>
          <cell r="AO1305">
            <v>0</v>
          </cell>
          <cell r="AP1305">
            <v>0</v>
          </cell>
          <cell r="AQ1305">
            <v>42</v>
          </cell>
          <cell r="BG1305" t="b">
            <v>0</v>
          </cell>
          <cell r="BO1305" t="b">
            <v>0</v>
          </cell>
          <cell r="CA1305" t="b">
            <v>0</v>
          </cell>
          <cell r="CB1305" t="b">
            <v>0</v>
          </cell>
          <cell r="CD1305" t="b">
            <v>0</v>
          </cell>
          <cell r="CE1305" t="b">
            <v>0</v>
          </cell>
          <cell r="CG1305" t="b">
            <v>0</v>
          </cell>
          <cell r="CH1305" t="b">
            <v>0</v>
          </cell>
          <cell r="CP1305">
            <v>0</v>
          </cell>
          <cell r="CT1305" t="b">
            <v>0</v>
          </cell>
          <cell r="CV1305" t="b">
            <v>0</v>
          </cell>
          <cell r="CX1305" t="b">
            <v>0</v>
          </cell>
          <cell r="CZ1305" t="b">
            <v>0</v>
          </cell>
          <cell r="DB1305" t="b">
            <v>0</v>
          </cell>
          <cell r="DD1305" t="b">
            <v>0</v>
          </cell>
          <cell r="DF1305" t="b">
            <v>0</v>
          </cell>
          <cell r="DH1305" t="b">
            <v>0</v>
          </cell>
          <cell r="DJ1305" t="b">
            <v>0</v>
          </cell>
          <cell r="DL1305" t="b">
            <v>0</v>
          </cell>
          <cell r="DN1305" t="b">
            <v>0</v>
          </cell>
          <cell r="DP1305" t="b">
            <v>0</v>
          </cell>
          <cell r="DV1305">
            <v>0</v>
          </cell>
          <cell r="DX1305">
            <v>0</v>
          </cell>
          <cell r="DZ1305">
            <v>0</v>
          </cell>
          <cell r="EB1305">
            <v>0</v>
          </cell>
          <cell r="ED1305">
            <v>0</v>
          </cell>
          <cell r="EF1305">
            <v>0</v>
          </cell>
          <cell r="EJ1305">
            <v>0</v>
          </cell>
          <cell r="EL1305">
            <v>0</v>
          </cell>
          <cell r="EN1305">
            <v>0</v>
          </cell>
          <cell r="EP1305">
            <v>0</v>
          </cell>
          <cell r="ER1305">
            <v>0</v>
          </cell>
          <cell r="ET1305">
            <v>0</v>
          </cell>
          <cell r="EX1305">
            <v>0</v>
          </cell>
          <cell r="EZ1305">
            <v>0</v>
          </cell>
          <cell r="FD1305">
            <v>0</v>
          </cell>
          <cell r="FF1305">
            <v>0</v>
          </cell>
        </row>
        <row r="1306">
          <cell r="A1306" t="str">
            <v>ImportHollandNorge</v>
          </cell>
          <cell r="B1306" t="str">
            <v>Norge</v>
          </cell>
          <cell r="G1306">
            <v>700</v>
          </cell>
          <cell r="H1306">
            <v>0</v>
          </cell>
          <cell r="N1306">
            <v>872</v>
          </cell>
          <cell r="AK1306">
            <v>489.99999999999994</v>
          </cell>
          <cell r="AL1306">
            <v>0</v>
          </cell>
          <cell r="AN1306">
            <v>0</v>
          </cell>
          <cell r="AO1306">
            <v>0</v>
          </cell>
          <cell r="AP1306">
            <v>0</v>
          </cell>
          <cell r="AQ1306">
            <v>0</v>
          </cell>
          <cell r="BG1306" t="b">
            <v>0</v>
          </cell>
          <cell r="BO1306" t="b">
            <v>0</v>
          </cell>
          <cell r="CA1306" t="b">
            <v>0</v>
          </cell>
          <cell r="CB1306" t="b">
            <v>0</v>
          </cell>
          <cell r="CD1306" t="b">
            <v>0</v>
          </cell>
          <cell r="CE1306" t="b">
            <v>0</v>
          </cell>
          <cell r="CG1306" t="b">
            <v>0</v>
          </cell>
          <cell r="CH1306" t="b">
            <v>0</v>
          </cell>
          <cell r="CP1306">
            <v>0</v>
          </cell>
          <cell r="CT1306" t="b">
            <v>0</v>
          </cell>
          <cell r="CV1306" t="b">
            <v>0</v>
          </cell>
          <cell r="CX1306" t="b">
            <v>0</v>
          </cell>
          <cell r="CZ1306" t="b">
            <v>0</v>
          </cell>
          <cell r="DB1306" t="b">
            <v>0</v>
          </cell>
          <cell r="DD1306" t="b">
            <v>0</v>
          </cell>
          <cell r="DF1306" t="b">
            <v>0</v>
          </cell>
          <cell r="DH1306" t="b">
            <v>0</v>
          </cell>
          <cell r="DJ1306" t="b">
            <v>0</v>
          </cell>
          <cell r="DL1306" t="b">
            <v>0</v>
          </cell>
          <cell r="DN1306" t="b">
            <v>0</v>
          </cell>
          <cell r="DP1306" t="b">
            <v>0</v>
          </cell>
          <cell r="DV1306">
            <v>0</v>
          </cell>
          <cell r="DX1306">
            <v>0</v>
          </cell>
          <cell r="DZ1306">
            <v>0</v>
          </cell>
          <cell r="EB1306">
            <v>0</v>
          </cell>
          <cell r="ED1306">
            <v>0</v>
          </cell>
          <cell r="EF1306">
            <v>0</v>
          </cell>
          <cell r="EJ1306">
            <v>0</v>
          </cell>
          <cell r="EL1306">
            <v>0</v>
          </cell>
          <cell r="EN1306">
            <v>0</v>
          </cell>
          <cell r="EP1306">
            <v>0</v>
          </cell>
          <cell r="ER1306">
            <v>0</v>
          </cell>
          <cell r="ET1306">
            <v>0</v>
          </cell>
          <cell r="EX1306">
            <v>0</v>
          </cell>
          <cell r="EZ1306">
            <v>0</v>
          </cell>
          <cell r="FD1306">
            <v>0</v>
          </cell>
          <cell r="FF1306">
            <v>0</v>
          </cell>
        </row>
        <row r="1307">
          <cell r="A1307" t="str">
            <v>ImportHollandNorge</v>
          </cell>
          <cell r="B1307" t="str">
            <v>Norge</v>
          </cell>
          <cell r="G1307">
            <v>700</v>
          </cell>
          <cell r="H1307">
            <v>0</v>
          </cell>
          <cell r="N1307">
            <v>-1809</v>
          </cell>
          <cell r="AK1307">
            <v>489.99999999999994</v>
          </cell>
          <cell r="AL1307">
            <v>0</v>
          </cell>
          <cell r="AN1307">
            <v>0</v>
          </cell>
          <cell r="AO1307">
            <v>0</v>
          </cell>
          <cell r="AP1307">
            <v>0</v>
          </cell>
          <cell r="AQ1307">
            <v>0</v>
          </cell>
          <cell r="BG1307" t="b">
            <v>0</v>
          </cell>
          <cell r="BO1307" t="b">
            <v>0</v>
          </cell>
          <cell r="CA1307" t="b">
            <v>0</v>
          </cell>
          <cell r="CB1307" t="b">
            <v>0</v>
          </cell>
          <cell r="CD1307" t="b">
            <v>0</v>
          </cell>
          <cell r="CE1307" t="b">
            <v>0</v>
          </cell>
          <cell r="CG1307" t="b">
            <v>0</v>
          </cell>
          <cell r="CH1307" t="b">
            <v>0</v>
          </cell>
          <cell r="CP1307">
            <v>0</v>
          </cell>
          <cell r="CT1307" t="b">
            <v>0</v>
          </cell>
          <cell r="CV1307" t="b">
            <v>0</v>
          </cell>
          <cell r="CX1307" t="b">
            <v>0</v>
          </cell>
          <cell r="CZ1307" t="b">
            <v>0</v>
          </cell>
          <cell r="DB1307" t="b">
            <v>0</v>
          </cell>
          <cell r="DD1307" t="b">
            <v>0</v>
          </cell>
          <cell r="DF1307" t="b">
            <v>0</v>
          </cell>
          <cell r="DH1307" t="b">
            <v>0</v>
          </cell>
          <cell r="DJ1307" t="b">
            <v>0</v>
          </cell>
          <cell r="DL1307" t="b">
            <v>0</v>
          </cell>
          <cell r="DN1307" t="b">
            <v>0</v>
          </cell>
          <cell r="DP1307" t="b">
            <v>0</v>
          </cell>
          <cell r="DV1307">
            <v>0</v>
          </cell>
          <cell r="DX1307">
            <v>0</v>
          </cell>
          <cell r="DZ1307">
            <v>0</v>
          </cell>
          <cell r="EB1307">
            <v>0</v>
          </cell>
          <cell r="ED1307">
            <v>0</v>
          </cell>
          <cell r="EF1307">
            <v>0</v>
          </cell>
          <cell r="EJ1307">
            <v>0</v>
          </cell>
          <cell r="EL1307">
            <v>0</v>
          </cell>
          <cell r="EN1307">
            <v>0</v>
          </cell>
          <cell r="EP1307">
            <v>0</v>
          </cell>
          <cell r="ER1307">
            <v>0</v>
          </cell>
          <cell r="ET1307">
            <v>0</v>
          </cell>
          <cell r="EX1307">
            <v>0</v>
          </cell>
          <cell r="EZ1307">
            <v>0</v>
          </cell>
          <cell r="FD1307">
            <v>0</v>
          </cell>
          <cell r="FF1307">
            <v>0</v>
          </cell>
        </row>
        <row r="1308">
          <cell r="A1308" t="str">
            <v>ImportHollandNorge</v>
          </cell>
          <cell r="B1308" t="str">
            <v>Norge</v>
          </cell>
          <cell r="G1308">
            <v>700</v>
          </cell>
          <cell r="H1308">
            <v>0</v>
          </cell>
          <cell r="N1308">
            <v>-1759.25</v>
          </cell>
          <cell r="AK1308">
            <v>420</v>
          </cell>
          <cell r="AL1308">
            <v>0</v>
          </cell>
          <cell r="AN1308">
            <v>0</v>
          </cell>
          <cell r="AO1308">
            <v>0</v>
          </cell>
          <cell r="AP1308">
            <v>0</v>
          </cell>
          <cell r="AQ1308">
            <v>0</v>
          </cell>
          <cell r="BG1308" t="b">
            <v>0</v>
          </cell>
          <cell r="BO1308" t="b">
            <v>0</v>
          </cell>
          <cell r="CA1308" t="b">
            <v>0</v>
          </cell>
          <cell r="CB1308" t="b">
            <v>0</v>
          </cell>
          <cell r="CD1308" t="b">
            <v>0</v>
          </cell>
          <cell r="CE1308" t="b">
            <v>0</v>
          </cell>
          <cell r="CG1308" t="b">
            <v>0</v>
          </cell>
          <cell r="CH1308" t="b">
            <v>0</v>
          </cell>
          <cell r="CP1308">
            <v>0</v>
          </cell>
          <cell r="CT1308" t="b">
            <v>0</v>
          </cell>
          <cell r="CV1308" t="b">
            <v>0</v>
          </cell>
          <cell r="CX1308" t="b">
            <v>0</v>
          </cell>
          <cell r="CZ1308" t="b">
            <v>0</v>
          </cell>
          <cell r="DB1308" t="b">
            <v>0</v>
          </cell>
          <cell r="DD1308" t="b">
            <v>0</v>
          </cell>
          <cell r="DF1308" t="b">
            <v>0</v>
          </cell>
          <cell r="DH1308" t="b">
            <v>0</v>
          </cell>
          <cell r="DJ1308" t="b">
            <v>0</v>
          </cell>
          <cell r="DL1308" t="b">
            <v>0</v>
          </cell>
          <cell r="DN1308" t="b">
            <v>0</v>
          </cell>
          <cell r="DP1308" t="b">
            <v>0</v>
          </cell>
          <cell r="DV1308">
            <v>0</v>
          </cell>
          <cell r="DX1308">
            <v>0</v>
          </cell>
          <cell r="DZ1308">
            <v>0</v>
          </cell>
          <cell r="EB1308">
            <v>0</v>
          </cell>
          <cell r="ED1308">
            <v>0</v>
          </cell>
          <cell r="EF1308">
            <v>0</v>
          </cell>
          <cell r="EJ1308">
            <v>0</v>
          </cell>
          <cell r="EL1308">
            <v>0</v>
          </cell>
          <cell r="EN1308">
            <v>0</v>
          </cell>
          <cell r="EP1308">
            <v>0</v>
          </cell>
          <cell r="ER1308">
            <v>0</v>
          </cell>
          <cell r="ET1308">
            <v>0</v>
          </cell>
          <cell r="EX1308">
            <v>0</v>
          </cell>
          <cell r="EZ1308">
            <v>0</v>
          </cell>
          <cell r="FD1308">
            <v>0</v>
          </cell>
          <cell r="FF1308">
            <v>0</v>
          </cell>
        </row>
        <row r="1309">
          <cell r="A1309" t="str">
            <v>ImportHollandNorge</v>
          </cell>
          <cell r="B1309" t="str">
            <v>Norge</v>
          </cell>
          <cell r="G1309">
            <v>700</v>
          </cell>
          <cell r="H1309">
            <v>0</v>
          </cell>
          <cell r="N1309">
            <v>-1959.25</v>
          </cell>
          <cell r="AK1309">
            <v>384.99999999999994</v>
          </cell>
          <cell r="AL1309">
            <v>0</v>
          </cell>
          <cell r="AN1309">
            <v>0</v>
          </cell>
          <cell r="AO1309">
            <v>0</v>
          </cell>
          <cell r="AP1309">
            <v>0</v>
          </cell>
          <cell r="AQ1309">
            <v>0</v>
          </cell>
          <cell r="BG1309" t="b">
            <v>0</v>
          </cell>
          <cell r="BO1309" t="b">
            <v>0</v>
          </cell>
          <cell r="CA1309" t="b">
            <v>0</v>
          </cell>
          <cell r="CB1309" t="b">
            <v>0</v>
          </cell>
          <cell r="CD1309" t="b">
            <v>0</v>
          </cell>
          <cell r="CE1309" t="b">
            <v>0</v>
          </cell>
          <cell r="CG1309" t="b">
            <v>0</v>
          </cell>
          <cell r="CH1309" t="b">
            <v>0</v>
          </cell>
          <cell r="CP1309">
            <v>0</v>
          </cell>
          <cell r="CT1309" t="b">
            <v>0</v>
          </cell>
          <cell r="CV1309" t="b">
            <v>0</v>
          </cell>
          <cell r="CX1309" t="b">
            <v>0</v>
          </cell>
          <cell r="CZ1309" t="b">
            <v>0</v>
          </cell>
          <cell r="DB1309" t="b">
            <v>0</v>
          </cell>
          <cell r="DD1309" t="b">
            <v>0</v>
          </cell>
          <cell r="DF1309" t="b">
            <v>0</v>
          </cell>
          <cell r="DH1309" t="b">
            <v>0</v>
          </cell>
          <cell r="DJ1309" t="b">
            <v>0</v>
          </cell>
          <cell r="DL1309" t="b">
            <v>0</v>
          </cell>
          <cell r="DN1309" t="b">
            <v>0</v>
          </cell>
          <cell r="DP1309" t="b">
            <v>0</v>
          </cell>
          <cell r="DV1309">
            <v>0</v>
          </cell>
          <cell r="DX1309">
            <v>0</v>
          </cell>
          <cell r="DZ1309">
            <v>0</v>
          </cell>
          <cell r="EB1309">
            <v>0</v>
          </cell>
          <cell r="ED1309">
            <v>0</v>
          </cell>
          <cell r="EF1309">
            <v>0</v>
          </cell>
          <cell r="EJ1309">
            <v>0</v>
          </cell>
          <cell r="EL1309">
            <v>0</v>
          </cell>
          <cell r="EN1309">
            <v>0</v>
          </cell>
          <cell r="EP1309">
            <v>0</v>
          </cell>
          <cell r="ER1309">
            <v>0</v>
          </cell>
          <cell r="ET1309">
            <v>0</v>
          </cell>
          <cell r="EX1309">
            <v>0</v>
          </cell>
          <cell r="EZ1309">
            <v>0</v>
          </cell>
          <cell r="FD1309">
            <v>0</v>
          </cell>
          <cell r="FF1309">
            <v>0</v>
          </cell>
        </row>
        <row r="1310">
          <cell r="A1310" t="str">
            <v>ImportHollandNorge</v>
          </cell>
          <cell r="B1310" t="str">
            <v>Norge</v>
          </cell>
          <cell r="G1310">
            <v>700</v>
          </cell>
          <cell r="H1310">
            <v>0</v>
          </cell>
          <cell r="N1310">
            <v>-2159.25</v>
          </cell>
          <cell r="AK1310">
            <v>349.99999999999994</v>
          </cell>
          <cell r="AL1310">
            <v>0</v>
          </cell>
          <cell r="AN1310">
            <v>0</v>
          </cell>
          <cell r="AO1310">
            <v>0</v>
          </cell>
          <cell r="AP1310">
            <v>0</v>
          </cell>
          <cell r="AQ1310">
            <v>0</v>
          </cell>
          <cell r="BG1310" t="b">
            <v>0</v>
          </cell>
          <cell r="BO1310" t="b">
            <v>0</v>
          </cell>
          <cell r="CA1310" t="b">
            <v>0</v>
          </cell>
          <cell r="CB1310" t="b">
            <v>0</v>
          </cell>
          <cell r="CD1310" t="b">
            <v>0</v>
          </cell>
          <cell r="CE1310" t="b">
            <v>0</v>
          </cell>
          <cell r="CG1310" t="b">
            <v>0</v>
          </cell>
          <cell r="CH1310" t="b">
            <v>0</v>
          </cell>
          <cell r="CP1310">
            <v>0</v>
          </cell>
          <cell r="CT1310" t="b">
            <v>0</v>
          </cell>
          <cell r="CV1310" t="b">
            <v>0</v>
          </cell>
          <cell r="CX1310" t="b">
            <v>0</v>
          </cell>
          <cell r="CZ1310" t="b">
            <v>0</v>
          </cell>
          <cell r="DB1310" t="b">
            <v>0</v>
          </cell>
          <cell r="DD1310" t="b">
            <v>0</v>
          </cell>
          <cell r="DF1310" t="b">
            <v>0</v>
          </cell>
          <cell r="DH1310" t="b">
            <v>0</v>
          </cell>
          <cell r="DJ1310" t="b">
            <v>0</v>
          </cell>
          <cell r="DL1310" t="b">
            <v>0</v>
          </cell>
          <cell r="DN1310" t="b">
            <v>0</v>
          </cell>
          <cell r="DP1310" t="b">
            <v>0</v>
          </cell>
          <cell r="DV1310">
            <v>0</v>
          </cell>
          <cell r="DX1310">
            <v>0</v>
          </cell>
          <cell r="DZ1310">
            <v>0</v>
          </cell>
          <cell r="EB1310">
            <v>0</v>
          </cell>
          <cell r="ED1310">
            <v>0</v>
          </cell>
          <cell r="EF1310">
            <v>0</v>
          </cell>
          <cell r="EJ1310">
            <v>0</v>
          </cell>
          <cell r="EL1310">
            <v>0</v>
          </cell>
          <cell r="EN1310">
            <v>0</v>
          </cell>
          <cell r="EP1310">
            <v>0</v>
          </cell>
          <cell r="ER1310">
            <v>0</v>
          </cell>
          <cell r="ET1310">
            <v>0</v>
          </cell>
          <cell r="EX1310">
            <v>0</v>
          </cell>
          <cell r="EZ1310">
            <v>0</v>
          </cell>
          <cell r="FD1310">
            <v>0</v>
          </cell>
          <cell r="FF1310">
            <v>0</v>
          </cell>
        </row>
        <row r="1311">
          <cell r="A1311" t="str">
            <v>ImportHollandNorge</v>
          </cell>
          <cell r="B1311" t="str">
            <v>Norge</v>
          </cell>
          <cell r="G1311">
            <v>700</v>
          </cell>
          <cell r="H1311">
            <v>0</v>
          </cell>
          <cell r="N1311">
            <v>-2359.25</v>
          </cell>
          <cell r="AK1311">
            <v>314.99999999999994</v>
          </cell>
          <cell r="AL1311">
            <v>0</v>
          </cell>
          <cell r="AN1311">
            <v>0</v>
          </cell>
          <cell r="AO1311">
            <v>0</v>
          </cell>
          <cell r="AP1311">
            <v>0</v>
          </cell>
          <cell r="AQ1311">
            <v>0</v>
          </cell>
          <cell r="BG1311" t="b">
            <v>0</v>
          </cell>
          <cell r="BO1311" t="b">
            <v>0</v>
          </cell>
          <cell r="CA1311" t="b">
            <v>0</v>
          </cell>
          <cell r="CB1311" t="b">
            <v>0</v>
          </cell>
          <cell r="CD1311" t="b">
            <v>0</v>
          </cell>
          <cell r="CE1311" t="b">
            <v>0</v>
          </cell>
          <cell r="CG1311" t="b">
            <v>0</v>
          </cell>
          <cell r="CH1311" t="b">
            <v>0</v>
          </cell>
          <cell r="CP1311">
            <v>0</v>
          </cell>
          <cell r="CT1311" t="b">
            <v>0</v>
          </cell>
          <cell r="CV1311" t="b">
            <v>0</v>
          </cell>
          <cell r="CX1311" t="b">
            <v>0</v>
          </cell>
          <cell r="CZ1311" t="b">
            <v>0</v>
          </cell>
          <cell r="DB1311" t="b">
            <v>0</v>
          </cell>
          <cell r="DD1311" t="b">
            <v>0</v>
          </cell>
          <cell r="DF1311" t="b">
            <v>0</v>
          </cell>
          <cell r="DH1311" t="b">
            <v>0</v>
          </cell>
          <cell r="DJ1311" t="b">
            <v>0</v>
          </cell>
          <cell r="DL1311" t="b">
            <v>0</v>
          </cell>
          <cell r="DN1311" t="b">
            <v>0</v>
          </cell>
          <cell r="DP1311" t="b">
            <v>0</v>
          </cell>
          <cell r="DV1311">
            <v>0</v>
          </cell>
          <cell r="DX1311">
            <v>0</v>
          </cell>
          <cell r="DZ1311">
            <v>0</v>
          </cell>
          <cell r="EB1311">
            <v>0</v>
          </cell>
          <cell r="ED1311">
            <v>0</v>
          </cell>
          <cell r="EF1311">
            <v>0</v>
          </cell>
          <cell r="EJ1311">
            <v>0</v>
          </cell>
          <cell r="EL1311">
            <v>0</v>
          </cell>
          <cell r="EN1311">
            <v>0</v>
          </cell>
          <cell r="EP1311">
            <v>0</v>
          </cell>
          <cell r="ER1311">
            <v>0</v>
          </cell>
          <cell r="ET1311">
            <v>0</v>
          </cell>
          <cell r="EX1311">
            <v>0</v>
          </cell>
          <cell r="EZ1311">
            <v>0</v>
          </cell>
          <cell r="FD1311">
            <v>0</v>
          </cell>
          <cell r="FF1311">
            <v>0</v>
          </cell>
        </row>
        <row r="1312">
          <cell r="A1312" t="str">
            <v>ImportHollandNorge</v>
          </cell>
          <cell r="B1312" t="str">
            <v>Norge</v>
          </cell>
          <cell r="G1312">
            <v>700</v>
          </cell>
          <cell r="H1312">
            <v>0</v>
          </cell>
          <cell r="N1312">
            <v>-2559.25</v>
          </cell>
          <cell r="AK1312">
            <v>280</v>
          </cell>
          <cell r="AL1312">
            <v>0</v>
          </cell>
          <cell r="AN1312">
            <v>0</v>
          </cell>
          <cell r="AO1312">
            <v>0</v>
          </cell>
          <cell r="AP1312">
            <v>0</v>
          </cell>
          <cell r="AQ1312">
            <v>0</v>
          </cell>
          <cell r="BG1312" t="b">
            <v>0</v>
          </cell>
          <cell r="BO1312" t="b">
            <v>0</v>
          </cell>
          <cell r="CA1312" t="b">
            <v>0</v>
          </cell>
          <cell r="CB1312" t="b">
            <v>0</v>
          </cell>
          <cell r="CD1312" t="b">
            <v>0</v>
          </cell>
          <cell r="CE1312" t="b">
            <v>0</v>
          </cell>
          <cell r="CG1312" t="b">
            <v>0</v>
          </cell>
          <cell r="CH1312" t="b">
            <v>0</v>
          </cell>
          <cell r="CP1312">
            <v>0</v>
          </cell>
          <cell r="CT1312" t="b">
            <v>0</v>
          </cell>
          <cell r="CV1312" t="b">
            <v>0</v>
          </cell>
          <cell r="CX1312" t="b">
            <v>0</v>
          </cell>
          <cell r="CZ1312" t="b">
            <v>0</v>
          </cell>
          <cell r="DB1312" t="b">
            <v>0</v>
          </cell>
          <cell r="DD1312" t="b">
            <v>0</v>
          </cell>
          <cell r="DF1312" t="b">
            <v>0</v>
          </cell>
          <cell r="DH1312" t="b">
            <v>0</v>
          </cell>
          <cell r="DJ1312" t="b">
            <v>0</v>
          </cell>
          <cell r="DL1312" t="b">
            <v>0</v>
          </cell>
          <cell r="DN1312" t="b">
            <v>0</v>
          </cell>
          <cell r="DP1312" t="b">
            <v>0</v>
          </cell>
          <cell r="DV1312">
            <v>0</v>
          </cell>
          <cell r="DX1312">
            <v>0</v>
          </cell>
          <cell r="DZ1312">
            <v>0</v>
          </cell>
          <cell r="EB1312">
            <v>0</v>
          </cell>
          <cell r="ED1312">
            <v>0</v>
          </cell>
          <cell r="EF1312">
            <v>0</v>
          </cell>
          <cell r="EJ1312">
            <v>0</v>
          </cell>
          <cell r="EL1312">
            <v>0</v>
          </cell>
          <cell r="EN1312">
            <v>0</v>
          </cell>
          <cell r="EP1312">
            <v>0</v>
          </cell>
          <cell r="ER1312">
            <v>0</v>
          </cell>
          <cell r="ET1312">
            <v>0</v>
          </cell>
          <cell r="EX1312">
            <v>0</v>
          </cell>
          <cell r="EZ1312">
            <v>0</v>
          </cell>
          <cell r="FD1312">
            <v>0</v>
          </cell>
          <cell r="FF1312">
            <v>0</v>
          </cell>
        </row>
        <row r="1313">
          <cell r="A1313" t="str">
            <v>ImportHollandNorge</v>
          </cell>
          <cell r="B1313" t="str">
            <v>Norge</v>
          </cell>
          <cell r="G1313">
            <v>700</v>
          </cell>
          <cell r="H1313">
            <v>0</v>
          </cell>
          <cell r="N1313">
            <v>-2759.25</v>
          </cell>
          <cell r="AK1313">
            <v>244.99999999999997</v>
          </cell>
          <cell r="AL1313">
            <v>0</v>
          </cell>
          <cell r="AN1313">
            <v>0</v>
          </cell>
          <cell r="AO1313">
            <v>0</v>
          </cell>
          <cell r="AP1313">
            <v>0</v>
          </cell>
          <cell r="AQ1313">
            <v>0</v>
          </cell>
          <cell r="BG1313" t="b">
            <v>0</v>
          </cell>
          <cell r="BO1313" t="b">
            <v>0</v>
          </cell>
          <cell r="CA1313" t="b">
            <v>0</v>
          </cell>
          <cell r="CB1313" t="b">
            <v>0</v>
          </cell>
          <cell r="CD1313" t="b">
            <v>0</v>
          </cell>
          <cell r="CE1313" t="b">
            <v>0</v>
          </cell>
          <cell r="CG1313" t="b">
            <v>0</v>
          </cell>
          <cell r="CH1313" t="b">
            <v>0</v>
          </cell>
          <cell r="CP1313">
            <v>0</v>
          </cell>
          <cell r="CT1313" t="b">
            <v>0</v>
          </cell>
          <cell r="CV1313" t="b">
            <v>0</v>
          </cell>
          <cell r="CX1313" t="b">
            <v>0</v>
          </cell>
          <cell r="CZ1313" t="b">
            <v>0</v>
          </cell>
          <cell r="DB1313" t="b">
            <v>0</v>
          </cell>
          <cell r="DD1313" t="b">
            <v>0</v>
          </cell>
          <cell r="DF1313" t="b">
            <v>0</v>
          </cell>
          <cell r="DH1313" t="b">
            <v>0</v>
          </cell>
          <cell r="DJ1313" t="b">
            <v>0</v>
          </cell>
          <cell r="DL1313" t="b">
            <v>0</v>
          </cell>
          <cell r="DN1313" t="b">
            <v>0</v>
          </cell>
          <cell r="DP1313" t="b">
            <v>0</v>
          </cell>
          <cell r="DV1313">
            <v>0</v>
          </cell>
          <cell r="DX1313">
            <v>0</v>
          </cell>
          <cell r="DZ1313">
            <v>0</v>
          </cell>
          <cell r="EB1313">
            <v>0</v>
          </cell>
          <cell r="ED1313">
            <v>0</v>
          </cell>
          <cell r="EF1313">
            <v>0</v>
          </cell>
          <cell r="EJ1313">
            <v>0</v>
          </cell>
          <cell r="EL1313">
            <v>0</v>
          </cell>
          <cell r="EN1313">
            <v>0</v>
          </cell>
          <cell r="EP1313">
            <v>0</v>
          </cell>
          <cell r="ER1313">
            <v>0</v>
          </cell>
          <cell r="ET1313">
            <v>0</v>
          </cell>
          <cell r="EX1313">
            <v>0</v>
          </cell>
          <cell r="EZ1313">
            <v>0</v>
          </cell>
          <cell r="FD1313">
            <v>0</v>
          </cell>
          <cell r="FF1313">
            <v>0</v>
          </cell>
        </row>
        <row r="1314">
          <cell r="A1314" t="str">
            <v>ImportHollandNorge</v>
          </cell>
          <cell r="B1314" t="str">
            <v>Norge</v>
          </cell>
          <cell r="G1314">
            <v>700</v>
          </cell>
          <cell r="H1314">
            <v>0</v>
          </cell>
          <cell r="N1314">
            <v>-2959.25</v>
          </cell>
          <cell r="AK1314">
            <v>210</v>
          </cell>
          <cell r="AL1314">
            <v>0</v>
          </cell>
          <cell r="AN1314">
            <v>0</v>
          </cell>
          <cell r="AO1314">
            <v>0</v>
          </cell>
          <cell r="AP1314">
            <v>0</v>
          </cell>
          <cell r="AQ1314">
            <v>0</v>
          </cell>
          <cell r="BG1314" t="b">
            <v>0</v>
          </cell>
          <cell r="BO1314" t="b">
            <v>0</v>
          </cell>
          <cell r="CA1314" t="b">
            <v>0</v>
          </cell>
          <cell r="CB1314" t="b">
            <v>0</v>
          </cell>
          <cell r="CD1314" t="b">
            <v>0</v>
          </cell>
          <cell r="CE1314" t="b">
            <v>0</v>
          </cell>
          <cell r="CG1314" t="b">
            <v>0</v>
          </cell>
          <cell r="CH1314" t="b">
            <v>0</v>
          </cell>
          <cell r="CP1314">
            <v>0</v>
          </cell>
          <cell r="CT1314" t="b">
            <v>0</v>
          </cell>
          <cell r="CV1314" t="b">
            <v>0</v>
          </cell>
          <cell r="CX1314" t="b">
            <v>0</v>
          </cell>
          <cell r="CZ1314" t="b">
            <v>0</v>
          </cell>
          <cell r="DB1314" t="b">
            <v>0</v>
          </cell>
          <cell r="DD1314" t="b">
            <v>0</v>
          </cell>
          <cell r="DF1314" t="b">
            <v>0</v>
          </cell>
          <cell r="DH1314" t="b">
            <v>0</v>
          </cell>
          <cell r="DJ1314" t="b">
            <v>0</v>
          </cell>
          <cell r="DL1314" t="b">
            <v>0</v>
          </cell>
          <cell r="DN1314" t="b">
            <v>0</v>
          </cell>
          <cell r="DP1314" t="b">
            <v>0</v>
          </cell>
          <cell r="DV1314">
            <v>0</v>
          </cell>
          <cell r="DX1314">
            <v>0</v>
          </cell>
          <cell r="DZ1314">
            <v>0</v>
          </cell>
          <cell r="EB1314">
            <v>0</v>
          </cell>
          <cell r="ED1314">
            <v>0</v>
          </cell>
          <cell r="EF1314">
            <v>0</v>
          </cell>
          <cell r="EJ1314">
            <v>0</v>
          </cell>
          <cell r="EL1314">
            <v>0</v>
          </cell>
          <cell r="EN1314">
            <v>0</v>
          </cell>
          <cell r="EP1314">
            <v>0</v>
          </cell>
          <cell r="ER1314">
            <v>0</v>
          </cell>
          <cell r="ET1314">
            <v>0</v>
          </cell>
          <cell r="EX1314">
            <v>0</v>
          </cell>
          <cell r="EZ1314">
            <v>0</v>
          </cell>
          <cell r="FD1314">
            <v>0</v>
          </cell>
          <cell r="FF1314">
            <v>0</v>
          </cell>
        </row>
        <row r="1315">
          <cell r="A1315" t="str">
            <v>ImportHollandNorge</v>
          </cell>
          <cell r="B1315" t="str">
            <v>Norge</v>
          </cell>
          <cell r="G1315">
            <v>700</v>
          </cell>
          <cell r="H1315">
            <v>0</v>
          </cell>
          <cell r="N1315">
            <v>-3159.25</v>
          </cell>
          <cell r="AK1315">
            <v>175</v>
          </cell>
          <cell r="AL1315">
            <v>0</v>
          </cell>
          <cell r="AN1315">
            <v>0</v>
          </cell>
          <cell r="AO1315">
            <v>0</v>
          </cell>
          <cell r="AP1315">
            <v>0</v>
          </cell>
          <cell r="AQ1315">
            <v>0</v>
          </cell>
          <cell r="BG1315" t="b">
            <v>0</v>
          </cell>
          <cell r="BO1315" t="b">
            <v>0</v>
          </cell>
          <cell r="CA1315" t="b">
            <v>0</v>
          </cell>
          <cell r="CB1315" t="b">
            <v>0</v>
          </cell>
          <cell r="CD1315" t="b">
            <v>0</v>
          </cell>
          <cell r="CE1315" t="b">
            <v>0</v>
          </cell>
          <cell r="CG1315" t="b">
            <v>0</v>
          </cell>
          <cell r="CH1315" t="b">
            <v>0</v>
          </cell>
          <cell r="CP1315">
            <v>0</v>
          </cell>
          <cell r="CT1315" t="b">
            <v>0</v>
          </cell>
          <cell r="CV1315" t="b">
            <v>0</v>
          </cell>
          <cell r="CX1315" t="b">
            <v>0</v>
          </cell>
          <cell r="CZ1315" t="b">
            <v>0</v>
          </cell>
          <cell r="DB1315" t="b">
            <v>0</v>
          </cell>
          <cell r="DD1315" t="b">
            <v>0</v>
          </cell>
          <cell r="DF1315" t="b">
            <v>0</v>
          </cell>
          <cell r="DH1315" t="b">
            <v>0</v>
          </cell>
          <cell r="DJ1315" t="b">
            <v>0</v>
          </cell>
          <cell r="DL1315" t="b">
            <v>0</v>
          </cell>
          <cell r="DN1315" t="b">
            <v>0</v>
          </cell>
          <cell r="DP1315" t="b">
            <v>0</v>
          </cell>
          <cell r="DV1315">
            <v>0</v>
          </cell>
          <cell r="DX1315">
            <v>0</v>
          </cell>
          <cell r="DZ1315">
            <v>0</v>
          </cell>
          <cell r="EB1315">
            <v>0</v>
          </cell>
          <cell r="ED1315">
            <v>0</v>
          </cell>
          <cell r="EF1315">
            <v>0</v>
          </cell>
          <cell r="EJ1315">
            <v>0</v>
          </cell>
          <cell r="EL1315">
            <v>0</v>
          </cell>
          <cell r="EN1315">
            <v>0</v>
          </cell>
          <cell r="EP1315">
            <v>0</v>
          </cell>
          <cell r="ER1315">
            <v>0</v>
          </cell>
          <cell r="ET1315">
            <v>0</v>
          </cell>
          <cell r="EX1315">
            <v>0</v>
          </cell>
          <cell r="EZ1315">
            <v>0</v>
          </cell>
          <cell r="FD1315">
            <v>0</v>
          </cell>
          <cell r="FF1315">
            <v>0</v>
          </cell>
        </row>
        <row r="1316">
          <cell r="A1316" t="str">
            <v>ImportHollandNorge</v>
          </cell>
          <cell r="B1316" t="str">
            <v>Norge</v>
          </cell>
          <cell r="G1316">
            <v>700</v>
          </cell>
          <cell r="H1316">
            <v>0</v>
          </cell>
          <cell r="N1316">
            <v>-3359.25</v>
          </cell>
          <cell r="AK1316">
            <v>140</v>
          </cell>
          <cell r="AL1316">
            <v>0</v>
          </cell>
          <cell r="AN1316">
            <v>0</v>
          </cell>
          <cell r="AO1316">
            <v>0</v>
          </cell>
          <cell r="AP1316">
            <v>0</v>
          </cell>
          <cell r="AQ1316">
            <v>0</v>
          </cell>
          <cell r="BG1316" t="b">
            <v>0</v>
          </cell>
          <cell r="BO1316" t="b">
            <v>0</v>
          </cell>
          <cell r="CA1316" t="b">
            <v>0</v>
          </cell>
          <cell r="CB1316" t="b">
            <v>0</v>
          </cell>
          <cell r="CD1316" t="b">
            <v>0</v>
          </cell>
          <cell r="CE1316" t="b">
            <v>0</v>
          </cell>
          <cell r="CG1316" t="b">
            <v>0</v>
          </cell>
          <cell r="CH1316" t="b">
            <v>0</v>
          </cell>
          <cell r="CP1316">
            <v>0</v>
          </cell>
          <cell r="CT1316" t="b">
            <v>0</v>
          </cell>
          <cell r="CV1316" t="b">
            <v>0</v>
          </cell>
          <cell r="CX1316" t="b">
            <v>0</v>
          </cell>
          <cell r="CZ1316" t="b">
            <v>0</v>
          </cell>
          <cell r="DB1316" t="b">
            <v>0</v>
          </cell>
          <cell r="DD1316" t="b">
            <v>0</v>
          </cell>
          <cell r="DF1316" t="b">
            <v>0</v>
          </cell>
          <cell r="DH1316" t="b">
            <v>0</v>
          </cell>
          <cell r="DJ1316" t="b">
            <v>0</v>
          </cell>
          <cell r="DL1316" t="b">
            <v>0</v>
          </cell>
          <cell r="DN1316" t="b">
            <v>0</v>
          </cell>
          <cell r="DP1316" t="b">
            <v>0</v>
          </cell>
          <cell r="DV1316">
            <v>0</v>
          </cell>
          <cell r="DX1316">
            <v>0</v>
          </cell>
          <cell r="DZ1316">
            <v>0</v>
          </cell>
          <cell r="EB1316">
            <v>0</v>
          </cell>
          <cell r="ED1316">
            <v>0</v>
          </cell>
          <cell r="EF1316">
            <v>0</v>
          </cell>
          <cell r="EJ1316">
            <v>0</v>
          </cell>
          <cell r="EL1316">
            <v>0</v>
          </cell>
          <cell r="EN1316">
            <v>0</v>
          </cell>
          <cell r="EP1316">
            <v>0</v>
          </cell>
          <cell r="ER1316">
            <v>0</v>
          </cell>
          <cell r="ET1316">
            <v>0</v>
          </cell>
          <cell r="EX1316">
            <v>0</v>
          </cell>
          <cell r="EZ1316">
            <v>0</v>
          </cell>
          <cell r="FD1316">
            <v>0</v>
          </cell>
          <cell r="FF1316">
            <v>0</v>
          </cell>
        </row>
        <row r="1317">
          <cell r="A1317" t="str">
            <v>ImportHollandNorge</v>
          </cell>
          <cell r="B1317" t="str">
            <v>Norge</v>
          </cell>
          <cell r="G1317">
            <v>700</v>
          </cell>
          <cell r="H1317">
            <v>0</v>
          </cell>
          <cell r="N1317">
            <v>-3559.25</v>
          </cell>
          <cell r="AK1317">
            <v>105.00000000000001</v>
          </cell>
          <cell r="AL1317">
            <v>0</v>
          </cell>
          <cell r="AN1317">
            <v>0</v>
          </cell>
          <cell r="AO1317">
            <v>0</v>
          </cell>
          <cell r="AP1317">
            <v>0</v>
          </cell>
          <cell r="AQ1317">
            <v>0</v>
          </cell>
          <cell r="BG1317" t="b">
            <v>0</v>
          </cell>
          <cell r="BO1317" t="b">
            <v>0</v>
          </cell>
          <cell r="CA1317" t="b">
            <v>0</v>
          </cell>
          <cell r="CB1317" t="b">
            <v>0</v>
          </cell>
          <cell r="CD1317" t="b">
            <v>0</v>
          </cell>
          <cell r="CE1317" t="b">
            <v>0</v>
          </cell>
          <cell r="CG1317" t="b">
            <v>0</v>
          </cell>
          <cell r="CH1317" t="b">
            <v>0</v>
          </cell>
          <cell r="CP1317">
            <v>0</v>
          </cell>
          <cell r="CT1317" t="b">
            <v>0</v>
          </cell>
          <cell r="CV1317" t="b">
            <v>0</v>
          </cell>
          <cell r="CX1317" t="b">
            <v>0</v>
          </cell>
          <cell r="CZ1317" t="b">
            <v>0</v>
          </cell>
          <cell r="DB1317" t="b">
            <v>0</v>
          </cell>
          <cell r="DD1317" t="b">
            <v>0</v>
          </cell>
          <cell r="DF1317" t="b">
            <v>0</v>
          </cell>
          <cell r="DH1317" t="b">
            <v>0</v>
          </cell>
          <cell r="DJ1317" t="b">
            <v>0</v>
          </cell>
          <cell r="DL1317" t="b">
            <v>0</v>
          </cell>
          <cell r="DN1317" t="b">
            <v>0</v>
          </cell>
          <cell r="DP1317" t="b">
            <v>0</v>
          </cell>
          <cell r="DV1317">
            <v>0</v>
          </cell>
          <cell r="DX1317">
            <v>0</v>
          </cell>
          <cell r="DZ1317">
            <v>0</v>
          </cell>
          <cell r="EB1317">
            <v>0</v>
          </cell>
          <cell r="ED1317">
            <v>0</v>
          </cell>
          <cell r="EF1317">
            <v>0</v>
          </cell>
          <cell r="EJ1317">
            <v>0</v>
          </cell>
          <cell r="EL1317">
            <v>0</v>
          </cell>
          <cell r="EN1317">
            <v>0</v>
          </cell>
          <cell r="EP1317">
            <v>0</v>
          </cell>
          <cell r="ER1317">
            <v>0</v>
          </cell>
          <cell r="ET1317">
            <v>0</v>
          </cell>
          <cell r="EX1317">
            <v>0</v>
          </cell>
          <cell r="EZ1317">
            <v>0</v>
          </cell>
          <cell r="FD1317">
            <v>0</v>
          </cell>
          <cell r="FF1317">
            <v>0</v>
          </cell>
        </row>
        <row r="1318">
          <cell r="A1318" t="str">
            <v>ImportHollandNorge</v>
          </cell>
          <cell r="B1318" t="str">
            <v>Norge</v>
          </cell>
          <cell r="G1318">
            <v>700</v>
          </cell>
          <cell r="H1318">
            <v>0</v>
          </cell>
          <cell r="N1318">
            <v>-3759.25</v>
          </cell>
          <cell r="AK1318">
            <v>70</v>
          </cell>
          <cell r="AL1318">
            <v>0</v>
          </cell>
          <cell r="AN1318">
            <v>0</v>
          </cell>
          <cell r="AO1318">
            <v>0</v>
          </cell>
          <cell r="AP1318">
            <v>0</v>
          </cell>
          <cell r="AQ1318">
            <v>0</v>
          </cell>
          <cell r="BG1318" t="b">
            <v>0</v>
          </cell>
          <cell r="BO1318" t="b">
            <v>0</v>
          </cell>
          <cell r="CA1318" t="b">
            <v>0</v>
          </cell>
          <cell r="CB1318" t="b">
            <v>0</v>
          </cell>
          <cell r="CD1318" t="b">
            <v>0</v>
          </cell>
          <cell r="CE1318" t="b">
            <v>0</v>
          </cell>
          <cell r="CG1318" t="b">
            <v>0</v>
          </cell>
          <cell r="CH1318" t="b">
            <v>0</v>
          </cell>
          <cell r="CP1318">
            <v>0</v>
          </cell>
          <cell r="CT1318" t="b">
            <v>0</v>
          </cell>
          <cell r="CV1318" t="b">
            <v>0</v>
          </cell>
          <cell r="CX1318" t="b">
            <v>0</v>
          </cell>
          <cell r="CZ1318" t="b">
            <v>0</v>
          </cell>
          <cell r="DB1318" t="b">
            <v>0</v>
          </cell>
          <cell r="DD1318" t="b">
            <v>0</v>
          </cell>
          <cell r="DF1318" t="b">
            <v>0</v>
          </cell>
          <cell r="DH1318" t="b">
            <v>0</v>
          </cell>
          <cell r="DJ1318" t="b">
            <v>0</v>
          </cell>
          <cell r="DL1318" t="b">
            <v>0</v>
          </cell>
          <cell r="DN1318" t="b">
            <v>0</v>
          </cell>
          <cell r="DP1318" t="b">
            <v>0</v>
          </cell>
          <cell r="DV1318">
            <v>0</v>
          </cell>
          <cell r="DX1318">
            <v>0</v>
          </cell>
          <cell r="DZ1318">
            <v>0</v>
          </cell>
          <cell r="EB1318">
            <v>0</v>
          </cell>
          <cell r="ED1318">
            <v>0</v>
          </cell>
          <cell r="EF1318">
            <v>0</v>
          </cell>
          <cell r="EJ1318">
            <v>0</v>
          </cell>
          <cell r="EL1318">
            <v>0</v>
          </cell>
          <cell r="EN1318">
            <v>0</v>
          </cell>
          <cell r="EP1318">
            <v>0</v>
          </cell>
          <cell r="ER1318">
            <v>0</v>
          </cell>
          <cell r="ET1318">
            <v>0</v>
          </cell>
          <cell r="EX1318">
            <v>0</v>
          </cell>
          <cell r="EZ1318">
            <v>0</v>
          </cell>
          <cell r="FD1318">
            <v>0</v>
          </cell>
          <cell r="FF1318">
            <v>0</v>
          </cell>
        </row>
        <row r="1319">
          <cell r="A1319" t="str">
            <v>ImportHollandNorge</v>
          </cell>
          <cell r="B1319" t="str">
            <v>Norge</v>
          </cell>
          <cell r="G1319">
            <v>700</v>
          </cell>
          <cell r="H1319">
            <v>0</v>
          </cell>
          <cell r="N1319">
            <v>-3959.25</v>
          </cell>
          <cell r="AK1319">
            <v>70</v>
          </cell>
          <cell r="AL1319">
            <v>0</v>
          </cell>
          <cell r="AN1319">
            <v>0</v>
          </cell>
          <cell r="AO1319">
            <v>0</v>
          </cell>
          <cell r="AP1319">
            <v>0</v>
          </cell>
          <cell r="AQ1319">
            <v>0</v>
          </cell>
          <cell r="BG1319" t="b">
            <v>0</v>
          </cell>
          <cell r="BO1319" t="b">
            <v>0</v>
          </cell>
          <cell r="CA1319" t="b">
            <v>0</v>
          </cell>
          <cell r="CB1319" t="b">
            <v>0</v>
          </cell>
          <cell r="CD1319" t="b">
            <v>0</v>
          </cell>
          <cell r="CE1319" t="b">
            <v>0</v>
          </cell>
          <cell r="CG1319" t="b">
            <v>0</v>
          </cell>
          <cell r="CH1319" t="b">
            <v>0</v>
          </cell>
          <cell r="CP1319">
            <v>0</v>
          </cell>
          <cell r="CT1319" t="b">
            <v>0</v>
          </cell>
          <cell r="CV1319" t="b">
            <v>0</v>
          </cell>
          <cell r="CX1319" t="b">
            <v>0</v>
          </cell>
          <cell r="CZ1319" t="b">
            <v>0</v>
          </cell>
          <cell r="DB1319" t="b">
            <v>0</v>
          </cell>
          <cell r="DD1319" t="b">
            <v>0</v>
          </cell>
          <cell r="DF1319" t="b">
            <v>0</v>
          </cell>
          <cell r="DH1319" t="b">
            <v>0</v>
          </cell>
          <cell r="DJ1319" t="b">
            <v>0</v>
          </cell>
          <cell r="DL1319" t="b">
            <v>0</v>
          </cell>
          <cell r="DN1319" t="b">
            <v>0</v>
          </cell>
          <cell r="DP1319" t="b">
            <v>0</v>
          </cell>
          <cell r="DV1319">
            <v>0</v>
          </cell>
          <cell r="DX1319">
            <v>0</v>
          </cell>
          <cell r="DZ1319">
            <v>0</v>
          </cell>
          <cell r="EB1319">
            <v>0</v>
          </cell>
          <cell r="ED1319">
            <v>0</v>
          </cell>
          <cell r="EF1319">
            <v>0</v>
          </cell>
          <cell r="EJ1319">
            <v>0</v>
          </cell>
          <cell r="EL1319">
            <v>0</v>
          </cell>
          <cell r="EN1319">
            <v>0</v>
          </cell>
          <cell r="EP1319">
            <v>0</v>
          </cell>
          <cell r="ER1319">
            <v>0</v>
          </cell>
          <cell r="ET1319">
            <v>0</v>
          </cell>
          <cell r="EX1319">
            <v>0</v>
          </cell>
          <cell r="EZ1319">
            <v>0</v>
          </cell>
          <cell r="FD1319">
            <v>0</v>
          </cell>
          <cell r="FF1319">
            <v>0</v>
          </cell>
        </row>
        <row r="1320">
          <cell r="A1320" t="str">
            <v>ImportHollandNorge</v>
          </cell>
          <cell r="B1320" t="str">
            <v>Norge</v>
          </cell>
          <cell r="G1320">
            <v>700</v>
          </cell>
          <cell r="H1320">
            <v>0</v>
          </cell>
          <cell r="N1320">
            <v>-4159.25</v>
          </cell>
          <cell r="AK1320">
            <v>70</v>
          </cell>
          <cell r="AL1320">
            <v>0</v>
          </cell>
          <cell r="AN1320">
            <v>0</v>
          </cell>
          <cell r="AO1320">
            <v>0</v>
          </cell>
          <cell r="AP1320">
            <v>0</v>
          </cell>
          <cell r="AQ1320">
            <v>0</v>
          </cell>
          <cell r="BG1320" t="b">
            <v>0</v>
          </cell>
          <cell r="BO1320" t="b">
            <v>0</v>
          </cell>
          <cell r="CA1320" t="b">
            <v>0</v>
          </cell>
          <cell r="CB1320" t="b">
            <v>0</v>
          </cell>
          <cell r="CD1320" t="b">
            <v>0</v>
          </cell>
          <cell r="CE1320" t="b">
            <v>0</v>
          </cell>
          <cell r="CG1320" t="b">
            <v>0</v>
          </cell>
          <cell r="CH1320" t="b">
            <v>0</v>
          </cell>
          <cell r="CP1320">
            <v>0</v>
          </cell>
          <cell r="CT1320" t="b">
            <v>0</v>
          </cell>
          <cell r="CV1320" t="b">
            <v>0</v>
          </cell>
          <cell r="CX1320" t="b">
            <v>0</v>
          </cell>
          <cell r="CZ1320" t="b">
            <v>0</v>
          </cell>
          <cell r="DB1320" t="b">
            <v>0</v>
          </cell>
          <cell r="DD1320" t="b">
            <v>0</v>
          </cell>
          <cell r="DF1320" t="b">
            <v>0</v>
          </cell>
          <cell r="DH1320" t="b">
            <v>0</v>
          </cell>
          <cell r="DJ1320" t="b">
            <v>0</v>
          </cell>
          <cell r="DL1320" t="b">
            <v>0</v>
          </cell>
          <cell r="DN1320" t="b">
            <v>0</v>
          </cell>
          <cell r="DP1320" t="b">
            <v>0</v>
          </cell>
          <cell r="DV1320">
            <v>0</v>
          </cell>
          <cell r="DX1320">
            <v>0</v>
          </cell>
          <cell r="DZ1320">
            <v>0</v>
          </cell>
          <cell r="EB1320">
            <v>0</v>
          </cell>
          <cell r="ED1320">
            <v>0</v>
          </cell>
          <cell r="EF1320">
            <v>0</v>
          </cell>
          <cell r="EJ1320">
            <v>0</v>
          </cell>
          <cell r="EL1320">
            <v>0</v>
          </cell>
          <cell r="EN1320">
            <v>0</v>
          </cell>
          <cell r="EP1320">
            <v>0</v>
          </cell>
          <cell r="ER1320">
            <v>0</v>
          </cell>
          <cell r="ET1320">
            <v>0</v>
          </cell>
          <cell r="EX1320">
            <v>0</v>
          </cell>
          <cell r="EZ1320">
            <v>0</v>
          </cell>
          <cell r="FD1320">
            <v>0</v>
          </cell>
          <cell r="FF1320">
            <v>0</v>
          </cell>
        </row>
        <row r="1321">
          <cell r="A1321" t="str">
            <v>ImportTysklandNorge</v>
          </cell>
          <cell r="B1321" t="str">
            <v>Norge</v>
          </cell>
          <cell r="G1321">
            <v>600</v>
          </cell>
          <cell r="H1321">
            <v>0</v>
          </cell>
          <cell r="N1321">
            <v>0</v>
          </cell>
          <cell r="AK1321">
            <v>0</v>
          </cell>
          <cell r="AL1321">
            <v>0</v>
          </cell>
          <cell r="AN1321">
            <v>0</v>
          </cell>
          <cell r="AO1321">
            <v>0</v>
          </cell>
          <cell r="AP1321">
            <v>0</v>
          </cell>
          <cell r="AQ1321">
            <v>36</v>
          </cell>
          <cell r="BG1321" t="b">
            <v>0</v>
          </cell>
          <cell r="BO1321" t="b">
            <v>0</v>
          </cell>
          <cell r="CA1321" t="b">
            <v>0</v>
          </cell>
          <cell r="CB1321" t="b">
            <v>0</v>
          </cell>
          <cell r="CD1321" t="b">
            <v>0</v>
          </cell>
          <cell r="CE1321" t="b">
            <v>0</v>
          </cell>
          <cell r="CG1321" t="b">
            <v>0</v>
          </cell>
          <cell r="CH1321" t="b">
            <v>0</v>
          </cell>
          <cell r="CP1321">
            <v>0</v>
          </cell>
          <cell r="CT1321" t="b">
            <v>0</v>
          </cell>
          <cell r="CV1321" t="b">
            <v>0</v>
          </cell>
          <cell r="CX1321" t="b">
            <v>0</v>
          </cell>
          <cell r="CZ1321" t="b">
            <v>0</v>
          </cell>
          <cell r="DB1321" t="b">
            <v>0</v>
          </cell>
          <cell r="DD1321" t="b">
            <v>0</v>
          </cell>
          <cell r="DF1321" t="b">
            <v>0</v>
          </cell>
          <cell r="DH1321" t="b">
            <v>0</v>
          </cell>
          <cell r="DJ1321" t="b">
            <v>0</v>
          </cell>
          <cell r="DL1321" t="b">
            <v>0</v>
          </cell>
          <cell r="DN1321" t="b">
            <v>0</v>
          </cell>
          <cell r="DP1321" t="b">
            <v>0</v>
          </cell>
          <cell r="DV1321">
            <v>0</v>
          </cell>
          <cell r="DX1321">
            <v>0</v>
          </cell>
          <cell r="DZ1321">
            <v>0</v>
          </cell>
          <cell r="EB1321">
            <v>0</v>
          </cell>
          <cell r="ED1321">
            <v>0</v>
          </cell>
          <cell r="EF1321">
            <v>0</v>
          </cell>
          <cell r="EJ1321">
            <v>0</v>
          </cell>
          <cell r="EL1321">
            <v>0</v>
          </cell>
          <cell r="EN1321">
            <v>0</v>
          </cell>
          <cell r="EP1321">
            <v>0</v>
          </cell>
          <cell r="ER1321">
            <v>0</v>
          </cell>
          <cell r="ET1321">
            <v>0</v>
          </cell>
          <cell r="EX1321">
            <v>0</v>
          </cell>
          <cell r="EZ1321">
            <v>0</v>
          </cell>
          <cell r="FD1321">
            <v>0</v>
          </cell>
          <cell r="FF1321">
            <v>0</v>
          </cell>
        </row>
        <row r="1322">
          <cell r="A1322" t="str">
            <v>NGCC_S01</v>
          </cell>
          <cell r="B1322" t="str">
            <v>Sverige</v>
          </cell>
          <cell r="G1322">
            <v>-348.32342007434949</v>
          </cell>
          <cell r="H1322">
            <v>300</v>
          </cell>
          <cell r="AK1322">
            <v>-1187.957024163569</v>
          </cell>
          <cell r="AL1322">
            <v>7870.3846153846152</v>
          </cell>
          <cell r="AN1322">
            <v>39</v>
          </cell>
          <cell r="AO1322">
            <v>0</v>
          </cell>
          <cell r="AP1322">
            <v>0</v>
          </cell>
          <cell r="AQ1322">
            <v>0</v>
          </cell>
          <cell r="BG1322" t="b">
            <v>0</v>
          </cell>
          <cell r="BO1322" t="b">
            <v>0</v>
          </cell>
          <cell r="CA1322" t="b">
            <v>0</v>
          </cell>
          <cell r="CB1322" t="b">
            <v>0</v>
          </cell>
          <cell r="CD1322" t="b">
            <v>0</v>
          </cell>
          <cell r="CE1322" t="b">
            <v>0</v>
          </cell>
          <cell r="CG1322" t="b">
            <v>0</v>
          </cell>
          <cell r="CH1322" t="b">
            <v>0</v>
          </cell>
          <cell r="CP1322" t="e">
            <v>#N/A</v>
          </cell>
          <cell r="CT1322" t="b">
            <v>0</v>
          </cell>
          <cell r="CV1322" t="b">
            <v>0</v>
          </cell>
          <cell r="CX1322" t="b">
            <v>0</v>
          </cell>
          <cell r="CZ1322" t="b">
            <v>0</v>
          </cell>
          <cell r="DB1322" t="b">
            <v>0</v>
          </cell>
          <cell r="DD1322" t="b">
            <v>0</v>
          </cell>
          <cell r="DF1322" t="b">
            <v>0</v>
          </cell>
          <cell r="DH1322" t="b">
            <v>0</v>
          </cell>
          <cell r="DJ1322" t="b">
            <v>0</v>
          </cell>
          <cell r="DL1322" t="b">
            <v>0</v>
          </cell>
          <cell r="DN1322" t="b">
            <v>0</v>
          </cell>
          <cell r="DP1322" t="b">
            <v>0</v>
          </cell>
          <cell r="DV1322">
            <v>0</v>
          </cell>
          <cell r="DX1322">
            <v>0</v>
          </cell>
          <cell r="DZ1322">
            <v>0</v>
          </cell>
          <cell r="EB1322">
            <v>0</v>
          </cell>
          <cell r="ED1322">
            <v>0</v>
          </cell>
          <cell r="EF1322">
            <v>0</v>
          </cell>
          <cell r="EJ1322">
            <v>0</v>
          </cell>
          <cell r="EL1322">
            <v>0</v>
          </cell>
          <cell r="EN1322">
            <v>0</v>
          </cell>
          <cell r="EP1322">
            <v>0</v>
          </cell>
          <cell r="ER1322">
            <v>0</v>
          </cell>
          <cell r="ET1322">
            <v>0</v>
          </cell>
          <cell r="EX1322">
            <v>0</v>
          </cell>
          <cell r="EZ1322">
            <v>0</v>
          </cell>
          <cell r="FD1322">
            <v>0</v>
          </cell>
          <cell r="FF1322">
            <v>0</v>
          </cell>
        </row>
        <row r="1323">
          <cell r="A1323" t="str">
            <v>NGCC_S02</v>
          </cell>
          <cell r="B1323" t="str">
            <v>Sverige</v>
          </cell>
          <cell r="G1323">
            <v>-348.32342007434949</v>
          </cell>
          <cell r="H1323">
            <v>300</v>
          </cell>
          <cell r="AK1323">
            <v>-1187.957024163569</v>
          </cell>
          <cell r="AL1323">
            <v>7870.3846153846152</v>
          </cell>
          <cell r="AN1323">
            <v>39</v>
          </cell>
          <cell r="AO1323">
            <v>0</v>
          </cell>
          <cell r="AP1323">
            <v>0</v>
          </cell>
          <cell r="AQ1323">
            <v>0</v>
          </cell>
          <cell r="BG1323" t="b">
            <v>0</v>
          </cell>
          <cell r="BO1323" t="b">
            <v>0</v>
          </cell>
          <cell r="CA1323" t="b">
            <v>0</v>
          </cell>
          <cell r="CB1323" t="b">
            <v>0</v>
          </cell>
          <cell r="CD1323" t="b">
            <v>0</v>
          </cell>
          <cell r="CE1323" t="b">
            <v>0</v>
          </cell>
          <cell r="CG1323" t="b">
            <v>0</v>
          </cell>
          <cell r="CH1323" t="b">
            <v>0</v>
          </cell>
          <cell r="CP1323" t="e">
            <v>#N/A</v>
          </cell>
          <cell r="CT1323" t="b">
            <v>0</v>
          </cell>
          <cell r="CV1323" t="b">
            <v>0</v>
          </cell>
          <cell r="CX1323" t="b">
            <v>0</v>
          </cell>
          <cell r="CZ1323" t="b">
            <v>0</v>
          </cell>
          <cell r="DB1323" t="b">
            <v>0</v>
          </cell>
          <cell r="DD1323" t="b">
            <v>0</v>
          </cell>
          <cell r="DF1323" t="b">
            <v>0</v>
          </cell>
          <cell r="DH1323" t="b">
            <v>0</v>
          </cell>
          <cell r="DJ1323" t="b">
            <v>0</v>
          </cell>
          <cell r="DL1323" t="b">
            <v>0</v>
          </cell>
          <cell r="DN1323" t="b">
            <v>0</v>
          </cell>
          <cell r="DP1323" t="b">
            <v>0</v>
          </cell>
          <cell r="DV1323">
            <v>0</v>
          </cell>
          <cell r="DX1323">
            <v>0</v>
          </cell>
          <cell r="DZ1323">
            <v>0</v>
          </cell>
          <cell r="EB1323">
            <v>0</v>
          </cell>
          <cell r="ED1323">
            <v>0</v>
          </cell>
          <cell r="EF1323">
            <v>0</v>
          </cell>
          <cell r="EJ1323">
            <v>0</v>
          </cell>
          <cell r="EL1323">
            <v>0</v>
          </cell>
          <cell r="EN1323">
            <v>0</v>
          </cell>
          <cell r="EP1323">
            <v>0</v>
          </cell>
          <cell r="ER1323">
            <v>0</v>
          </cell>
          <cell r="ET1323">
            <v>0</v>
          </cell>
          <cell r="EX1323">
            <v>0</v>
          </cell>
          <cell r="EZ1323">
            <v>0</v>
          </cell>
          <cell r="FD1323">
            <v>0</v>
          </cell>
          <cell r="FF1323">
            <v>0</v>
          </cell>
        </row>
        <row r="1324">
          <cell r="A1324" t="str">
            <v>Biomass_S01</v>
          </cell>
          <cell r="B1324" t="str">
            <v>Sverige</v>
          </cell>
          <cell r="G1324">
            <v>500</v>
          </cell>
          <cell r="H1324">
            <v>400</v>
          </cell>
          <cell r="AK1324">
            <v>255.70833333333331</v>
          </cell>
          <cell r="AL1324">
            <v>1573.5897435897434</v>
          </cell>
          <cell r="AN1324">
            <v>52</v>
          </cell>
          <cell r="AO1324">
            <v>81.949999999999989</v>
          </cell>
          <cell r="AP1324">
            <v>12665</v>
          </cell>
          <cell r="AQ1324">
            <v>70</v>
          </cell>
          <cell r="BG1324" t="b">
            <v>0</v>
          </cell>
          <cell r="BO1324" t="b">
            <v>0</v>
          </cell>
          <cell r="CA1324" t="b">
            <v>0</v>
          </cell>
          <cell r="CB1324" t="b">
            <v>0</v>
          </cell>
          <cell r="CD1324" t="b">
            <v>0</v>
          </cell>
          <cell r="CE1324" t="b">
            <v>0</v>
          </cell>
          <cell r="CG1324" t="b">
            <v>0</v>
          </cell>
          <cell r="CH1324" t="b">
            <v>0</v>
          </cell>
          <cell r="CP1324" t="str">
            <v>ECWCHEXC</v>
          </cell>
          <cell r="CT1324" t="b">
            <v>0</v>
          </cell>
          <cell r="CV1324" t="b">
            <v>0</v>
          </cell>
          <cell r="CX1324" t="b">
            <v>0</v>
          </cell>
          <cell r="CZ1324" t="b">
            <v>0</v>
          </cell>
          <cell r="DB1324" t="b">
            <v>0</v>
          </cell>
          <cell r="DD1324" t="b">
            <v>0</v>
          </cell>
          <cell r="DF1324" t="b">
            <v>0</v>
          </cell>
          <cell r="DH1324" t="b">
            <v>0</v>
          </cell>
          <cell r="DJ1324" t="b">
            <v>0</v>
          </cell>
          <cell r="DL1324" t="b">
            <v>0</v>
          </cell>
          <cell r="DN1324" t="b">
            <v>0</v>
          </cell>
          <cell r="DP1324" t="b">
            <v>0</v>
          </cell>
          <cell r="DV1324">
            <v>0</v>
          </cell>
          <cell r="DX1324">
            <v>0</v>
          </cell>
          <cell r="DZ1324">
            <v>0</v>
          </cell>
          <cell r="EB1324">
            <v>0</v>
          </cell>
          <cell r="ED1324">
            <v>0</v>
          </cell>
          <cell r="EF1324">
            <v>0</v>
          </cell>
          <cell r="EJ1324">
            <v>0</v>
          </cell>
          <cell r="EL1324">
            <v>0</v>
          </cell>
          <cell r="EN1324">
            <v>0</v>
          </cell>
          <cell r="EP1324">
            <v>0</v>
          </cell>
          <cell r="ER1324">
            <v>0</v>
          </cell>
          <cell r="ET1324">
            <v>0</v>
          </cell>
          <cell r="EX1324">
            <v>0</v>
          </cell>
          <cell r="EZ1324">
            <v>0</v>
          </cell>
          <cell r="FD1324">
            <v>0</v>
          </cell>
          <cell r="FF1324">
            <v>0</v>
          </cell>
        </row>
        <row r="1325">
          <cell r="A1325" t="str">
            <v>Biomass_S02</v>
          </cell>
          <cell r="B1325" t="str">
            <v>Sverige</v>
          </cell>
          <cell r="G1325">
            <v>500</v>
          </cell>
          <cell r="H1325">
            <v>400</v>
          </cell>
          <cell r="AK1325">
            <v>257.29166666666669</v>
          </cell>
          <cell r="AL1325">
            <v>1583.3333333333335</v>
          </cell>
          <cell r="AN1325">
            <v>52</v>
          </cell>
          <cell r="AO1325">
            <v>81.949999999999989</v>
          </cell>
          <cell r="AP1325">
            <v>12665</v>
          </cell>
          <cell r="AQ1325">
            <v>70</v>
          </cell>
          <cell r="BG1325" t="b">
            <v>0</v>
          </cell>
          <cell r="BO1325" t="b">
            <v>0</v>
          </cell>
          <cell r="CA1325" t="b">
            <v>0</v>
          </cell>
          <cell r="CB1325" t="b">
            <v>0</v>
          </cell>
          <cell r="CD1325" t="b">
            <v>0</v>
          </cell>
          <cell r="CE1325" t="b">
            <v>0</v>
          </cell>
          <cell r="CG1325" t="b">
            <v>0</v>
          </cell>
          <cell r="CH1325" t="b">
            <v>0</v>
          </cell>
          <cell r="CP1325" t="str">
            <v>ECWCHEXC</v>
          </cell>
          <cell r="CT1325" t="b">
            <v>0</v>
          </cell>
          <cell r="CV1325" t="b">
            <v>0</v>
          </cell>
          <cell r="CX1325" t="b">
            <v>0</v>
          </cell>
          <cell r="CZ1325" t="b">
            <v>0</v>
          </cell>
          <cell r="DB1325" t="b">
            <v>0</v>
          </cell>
          <cell r="DD1325" t="b">
            <v>0</v>
          </cell>
          <cell r="DF1325" t="b">
            <v>0</v>
          </cell>
          <cell r="DH1325" t="b">
            <v>0</v>
          </cell>
          <cell r="DJ1325" t="b">
            <v>0</v>
          </cell>
          <cell r="DL1325" t="b">
            <v>0</v>
          </cell>
          <cell r="DN1325" t="b">
            <v>0</v>
          </cell>
          <cell r="DP1325" t="b">
            <v>0</v>
          </cell>
          <cell r="DV1325">
            <v>0</v>
          </cell>
          <cell r="DX1325">
            <v>0</v>
          </cell>
          <cell r="DZ1325">
            <v>0</v>
          </cell>
          <cell r="EB1325">
            <v>0</v>
          </cell>
          <cell r="ED1325">
            <v>0</v>
          </cell>
          <cell r="EF1325">
            <v>0</v>
          </cell>
          <cell r="EJ1325">
            <v>0</v>
          </cell>
          <cell r="EL1325">
            <v>0</v>
          </cell>
          <cell r="EN1325">
            <v>0</v>
          </cell>
          <cell r="EP1325">
            <v>0</v>
          </cell>
          <cell r="ER1325">
            <v>0</v>
          </cell>
          <cell r="ET1325">
            <v>0</v>
          </cell>
          <cell r="EX1325">
            <v>0</v>
          </cell>
          <cell r="EZ1325">
            <v>0</v>
          </cell>
          <cell r="FD1325">
            <v>0</v>
          </cell>
          <cell r="FF1325">
            <v>0</v>
          </cell>
        </row>
        <row r="1326">
          <cell r="A1326" t="str">
            <v>Barsebäck 1</v>
          </cell>
          <cell r="B1326" t="str">
            <v>Sverige</v>
          </cell>
          <cell r="G1326">
            <v>615</v>
          </cell>
          <cell r="H1326">
            <v>0</v>
          </cell>
          <cell r="AK1326">
            <v>181.11749999999998</v>
          </cell>
          <cell r="AL1326">
            <v>0</v>
          </cell>
          <cell r="AN1326">
            <v>0</v>
          </cell>
          <cell r="AO1326">
            <v>184.5</v>
          </cell>
          <cell r="AP1326">
            <v>18450</v>
          </cell>
          <cell r="AQ1326">
            <v>86.100000000000009</v>
          </cell>
          <cell r="BG1326" t="b">
            <v>0</v>
          </cell>
          <cell r="BO1326" t="b">
            <v>0</v>
          </cell>
          <cell r="CA1326" t="b">
            <v>0</v>
          </cell>
          <cell r="CB1326" t="b">
            <v>0</v>
          </cell>
          <cell r="CD1326" t="b">
            <v>0</v>
          </cell>
          <cell r="CE1326" t="b">
            <v>0</v>
          </cell>
          <cell r="CG1326" t="b">
            <v>0</v>
          </cell>
          <cell r="CH1326" t="b">
            <v>0</v>
          </cell>
          <cell r="CP1326">
            <v>0</v>
          </cell>
          <cell r="CT1326" t="b">
            <v>0</v>
          </cell>
          <cell r="CV1326" t="b">
            <v>0</v>
          </cell>
          <cell r="CX1326" t="b">
            <v>0</v>
          </cell>
          <cell r="CZ1326" t="b">
            <v>0</v>
          </cell>
          <cell r="DB1326" t="b">
            <v>0</v>
          </cell>
          <cell r="DD1326" t="b">
            <v>0</v>
          </cell>
          <cell r="DF1326" t="b">
            <v>0</v>
          </cell>
          <cell r="DH1326" t="b">
            <v>0</v>
          </cell>
          <cell r="DJ1326" t="b">
            <v>0</v>
          </cell>
          <cell r="DL1326" t="b">
            <v>0</v>
          </cell>
          <cell r="DN1326" t="b">
            <v>0</v>
          </cell>
          <cell r="DP1326" t="b">
            <v>0</v>
          </cell>
          <cell r="DV1326">
            <v>0</v>
          </cell>
          <cell r="DX1326">
            <v>0</v>
          </cell>
          <cell r="DZ1326">
            <v>0</v>
          </cell>
          <cell r="EB1326">
            <v>0</v>
          </cell>
          <cell r="ED1326">
            <v>0</v>
          </cell>
          <cell r="EF1326">
            <v>0</v>
          </cell>
          <cell r="EJ1326">
            <v>0</v>
          </cell>
          <cell r="EL1326">
            <v>0</v>
          </cell>
          <cell r="EN1326">
            <v>0</v>
          </cell>
          <cell r="EP1326">
            <v>0</v>
          </cell>
          <cell r="ER1326">
            <v>0</v>
          </cell>
          <cell r="ET1326">
            <v>0</v>
          </cell>
          <cell r="EX1326">
            <v>0</v>
          </cell>
          <cell r="EZ1326">
            <v>0</v>
          </cell>
          <cell r="FD1326">
            <v>0</v>
          </cell>
          <cell r="FF1326">
            <v>0</v>
          </cell>
        </row>
        <row r="1327">
          <cell r="A1327" t="str">
            <v>Barsebäck 2</v>
          </cell>
          <cell r="B1327" t="str">
            <v>Sverige</v>
          </cell>
          <cell r="G1327">
            <v>615</v>
          </cell>
          <cell r="H1327">
            <v>0</v>
          </cell>
          <cell r="AK1327">
            <v>193.971</v>
          </cell>
          <cell r="AL1327">
            <v>0</v>
          </cell>
          <cell r="AN1327">
            <v>0</v>
          </cell>
          <cell r="AO1327">
            <v>184.5</v>
          </cell>
          <cell r="AP1327">
            <v>18450</v>
          </cell>
          <cell r="AQ1327">
            <v>86.100000000000009</v>
          </cell>
          <cell r="BG1327" t="b">
            <v>0</v>
          </cell>
          <cell r="BO1327" t="b">
            <v>0</v>
          </cell>
          <cell r="CA1327" t="b">
            <v>0</v>
          </cell>
          <cell r="CB1327" t="b">
            <v>0</v>
          </cell>
          <cell r="CD1327" t="b">
            <v>0</v>
          </cell>
          <cell r="CE1327" t="b">
            <v>0</v>
          </cell>
          <cell r="CG1327" t="b">
            <v>0</v>
          </cell>
          <cell r="CH1327" t="b">
            <v>0</v>
          </cell>
          <cell r="CP1327">
            <v>0</v>
          </cell>
          <cell r="CT1327" t="b">
            <v>0</v>
          </cell>
          <cell r="CV1327" t="b">
            <v>0</v>
          </cell>
          <cell r="CX1327" t="b">
            <v>0</v>
          </cell>
          <cell r="CZ1327" t="b">
            <v>0</v>
          </cell>
          <cell r="DB1327" t="b">
            <v>0</v>
          </cell>
          <cell r="DD1327" t="b">
            <v>0</v>
          </cell>
          <cell r="DF1327" t="b">
            <v>0</v>
          </cell>
          <cell r="DH1327" t="b">
            <v>0</v>
          </cell>
          <cell r="DJ1327" t="b">
            <v>0</v>
          </cell>
          <cell r="DL1327" t="b">
            <v>0</v>
          </cell>
          <cell r="DN1327" t="b">
            <v>0</v>
          </cell>
          <cell r="DP1327" t="b">
            <v>0</v>
          </cell>
          <cell r="DV1327">
            <v>0</v>
          </cell>
          <cell r="DX1327">
            <v>0</v>
          </cell>
          <cell r="DZ1327">
            <v>0</v>
          </cell>
          <cell r="EB1327">
            <v>0</v>
          </cell>
          <cell r="ED1327">
            <v>0</v>
          </cell>
          <cell r="EF1327">
            <v>0</v>
          </cell>
          <cell r="EJ1327">
            <v>0</v>
          </cell>
          <cell r="EL1327">
            <v>0</v>
          </cell>
          <cell r="EN1327">
            <v>0</v>
          </cell>
          <cell r="EP1327">
            <v>0</v>
          </cell>
          <cell r="ER1327">
            <v>0</v>
          </cell>
          <cell r="ET1327">
            <v>0</v>
          </cell>
          <cell r="EX1327">
            <v>0</v>
          </cell>
          <cell r="EZ1327">
            <v>0</v>
          </cell>
          <cell r="FD1327">
            <v>0</v>
          </cell>
          <cell r="FF1327">
            <v>0</v>
          </cell>
        </row>
        <row r="1328">
          <cell r="A1328" t="str">
            <v>Forsmark1-2</v>
          </cell>
          <cell r="B1328" t="str">
            <v>Sverige</v>
          </cell>
          <cell r="G1328">
            <v>1920</v>
          </cell>
          <cell r="H1328">
            <v>0</v>
          </cell>
          <cell r="AK1328">
            <v>620.16</v>
          </cell>
          <cell r="AL1328">
            <v>0</v>
          </cell>
          <cell r="AN1328">
            <v>0</v>
          </cell>
          <cell r="AO1328">
            <v>576</v>
          </cell>
          <cell r="AP1328">
            <v>57600</v>
          </cell>
          <cell r="AQ1328">
            <v>268.8</v>
          </cell>
          <cell r="BG1328" t="b">
            <v>0</v>
          </cell>
          <cell r="BO1328" t="b">
            <v>0</v>
          </cell>
          <cell r="CA1328" t="b">
            <v>0</v>
          </cell>
          <cell r="CB1328" t="b">
            <v>0</v>
          </cell>
          <cell r="CD1328" t="b">
            <v>0</v>
          </cell>
          <cell r="CE1328" t="b">
            <v>0</v>
          </cell>
          <cell r="CG1328" t="b">
            <v>0</v>
          </cell>
          <cell r="CH1328" t="b">
            <v>0</v>
          </cell>
          <cell r="CP1328">
            <v>0</v>
          </cell>
          <cell r="CT1328" t="b">
            <v>0</v>
          </cell>
          <cell r="CV1328" t="b">
            <v>0</v>
          </cell>
          <cell r="CX1328" t="b">
            <v>0</v>
          </cell>
          <cell r="CZ1328" t="b">
            <v>0</v>
          </cell>
          <cell r="DB1328" t="b">
            <v>0</v>
          </cell>
          <cell r="DD1328" t="b">
            <v>0</v>
          </cell>
          <cell r="DF1328" t="b">
            <v>0</v>
          </cell>
          <cell r="DH1328" t="b">
            <v>0</v>
          </cell>
          <cell r="DJ1328" t="b">
            <v>0</v>
          </cell>
          <cell r="DL1328" t="b">
            <v>0</v>
          </cell>
          <cell r="DN1328" t="b">
            <v>0</v>
          </cell>
          <cell r="DP1328" t="b">
            <v>0</v>
          </cell>
          <cell r="DV1328">
            <v>0</v>
          </cell>
          <cell r="DX1328">
            <v>0</v>
          </cell>
          <cell r="DZ1328">
            <v>0</v>
          </cell>
          <cell r="EB1328">
            <v>0</v>
          </cell>
          <cell r="ED1328">
            <v>0</v>
          </cell>
          <cell r="EF1328">
            <v>0</v>
          </cell>
          <cell r="EJ1328">
            <v>0</v>
          </cell>
          <cell r="EL1328">
            <v>0</v>
          </cell>
          <cell r="EN1328">
            <v>0</v>
          </cell>
          <cell r="EP1328">
            <v>0</v>
          </cell>
          <cell r="ER1328">
            <v>0</v>
          </cell>
          <cell r="ET1328">
            <v>0</v>
          </cell>
          <cell r="EX1328">
            <v>0</v>
          </cell>
          <cell r="EZ1328">
            <v>0</v>
          </cell>
          <cell r="FD1328">
            <v>0</v>
          </cell>
          <cell r="FF1328">
            <v>0</v>
          </cell>
        </row>
        <row r="1329">
          <cell r="A1329" t="str">
            <v>Forsmark1-2</v>
          </cell>
          <cell r="B1329" t="str">
            <v>Sverige</v>
          </cell>
          <cell r="G1329">
            <v>1920</v>
          </cell>
          <cell r="H1329">
            <v>0</v>
          </cell>
          <cell r="AK1329">
            <v>620.16</v>
          </cell>
          <cell r="AL1329">
            <v>0</v>
          </cell>
          <cell r="AN1329">
            <v>0</v>
          </cell>
          <cell r="AO1329">
            <v>576</v>
          </cell>
          <cell r="AP1329">
            <v>57600</v>
          </cell>
          <cell r="AQ1329">
            <v>460.79999999999995</v>
          </cell>
          <cell r="BG1329" t="b">
            <v>0</v>
          </cell>
          <cell r="BO1329" t="b">
            <v>0</v>
          </cell>
          <cell r="CA1329" t="b">
            <v>0</v>
          </cell>
          <cell r="CB1329" t="b">
            <v>0</v>
          </cell>
          <cell r="CD1329" t="b">
            <v>0</v>
          </cell>
          <cell r="CE1329" t="b">
            <v>0</v>
          </cell>
          <cell r="CG1329" t="b">
            <v>0</v>
          </cell>
          <cell r="CH1329" t="b">
            <v>0</v>
          </cell>
          <cell r="CP1329">
            <v>0</v>
          </cell>
          <cell r="CT1329" t="b">
            <v>0</v>
          </cell>
          <cell r="CV1329" t="b">
            <v>0</v>
          </cell>
          <cell r="CX1329" t="b">
            <v>0</v>
          </cell>
          <cell r="CZ1329" t="b">
            <v>0</v>
          </cell>
          <cell r="DB1329" t="b">
            <v>0</v>
          </cell>
          <cell r="DD1329" t="b">
            <v>0</v>
          </cell>
          <cell r="DF1329" t="b">
            <v>0</v>
          </cell>
          <cell r="DH1329" t="b">
            <v>0</v>
          </cell>
          <cell r="DJ1329" t="b">
            <v>0</v>
          </cell>
          <cell r="DL1329" t="b">
            <v>0</v>
          </cell>
          <cell r="DN1329" t="b">
            <v>0</v>
          </cell>
          <cell r="DP1329" t="b">
            <v>0</v>
          </cell>
          <cell r="DV1329">
            <v>0</v>
          </cell>
          <cell r="DX1329">
            <v>0</v>
          </cell>
          <cell r="DZ1329">
            <v>0</v>
          </cell>
          <cell r="EB1329">
            <v>0</v>
          </cell>
          <cell r="ED1329">
            <v>0</v>
          </cell>
          <cell r="EF1329">
            <v>0</v>
          </cell>
          <cell r="EJ1329">
            <v>0</v>
          </cell>
          <cell r="EL1329">
            <v>0</v>
          </cell>
          <cell r="EN1329">
            <v>0</v>
          </cell>
          <cell r="EP1329">
            <v>0</v>
          </cell>
          <cell r="ER1329">
            <v>0</v>
          </cell>
          <cell r="ET1329">
            <v>0</v>
          </cell>
          <cell r="EX1329">
            <v>0</v>
          </cell>
          <cell r="EZ1329">
            <v>0</v>
          </cell>
          <cell r="FD1329">
            <v>0</v>
          </cell>
          <cell r="FF1329">
            <v>0</v>
          </cell>
        </row>
        <row r="1330">
          <cell r="A1330" t="str">
            <v>Forsmark1-2</v>
          </cell>
          <cell r="B1330" t="str">
            <v>Sverige</v>
          </cell>
          <cell r="G1330">
            <v>1920</v>
          </cell>
          <cell r="H1330">
            <v>0</v>
          </cell>
          <cell r="AK1330">
            <v>620.16</v>
          </cell>
          <cell r="AL1330">
            <v>0</v>
          </cell>
          <cell r="AN1330">
            <v>0</v>
          </cell>
          <cell r="AO1330">
            <v>576</v>
          </cell>
          <cell r="AP1330">
            <v>57600</v>
          </cell>
          <cell r="AQ1330">
            <v>652.79999999999995</v>
          </cell>
          <cell r="BG1330" t="b">
            <v>0</v>
          </cell>
          <cell r="BO1330" t="b">
            <v>0</v>
          </cell>
          <cell r="CA1330" t="b">
            <v>0</v>
          </cell>
          <cell r="CB1330" t="b">
            <v>0</v>
          </cell>
          <cell r="CD1330" t="b">
            <v>0</v>
          </cell>
          <cell r="CE1330" t="b">
            <v>0</v>
          </cell>
          <cell r="CG1330" t="b">
            <v>0</v>
          </cell>
          <cell r="CH1330" t="b">
            <v>0</v>
          </cell>
          <cell r="CP1330">
            <v>0</v>
          </cell>
          <cell r="CT1330" t="b">
            <v>0</v>
          </cell>
          <cell r="CV1330" t="b">
            <v>0</v>
          </cell>
          <cell r="CX1330" t="b">
            <v>0</v>
          </cell>
          <cell r="CZ1330" t="b">
            <v>0</v>
          </cell>
          <cell r="DB1330" t="b">
            <v>0</v>
          </cell>
          <cell r="DD1330" t="b">
            <v>0</v>
          </cell>
          <cell r="DF1330" t="b">
            <v>0</v>
          </cell>
          <cell r="DH1330" t="b">
            <v>0</v>
          </cell>
          <cell r="DJ1330" t="b">
            <v>0</v>
          </cell>
          <cell r="DL1330" t="b">
            <v>0</v>
          </cell>
          <cell r="DN1330" t="b">
            <v>0</v>
          </cell>
          <cell r="DP1330" t="b">
            <v>0</v>
          </cell>
          <cell r="DV1330">
            <v>0</v>
          </cell>
          <cell r="DX1330">
            <v>0</v>
          </cell>
          <cell r="DZ1330">
            <v>0</v>
          </cell>
          <cell r="EB1330">
            <v>0</v>
          </cell>
          <cell r="ED1330">
            <v>0</v>
          </cell>
          <cell r="EF1330">
            <v>0</v>
          </cell>
          <cell r="EJ1330">
            <v>0</v>
          </cell>
          <cell r="EL1330">
            <v>0</v>
          </cell>
          <cell r="EN1330">
            <v>0</v>
          </cell>
          <cell r="EP1330">
            <v>0</v>
          </cell>
          <cell r="ER1330">
            <v>0</v>
          </cell>
          <cell r="ET1330">
            <v>0</v>
          </cell>
          <cell r="EX1330">
            <v>0</v>
          </cell>
          <cell r="EZ1330">
            <v>0</v>
          </cell>
          <cell r="FD1330">
            <v>0</v>
          </cell>
          <cell r="FF1330">
            <v>0</v>
          </cell>
        </row>
        <row r="1331">
          <cell r="A1331" t="str">
            <v>Forsmark1-2</v>
          </cell>
          <cell r="B1331" t="str">
            <v>Sverige</v>
          </cell>
          <cell r="G1331">
            <v>1920</v>
          </cell>
          <cell r="H1331">
            <v>0</v>
          </cell>
          <cell r="AK1331">
            <v>620.16</v>
          </cell>
          <cell r="AL1331">
            <v>0</v>
          </cell>
          <cell r="AN1331">
            <v>0</v>
          </cell>
          <cell r="AO1331">
            <v>576</v>
          </cell>
          <cell r="AP1331">
            <v>57600</v>
          </cell>
          <cell r="AQ1331">
            <v>288</v>
          </cell>
          <cell r="BG1331" t="b">
            <v>0</v>
          </cell>
          <cell r="BO1331" t="b">
            <v>0</v>
          </cell>
          <cell r="CA1331" t="b">
            <v>0</v>
          </cell>
          <cell r="CB1331" t="b">
            <v>0</v>
          </cell>
          <cell r="CD1331" t="b">
            <v>0</v>
          </cell>
          <cell r="CE1331" t="b">
            <v>0</v>
          </cell>
          <cell r="CG1331" t="b">
            <v>0</v>
          </cell>
          <cell r="CH1331" t="b">
            <v>0</v>
          </cell>
          <cell r="CP1331">
            <v>0</v>
          </cell>
          <cell r="CT1331" t="b">
            <v>0</v>
          </cell>
          <cell r="CV1331" t="b">
            <v>0</v>
          </cell>
          <cell r="CX1331" t="b">
            <v>0</v>
          </cell>
          <cell r="CZ1331" t="b">
            <v>0</v>
          </cell>
          <cell r="DB1331" t="b">
            <v>0</v>
          </cell>
          <cell r="DD1331" t="b">
            <v>0</v>
          </cell>
          <cell r="DF1331" t="b">
            <v>0</v>
          </cell>
          <cell r="DH1331" t="b">
            <v>0</v>
          </cell>
          <cell r="DJ1331" t="b">
            <v>0</v>
          </cell>
          <cell r="DL1331" t="b">
            <v>0</v>
          </cell>
          <cell r="DN1331" t="b">
            <v>0</v>
          </cell>
          <cell r="DP1331" t="b">
            <v>0</v>
          </cell>
          <cell r="DV1331">
            <v>0</v>
          </cell>
          <cell r="DX1331">
            <v>0</v>
          </cell>
          <cell r="DZ1331">
            <v>0</v>
          </cell>
          <cell r="EB1331">
            <v>0</v>
          </cell>
          <cell r="ED1331">
            <v>0</v>
          </cell>
          <cell r="EF1331">
            <v>0</v>
          </cell>
          <cell r="EJ1331">
            <v>0</v>
          </cell>
          <cell r="EL1331">
            <v>0</v>
          </cell>
          <cell r="EN1331">
            <v>0</v>
          </cell>
          <cell r="EP1331">
            <v>0</v>
          </cell>
          <cell r="ER1331">
            <v>0</v>
          </cell>
          <cell r="ET1331">
            <v>0</v>
          </cell>
          <cell r="EX1331">
            <v>0</v>
          </cell>
          <cell r="EZ1331">
            <v>0</v>
          </cell>
          <cell r="FD1331">
            <v>0</v>
          </cell>
          <cell r="FF1331">
            <v>0</v>
          </cell>
        </row>
        <row r="1332">
          <cell r="A1332" t="str">
            <v>Forsmark1-2</v>
          </cell>
          <cell r="B1332" t="str">
            <v>Sverige</v>
          </cell>
          <cell r="G1332">
            <v>1920</v>
          </cell>
          <cell r="H1332">
            <v>0</v>
          </cell>
          <cell r="AK1332">
            <v>620.16</v>
          </cell>
          <cell r="AL1332">
            <v>0</v>
          </cell>
          <cell r="AN1332">
            <v>0</v>
          </cell>
          <cell r="AO1332">
            <v>576</v>
          </cell>
          <cell r="AP1332">
            <v>57600</v>
          </cell>
          <cell r="AQ1332">
            <v>403.2</v>
          </cell>
          <cell r="BG1332" t="b">
            <v>0</v>
          </cell>
          <cell r="BO1332" t="b">
            <v>0</v>
          </cell>
          <cell r="CA1332" t="b">
            <v>0</v>
          </cell>
          <cell r="CB1332" t="b">
            <v>0</v>
          </cell>
          <cell r="CD1332" t="b">
            <v>0</v>
          </cell>
          <cell r="CE1332" t="b">
            <v>0</v>
          </cell>
          <cell r="CG1332" t="b">
            <v>0</v>
          </cell>
          <cell r="CH1332" t="b">
            <v>0</v>
          </cell>
          <cell r="CP1332">
            <v>0</v>
          </cell>
          <cell r="CT1332" t="b">
            <v>0</v>
          </cell>
          <cell r="CV1332" t="b">
            <v>0</v>
          </cell>
          <cell r="CX1332" t="b">
            <v>0</v>
          </cell>
          <cell r="CZ1332" t="b">
            <v>0</v>
          </cell>
          <cell r="DB1332" t="b">
            <v>0</v>
          </cell>
          <cell r="DD1332" t="b">
            <v>0</v>
          </cell>
          <cell r="DF1332" t="b">
            <v>0</v>
          </cell>
          <cell r="DH1332" t="b">
            <v>0</v>
          </cell>
          <cell r="DJ1332" t="b">
            <v>0</v>
          </cell>
          <cell r="DL1332" t="b">
            <v>0</v>
          </cell>
          <cell r="DN1332" t="b">
            <v>0</v>
          </cell>
          <cell r="DP1332" t="b">
            <v>0</v>
          </cell>
          <cell r="DV1332">
            <v>0</v>
          </cell>
          <cell r="DX1332">
            <v>0</v>
          </cell>
          <cell r="DZ1332">
            <v>0</v>
          </cell>
          <cell r="EB1332">
            <v>0</v>
          </cell>
          <cell r="ED1332">
            <v>0</v>
          </cell>
          <cell r="EF1332">
            <v>0</v>
          </cell>
          <cell r="EJ1332">
            <v>0</v>
          </cell>
          <cell r="EL1332">
            <v>0</v>
          </cell>
          <cell r="EN1332">
            <v>0</v>
          </cell>
          <cell r="EP1332">
            <v>0</v>
          </cell>
          <cell r="ER1332">
            <v>0</v>
          </cell>
          <cell r="ET1332">
            <v>0</v>
          </cell>
          <cell r="EX1332">
            <v>0</v>
          </cell>
          <cell r="EZ1332">
            <v>0</v>
          </cell>
          <cell r="FD1332">
            <v>0</v>
          </cell>
          <cell r="FF1332">
            <v>0</v>
          </cell>
        </row>
        <row r="1333">
          <cell r="A1333" t="str">
            <v>Forsmark1-2opgraderet</v>
          </cell>
          <cell r="B1333" t="str">
            <v>Sverige</v>
          </cell>
          <cell r="G1333">
            <v>2170</v>
          </cell>
          <cell r="H1333">
            <v>0</v>
          </cell>
          <cell r="AK1333">
            <v>700.91</v>
          </cell>
          <cell r="AL1333">
            <v>0</v>
          </cell>
          <cell r="AN1333">
            <v>0</v>
          </cell>
          <cell r="AO1333">
            <v>651</v>
          </cell>
          <cell r="AP1333">
            <v>65100</v>
          </cell>
          <cell r="AQ1333">
            <v>455.7</v>
          </cell>
          <cell r="BG1333" t="b">
            <v>0</v>
          </cell>
          <cell r="BO1333" t="b">
            <v>0</v>
          </cell>
          <cell r="CA1333" t="b">
            <v>0</v>
          </cell>
          <cell r="CB1333" t="b">
            <v>0</v>
          </cell>
          <cell r="CD1333" t="b">
            <v>0</v>
          </cell>
          <cell r="CE1333" t="b">
            <v>0</v>
          </cell>
          <cell r="CG1333" t="b">
            <v>0</v>
          </cell>
          <cell r="CH1333" t="b">
            <v>0</v>
          </cell>
          <cell r="CP1333">
            <v>0</v>
          </cell>
          <cell r="CT1333" t="b">
            <v>0</v>
          </cell>
          <cell r="CV1333" t="b">
            <v>0</v>
          </cell>
          <cell r="CX1333" t="b">
            <v>0</v>
          </cell>
          <cell r="CZ1333" t="b">
            <v>0</v>
          </cell>
          <cell r="DB1333" t="b">
            <v>0</v>
          </cell>
          <cell r="DD1333" t="b">
            <v>0</v>
          </cell>
          <cell r="DF1333" t="b">
            <v>0</v>
          </cell>
          <cell r="DH1333" t="b">
            <v>0</v>
          </cell>
          <cell r="DJ1333" t="b">
            <v>0</v>
          </cell>
          <cell r="DL1333" t="b">
            <v>0</v>
          </cell>
          <cell r="DN1333" t="b">
            <v>0</v>
          </cell>
          <cell r="DP1333" t="b">
            <v>0</v>
          </cell>
          <cell r="DV1333">
            <v>0</v>
          </cell>
          <cell r="DX1333">
            <v>0</v>
          </cell>
          <cell r="DZ1333">
            <v>0</v>
          </cell>
          <cell r="EB1333">
            <v>0</v>
          </cell>
          <cell r="ED1333">
            <v>0</v>
          </cell>
          <cell r="EF1333">
            <v>0</v>
          </cell>
          <cell r="EJ1333">
            <v>0</v>
          </cell>
          <cell r="EL1333">
            <v>0</v>
          </cell>
          <cell r="EN1333">
            <v>0</v>
          </cell>
          <cell r="EP1333">
            <v>0</v>
          </cell>
          <cell r="ER1333">
            <v>0</v>
          </cell>
          <cell r="ET1333">
            <v>0</v>
          </cell>
          <cell r="EX1333">
            <v>0</v>
          </cell>
          <cell r="EZ1333">
            <v>0</v>
          </cell>
          <cell r="FD1333">
            <v>0</v>
          </cell>
          <cell r="FF1333">
            <v>0</v>
          </cell>
        </row>
        <row r="1334">
          <cell r="A1334" t="str">
            <v>Forsmark3</v>
          </cell>
          <cell r="B1334" t="str">
            <v>Sverige</v>
          </cell>
          <cell r="G1334">
            <v>1155</v>
          </cell>
          <cell r="H1334">
            <v>0</v>
          </cell>
          <cell r="AK1334">
            <v>384.03749999999997</v>
          </cell>
          <cell r="AL1334">
            <v>0</v>
          </cell>
          <cell r="AN1334">
            <v>0</v>
          </cell>
          <cell r="AO1334">
            <v>346.5</v>
          </cell>
          <cell r="AP1334">
            <v>34650</v>
          </cell>
          <cell r="AQ1334">
            <v>161.70000000000002</v>
          </cell>
          <cell r="BG1334" t="b">
            <v>0</v>
          </cell>
          <cell r="BO1334" t="b">
            <v>0</v>
          </cell>
          <cell r="CA1334" t="b">
            <v>0</v>
          </cell>
          <cell r="CB1334" t="b">
            <v>0</v>
          </cell>
          <cell r="CD1334" t="b">
            <v>0</v>
          </cell>
          <cell r="CE1334" t="b">
            <v>0</v>
          </cell>
          <cell r="CG1334" t="b">
            <v>0</v>
          </cell>
          <cell r="CH1334" t="b">
            <v>0</v>
          </cell>
          <cell r="CP1334">
            <v>0</v>
          </cell>
          <cell r="CT1334" t="b">
            <v>0</v>
          </cell>
          <cell r="CV1334" t="b">
            <v>0</v>
          </cell>
          <cell r="CX1334" t="b">
            <v>0</v>
          </cell>
          <cell r="CZ1334" t="b">
            <v>0</v>
          </cell>
          <cell r="DB1334" t="b">
            <v>0</v>
          </cell>
          <cell r="DD1334" t="b">
            <v>0</v>
          </cell>
          <cell r="DF1334" t="b">
            <v>0</v>
          </cell>
          <cell r="DH1334" t="b">
            <v>0</v>
          </cell>
          <cell r="DJ1334" t="b">
            <v>0</v>
          </cell>
          <cell r="DL1334" t="b">
            <v>0</v>
          </cell>
          <cell r="DN1334" t="b">
            <v>0</v>
          </cell>
          <cell r="DP1334" t="b">
            <v>0</v>
          </cell>
          <cell r="DV1334">
            <v>0</v>
          </cell>
          <cell r="DX1334">
            <v>0</v>
          </cell>
          <cell r="DZ1334">
            <v>0</v>
          </cell>
          <cell r="EB1334">
            <v>0</v>
          </cell>
          <cell r="ED1334">
            <v>0</v>
          </cell>
          <cell r="EF1334">
            <v>0</v>
          </cell>
          <cell r="EJ1334">
            <v>0</v>
          </cell>
          <cell r="EL1334">
            <v>0</v>
          </cell>
          <cell r="EN1334">
            <v>0</v>
          </cell>
          <cell r="EP1334">
            <v>0</v>
          </cell>
          <cell r="ER1334">
            <v>0</v>
          </cell>
          <cell r="ET1334">
            <v>0</v>
          </cell>
          <cell r="EX1334">
            <v>0</v>
          </cell>
          <cell r="EZ1334">
            <v>0</v>
          </cell>
          <cell r="FD1334">
            <v>0</v>
          </cell>
          <cell r="FF1334">
            <v>0</v>
          </cell>
        </row>
        <row r="1335">
          <cell r="A1335" t="str">
            <v>Forsmark3opgraderet</v>
          </cell>
          <cell r="B1335" t="str">
            <v>Sverige</v>
          </cell>
          <cell r="G1335">
            <v>1285</v>
          </cell>
          <cell r="H1335">
            <v>0</v>
          </cell>
          <cell r="AK1335">
            <v>427.26249999999993</v>
          </cell>
          <cell r="AL1335">
            <v>0</v>
          </cell>
          <cell r="AN1335">
            <v>0</v>
          </cell>
          <cell r="AO1335">
            <v>385.5</v>
          </cell>
          <cell r="AP1335">
            <v>38550</v>
          </cell>
          <cell r="AQ1335">
            <v>179.9</v>
          </cell>
          <cell r="BG1335" t="b">
            <v>0</v>
          </cell>
          <cell r="BO1335" t="b">
            <v>0</v>
          </cell>
          <cell r="CA1335" t="b">
            <v>0</v>
          </cell>
          <cell r="CB1335" t="b">
            <v>0</v>
          </cell>
          <cell r="CD1335" t="b">
            <v>0</v>
          </cell>
          <cell r="CE1335" t="b">
            <v>0</v>
          </cell>
          <cell r="CG1335" t="b">
            <v>0</v>
          </cell>
          <cell r="CH1335" t="b">
            <v>0</v>
          </cell>
          <cell r="CP1335">
            <v>0</v>
          </cell>
          <cell r="CT1335" t="b">
            <v>0</v>
          </cell>
          <cell r="CV1335" t="b">
            <v>0</v>
          </cell>
          <cell r="CX1335" t="b">
            <v>0</v>
          </cell>
          <cell r="CZ1335" t="b">
            <v>0</v>
          </cell>
          <cell r="DB1335" t="b">
            <v>0</v>
          </cell>
          <cell r="DD1335" t="b">
            <v>0</v>
          </cell>
          <cell r="DF1335" t="b">
            <v>0</v>
          </cell>
          <cell r="DH1335" t="b">
            <v>0</v>
          </cell>
          <cell r="DJ1335" t="b">
            <v>0</v>
          </cell>
          <cell r="DL1335" t="b">
            <v>0</v>
          </cell>
          <cell r="DN1335" t="b">
            <v>0</v>
          </cell>
          <cell r="DP1335" t="b">
            <v>0</v>
          </cell>
          <cell r="DV1335">
            <v>0</v>
          </cell>
          <cell r="DX1335">
            <v>0</v>
          </cell>
          <cell r="DZ1335">
            <v>0</v>
          </cell>
          <cell r="EB1335">
            <v>0</v>
          </cell>
          <cell r="ED1335">
            <v>0</v>
          </cell>
          <cell r="EF1335">
            <v>0</v>
          </cell>
          <cell r="EJ1335">
            <v>0</v>
          </cell>
          <cell r="EL1335">
            <v>0</v>
          </cell>
          <cell r="EN1335">
            <v>0</v>
          </cell>
          <cell r="EP1335">
            <v>0</v>
          </cell>
          <cell r="ER1335">
            <v>0</v>
          </cell>
          <cell r="ET1335">
            <v>0</v>
          </cell>
          <cell r="EX1335">
            <v>0</v>
          </cell>
          <cell r="EZ1335">
            <v>0</v>
          </cell>
          <cell r="FD1335">
            <v>0</v>
          </cell>
          <cell r="FF1335">
            <v>0</v>
          </cell>
        </row>
        <row r="1336">
          <cell r="A1336" t="str">
            <v>Forsmark3opgraderet</v>
          </cell>
          <cell r="B1336" t="str">
            <v>Sverige</v>
          </cell>
          <cell r="G1336">
            <v>1285</v>
          </cell>
          <cell r="H1336">
            <v>0</v>
          </cell>
          <cell r="AK1336">
            <v>427.26249999999993</v>
          </cell>
          <cell r="AL1336">
            <v>0</v>
          </cell>
          <cell r="AN1336">
            <v>0</v>
          </cell>
          <cell r="AO1336">
            <v>385.5</v>
          </cell>
          <cell r="AP1336">
            <v>38550</v>
          </cell>
          <cell r="AQ1336">
            <v>308.39999999999998</v>
          </cell>
          <cell r="BG1336" t="b">
            <v>0</v>
          </cell>
          <cell r="BO1336" t="b">
            <v>0</v>
          </cell>
          <cell r="CA1336" t="b">
            <v>0</v>
          </cell>
          <cell r="CB1336" t="b">
            <v>0</v>
          </cell>
          <cell r="CD1336" t="b">
            <v>0</v>
          </cell>
          <cell r="CE1336" t="b">
            <v>0</v>
          </cell>
          <cell r="CG1336" t="b">
            <v>0</v>
          </cell>
          <cell r="CH1336" t="b">
            <v>0</v>
          </cell>
          <cell r="CP1336">
            <v>0</v>
          </cell>
          <cell r="CT1336" t="b">
            <v>0</v>
          </cell>
          <cell r="CV1336" t="b">
            <v>0</v>
          </cell>
          <cell r="CX1336" t="b">
            <v>0</v>
          </cell>
          <cell r="CZ1336" t="b">
            <v>0</v>
          </cell>
          <cell r="DB1336" t="b">
            <v>0</v>
          </cell>
          <cell r="DD1336" t="b">
            <v>0</v>
          </cell>
          <cell r="DF1336" t="b">
            <v>0</v>
          </cell>
          <cell r="DH1336" t="b">
            <v>0</v>
          </cell>
          <cell r="DJ1336" t="b">
            <v>0</v>
          </cell>
          <cell r="DL1336" t="b">
            <v>0</v>
          </cell>
          <cell r="DN1336" t="b">
            <v>0</v>
          </cell>
          <cell r="DP1336" t="b">
            <v>0</v>
          </cell>
          <cell r="DV1336">
            <v>0</v>
          </cell>
          <cell r="DX1336">
            <v>0</v>
          </cell>
          <cell r="DZ1336">
            <v>0</v>
          </cell>
          <cell r="EB1336">
            <v>0</v>
          </cell>
          <cell r="ED1336">
            <v>0</v>
          </cell>
          <cell r="EF1336">
            <v>0</v>
          </cell>
          <cell r="EJ1336">
            <v>0</v>
          </cell>
          <cell r="EL1336">
            <v>0</v>
          </cell>
          <cell r="EN1336">
            <v>0</v>
          </cell>
          <cell r="EP1336">
            <v>0</v>
          </cell>
          <cell r="ER1336">
            <v>0</v>
          </cell>
          <cell r="ET1336">
            <v>0</v>
          </cell>
          <cell r="EX1336">
            <v>0</v>
          </cell>
          <cell r="EZ1336">
            <v>0</v>
          </cell>
          <cell r="FD1336">
            <v>0</v>
          </cell>
          <cell r="FF1336">
            <v>0</v>
          </cell>
        </row>
        <row r="1337">
          <cell r="A1337" t="str">
            <v>Forsmark3opgraderet</v>
          </cell>
          <cell r="B1337" t="str">
            <v>Sverige</v>
          </cell>
          <cell r="G1337">
            <v>1285</v>
          </cell>
          <cell r="H1337">
            <v>0</v>
          </cell>
          <cell r="AK1337">
            <v>427.26249999999993</v>
          </cell>
          <cell r="AL1337">
            <v>0</v>
          </cell>
          <cell r="AN1337">
            <v>0</v>
          </cell>
          <cell r="AO1337">
            <v>385.5</v>
          </cell>
          <cell r="AP1337">
            <v>38550</v>
          </cell>
          <cell r="AQ1337">
            <v>269.84999999999997</v>
          </cell>
          <cell r="BG1337" t="b">
            <v>0</v>
          </cell>
          <cell r="BO1337" t="b">
            <v>0</v>
          </cell>
          <cell r="CA1337" t="b">
            <v>0</v>
          </cell>
          <cell r="CB1337" t="b">
            <v>0</v>
          </cell>
          <cell r="CD1337" t="b">
            <v>0</v>
          </cell>
          <cell r="CE1337" t="b">
            <v>0</v>
          </cell>
          <cell r="CG1337" t="b">
            <v>0</v>
          </cell>
          <cell r="CH1337" t="b">
            <v>0</v>
          </cell>
          <cell r="CP1337">
            <v>0</v>
          </cell>
          <cell r="CT1337" t="b">
            <v>0</v>
          </cell>
          <cell r="CV1337" t="b">
            <v>0</v>
          </cell>
          <cell r="CX1337" t="b">
            <v>0</v>
          </cell>
          <cell r="CZ1337" t="b">
            <v>0</v>
          </cell>
          <cell r="DB1337" t="b">
            <v>0</v>
          </cell>
          <cell r="DD1337" t="b">
            <v>0</v>
          </cell>
          <cell r="DF1337" t="b">
            <v>0</v>
          </cell>
          <cell r="DH1337" t="b">
            <v>0</v>
          </cell>
          <cell r="DJ1337" t="b">
            <v>0</v>
          </cell>
          <cell r="DL1337" t="b">
            <v>0</v>
          </cell>
          <cell r="DN1337" t="b">
            <v>0</v>
          </cell>
          <cell r="DP1337" t="b">
            <v>0</v>
          </cell>
          <cell r="DV1337">
            <v>0</v>
          </cell>
          <cell r="DX1337">
            <v>0</v>
          </cell>
          <cell r="DZ1337">
            <v>0</v>
          </cell>
          <cell r="EB1337">
            <v>0</v>
          </cell>
          <cell r="ED1337">
            <v>0</v>
          </cell>
          <cell r="EF1337">
            <v>0</v>
          </cell>
          <cell r="EJ1337">
            <v>0</v>
          </cell>
          <cell r="EL1337">
            <v>0</v>
          </cell>
          <cell r="EN1337">
            <v>0</v>
          </cell>
          <cell r="EP1337">
            <v>0</v>
          </cell>
          <cell r="ER1337">
            <v>0</v>
          </cell>
          <cell r="ET1337">
            <v>0</v>
          </cell>
          <cell r="EX1337">
            <v>0</v>
          </cell>
          <cell r="EZ1337">
            <v>0</v>
          </cell>
          <cell r="FD1337">
            <v>0</v>
          </cell>
          <cell r="FF1337">
            <v>0</v>
          </cell>
        </row>
        <row r="1338">
          <cell r="A1338" t="str">
            <v>Forsmark3opgraderet</v>
          </cell>
          <cell r="B1338" t="str">
            <v>Sverige</v>
          </cell>
          <cell r="G1338">
            <v>1285</v>
          </cell>
          <cell r="H1338">
            <v>0</v>
          </cell>
          <cell r="AK1338">
            <v>427.26249999999993</v>
          </cell>
          <cell r="AL1338">
            <v>0</v>
          </cell>
          <cell r="AN1338">
            <v>0</v>
          </cell>
          <cell r="AO1338">
            <v>385.5</v>
          </cell>
          <cell r="AP1338">
            <v>38550</v>
          </cell>
          <cell r="AQ1338">
            <v>205.6</v>
          </cell>
          <cell r="BG1338" t="b">
            <v>0</v>
          </cell>
          <cell r="BO1338" t="b">
            <v>0</v>
          </cell>
          <cell r="CA1338" t="b">
            <v>0</v>
          </cell>
          <cell r="CB1338" t="b">
            <v>0</v>
          </cell>
          <cell r="CD1338" t="b">
            <v>0</v>
          </cell>
          <cell r="CE1338" t="b">
            <v>0</v>
          </cell>
          <cell r="CG1338" t="b">
            <v>0</v>
          </cell>
          <cell r="CH1338" t="b">
            <v>0</v>
          </cell>
          <cell r="CP1338">
            <v>0</v>
          </cell>
          <cell r="CT1338" t="b">
            <v>0</v>
          </cell>
          <cell r="CV1338" t="b">
            <v>0</v>
          </cell>
          <cell r="CX1338" t="b">
            <v>0</v>
          </cell>
          <cell r="CZ1338" t="b">
            <v>0</v>
          </cell>
          <cell r="DB1338" t="b">
            <v>0</v>
          </cell>
          <cell r="DD1338" t="b">
            <v>0</v>
          </cell>
          <cell r="DF1338" t="b">
            <v>0</v>
          </cell>
          <cell r="DH1338" t="b">
            <v>0</v>
          </cell>
          <cell r="DJ1338" t="b">
            <v>0</v>
          </cell>
          <cell r="DL1338" t="b">
            <v>0</v>
          </cell>
          <cell r="DN1338" t="b">
            <v>0</v>
          </cell>
          <cell r="DP1338" t="b">
            <v>0</v>
          </cell>
          <cell r="DV1338">
            <v>0</v>
          </cell>
          <cell r="DX1338">
            <v>0</v>
          </cell>
          <cell r="DZ1338">
            <v>0</v>
          </cell>
          <cell r="EB1338">
            <v>0</v>
          </cell>
          <cell r="ED1338">
            <v>0</v>
          </cell>
          <cell r="EF1338">
            <v>0</v>
          </cell>
          <cell r="EJ1338">
            <v>0</v>
          </cell>
          <cell r="EL1338">
            <v>0</v>
          </cell>
          <cell r="EN1338">
            <v>0</v>
          </cell>
          <cell r="EP1338">
            <v>0</v>
          </cell>
          <cell r="ER1338">
            <v>0</v>
          </cell>
          <cell r="ET1338">
            <v>0</v>
          </cell>
          <cell r="EX1338">
            <v>0</v>
          </cell>
          <cell r="EZ1338">
            <v>0</v>
          </cell>
          <cell r="FD1338">
            <v>0</v>
          </cell>
          <cell r="FF1338">
            <v>0</v>
          </cell>
        </row>
        <row r="1339">
          <cell r="A1339" t="str">
            <v>Forsmark3opgraderet</v>
          </cell>
          <cell r="B1339" t="str">
            <v>Sverige</v>
          </cell>
          <cell r="G1339">
            <v>1285</v>
          </cell>
          <cell r="H1339">
            <v>0</v>
          </cell>
          <cell r="AK1339">
            <v>427.26249999999993</v>
          </cell>
          <cell r="AL1339">
            <v>0</v>
          </cell>
          <cell r="AN1339">
            <v>0</v>
          </cell>
          <cell r="AO1339">
            <v>385.5</v>
          </cell>
          <cell r="AP1339">
            <v>38550</v>
          </cell>
          <cell r="AQ1339">
            <v>269.84999999999997</v>
          </cell>
          <cell r="BG1339" t="b">
            <v>0</v>
          </cell>
          <cell r="BO1339" t="b">
            <v>0</v>
          </cell>
          <cell r="CA1339" t="b">
            <v>0</v>
          </cell>
          <cell r="CB1339" t="b">
            <v>0</v>
          </cell>
          <cell r="CD1339" t="b">
            <v>0</v>
          </cell>
          <cell r="CE1339" t="b">
            <v>0</v>
          </cell>
          <cell r="CG1339" t="b">
            <v>0</v>
          </cell>
          <cell r="CH1339" t="b">
            <v>0</v>
          </cell>
          <cell r="CP1339">
            <v>0</v>
          </cell>
          <cell r="CT1339" t="b">
            <v>0</v>
          </cell>
          <cell r="CV1339" t="b">
            <v>0</v>
          </cell>
          <cell r="CX1339" t="b">
            <v>0</v>
          </cell>
          <cell r="CZ1339" t="b">
            <v>0</v>
          </cell>
          <cell r="DB1339" t="b">
            <v>0</v>
          </cell>
          <cell r="DD1339" t="b">
            <v>0</v>
          </cell>
          <cell r="DF1339" t="b">
            <v>0</v>
          </cell>
          <cell r="DH1339" t="b">
            <v>0</v>
          </cell>
          <cell r="DJ1339" t="b">
            <v>0</v>
          </cell>
          <cell r="DL1339" t="b">
            <v>0</v>
          </cell>
          <cell r="DN1339" t="b">
            <v>0</v>
          </cell>
          <cell r="DP1339" t="b">
            <v>0</v>
          </cell>
          <cell r="DV1339">
            <v>0</v>
          </cell>
          <cell r="DX1339">
            <v>0</v>
          </cell>
          <cell r="DZ1339">
            <v>0</v>
          </cell>
          <cell r="EB1339">
            <v>0</v>
          </cell>
          <cell r="ED1339">
            <v>0</v>
          </cell>
          <cell r="EF1339">
            <v>0</v>
          </cell>
          <cell r="EJ1339">
            <v>0</v>
          </cell>
          <cell r="EL1339">
            <v>0</v>
          </cell>
          <cell r="EN1339">
            <v>0</v>
          </cell>
          <cell r="EP1339">
            <v>0</v>
          </cell>
          <cell r="ER1339">
            <v>0</v>
          </cell>
          <cell r="ET1339">
            <v>0</v>
          </cell>
          <cell r="EX1339">
            <v>0</v>
          </cell>
          <cell r="EZ1339">
            <v>0</v>
          </cell>
          <cell r="FD1339">
            <v>0</v>
          </cell>
          <cell r="FF1339">
            <v>0</v>
          </cell>
        </row>
        <row r="1340">
          <cell r="A1340" t="str">
            <v>Oskarshamn1</v>
          </cell>
          <cell r="B1340" t="str">
            <v>Sverige</v>
          </cell>
          <cell r="G1340">
            <v>445</v>
          </cell>
          <cell r="H1340">
            <v>0</v>
          </cell>
          <cell r="AK1340">
            <v>136.74371505376342</v>
          </cell>
          <cell r="AL1340">
            <v>0</v>
          </cell>
          <cell r="AN1340">
            <v>0</v>
          </cell>
          <cell r="AO1340">
            <v>133.5</v>
          </cell>
          <cell r="AP1340">
            <v>13350</v>
          </cell>
          <cell r="AQ1340">
            <v>62.300000000000004</v>
          </cell>
          <cell r="BG1340" t="b">
            <v>0</v>
          </cell>
          <cell r="BO1340" t="b">
            <v>0</v>
          </cell>
          <cell r="CA1340" t="b">
            <v>0</v>
          </cell>
          <cell r="CB1340" t="b">
            <v>0</v>
          </cell>
          <cell r="CD1340" t="b">
            <v>0</v>
          </cell>
          <cell r="CE1340" t="b">
            <v>0</v>
          </cell>
          <cell r="CG1340" t="b">
            <v>0</v>
          </cell>
          <cell r="CH1340" t="b">
            <v>0</v>
          </cell>
          <cell r="CP1340">
            <v>0</v>
          </cell>
          <cell r="CT1340" t="b">
            <v>0</v>
          </cell>
          <cell r="CV1340" t="b">
            <v>0</v>
          </cell>
          <cell r="CX1340" t="b">
            <v>0</v>
          </cell>
          <cell r="CZ1340" t="b">
            <v>0</v>
          </cell>
          <cell r="DB1340" t="b">
            <v>0</v>
          </cell>
          <cell r="DD1340" t="b">
            <v>0</v>
          </cell>
          <cell r="DF1340" t="b">
            <v>0</v>
          </cell>
          <cell r="DH1340" t="b">
            <v>0</v>
          </cell>
          <cell r="DJ1340" t="b">
            <v>0</v>
          </cell>
          <cell r="DL1340" t="b">
            <v>0</v>
          </cell>
          <cell r="DN1340" t="b">
            <v>0</v>
          </cell>
          <cell r="DP1340" t="b">
            <v>0</v>
          </cell>
          <cell r="DV1340">
            <v>0</v>
          </cell>
          <cell r="DX1340">
            <v>0</v>
          </cell>
          <cell r="DZ1340">
            <v>0</v>
          </cell>
          <cell r="EB1340">
            <v>0</v>
          </cell>
          <cell r="ED1340">
            <v>0</v>
          </cell>
          <cell r="EF1340">
            <v>0</v>
          </cell>
          <cell r="EJ1340">
            <v>0</v>
          </cell>
          <cell r="EL1340">
            <v>0</v>
          </cell>
          <cell r="EN1340">
            <v>0</v>
          </cell>
          <cell r="EP1340">
            <v>0</v>
          </cell>
          <cell r="ER1340">
            <v>0</v>
          </cell>
          <cell r="ET1340">
            <v>0</v>
          </cell>
          <cell r="EX1340">
            <v>0</v>
          </cell>
          <cell r="EZ1340">
            <v>0</v>
          </cell>
          <cell r="FD1340">
            <v>0</v>
          </cell>
          <cell r="FF1340">
            <v>0</v>
          </cell>
        </row>
        <row r="1341">
          <cell r="A1341" t="str">
            <v>Oskarshamn1</v>
          </cell>
          <cell r="B1341" t="str">
            <v>Sverige</v>
          </cell>
          <cell r="G1341">
            <v>467</v>
          </cell>
          <cell r="H1341">
            <v>0</v>
          </cell>
          <cell r="AK1341">
            <v>143.50407849462366</v>
          </cell>
          <cell r="AL1341">
            <v>0</v>
          </cell>
          <cell r="AN1341">
            <v>0</v>
          </cell>
          <cell r="AO1341">
            <v>140.1</v>
          </cell>
          <cell r="AP1341">
            <v>14010</v>
          </cell>
          <cell r="AQ1341">
            <v>88.73</v>
          </cell>
          <cell r="BG1341" t="b">
            <v>0</v>
          </cell>
          <cell r="BO1341" t="b">
            <v>0</v>
          </cell>
          <cell r="CA1341" t="b">
            <v>0</v>
          </cell>
          <cell r="CB1341" t="b">
            <v>0</v>
          </cell>
          <cell r="CD1341" t="b">
            <v>0</v>
          </cell>
          <cell r="CE1341" t="b">
            <v>0</v>
          </cell>
          <cell r="CG1341" t="b">
            <v>0</v>
          </cell>
          <cell r="CH1341" t="b">
            <v>0</v>
          </cell>
          <cell r="CP1341">
            <v>0</v>
          </cell>
          <cell r="CT1341" t="b">
            <v>0</v>
          </cell>
          <cell r="CV1341" t="b">
            <v>0</v>
          </cell>
          <cell r="CX1341" t="b">
            <v>0</v>
          </cell>
          <cell r="CZ1341" t="b">
            <v>0</v>
          </cell>
          <cell r="DB1341" t="b">
            <v>0</v>
          </cell>
          <cell r="DD1341" t="b">
            <v>0</v>
          </cell>
          <cell r="DF1341" t="b">
            <v>0</v>
          </cell>
          <cell r="DH1341" t="b">
            <v>0</v>
          </cell>
          <cell r="DJ1341" t="b">
            <v>0</v>
          </cell>
          <cell r="DL1341" t="b">
            <v>0</v>
          </cell>
          <cell r="DN1341" t="b">
            <v>0</v>
          </cell>
          <cell r="DP1341" t="b">
            <v>0</v>
          </cell>
          <cell r="DV1341">
            <v>0</v>
          </cell>
          <cell r="DX1341">
            <v>0</v>
          </cell>
          <cell r="DZ1341">
            <v>0</v>
          </cell>
          <cell r="EB1341">
            <v>0</v>
          </cell>
          <cell r="ED1341">
            <v>0</v>
          </cell>
          <cell r="EF1341">
            <v>0</v>
          </cell>
          <cell r="EJ1341">
            <v>0</v>
          </cell>
          <cell r="EL1341">
            <v>0</v>
          </cell>
          <cell r="EN1341">
            <v>0</v>
          </cell>
          <cell r="EP1341">
            <v>0</v>
          </cell>
          <cell r="ER1341">
            <v>0</v>
          </cell>
          <cell r="ET1341">
            <v>0</v>
          </cell>
          <cell r="EX1341">
            <v>0</v>
          </cell>
          <cell r="EZ1341">
            <v>0</v>
          </cell>
          <cell r="FD1341">
            <v>0</v>
          </cell>
          <cell r="FF1341">
            <v>0</v>
          </cell>
        </row>
        <row r="1342">
          <cell r="A1342" t="str">
            <v>Oskarshamn1</v>
          </cell>
          <cell r="B1342" t="str">
            <v>Sverige</v>
          </cell>
          <cell r="G1342">
            <v>467</v>
          </cell>
          <cell r="H1342">
            <v>0</v>
          </cell>
          <cell r="AK1342">
            <v>143.50407849462366</v>
          </cell>
          <cell r="AL1342">
            <v>0</v>
          </cell>
          <cell r="AN1342">
            <v>0</v>
          </cell>
          <cell r="AO1342">
            <v>140.1</v>
          </cell>
          <cell r="AP1342">
            <v>14010</v>
          </cell>
          <cell r="AQ1342">
            <v>107.41000000000001</v>
          </cell>
          <cell r="BG1342" t="b">
            <v>0</v>
          </cell>
          <cell r="BO1342" t="b">
            <v>0</v>
          </cell>
          <cell r="CA1342" t="b">
            <v>0</v>
          </cell>
          <cell r="CB1342" t="b">
            <v>0</v>
          </cell>
          <cell r="CD1342" t="b">
            <v>0</v>
          </cell>
          <cell r="CE1342" t="b">
            <v>0</v>
          </cell>
          <cell r="CG1342" t="b">
            <v>0</v>
          </cell>
          <cell r="CH1342" t="b">
            <v>0</v>
          </cell>
          <cell r="CP1342">
            <v>0</v>
          </cell>
          <cell r="CT1342" t="b">
            <v>0</v>
          </cell>
          <cell r="CV1342" t="b">
            <v>0</v>
          </cell>
          <cell r="CX1342" t="b">
            <v>0</v>
          </cell>
          <cell r="CZ1342" t="b">
            <v>0</v>
          </cell>
          <cell r="DB1342" t="b">
            <v>0</v>
          </cell>
          <cell r="DD1342" t="b">
            <v>0</v>
          </cell>
          <cell r="DF1342" t="b">
            <v>0</v>
          </cell>
          <cell r="DH1342" t="b">
            <v>0</v>
          </cell>
          <cell r="DJ1342" t="b">
            <v>0</v>
          </cell>
          <cell r="DL1342" t="b">
            <v>0</v>
          </cell>
          <cell r="DN1342" t="b">
            <v>0</v>
          </cell>
          <cell r="DP1342" t="b">
            <v>0</v>
          </cell>
          <cell r="DV1342">
            <v>0</v>
          </cell>
          <cell r="DX1342">
            <v>0</v>
          </cell>
          <cell r="DZ1342">
            <v>0</v>
          </cell>
          <cell r="EB1342">
            <v>0</v>
          </cell>
          <cell r="ED1342">
            <v>0</v>
          </cell>
          <cell r="EF1342">
            <v>0</v>
          </cell>
          <cell r="EJ1342">
            <v>0</v>
          </cell>
          <cell r="EL1342">
            <v>0</v>
          </cell>
          <cell r="EN1342">
            <v>0</v>
          </cell>
          <cell r="EP1342">
            <v>0</v>
          </cell>
          <cell r="ER1342">
            <v>0</v>
          </cell>
          <cell r="ET1342">
            <v>0</v>
          </cell>
          <cell r="EX1342">
            <v>0</v>
          </cell>
          <cell r="EZ1342">
            <v>0</v>
          </cell>
          <cell r="FD1342">
            <v>0</v>
          </cell>
          <cell r="FF1342">
            <v>0</v>
          </cell>
        </row>
        <row r="1343">
          <cell r="A1343" t="str">
            <v>Oskarshamn1</v>
          </cell>
          <cell r="B1343" t="str">
            <v>Sverige</v>
          </cell>
          <cell r="G1343">
            <v>467</v>
          </cell>
          <cell r="H1343">
            <v>0</v>
          </cell>
          <cell r="AK1343">
            <v>143.50407849462366</v>
          </cell>
          <cell r="AL1343">
            <v>0</v>
          </cell>
          <cell r="AN1343">
            <v>0</v>
          </cell>
          <cell r="AO1343">
            <v>140.1</v>
          </cell>
          <cell r="AP1343">
            <v>14010</v>
          </cell>
          <cell r="AQ1343">
            <v>130.76000000000002</v>
          </cell>
          <cell r="BG1343" t="b">
            <v>0</v>
          </cell>
          <cell r="BO1343" t="b">
            <v>0</v>
          </cell>
          <cell r="CA1343" t="b">
            <v>0</v>
          </cell>
          <cell r="CB1343" t="b">
            <v>0</v>
          </cell>
          <cell r="CD1343" t="b">
            <v>0</v>
          </cell>
          <cell r="CE1343" t="b">
            <v>0</v>
          </cell>
          <cell r="CG1343" t="b">
            <v>0</v>
          </cell>
          <cell r="CH1343" t="b">
            <v>0</v>
          </cell>
          <cell r="CP1343">
            <v>0</v>
          </cell>
          <cell r="CT1343" t="b">
            <v>0</v>
          </cell>
          <cell r="CV1343" t="b">
            <v>0</v>
          </cell>
          <cell r="CX1343" t="b">
            <v>0</v>
          </cell>
          <cell r="CZ1343" t="b">
            <v>0</v>
          </cell>
          <cell r="DB1343" t="b">
            <v>0</v>
          </cell>
          <cell r="DD1343" t="b">
            <v>0</v>
          </cell>
          <cell r="DF1343" t="b">
            <v>0</v>
          </cell>
          <cell r="DH1343" t="b">
            <v>0</v>
          </cell>
          <cell r="DJ1343" t="b">
            <v>0</v>
          </cell>
          <cell r="DL1343" t="b">
            <v>0</v>
          </cell>
          <cell r="DN1343" t="b">
            <v>0</v>
          </cell>
          <cell r="DP1343" t="b">
            <v>0</v>
          </cell>
          <cell r="DV1343">
            <v>0</v>
          </cell>
          <cell r="DX1343">
            <v>0</v>
          </cell>
          <cell r="DZ1343">
            <v>0</v>
          </cell>
          <cell r="EB1343">
            <v>0</v>
          </cell>
          <cell r="ED1343">
            <v>0</v>
          </cell>
          <cell r="EF1343">
            <v>0</v>
          </cell>
          <cell r="EJ1343">
            <v>0</v>
          </cell>
          <cell r="EL1343">
            <v>0</v>
          </cell>
          <cell r="EN1343">
            <v>0</v>
          </cell>
          <cell r="EP1343">
            <v>0</v>
          </cell>
          <cell r="ER1343">
            <v>0</v>
          </cell>
          <cell r="ET1343">
            <v>0</v>
          </cell>
          <cell r="EX1343">
            <v>0</v>
          </cell>
          <cell r="EZ1343">
            <v>0</v>
          </cell>
          <cell r="FD1343">
            <v>0</v>
          </cell>
          <cell r="FF1343">
            <v>0</v>
          </cell>
        </row>
        <row r="1344">
          <cell r="A1344" t="str">
            <v>Oskarshamn1</v>
          </cell>
          <cell r="B1344" t="str">
            <v>Sverige</v>
          </cell>
          <cell r="G1344">
            <v>467</v>
          </cell>
          <cell r="H1344">
            <v>0</v>
          </cell>
          <cell r="AK1344">
            <v>143.50407849462366</v>
          </cell>
          <cell r="AL1344">
            <v>0</v>
          </cell>
          <cell r="AN1344">
            <v>0</v>
          </cell>
          <cell r="AO1344">
            <v>140.1</v>
          </cell>
          <cell r="AP1344">
            <v>14010</v>
          </cell>
          <cell r="AQ1344">
            <v>98.07</v>
          </cell>
          <cell r="BG1344" t="b">
            <v>0</v>
          </cell>
          <cell r="BO1344" t="b">
            <v>0</v>
          </cell>
          <cell r="CA1344" t="b">
            <v>0</v>
          </cell>
          <cell r="CB1344" t="b">
            <v>0</v>
          </cell>
          <cell r="CD1344" t="b">
            <v>0</v>
          </cell>
          <cell r="CE1344" t="b">
            <v>0</v>
          </cell>
          <cell r="CG1344" t="b">
            <v>0</v>
          </cell>
          <cell r="CH1344" t="b">
            <v>0</v>
          </cell>
          <cell r="CP1344">
            <v>0</v>
          </cell>
          <cell r="CT1344" t="b">
            <v>0</v>
          </cell>
          <cell r="CV1344" t="b">
            <v>0</v>
          </cell>
          <cell r="CX1344" t="b">
            <v>0</v>
          </cell>
          <cell r="CZ1344" t="b">
            <v>0</v>
          </cell>
          <cell r="DB1344" t="b">
            <v>0</v>
          </cell>
          <cell r="DD1344" t="b">
            <v>0</v>
          </cell>
          <cell r="DF1344" t="b">
            <v>0</v>
          </cell>
          <cell r="DH1344" t="b">
            <v>0</v>
          </cell>
          <cell r="DJ1344" t="b">
            <v>0</v>
          </cell>
          <cell r="DL1344" t="b">
            <v>0</v>
          </cell>
          <cell r="DN1344" t="b">
            <v>0</v>
          </cell>
          <cell r="DP1344" t="b">
            <v>0</v>
          </cell>
          <cell r="DV1344">
            <v>0</v>
          </cell>
          <cell r="DX1344">
            <v>0</v>
          </cell>
          <cell r="DZ1344">
            <v>0</v>
          </cell>
          <cell r="EB1344">
            <v>0</v>
          </cell>
          <cell r="ED1344">
            <v>0</v>
          </cell>
          <cell r="EF1344">
            <v>0</v>
          </cell>
          <cell r="EJ1344">
            <v>0</v>
          </cell>
          <cell r="EL1344">
            <v>0</v>
          </cell>
          <cell r="EN1344">
            <v>0</v>
          </cell>
          <cell r="EP1344">
            <v>0</v>
          </cell>
          <cell r="ER1344">
            <v>0</v>
          </cell>
          <cell r="ET1344">
            <v>0</v>
          </cell>
          <cell r="EX1344">
            <v>0</v>
          </cell>
          <cell r="EZ1344">
            <v>0</v>
          </cell>
          <cell r="FD1344">
            <v>0</v>
          </cell>
          <cell r="FF1344">
            <v>0</v>
          </cell>
        </row>
        <row r="1345">
          <cell r="A1345" t="str">
            <v>Oskarshamn2</v>
          </cell>
          <cell r="B1345" t="str">
            <v>Sverige</v>
          </cell>
          <cell r="G1345">
            <v>602</v>
          </cell>
          <cell r="H1345">
            <v>0</v>
          </cell>
          <cell r="AK1345">
            <v>192.18393939393934</v>
          </cell>
          <cell r="AL1345">
            <v>0</v>
          </cell>
          <cell r="AN1345">
            <v>0</v>
          </cell>
          <cell r="AO1345">
            <v>180.6</v>
          </cell>
          <cell r="AP1345">
            <v>18060</v>
          </cell>
          <cell r="AQ1345">
            <v>114.38</v>
          </cell>
          <cell r="BG1345" t="b">
            <v>0</v>
          </cell>
          <cell r="BO1345" t="b">
            <v>0</v>
          </cell>
          <cell r="CA1345" t="b">
            <v>0</v>
          </cell>
          <cell r="CB1345" t="b">
            <v>0</v>
          </cell>
          <cell r="CD1345" t="b">
            <v>0</v>
          </cell>
          <cell r="CE1345" t="b">
            <v>0</v>
          </cell>
          <cell r="CG1345" t="b">
            <v>0</v>
          </cell>
          <cell r="CH1345" t="b">
            <v>0</v>
          </cell>
          <cell r="CP1345">
            <v>0</v>
          </cell>
          <cell r="CT1345" t="b">
            <v>0</v>
          </cell>
          <cell r="CV1345" t="b">
            <v>0</v>
          </cell>
          <cell r="CX1345" t="b">
            <v>0</v>
          </cell>
          <cell r="CZ1345" t="b">
            <v>0</v>
          </cell>
          <cell r="DB1345" t="b">
            <v>0</v>
          </cell>
          <cell r="DD1345" t="b">
            <v>0</v>
          </cell>
          <cell r="DF1345" t="b">
            <v>0</v>
          </cell>
          <cell r="DH1345" t="b">
            <v>0</v>
          </cell>
          <cell r="DJ1345" t="b">
            <v>0</v>
          </cell>
          <cell r="DL1345" t="b">
            <v>0</v>
          </cell>
          <cell r="DN1345" t="b">
            <v>0</v>
          </cell>
          <cell r="DP1345" t="b">
            <v>0</v>
          </cell>
          <cell r="DV1345">
            <v>0</v>
          </cell>
          <cell r="DX1345">
            <v>0</v>
          </cell>
          <cell r="DZ1345">
            <v>0</v>
          </cell>
          <cell r="EB1345">
            <v>0</v>
          </cell>
          <cell r="ED1345">
            <v>0</v>
          </cell>
          <cell r="EF1345">
            <v>0</v>
          </cell>
          <cell r="EJ1345">
            <v>0</v>
          </cell>
          <cell r="EL1345">
            <v>0</v>
          </cell>
          <cell r="EN1345">
            <v>0</v>
          </cell>
          <cell r="EP1345">
            <v>0</v>
          </cell>
          <cell r="ER1345">
            <v>0</v>
          </cell>
          <cell r="ET1345">
            <v>0</v>
          </cell>
          <cell r="EX1345">
            <v>0</v>
          </cell>
          <cell r="EZ1345">
            <v>0</v>
          </cell>
          <cell r="FD1345">
            <v>0</v>
          </cell>
          <cell r="FF1345">
            <v>0</v>
          </cell>
        </row>
        <row r="1346">
          <cell r="A1346" t="str">
            <v>Oskarshamn2</v>
          </cell>
          <cell r="B1346" t="str">
            <v>Sverige</v>
          </cell>
          <cell r="G1346">
            <v>602</v>
          </cell>
          <cell r="H1346">
            <v>0</v>
          </cell>
          <cell r="AK1346">
            <v>192.18393939393934</v>
          </cell>
          <cell r="AL1346">
            <v>0</v>
          </cell>
          <cell r="AN1346">
            <v>0</v>
          </cell>
          <cell r="AO1346">
            <v>180.6</v>
          </cell>
          <cell r="AP1346">
            <v>18060</v>
          </cell>
          <cell r="AQ1346">
            <v>54.18</v>
          </cell>
          <cell r="BG1346" t="b">
            <v>0</v>
          </cell>
          <cell r="BO1346" t="b">
            <v>0</v>
          </cell>
          <cell r="CA1346" t="b">
            <v>0</v>
          </cell>
          <cell r="CB1346" t="b">
            <v>0</v>
          </cell>
          <cell r="CD1346" t="b">
            <v>0</v>
          </cell>
          <cell r="CE1346" t="b">
            <v>0</v>
          </cell>
          <cell r="CG1346" t="b">
            <v>0</v>
          </cell>
          <cell r="CH1346" t="b">
            <v>0</v>
          </cell>
          <cell r="CP1346">
            <v>0</v>
          </cell>
          <cell r="CT1346" t="b">
            <v>0</v>
          </cell>
          <cell r="CV1346" t="b">
            <v>0</v>
          </cell>
          <cell r="CX1346" t="b">
            <v>0</v>
          </cell>
          <cell r="CZ1346" t="b">
            <v>0</v>
          </cell>
          <cell r="DB1346" t="b">
            <v>0</v>
          </cell>
          <cell r="DD1346" t="b">
            <v>0</v>
          </cell>
          <cell r="DF1346" t="b">
            <v>0</v>
          </cell>
          <cell r="DH1346" t="b">
            <v>0</v>
          </cell>
          <cell r="DJ1346" t="b">
            <v>0</v>
          </cell>
          <cell r="DL1346" t="b">
            <v>0</v>
          </cell>
          <cell r="DN1346" t="b">
            <v>0</v>
          </cell>
          <cell r="DP1346" t="b">
            <v>0</v>
          </cell>
          <cell r="DV1346">
            <v>0</v>
          </cell>
          <cell r="DX1346">
            <v>0</v>
          </cell>
          <cell r="DZ1346">
            <v>0</v>
          </cell>
          <cell r="EB1346">
            <v>0</v>
          </cell>
          <cell r="ED1346">
            <v>0</v>
          </cell>
          <cell r="EF1346">
            <v>0</v>
          </cell>
          <cell r="EJ1346">
            <v>0</v>
          </cell>
          <cell r="EL1346">
            <v>0</v>
          </cell>
          <cell r="EN1346">
            <v>0</v>
          </cell>
          <cell r="EP1346">
            <v>0</v>
          </cell>
          <cell r="ER1346">
            <v>0</v>
          </cell>
          <cell r="ET1346">
            <v>0</v>
          </cell>
          <cell r="EX1346">
            <v>0</v>
          </cell>
          <cell r="EZ1346">
            <v>0</v>
          </cell>
          <cell r="FD1346">
            <v>0</v>
          </cell>
          <cell r="FF1346">
            <v>0</v>
          </cell>
        </row>
        <row r="1347">
          <cell r="A1347" t="str">
            <v>Oskarshamn2</v>
          </cell>
          <cell r="B1347" t="str">
            <v>Sverige</v>
          </cell>
          <cell r="G1347">
            <v>602</v>
          </cell>
          <cell r="H1347">
            <v>0</v>
          </cell>
          <cell r="AK1347">
            <v>192.18393939393934</v>
          </cell>
          <cell r="AL1347">
            <v>0</v>
          </cell>
          <cell r="AN1347">
            <v>0</v>
          </cell>
          <cell r="AO1347">
            <v>180.6</v>
          </cell>
          <cell r="AP1347">
            <v>18060</v>
          </cell>
          <cell r="AQ1347">
            <v>144.47999999999999</v>
          </cell>
          <cell r="BG1347" t="b">
            <v>0</v>
          </cell>
          <cell r="BO1347" t="b">
            <v>0</v>
          </cell>
          <cell r="CA1347" t="b">
            <v>0</v>
          </cell>
          <cell r="CB1347" t="b">
            <v>0</v>
          </cell>
          <cell r="CD1347" t="b">
            <v>0</v>
          </cell>
          <cell r="CE1347" t="b">
            <v>0</v>
          </cell>
          <cell r="CG1347" t="b">
            <v>0</v>
          </cell>
          <cell r="CH1347" t="b">
            <v>0</v>
          </cell>
          <cell r="CP1347">
            <v>0</v>
          </cell>
          <cell r="CT1347" t="b">
            <v>0</v>
          </cell>
          <cell r="CV1347" t="b">
            <v>0</v>
          </cell>
          <cell r="CX1347" t="b">
            <v>0</v>
          </cell>
          <cell r="CZ1347" t="b">
            <v>0</v>
          </cell>
          <cell r="DB1347" t="b">
            <v>0</v>
          </cell>
          <cell r="DD1347" t="b">
            <v>0</v>
          </cell>
          <cell r="DF1347" t="b">
            <v>0</v>
          </cell>
          <cell r="DH1347" t="b">
            <v>0</v>
          </cell>
          <cell r="DJ1347" t="b">
            <v>0</v>
          </cell>
          <cell r="DL1347" t="b">
            <v>0</v>
          </cell>
          <cell r="DN1347" t="b">
            <v>0</v>
          </cell>
          <cell r="DP1347" t="b">
            <v>0</v>
          </cell>
          <cell r="DV1347">
            <v>0</v>
          </cell>
          <cell r="DX1347">
            <v>0</v>
          </cell>
          <cell r="DZ1347">
            <v>0</v>
          </cell>
          <cell r="EB1347">
            <v>0</v>
          </cell>
          <cell r="ED1347">
            <v>0</v>
          </cell>
          <cell r="EF1347">
            <v>0</v>
          </cell>
          <cell r="EJ1347">
            <v>0</v>
          </cell>
          <cell r="EL1347">
            <v>0</v>
          </cell>
          <cell r="EN1347">
            <v>0</v>
          </cell>
          <cell r="EP1347">
            <v>0</v>
          </cell>
          <cell r="ER1347">
            <v>0</v>
          </cell>
          <cell r="ET1347">
            <v>0</v>
          </cell>
          <cell r="EX1347">
            <v>0</v>
          </cell>
          <cell r="EZ1347">
            <v>0</v>
          </cell>
          <cell r="FD1347">
            <v>0</v>
          </cell>
          <cell r="FF1347">
            <v>0</v>
          </cell>
        </row>
        <row r="1348">
          <cell r="A1348" t="str">
            <v>Oskarshamn2</v>
          </cell>
          <cell r="B1348" t="str">
            <v>Sverige</v>
          </cell>
          <cell r="G1348">
            <v>602</v>
          </cell>
          <cell r="H1348">
            <v>0</v>
          </cell>
          <cell r="AK1348">
            <v>192.18393939393934</v>
          </cell>
          <cell r="AL1348">
            <v>0</v>
          </cell>
          <cell r="AN1348">
            <v>0</v>
          </cell>
          <cell r="AO1348">
            <v>180.6</v>
          </cell>
          <cell r="AP1348">
            <v>18060</v>
          </cell>
          <cell r="AQ1348">
            <v>126.42</v>
          </cell>
          <cell r="BG1348" t="b">
            <v>0</v>
          </cell>
          <cell r="BO1348" t="b">
            <v>0</v>
          </cell>
          <cell r="CA1348" t="b">
            <v>0</v>
          </cell>
          <cell r="CB1348" t="b">
            <v>0</v>
          </cell>
          <cell r="CD1348" t="b">
            <v>0</v>
          </cell>
          <cell r="CE1348" t="b">
            <v>0</v>
          </cell>
          <cell r="CG1348" t="b">
            <v>0</v>
          </cell>
          <cell r="CH1348" t="b">
            <v>0</v>
          </cell>
          <cell r="CP1348">
            <v>0</v>
          </cell>
          <cell r="CT1348" t="b">
            <v>0</v>
          </cell>
          <cell r="CV1348" t="b">
            <v>0</v>
          </cell>
          <cell r="CX1348" t="b">
            <v>0</v>
          </cell>
          <cell r="CZ1348" t="b">
            <v>0</v>
          </cell>
          <cell r="DB1348" t="b">
            <v>0</v>
          </cell>
          <cell r="DD1348" t="b">
            <v>0</v>
          </cell>
          <cell r="DF1348" t="b">
            <v>0</v>
          </cell>
          <cell r="DH1348" t="b">
            <v>0</v>
          </cell>
          <cell r="DJ1348" t="b">
            <v>0</v>
          </cell>
          <cell r="DL1348" t="b">
            <v>0</v>
          </cell>
          <cell r="DN1348" t="b">
            <v>0</v>
          </cell>
          <cell r="DP1348" t="b">
            <v>0</v>
          </cell>
          <cell r="DV1348">
            <v>0</v>
          </cell>
          <cell r="DX1348">
            <v>0</v>
          </cell>
          <cell r="DZ1348">
            <v>0</v>
          </cell>
          <cell r="EB1348">
            <v>0</v>
          </cell>
          <cell r="ED1348">
            <v>0</v>
          </cell>
          <cell r="EF1348">
            <v>0</v>
          </cell>
          <cell r="EJ1348">
            <v>0</v>
          </cell>
          <cell r="EL1348">
            <v>0</v>
          </cell>
          <cell r="EN1348">
            <v>0</v>
          </cell>
          <cell r="EP1348">
            <v>0</v>
          </cell>
          <cell r="ER1348">
            <v>0</v>
          </cell>
          <cell r="ET1348">
            <v>0</v>
          </cell>
          <cell r="EX1348">
            <v>0</v>
          </cell>
          <cell r="EZ1348">
            <v>0</v>
          </cell>
          <cell r="FD1348">
            <v>0</v>
          </cell>
          <cell r="FF1348">
            <v>0</v>
          </cell>
        </row>
        <row r="1349">
          <cell r="A1349" t="str">
            <v>Oskarshamn2</v>
          </cell>
          <cell r="B1349" t="str">
            <v>Sverige</v>
          </cell>
          <cell r="G1349">
            <v>702</v>
          </cell>
          <cell r="H1349">
            <v>0</v>
          </cell>
          <cell r="AK1349">
            <v>224.10818181818175</v>
          </cell>
          <cell r="AL1349">
            <v>0</v>
          </cell>
          <cell r="AN1349">
            <v>0</v>
          </cell>
          <cell r="AO1349">
            <v>210.6</v>
          </cell>
          <cell r="AP1349">
            <v>21060</v>
          </cell>
          <cell r="AQ1349">
            <v>147.41999999999999</v>
          </cell>
          <cell r="BG1349" t="b">
            <v>0</v>
          </cell>
          <cell r="BO1349" t="b">
            <v>0</v>
          </cell>
          <cell r="CA1349" t="b">
            <v>0</v>
          </cell>
          <cell r="CB1349" t="b">
            <v>0</v>
          </cell>
          <cell r="CD1349" t="b">
            <v>0</v>
          </cell>
          <cell r="CE1349" t="b">
            <v>0</v>
          </cell>
          <cell r="CG1349" t="b">
            <v>0</v>
          </cell>
          <cell r="CH1349" t="b">
            <v>0</v>
          </cell>
          <cell r="CP1349">
            <v>0</v>
          </cell>
          <cell r="CT1349" t="b">
            <v>0</v>
          </cell>
          <cell r="CV1349" t="b">
            <v>0</v>
          </cell>
          <cell r="CX1349" t="b">
            <v>0</v>
          </cell>
          <cell r="CZ1349" t="b">
            <v>0</v>
          </cell>
          <cell r="DB1349" t="b">
            <v>0</v>
          </cell>
          <cell r="DD1349" t="b">
            <v>0</v>
          </cell>
          <cell r="DF1349" t="b">
            <v>0</v>
          </cell>
          <cell r="DH1349" t="b">
            <v>0</v>
          </cell>
          <cell r="DJ1349" t="b">
            <v>0</v>
          </cell>
          <cell r="DL1349" t="b">
            <v>0</v>
          </cell>
          <cell r="DN1349" t="b">
            <v>0</v>
          </cell>
          <cell r="DP1349" t="b">
            <v>0</v>
          </cell>
          <cell r="DV1349">
            <v>0</v>
          </cell>
          <cell r="DX1349">
            <v>0</v>
          </cell>
          <cell r="DZ1349">
            <v>0</v>
          </cell>
          <cell r="EB1349">
            <v>0</v>
          </cell>
          <cell r="ED1349">
            <v>0</v>
          </cell>
          <cell r="EF1349">
            <v>0</v>
          </cell>
          <cell r="EJ1349">
            <v>0</v>
          </cell>
          <cell r="EL1349">
            <v>0</v>
          </cell>
          <cell r="EN1349">
            <v>0</v>
          </cell>
          <cell r="EP1349">
            <v>0</v>
          </cell>
          <cell r="ER1349">
            <v>0</v>
          </cell>
          <cell r="ET1349">
            <v>0</v>
          </cell>
          <cell r="EX1349">
            <v>0</v>
          </cell>
          <cell r="EZ1349">
            <v>0</v>
          </cell>
          <cell r="FD1349">
            <v>0</v>
          </cell>
          <cell r="FF1349">
            <v>0</v>
          </cell>
        </row>
        <row r="1350">
          <cell r="A1350" t="str">
            <v>Oskarshamn3</v>
          </cell>
          <cell r="B1350" t="str">
            <v>Sverige</v>
          </cell>
          <cell r="G1350">
            <v>1160</v>
          </cell>
          <cell r="H1350">
            <v>0</v>
          </cell>
          <cell r="AK1350">
            <v>388.82233333333335</v>
          </cell>
          <cell r="AL1350">
            <v>0</v>
          </cell>
          <cell r="AN1350">
            <v>0</v>
          </cell>
          <cell r="AO1350">
            <v>348</v>
          </cell>
          <cell r="AP1350">
            <v>34800</v>
          </cell>
          <cell r="AQ1350">
            <v>162.4</v>
          </cell>
          <cell r="BG1350" t="b">
            <v>0</v>
          </cell>
          <cell r="BO1350" t="b">
            <v>0</v>
          </cell>
          <cell r="CA1350" t="b">
            <v>0</v>
          </cell>
          <cell r="CB1350" t="b">
            <v>0</v>
          </cell>
          <cell r="CD1350" t="b">
            <v>0</v>
          </cell>
          <cell r="CE1350" t="b">
            <v>0</v>
          </cell>
          <cell r="CG1350" t="b">
            <v>0</v>
          </cell>
          <cell r="CH1350" t="b">
            <v>0</v>
          </cell>
          <cell r="CP1350">
            <v>0</v>
          </cell>
          <cell r="CT1350" t="b">
            <v>0</v>
          </cell>
          <cell r="CV1350" t="b">
            <v>0</v>
          </cell>
          <cell r="CX1350" t="b">
            <v>0</v>
          </cell>
          <cell r="CZ1350" t="b">
            <v>0</v>
          </cell>
          <cell r="DB1350" t="b">
            <v>0</v>
          </cell>
          <cell r="DD1350" t="b">
            <v>0</v>
          </cell>
          <cell r="DF1350" t="b">
            <v>0</v>
          </cell>
          <cell r="DH1350" t="b">
            <v>0</v>
          </cell>
          <cell r="DJ1350" t="b">
            <v>0</v>
          </cell>
          <cell r="DL1350" t="b">
            <v>0</v>
          </cell>
          <cell r="DN1350" t="b">
            <v>0</v>
          </cell>
          <cell r="DP1350" t="b">
            <v>0</v>
          </cell>
          <cell r="DV1350">
            <v>0</v>
          </cell>
          <cell r="DX1350">
            <v>0</v>
          </cell>
          <cell r="DZ1350">
            <v>0</v>
          </cell>
          <cell r="EB1350">
            <v>0</v>
          </cell>
          <cell r="ED1350">
            <v>0</v>
          </cell>
          <cell r="EF1350">
            <v>0</v>
          </cell>
          <cell r="EJ1350">
            <v>0</v>
          </cell>
          <cell r="EL1350">
            <v>0</v>
          </cell>
          <cell r="EN1350">
            <v>0</v>
          </cell>
          <cell r="EP1350">
            <v>0</v>
          </cell>
          <cell r="ER1350">
            <v>0</v>
          </cell>
          <cell r="ET1350">
            <v>0</v>
          </cell>
          <cell r="EX1350">
            <v>0</v>
          </cell>
          <cell r="EZ1350">
            <v>0</v>
          </cell>
          <cell r="FD1350">
            <v>0</v>
          </cell>
          <cell r="FF1350">
            <v>0</v>
          </cell>
        </row>
        <row r="1351">
          <cell r="A1351" t="str">
            <v>Oskarshamn3</v>
          </cell>
          <cell r="B1351" t="str">
            <v>Sverige</v>
          </cell>
          <cell r="G1351">
            <v>1160</v>
          </cell>
          <cell r="H1351">
            <v>0</v>
          </cell>
          <cell r="AK1351">
            <v>388.82233333333335</v>
          </cell>
          <cell r="AL1351">
            <v>0</v>
          </cell>
          <cell r="AN1351">
            <v>0</v>
          </cell>
          <cell r="AO1351">
            <v>348</v>
          </cell>
          <cell r="AP1351">
            <v>34800</v>
          </cell>
          <cell r="AQ1351">
            <v>626.40000000000009</v>
          </cell>
          <cell r="BG1351" t="b">
            <v>0</v>
          </cell>
          <cell r="BO1351" t="b">
            <v>0</v>
          </cell>
          <cell r="CA1351" t="b">
            <v>0</v>
          </cell>
          <cell r="CB1351" t="b">
            <v>0</v>
          </cell>
          <cell r="CD1351" t="b">
            <v>0</v>
          </cell>
          <cell r="CE1351" t="b">
            <v>0</v>
          </cell>
          <cell r="CG1351" t="b">
            <v>0</v>
          </cell>
          <cell r="CH1351" t="b">
            <v>0</v>
          </cell>
          <cell r="CP1351">
            <v>0</v>
          </cell>
          <cell r="CT1351" t="b">
            <v>0</v>
          </cell>
          <cell r="CV1351" t="b">
            <v>0</v>
          </cell>
          <cell r="CX1351" t="b">
            <v>0</v>
          </cell>
          <cell r="CZ1351" t="b">
            <v>0</v>
          </cell>
          <cell r="DB1351" t="b">
            <v>0</v>
          </cell>
          <cell r="DD1351" t="b">
            <v>0</v>
          </cell>
          <cell r="DF1351" t="b">
            <v>0</v>
          </cell>
          <cell r="DH1351" t="b">
            <v>0</v>
          </cell>
          <cell r="DJ1351" t="b">
            <v>0</v>
          </cell>
          <cell r="DL1351" t="b">
            <v>0</v>
          </cell>
          <cell r="DN1351" t="b">
            <v>0</v>
          </cell>
          <cell r="DP1351" t="b">
            <v>0</v>
          </cell>
          <cell r="DV1351">
            <v>0</v>
          </cell>
          <cell r="DX1351">
            <v>0</v>
          </cell>
          <cell r="DZ1351">
            <v>0</v>
          </cell>
          <cell r="EB1351">
            <v>0</v>
          </cell>
          <cell r="ED1351">
            <v>0</v>
          </cell>
          <cell r="EF1351">
            <v>0</v>
          </cell>
          <cell r="EJ1351">
            <v>0</v>
          </cell>
          <cell r="EL1351">
            <v>0</v>
          </cell>
          <cell r="EN1351">
            <v>0</v>
          </cell>
          <cell r="EP1351">
            <v>0</v>
          </cell>
          <cell r="ER1351">
            <v>0</v>
          </cell>
          <cell r="ET1351">
            <v>0</v>
          </cell>
          <cell r="EX1351">
            <v>0</v>
          </cell>
          <cell r="EZ1351">
            <v>0</v>
          </cell>
          <cell r="FD1351">
            <v>0</v>
          </cell>
          <cell r="FF1351">
            <v>0</v>
          </cell>
        </row>
        <row r="1352">
          <cell r="A1352" t="str">
            <v>Oskarshamn3</v>
          </cell>
          <cell r="B1352" t="str">
            <v>Sverige</v>
          </cell>
          <cell r="G1352">
            <v>1160</v>
          </cell>
          <cell r="H1352">
            <v>0</v>
          </cell>
          <cell r="AK1352">
            <v>388.82233333333335</v>
          </cell>
          <cell r="AL1352">
            <v>0</v>
          </cell>
          <cell r="AN1352">
            <v>0</v>
          </cell>
          <cell r="AO1352">
            <v>348</v>
          </cell>
          <cell r="AP1352">
            <v>34800</v>
          </cell>
          <cell r="AQ1352">
            <v>858.4</v>
          </cell>
          <cell r="BG1352" t="b">
            <v>0</v>
          </cell>
          <cell r="BO1352" t="b">
            <v>0</v>
          </cell>
          <cell r="CA1352" t="b">
            <v>0</v>
          </cell>
          <cell r="CB1352" t="b">
            <v>0</v>
          </cell>
          <cell r="CD1352" t="b">
            <v>0</v>
          </cell>
          <cell r="CE1352" t="b">
            <v>0</v>
          </cell>
          <cell r="CG1352" t="b">
            <v>0</v>
          </cell>
          <cell r="CH1352" t="b">
            <v>0</v>
          </cell>
          <cell r="CP1352">
            <v>0</v>
          </cell>
          <cell r="CT1352" t="b">
            <v>0</v>
          </cell>
          <cell r="CV1352" t="b">
            <v>0</v>
          </cell>
          <cell r="CX1352" t="b">
            <v>0</v>
          </cell>
          <cell r="CZ1352" t="b">
            <v>0</v>
          </cell>
          <cell r="DB1352" t="b">
            <v>0</v>
          </cell>
          <cell r="DD1352" t="b">
            <v>0</v>
          </cell>
          <cell r="DF1352" t="b">
            <v>0</v>
          </cell>
          <cell r="DH1352" t="b">
            <v>0</v>
          </cell>
          <cell r="DJ1352" t="b">
            <v>0</v>
          </cell>
          <cell r="DL1352" t="b">
            <v>0</v>
          </cell>
          <cell r="DN1352" t="b">
            <v>0</v>
          </cell>
          <cell r="DP1352" t="b">
            <v>0</v>
          </cell>
          <cell r="DV1352">
            <v>0</v>
          </cell>
          <cell r="DX1352">
            <v>0</v>
          </cell>
          <cell r="DZ1352">
            <v>0</v>
          </cell>
          <cell r="EB1352">
            <v>0</v>
          </cell>
          <cell r="ED1352">
            <v>0</v>
          </cell>
          <cell r="EF1352">
            <v>0</v>
          </cell>
          <cell r="EJ1352">
            <v>0</v>
          </cell>
          <cell r="EL1352">
            <v>0</v>
          </cell>
          <cell r="EN1352">
            <v>0</v>
          </cell>
          <cell r="EP1352">
            <v>0</v>
          </cell>
          <cell r="ER1352">
            <v>0</v>
          </cell>
          <cell r="ET1352">
            <v>0</v>
          </cell>
          <cell r="EX1352">
            <v>0</v>
          </cell>
          <cell r="EZ1352">
            <v>0</v>
          </cell>
          <cell r="FD1352">
            <v>0</v>
          </cell>
          <cell r="FF1352">
            <v>0</v>
          </cell>
        </row>
        <row r="1353">
          <cell r="A1353" t="str">
            <v>Oskarshamn3</v>
          </cell>
          <cell r="B1353" t="str">
            <v>Sverige</v>
          </cell>
          <cell r="G1353">
            <v>1160</v>
          </cell>
          <cell r="H1353">
            <v>0</v>
          </cell>
          <cell r="AK1353">
            <v>388.82233333333335</v>
          </cell>
          <cell r="AL1353">
            <v>0</v>
          </cell>
          <cell r="AN1353">
            <v>0</v>
          </cell>
          <cell r="AO1353">
            <v>348</v>
          </cell>
          <cell r="AP1353">
            <v>34800</v>
          </cell>
          <cell r="AQ1353">
            <v>359.6</v>
          </cell>
          <cell r="BG1353" t="b">
            <v>0</v>
          </cell>
          <cell r="BO1353" t="b">
            <v>0</v>
          </cell>
          <cell r="CA1353" t="b">
            <v>0</v>
          </cell>
          <cell r="CB1353" t="b">
            <v>0</v>
          </cell>
          <cell r="CD1353" t="b">
            <v>0</v>
          </cell>
          <cell r="CE1353" t="b">
            <v>0</v>
          </cell>
          <cell r="CG1353" t="b">
            <v>0</v>
          </cell>
          <cell r="CH1353" t="b">
            <v>0</v>
          </cell>
          <cell r="CP1353">
            <v>0</v>
          </cell>
          <cell r="CT1353" t="b">
            <v>0</v>
          </cell>
          <cell r="CV1353" t="b">
            <v>0</v>
          </cell>
          <cell r="CX1353" t="b">
            <v>0</v>
          </cell>
          <cell r="CZ1353" t="b">
            <v>0</v>
          </cell>
          <cell r="DB1353" t="b">
            <v>0</v>
          </cell>
          <cell r="DD1353" t="b">
            <v>0</v>
          </cell>
          <cell r="DF1353" t="b">
            <v>0</v>
          </cell>
          <cell r="DH1353" t="b">
            <v>0</v>
          </cell>
          <cell r="DJ1353" t="b">
            <v>0</v>
          </cell>
          <cell r="DL1353" t="b">
            <v>0</v>
          </cell>
          <cell r="DN1353" t="b">
            <v>0</v>
          </cell>
          <cell r="DP1353" t="b">
            <v>0</v>
          </cell>
          <cell r="DV1353">
            <v>0</v>
          </cell>
          <cell r="DX1353">
            <v>0</v>
          </cell>
          <cell r="DZ1353">
            <v>0</v>
          </cell>
          <cell r="EB1353">
            <v>0</v>
          </cell>
          <cell r="ED1353">
            <v>0</v>
          </cell>
          <cell r="EF1353">
            <v>0</v>
          </cell>
          <cell r="EJ1353">
            <v>0</v>
          </cell>
          <cell r="EL1353">
            <v>0</v>
          </cell>
          <cell r="EN1353">
            <v>0</v>
          </cell>
          <cell r="EP1353">
            <v>0</v>
          </cell>
          <cell r="ER1353">
            <v>0</v>
          </cell>
          <cell r="ET1353">
            <v>0</v>
          </cell>
          <cell r="EX1353">
            <v>0</v>
          </cell>
          <cell r="EZ1353">
            <v>0</v>
          </cell>
          <cell r="FD1353">
            <v>0</v>
          </cell>
          <cell r="FF1353">
            <v>0</v>
          </cell>
        </row>
        <row r="1354">
          <cell r="A1354" t="str">
            <v>Oskarshamn3</v>
          </cell>
          <cell r="B1354" t="str">
            <v>Sverige</v>
          </cell>
          <cell r="G1354">
            <v>1410</v>
          </cell>
          <cell r="H1354">
            <v>0</v>
          </cell>
          <cell r="AK1354">
            <v>472.62025</v>
          </cell>
          <cell r="AL1354">
            <v>0</v>
          </cell>
          <cell r="AN1354">
            <v>0</v>
          </cell>
          <cell r="AO1354">
            <v>423</v>
          </cell>
          <cell r="AP1354">
            <v>42300</v>
          </cell>
          <cell r="AQ1354">
            <v>296.09999999999997</v>
          </cell>
          <cell r="BG1354" t="b">
            <v>0</v>
          </cell>
          <cell r="BO1354" t="b">
            <v>0</v>
          </cell>
          <cell r="CA1354" t="b">
            <v>0</v>
          </cell>
          <cell r="CB1354" t="b">
            <v>0</v>
          </cell>
          <cell r="CD1354" t="b">
            <v>0</v>
          </cell>
          <cell r="CE1354" t="b">
            <v>0</v>
          </cell>
          <cell r="CG1354" t="b">
            <v>0</v>
          </cell>
          <cell r="CH1354" t="b">
            <v>0</v>
          </cell>
          <cell r="CP1354">
            <v>0</v>
          </cell>
          <cell r="CT1354" t="b">
            <v>0</v>
          </cell>
          <cell r="CV1354" t="b">
            <v>0</v>
          </cell>
          <cell r="CX1354" t="b">
            <v>0</v>
          </cell>
          <cell r="CZ1354" t="b">
            <v>0</v>
          </cell>
          <cell r="DB1354" t="b">
            <v>0</v>
          </cell>
          <cell r="DD1354" t="b">
            <v>0</v>
          </cell>
          <cell r="DF1354" t="b">
            <v>0</v>
          </cell>
          <cell r="DH1354" t="b">
            <v>0</v>
          </cell>
          <cell r="DJ1354" t="b">
            <v>0</v>
          </cell>
          <cell r="DL1354" t="b">
            <v>0</v>
          </cell>
          <cell r="DN1354" t="b">
            <v>0</v>
          </cell>
          <cell r="DP1354" t="b">
            <v>0</v>
          </cell>
          <cell r="DV1354">
            <v>0</v>
          </cell>
          <cell r="DX1354">
            <v>0</v>
          </cell>
          <cell r="DZ1354">
            <v>0</v>
          </cell>
          <cell r="EB1354">
            <v>0</v>
          </cell>
          <cell r="ED1354">
            <v>0</v>
          </cell>
          <cell r="EF1354">
            <v>0</v>
          </cell>
          <cell r="EJ1354">
            <v>0</v>
          </cell>
          <cell r="EL1354">
            <v>0</v>
          </cell>
          <cell r="EN1354">
            <v>0</v>
          </cell>
          <cell r="EP1354">
            <v>0</v>
          </cell>
          <cell r="ER1354">
            <v>0</v>
          </cell>
          <cell r="ET1354">
            <v>0</v>
          </cell>
          <cell r="EX1354">
            <v>0</v>
          </cell>
          <cell r="EZ1354">
            <v>0</v>
          </cell>
          <cell r="FD1354">
            <v>0</v>
          </cell>
          <cell r="FF1354">
            <v>0</v>
          </cell>
        </row>
        <row r="1355">
          <cell r="A1355" t="str">
            <v>Ringhals1</v>
          </cell>
          <cell r="B1355" t="str">
            <v>Sverige</v>
          </cell>
          <cell r="G1355">
            <v>835</v>
          </cell>
          <cell r="H1355">
            <v>0</v>
          </cell>
          <cell r="AK1355">
            <v>261.77249999999998</v>
          </cell>
          <cell r="AL1355">
            <v>0</v>
          </cell>
          <cell r="AN1355">
            <v>0</v>
          </cell>
          <cell r="AO1355">
            <v>250.5</v>
          </cell>
          <cell r="AP1355">
            <v>25050</v>
          </cell>
          <cell r="AQ1355">
            <v>116.9</v>
          </cell>
          <cell r="BG1355" t="b">
            <v>0</v>
          </cell>
          <cell r="BO1355" t="b">
            <v>0</v>
          </cell>
          <cell r="CA1355" t="b">
            <v>0</v>
          </cell>
          <cell r="CB1355" t="b">
            <v>0</v>
          </cell>
          <cell r="CD1355" t="b">
            <v>0</v>
          </cell>
          <cell r="CE1355" t="b">
            <v>0</v>
          </cell>
          <cell r="CG1355" t="b">
            <v>0</v>
          </cell>
          <cell r="CH1355" t="b">
            <v>0</v>
          </cell>
          <cell r="CP1355">
            <v>0</v>
          </cell>
          <cell r="CT1355" t="b">
            <v>0</v>
          </cell>
          <cell r="CV1355" t="b">
            <v>0</v>
          </cell>
          <cell r="CX1355" t="b">
            <v>0</v>
          </cell>
          <cell r="CZ1355" t="b">
            <v>0</v>
          </cell>
          <cell r="DB1355" t="b">
            <v>0</v>
          </cell>
          <cell r="DD1355" t="b">
            <v>0</v>
          </cell>
          <cell r="DF1355" t="b">
            <v>0</v>
          </cell>
          <cell r="DH1355" t="b">
            <v>0</v>
          </cell>
          <cell r="DJ1355" t="b">
            <v>0</v>
          </cell>
          <cell r="DL1355" t="b">
            <v>0</v>
          </cell>
          <cell r="DN1355" t="b">
            <v>0</v>
          </cell>
          <cell r="DP1355" t="b">
            <v>0</v>
          </cell>
          <cell r="DV1355">
            <v>0</v>
          </cell>
          <cell r="DX1355">
            <v>0</v>
          </cell>
          <cell r="DZ1355">
            <v>0</v>
          </cell>
          <cell r="EB1355">
            <v>0</v>
          </cell>
          <cell r="ED1355">
            <v>0</v>
          </cell>
          <cell r="EF1355">
            <v>0</v>
          </cell>
          <cell r="EJ1355">
            <v>0</v>
          </cell>
          <cell r="EL1355">
            <v>0</v>
          </cell>
          <cell r="EN1355">
            <v>0</v>
          </cell>
          <cell r="EP1355">
            <v>0</v>
          </cell>
          <cell r="ER1355">
            <v>0</v>
          </cell>
          <cell r="ET1355">
            <v>0</v>
          </cell>
          <cell r="EX1355">
            <v>0</v>
          </cell>
          <cell r="EZ1355">
            <v>0</v>
          </cell>
          <cell r="FD1355">
            <v>0</v>
          </cell>
          <cell r="FF1355">
            <v>0</v>
          </cell>
        </row>
        <row r="1356">
          <cell r="A1356" t="str">
            <v>Ringhals1</v>
          </cell>
          <cell r="B1356" t="str">
            <v>Sverige</v>
          </cell>
          <cell r="G1356">
            <v>880</v>
          </cell>
          <cell r="H1356">
            <v>0</v>
          </cell>
          <cell r="AK1356">
            <v>275.88</v>
          </cell>
          <cell r="AL1356">
            <v>0</v>
          </cell>
          <cell r="AN1356">
            <v>0</v>
          </cell>
          <cell r="AO1356">
            <v>264</v>
          </cell>
          <cell r="AP1356">
            <v>26400</v>
          </cell>
          <cell r="AQ1356">
            <v>123.20000000000002</v>
          </cell>
          <cell r="BG1356" t="b">
            <v>0</v>
          </cell>
          <cell r="BO1356" t="b">
            <v>0</v>
          </cell>
          <cell r="CA1356" t="b">
            <v>0</v>
          </cell>
          <cell r="CB1356" t="b">
            <v>0</v>
          </cell>
          <cell r="CD1356" t="b">
            <v>0</v>
          </cell>
          <cell r="CE1356" t="b">
            <v>0</v>
          </cell>
          <cell r="CG1356" t="b">
            <v>0</v>
          </cell>
          <cell r="CH1356" t="b">
            <v>0</v>
          </cell>
          <cell r="CP1356">
            <v>0</v>
          </cell>
          <cell r="CT1356" t="b">
            <v>0</v>
          </cell>
          <cell r="CV1356" t="b">
            <v>0</v>
          </cell>
          <cell r="CX1356" t="b">
            <v>0</v>
          </cell>
          <cell r="CZ1356" t="b">
            <v>0</v>
          </cell>
          <cell r="DB1356" t="b">
            <v>0</v>
          </cell>
          <cell r="DD1356" t="b">
            <v>0</v>
          </cell>
          <cell r="DF1356" t="b">
            <v>0</v>
          </cell>
          <cell r="DH1356" t="b">
            <v>0</v>
          </cell>
          <cell r="DJ1356" t="b">
            <v>0</v>
          </cell>
          <cell r="DL1356" t="b">
            <v>0</v>
          </cell>
          <cell r="DN1356" t="b">
            <v>0</v>
          </cell>
          <cell r="DP1356" t="b">
            <v>0</v>
          </cell>
          <cell r="DV1356">
            <v>0</v>
          </cell>
          <cell r="DX1356">
            <v>0</v>
          </cell>
          <cell r="DZ1356">
            <v>0</v>
          </cell>
          <cell r="EB1356">
            <v>0</v>
          </cell>
          <cell r="ED1356">
            <v>0</v>
          </cell>
          <cell r="EF1356">
            <v>0</v>
          </cell>
          <cell r="EJ1356">
            <v>0</v>
          </cell>
          <cell r="EL1356">
            <v>0</v>
          </cell>
          <cell r="EN1356">
            <v>0</v>
          </cell>
          <cell r="EP1356">
            <v>0</v>
          </cell>
          <cell r="ER1356">
            <v>0</v>
          </cell>
          <cell r="ET1356">
            <v>0</v>
          </cell>
          <cell r="EX1356">
            <v>0</v>
          </cell>
          <cell r="EZ1356">
            <v>0</v>
          </cell>
          <cell r="FD1356">
            <v>0</v>
          </cell>
          <cell r="FF1356">
            <v>0</v>
          </cell>
        </row>
        <row r="1357">
          <cell r="A1357" t="str">
            <v>Ringhals1</v>
          </cell>
          <cell r="B1357" t="str">
            <v>Sverige</v>
          </cell>
          <cell r="G1357">
            <v>880</v>
          </cell>
          <cell r="H1357">
            <v>0</v>
          </cell>
          <cell r="AK1357">
            <v>275.88</v>
          </cell>
          <cell r="AL1357">
            <v>0</v>
          </cell>
          <cell r="AN1357">
            <v>0</v>
          </cell>
          <cell r="AO1357">
            <v>264</v>
          </cell>
          <cell r="AP1357">
            <v>26400</v>
          </cell>
          <cell r="AQ1357">
            <v>739.19999999999993</v>
          </cell>
          <cell r="BG1357" t="b">
            <v>0</v>
          </cell>
          <cell r="BO1357" t="b">
            <v>0</v>
          </cell>
          <cell r="CA1357" t="b">
            <v>0</v>
          </cell>
          <cell r="CB1357" t="b">
            <v>0</v>
          </cell>
          <cell r="CD1357" t="b">
            <v>0</v>
          </cell>
          <cell r="CE1357" t="b">
            <v>0</v>
          </cell>
          <cell r="CG1357" t="b">
            <v>0</v>
          </cell>
          <cell r="CH1357" t="b">
            <v>0</v>
          </cell>
          <cell r="CP1357">
            <v>0</v>
          </cell>
          <cell r="CT1357" t="b">
            <v>0</v>
          </cell>
          <cell r="CV1357" t="b">
            <v>0</v>
          </cell>
          <cell r="CX1357" t="b">
            <v>0</v>
          </cell>
          <cell r="CZ1357" t="b">
            <v>0</v>
          </cell>
          <cell r="DB1357" t="b">
            <v>0</v>
          </cell>
          <cell r="DD1357" t="b">
            <v>0</v>
          </cell>
          <cell r="DF1357" t="b">
            <v>0</v>
          </cell>
          <cell r="DH1357" t="b">
            <v>0</v>
          </cell>
          <cell r="DJ1357" t="b">
            <v>0</v>
          </cell>
          <cell r="DL1357" t="b">
            <v>0</v>
          </cell>
          <cell r="DN1357" t="b">
            <v>0</v>
          </cell>
          <cell r="DP1357" t="b">
            <v>0</v>
          </cell>
          <cell r="DV1357">
            <v>0</v>
          </cell>
          <cell r="DX1357">
            <v>0</v>
          </cell>
          <cell r="DZ1357">
            <v>0</v>
          </cell>
          <cell r="EB1357">
            <v>0</v>
          </cell>
          <cell r="ED1357">
            <v>0</v>
          </cell>
          <cell r="EF1357">
            <v>0</v>
          </cell>
          <cell r="EJ1357">
            <v>0</v>
          </cell>
          <cell r="EL1357">
            <v>0</v>
          </cell>
          <cell r="EN1357">
            <v>0</v>
          </cell>
          <cell r="EP1357">
            <v>0</v>
          </cell>
          <cell r="ER1357">
            <v>0</v>
          </cell>
          <cell r="ET1357">
            <v>0</v>
          </cell>
          <cell r="EX1357">
            <v>0</v>
          </cell>
          <cell r="EZ1357">
            <v>0</v>
          </cell>
          <cell r="FD1357">
            <v>0</v>
          </cell>
          <cell r="FF1357">
            <v>0</v>
          </cell>
        </row>
        <row r="1358">
          <cell r="A1358" t="str">
            <v>Ringhals1</v>
          </cell>
          <cell r="B1358" t="str">
            <v>Sverige</v>
          </cell>
          <cell r="G1358">
            <v>880</v>
          </cell>
          <cell r="H1358">
            <v>0</v>
          </cell>
          <cell r="AK1358">
            <v>275.88</v>
          </cell>
          <cell r="AL1358">
            <v>0</v>
          </cell>
          <cell r="AN1358">
            <v>0</v>
          </cell>
          <cell r="AO1358">
            <v>264</v>
          </cell>
          <cell r="AP1358">
            <v>26400</v>
          </cell>
          <cell r="AQ1358">
            <v>501.59999999999997</v>
          </cell>
          <cell r="BG1358" t="b">
            <v>0</v>
          </cell>
          <cell r="BO1358" t="b">
            <v>0</v>
          </cell>
          <cell r="CA1358" t="b">
            <v>0</v>
          </cell>
          <cell r="CB1358" t="b">
            <v>0</v>
          </cell>
          <cell r="CD1358" t="b">
            <v>0</v>
          </cell>
          <cell r="CE1358" t="b">
            <v>0</v>
          </cell>
          <cell r="CG1358" t="b">
            <v>0</v>
          </cell>
          <cell r="CH1358" t="b">
            <v>0</v>
          </cell>
          <cell r="CP1358">
            <v>0</v>
          </cell>
          <cell r="CT1358" t="b">
            <v>0</v>
          </cell>
          <cell r="CV1358" t="b">
            <v>0</v>
          </cell>
          <cell r="CX1358" t="b">
            <v>0</v>
          </cell>
          <cell r="CZ1358" t="b">
            <v>0</v>
          </cell>
          <cell r="DB1358" t="b">
            <v>0</v>
          </cell>
          <cell r="DD1358" t="b">
            <v>0</v>
          </cell>
          <cell r="DF1358" t="b">
            <v>0</v>
          </cell>
          <cell r="DH1358" t="b">
            <v>0</v>
          </cell>
          <cell r="DJ1358" t="b">
            <v>0</v>
          </cell>
          <cell r="DL1358" t="b">
            <v>0</v>
          </cell>
          <cell r="DN1358" t="b">
            <v>0</v>
          </cell>
          <cell r="DP1358" t="b">
            <v>0</v>
          </cell>
          <cell r="DV1358">
            <v>0</v>
          </cell>
          <cell r="DX1358">
            <v>0</v>
          </cell>
          <cell r="DZ1358">
            <v>0</v>
          </cell>
          <cell r="EB1358">
            <v>0</v>
          </cell>
          <cell r="ED1358">
            <v>0</v>
          </cell>
          <cell r="EF1358">
            <v>0</v>
          </cell>
          <cell r="EJ1358">
            <v>0</v>
          </cell>
          <cell r="EL1358">
            <v>0</v>
          </cell>
          <cell r="EN1358">
            <v>0</v>
          </cell>
          <cell r="EP1358">
            <v>0</v>
          </cell>
          <cell r="ER1358">
            <v>0</v>
          </cell>
          <cell r="ET1358">
            <v>0</v>
          </cell>
          <cell r="EX1358">
            <v>0</v>
          </cell>
          <cell r="EZ1358">
            <v>0</v>
          </cell>
          <cell r="FD1358">
            <v>0</v>
          </cell>
          <cell r="FF1358">
            <v>0</v>
          </cell>
        </row>
        <row r="1359">
          <cell r="A1359" t="str">
            <v>Ringhals1</v>
          </cell>
          <cell r="B1359" t="str">
            <v>Sverige</v>
          </cell>
          <cell r="G1359">
            <v>880</v>
          </cell>
          <cell r="H1359">
            <v>0</v>
          </cell>
          <cell r="AK1359">
            <v>275.88</v>
          </cell>
          <cell r="AL1359">
            <v>0</v>
          </cell>
          <cell r="AN1359">
            <v>0</v>
          </cell>
          <cell r="AO1359">
            <v>264</v>
          </cell>
          <cell r="AP1359">
            <v>26400</v>
          </cell>
          <cell r="AQ1359">
            <v>176</v>
          </cell>
          <cell r="BG1359" t="b">
            <v>0</v>
          </cell>
          <cell r="BO1359" t="b">
            <v>0</v>
          </cell>
          <cell r="CA1359" t="b">
            <v>0</v>
          </cell>
          <cell r="CB1359" t="b">
            <v>0</v>
          </cell>
          <cell r="CD1359" t="b">
            <v>0</v>
          </cell>
          <cell r="CE1359" t="b">
            <v>0</v>
          </cell>
          <cell r="CG1359" t="b">
            <v>0</v>
          </cell>
          <cell r="CH1359" t="b">
            <v>0</v>
          </cell>
          <cell r="CP1359">
            <v>0</v>
          </cell>
          <cell r="CT1359" t="b">
            <v>0</v>
          </cell>
          <cell r="CV1359" t="b">
            <v>0</v>
          </cell>
          <cell r="CX1359" t="b">
            <v>0</v>
          </cell>
          <cell r="CZ1359" t="b">
            <v>0</v>
          </cell>
          <cell r="DB1359" t="b">
            <v>0</v>
          </cell>
          <cell r="DD1359" t="b">
            <v>0</v>
          </cell>
          <cell r="DF1359" t="b">
            <v>0</v>
          </cell>
          <cell r="DH1359" t="b">
            <v>0</v>
          </cell>
          <cell r="DJ1359" t="b">
            <v>0</v>
          </cell>
          <cell r="DL1359" t="b">
            <v>0</v>
          </cell>
          <cell r="DN1359" t="b">
            <v>0</v>
          </cell>
          <cell r="DP1359" t="b">
            <v>0</v>
          </cell>
          <cell r="DV1359">
            <v>0</v>
          </cell>
          <cell r="DX1359">
            <v>0</v>
          </cell>
          <cell r="DZ1359">
            <v>0</v>
          </cell>
          <cell r="EB1359">
            <v>0</v>
          </cell>
          <cell r="ED1359">
            <v>0</v>
          </cell>
          <cell r="EF1359">
            <v>0</v>
          </cell>
          <cell r="EJ1359">
            <v>0</v>
          </cell>
          <cell r="EL1359">
            <v>0</v>
          </cell>
          <cell r="EN1359">
            <v>0</v>
          </cell>
          <cell r="EP1359">
            <v>0</v>
          </cell>
          <cell r="ER1359">
            <v>0</v>
          </cell>
          <cell r="ET1359">
            <v>0</v>
          </cell>
          <cell r="EX1359">
            <v>0</v>
          </cell>
          <cell r="EZ1359">
            <v>0</v>
          </cell>
          <cell r="FD1359">
            <v>0</v>
          </cell>
          <cell r="FF1359">
            <v>0</v>
          </cell>
        </row>
        <row r="1360">
          <cell r="A1360" t="str">
            <v>Ringhals1</v>
          </cell>
          <cell r="B1360" t="str">
            <v>Sverige</v>
          </cell>
          <cell r="G1360">
            <v>880</v>
          </cell>
          <cell r="H1360">
            <v>0</v>
          </cell>
          <cell r="AK1360">
            <v>275.88</v>
          </cell>
          <cell r="AL1360">
            <v>0</v>
          </cell>
          <cell r="AN1360">
            <v>0</v>
          </cell>
          <cell r="AO1360">
            <v>264</v>
          </cell>
          <cell r="AP1360">
            <v>26400</v>
          </cell>
          <cell r="AQ1360">
            <v>184.79999999999998</v>
          </cell>
          <cell r="BG1360" t="b">
            <v>0</v>
          </cell>
          <cell r="BO1360" t="b">
            <v>0</v>
          </cell>
          <cell r="CA1360" t="b">
            <v>0</v>
          </cell>
          <cell r="CB1360" t="b">
            <v>0</v>
          </cell>
          <cell r="CD1360" t="b">
            <v>0</v>
          </cell>
          <cell r="CE1360" t="b">
            <v>0</v>
          </cell>
          <cell r="CG1360" t="b">
            <v>0</v>
          </cell>
          <cell r="CH1360" t="b">
            <v>0</v>
          </cell>
          <cell r="CP1360">
            <v>0</v>
          </cell>
          <cell r="CT1360" t="b">
            <v>0</v>
          </cell>
          <cell r="CV1360" t="b">
            <v>0</v>
          </cell>
          <cell r="CX1360" t="b">
            <v>0</v>
          </cell>
          <cell r="CZ1360" t="b">
            <v>0</v>
          </cell>
          <cell r="DB1360" t="b">
            <v>0</v>
          </cell>
          <cell r="DD1360" t="b">
            <v>0</v>
          </cell>
          <cell r="DF1360" t="b">
            <v>0</v>
          </cell>
          <cell r="DH1360" t="b">
            <v>0</v>
          </cell>
          <cell r="DJ1360" t="b">
            <v>0</v>
          </cell>
          <cell r="DL1360" t="b">
            <v>0</v>
          </cell>
          <cell r="DN1360" t="b">
            <v>0</v>
          </cell>
          <cell r="DP1360" t="b">
            <v>0</v>
          </cell>
          <cell r="DV1360">
            <v>0</v>
          </cell>
          <cell r="DX1360">
            <v>0</v>
          </cell>
          <cell r="DZ1360">
            <v>0</v>
          </cell>
          <cell r="EB1360">
            <v>0</v>
          </cell>
          <cell r="ED1360">
            <v>0</v>
          </cell>
          <cell r="EF1360">
            <v>0</v>
          </cell>
          <cell r="EJ1360">
            <v>0</v>
          </cell>
          <cell r="EL1360">
            <v>0</v>
          </cell>
          <cell r="EN1360">
            <v>0</v>
          </cell>
          <cell r="EP1360">
            <v>0</v>
          </cell>
          <cell r="ER1360">
            <v>0</v>
          </cell>
          <cell r="ET1360">
            <v>0</v>
          </cell>
          <cell r="EX1360">
            <v>0</v>
          </cell>
          <cell r="EZ1360">
            <v>0</v>
          </cell>
          <cell r="FD1360">
            <v>0</v>
          </cell>
          <cell r="FF1360">
            <v>0</v>
          </cell>
        </row>
        <row r="1361">
          <cell r="A1361" t="str">
            <v>Ringhals2</v>
          </cell>
          <cell r="B1361" t="str">
            <v>Sverige</v>
          </cell>
          <cell r="G1361">
            <v>870</v>
          </cell>
          <cell r="H1361">
            <v>0</v>
          </cell>
          <cell r="AK1361">
            <v>271.09199999999993</v>
          </cell>
          <cell r="AL1361">
            <v>0</v>
          </cell>
          <cell r="AN1361">
            <v>0</v>
          </cell>
          <cell r="AO1361">
            <v>261</v>
          </cell>
          <cell r="AP1361">
            <v>26100</v>
          </cell>
          <cell r="AQ1361">
            <v>121.80000000000001</v>
          </cell>
          <cell r="BG1361" t="b">
            <v>0</v>
          </cell>
          <cell r="BO1361" t="b">
            <v>0</v>
          </cell>
          <cell r="CA1361" t="b">
            <v>0</v>
          </cell>
          <cell r="CB1361" t="b">
            <v>0</v>
          </cell>
          <cell r="CD1361" t="b">
            <v>0</v>
          </cell>
          <cell r="CE1361" t="b">
            <v>0</v>
          </cell>
          <cell r="CG1361" t="b">
            <v>0</v>
          </cell>
          <cell r="CH1361" t="b">
            <v>0</v>
          </cell>
          <cell r="CP1361">
            <v>0</v>
          </cell>
          <cell r="CT1361" t="b">
            <v>0</v>
          </cell>
          <cell r="CV1361" t="b">
            <v>0</v>
          </cell>
          <cell r="CX1361" t="b">
            <v>0</v>
          </cell>
          <cell r="CZ1361" t="b">
            <v>0</v>
          </cell>
          <cell r="DB1361" t="b">
            <v>0</v>
          </cell>
          <cell r="DD1361" t="b">
            <v>0</v>
          </cell>
          <cell r="DF1361" t="b">
            <v>0</v>
          </cell>
          <cell r="DH1361" t="b">
            <v>0</v>
          </cell>
          <cell r="DJ1361" t="b">
            <v>0</v>
          </cell>
          <cell r="DL1361" t="b">
            <v>0</v>
          </cell>
          <cell r="DN1361" t="b">
            <v>0</v>
          </cell>
          <cell r="DP1361" t="b">
            <v>0</v>
          </cell>
          <cell r="DV1361">
            <v>0</v>
          </cell>
          <cell r="DX1361">
            <v>0</v>
          </cell>
          <cell r="DZ1361">
            <v>0</v>
          </cell>
          <cell r="EB1361">
            <v>0</v>
          </cell>
          <cell r="ED1361">
            <v>0</v>
          </cell>
          <cell r="EF1361">
            <v>0</v>
          </cell>
          <cell r="EJ1361">
            <v>0</v>
          </cell>
          <cell r="EL1361">
            <v>0</v>
          </cell>
          <cell r="EN1361">
            <v>0</v>
          </cell>
          <cell r="EP1361">
            <v>0</v>
          </cell>
          <cell r="ER1361">
            <v>0</v>
          </cell>
          <cell r="ET1361">
            <v>0</v>
          </cell>
          <cell r="EX1361">
            <v>0</v>
          </cell>
          <cell r="EZ1361">
            <v>0</v>
          </cell>
          <cell r="FD1361">
            <v>0</v>
          </cell>
          <cell r="FF1361">
            <v>0</v>
          </cell>
        </row>
        <row r="1362">
          <cell r="A1362" t="str">
            <v>Ringhals2</v>
          </cell>
          <cell r="B1362" t="str">
            <v>Sverige</v>
          </cell>
          <cell r="G1362">
            <v>870</v>
          </cell>
          <cell r="H1362">
            <v>0</v>
          </cell>
          <cell r="AK1362">
            <v>271.09199999999993</v>
          </cell>
          <cell r="AL1362">
            <v>0</v>
          </cell>
          <cell r="AN1362">
            <v>0</v>
          </cell>
          <cell r="AO1362">
            <v>261</v>
          </cell>
          <cell r="AP1362">
            <v>26100</v>
          </cell>
          <cell r="AQ1362">
            <v>556.80000000000007</v>
          </cell>
          <cell r="BG1362" t="b">
            <v>0</v>
          </cell>
          <cell r="BO1362" t="b">
            <v>0</v>
          </cell>
          <cell r="CA1362" t="b">
            <v>0</v>
          </cell>
          <cell r="CB1362" t="b">
            <v>0</v>
          </cell>
          <cell r="CD1362" t="b">
            <v>0</v>
          </cell>
          <cell r="CE1362" t="b">
            <v>0</v>
          </cell>
          <cell r="CG1362" t="b">
            <v>0</v>
          </cell>
          <cell r="CH1362" t="b">
            <v>0</v>
          </cell>
          <cell r="CP1362">
            <v>0</v>
          </cell>
          <cell r="CT1362" t="b">
            <v>0</v>
          </cell>
          <cell r="CV1362" t="b">
            <v>0</v>
          </cell>
          <cell r="CX1362" t="b">
            <v>0</v>
          </cell>
          <cell r="CZ1362" t="b">
            <v>0</v>
          </cell>
          <cell r="DB1362" t="b">
            <v>0</v>
          </cell>
          <cell r="DD1362" t="b">
            <v>0</v>
          </cell>
          <cell r="DF1362" t="b">
            <v>0</v>
          </cell>
          <cell r="DH1362" t="b">
            <v>0</v>
          </cell>
          <cell r="DJ1362" t="b">
            <v>0</v>
          </cell>
          <cell r="DL1362" t="b">
            <v>0</v>
          </cell>
          <cell r="DN1362" t="b">
            <v>0</v>
          </cell>
          <cell r="DP1362" t="b">
            <v>0</v>
          </cell>
          <cell r="DV1362">
            <v>0</v>
          </cell>
          <cell r="DX1362">
            <v>0</v>
          </cell>
          <cell r="DZ1362">
            <v>0</v>
          </cell>
          <cell r="EB1362">
            <v>0</v>
          </cell>
          <cell r="ED1362">
            <v>0</v>
          </cell>
          <cell r="EF1362">
            <v>0</v>
          </cell>
          <cell r="EJ1362">
            <v>0</v>
          </cell>
          <cell r="EL1362">
            <v>0</v>
          </cell>
          <cell r="EN1362">
            <v>0</v>
          </cell>
          <cell r="EP1362">
            <v>0</v>
          </cell>
          <cell r="ER1362">
            <v>0</v>
          </cell>
          <cell r="ET1362">
            <v>0</v>
          </cell>
          <cell r="EX1362">
            <v>0</v>
          </cell>
          <cell r="EZ1362">
            <v>0</v>
          </cell>
          <cell r="FD1362">
            <v>0</v>
          </cell>
          <cell r="FF1362">
            <v>0</v>
          </cell>
        </row>
        <row r="1363">
          <cell r="A1363" t="str">
            <v>Ringhals2</v>
          </cell>
          <cell r="B1363" t="str">
            <v>Sverige</v>
          </cell>
          <cell r="G1363">
            <v>870</v>
          </cell>
          <cell r="H1363">
            <v>0</v>
          </cell>
          <cell r="AK1363">
            <v>271.09199999999993</v>
          </cell>
          <cell r="AL1363">
            <v>0</v>
          </cell>
          <cell r="AN1363">
            <v>0</v>
          </cell>
          <cell r="AO1363">
            <v>261</v>
          </cell>
          <cell r="AP1363">
            <v>26100</v>
          </cell>
          <cell r="AQ1363">
            <v>191.4</v>
          </cell>
          <cell r="BG1363" t="b">
            <v>0</v>
          </cell>
          <cell r="BO1363" t="b">
            <v>0</v>
          </cell>
          <cell r="CA1363" t="b">
            <v>0</v>
          </cell>
          <cell r="CB1363" t="b">
            <v>0</v>
          </cell>
          <cell r="CD1363" t="b">
            <v>0</v>
          </cell>
          <cell r="CE1363" t="b">
            <v>0</v>
          </cell>
          <cell r="CG1363" t="b">
            <v>0</v>
          </cell>
          <cell r="CH1363" t="b">
            <v>0</v>
          </cell>
          <cell r="CP1363">
            <v>0</v>
          </cell>
          <cell r="CT1363" t="b">
            <v>0</v>
          </cell>
          <cell r="CV1363" t="b">
            <v>0</v>
          </cell>
          <cell r="CX1363" t="b">
            <v>0</v>
          </cell>
          <cell r="CZ1363" t="b">
            <v>0</v>
          </cell>
          <cell r="DB1363" t="b">
            <v>0</v>
          </cell>
          <cell r="DD1363" t="b">
            <v>0</v>
          </cell>
          <cell r="DF1363" t="b">
            <v>0</v>
          </cell>
          <cell r="DH1363" t="b">
            <v>0</v>
          </cell>
          <cell r="DJ1363" t="b">
            <v>0</v>
          </cell>
          <cell r="DL1363" t="b">
            <v>0</v>
          </cell>
          <cell r="DN1363" t="b">
            <v>0</v>
          </cell>
          <cell r="DP1363" t="b">
            <v>0</v>
          </cell>
          <cell r="DV1363">
            <v>0</v>
          </cell>
          <cell r="DX1363">
            <v>0</v>
          </cell>
          <cell r="DZ1363">
            <v>0</v>
          </cell>
          <cell r="EB1363">
            <v>0</v>
          </cell>
          <cell r="ED1363">
            <v>0</v>
          </cell>
          <cell r="EF1363">
            <v>0</v>
          </cell>
          <cell r="EJ1363">
            <v>0</v>
          </cell>
          <cell r="EL1363">
            <v>0</v>
          </cell>
          <cell r="EN1363">
            <v>0</v>
          </cell>
          <cell r="EP1363">
            <v>0</v>
          </cell>
          <cell r="ER1363">
            <v>0</v>
          </cell>
          <cell r="ET1363">
            <v>0</v>
          </cell>
          <cell r="EX1363">
            <v>0</v>
          </cell>
          <cell r="EZ1363">
            <v>0</v>
          </cell>
          <cell r="FD1363">
            <v>0</v>
          </cell>
          <cell r="FF1363">
            <v>0</v>
          </cell>
        </row>
        <row r="1364">
          <cell r="A1364" t="str">
            <v>Ringhals2</v>
          </cell>
          <cell r="B1364" t="str">
            <v>Sverige</v>
          </cell>
          <cell r="G1364">
            <v>870</v>
          </cell>
          <cell r="H1364">
            <v>0</v>
          </cell>
          <cell r="AK1364">
            <v>271.09199999999993</v>
          </cell>
          <cell r="AL1364">
            <v>0</v>
          </cell>
          <cell r="AN1364">
            <v>0</v>
          </cell>
          <cell r="AO1364">
            <v>261</v>
          </cell>
          <cell r="AP1364">
            <v>26100</v>
          </cell>
          <cell r="AQ1364">
            <v>661.2</v>
          </cell>
          <cell r="BG1364" t="b">
            <v>0</v>
          </cell>
          <cell r="BO1364" t="b">
            <v>0</v>
          </cell>
          <cell r="CA1364" t="b">
            <v>0</v>
          </cell>
          <cell r="CB1364" t="b">
            <v>0</v>
          </cell>
          <cell r="CD1364" t="b">
            <v>0</v>
          </cell>
          <cell r="CE1364" t="b">
            <v>0</v>
          </cell>
          <cell r="CG1364" t="b">
            <v>0</v>
          </cell>
          <cell r="CH1364" t="b">
            <v>0</v>
          </cell>
          <cell r="CP1364">
            <v>0</v>
          </cell>
          <cell r="CT1364" t="b">
            <v>0</v>
          </cell>
          <cell r="CV1364" t="b">
            <v>0</v>
          </cell>
          <cell r="CX1364" t="b">
            <v>0</v>
          </cell>
          <cell r="CZ1364" t="b">
            <v>0</v>
          </cell>
          <cell r="DB1364" t="b">
            <v>0</v>
          </cell>
          <cell r="DD1364" t="b">
            <v>0</v>
          </cell>
          <cell r="DF1364" t="b">
            <v>0</v>
          </cell>
          <cell r="DH1364" t="b">
            <v>0</v>
          </cell>
          <cell r="DJ1364" t="b">
            <v>0</v>
          </cell>
          <cell r="DL1364" t="b">
            <v>0</v>
          </cell>
          <cell r="DN1364" t="b">
            <v>0</v>
          </cell>
          <cell r="DP1364" t="b">
            <v>0</v>
          </cell>
          <cell r="DV1364">
            <v>0</v>
          </cell>
          <cell r="DX1364">
            <v>0</v>
          </cell>
          <cell r="DZ1364">
            <v>0</v>
          </cell>
          <cell r="EB1364">
            <v>0</v>
          </cell>
          <cell r="ED1364">
            <v>0</v>
          </cell>
          <cell r="EF1364">
            <v>0</v>
          </cell>
          <cell r="EJ1364">
            <v>0</v>
          </cell>
          <cell r="EL1364">
            <v>0</v>
          </cell>
          <cell r="EN1364">
            <v>0</v>
          </cell>
          <cell r="EP1364">
            <v>0</v>
          </cell>
          <cell r="ER1364">
            <v>0</v>
          </cell>
          <cell r="ET1364">
            <v>0</v>
          </cell>
          <cell r="EX1364">
            <v>0</v>
          </cell>
          <cell r="EZ1364">
            <v>0</v>
          </cell>
          <cell r="FD1364">
            <v>0</v>
          </cell>
          <cell r="FF1364">
            <v>0</v>
          </cell>
        </row>
        <row r="1365">
          <cell r="A1365" t="str">
            <v>Ringhals2</v>
          </cell>
          <cell r="B1365" t="str">
            <v>Sverige</v>
          </cell>
          <cell r="G1365">
            <v>870</v>
          </cell>
          <cell r="H1365">
            <v>0</v>
          </cell>
          <cell r="AK1365">
            <v>271.09199999999993</v>
          </cell>
          <cell r="AL1365">
            <v>0</v>
          </cell>
          <cell r="AN1365">
            <v>0</v>
          </cell>
          <cell r="AO1365">
            <v>261</v>
          </cell>
          <cell r="AP1365">
            <v>26100</v>
          </cell>
          <cell r="AQ1365">
            <v>182.7</v>
          </cell>
          <cell r="BG1365" t="b">
            <v>0</v>
          </cell>
          <cell r="BO1365" t="b">
            <v>0</v>
          </cell>
          <cell r="CA1365" t="b">
            <v>0</v>
          </cell>
          <cell r="CB1365" t="b">
            <v>0</v>
          </cell>
          <cell r="CD1365" t="b">
            <v>0</v>
          </cell>
          <cell r="CE1365" t="b">
            <v>0</v>
          </cell>
          <cell r="CG1365" t="b">
            <v>0</v>
          </cell>
          <cell r="CH1365" t="b">
            <v>0</v>
          </cell>
          <cell r="CP1365">
            <v>0</v>
          </cell>
          <cell r="CT1365" t="b">
            <v>0</v>
          </cell>
          <cell r="CV1365" t="b">
            <v>0</v>
          </cell>
          <cell r="CX1365" t="b">
            <v>0</v>
          </cell>
          <cell r="CZ1365" t="b">
            <v>0</v>
          </cell>
          <cell r="DB1365" t="b">
            <v>0</v>
          </cell>
          <cell r="DD1365" t="b">
            <v>0</v>
          </cell>
          <cell r="DF1365" t="b">
            <v>0</v>
          </cell>
          <cell r="DH1365" t="b">
            <v>0</v>
          </cell>
          <cell r="DJ1365" t="b">
            <v>0</v>
          </cell>
          <cell r="DL1365" t="b">
            <v>0</v>
          </cell>
          <cell r="DN1365" t="b">
            <v>0</v>
          </cell>
          <cell r="DP1365" t="b">
            <v>0</v>
          </cell>
          <cell r="DV1365">
            <v>0</v>
          </cell>
          <cell r="DX1365">
            <v>0</v>
          </cell>
          <cell r="DZ1365">
            <v>0</v>
          </cell>
          <cell r="EB1365">
            <v>0</v>
          </cell>
          <cell r="ED1365">
            <v>0</v>
          </cell>
          <cell r="EF1365">
            <v>0</v>
          </cell>
          <cell r="EJ1365">
            <v>0</v>
          </cell>
          <cell r="EL1365">
            <v>0</v>
          </cell>
          <cell r="EN1365">
            <v>0</v>
          </cell>
          <cell r="EP1365">
            <v>0</v>
          </cell>
          <cell r="ER1365">
            <v>0</v>
          </cell>
          <cell r="ET1365">
            <v>0</v>
          </cell>
          <cell r="EX1365">
            <v>0</v>
          </cell>
          <cell r="EZ1365">
            <v>0</v>
          </cell>
          <cell r="FD1365">
            <v>0</v>
          </cell>
          <cell r="FF1365">
            <v>0</v>
          </cell>
        </row>
        <row r="1366">
          <cell r="A1366" t="str">
            <v>Ringhals2</v>
          </cell>
          <cell r="B1366" t="str">
            <v>Sverige</v>
          </cell>
          <cell r="G1366">
            <v>970</v>
          </cell>
          <cell r="H1366">
            <v>0</v>
          </cell>
          <cell r="AK1366">
            <v>302.25199999999995</v>
          </cell>
          <cell r="AL1366">
            <v>0</v>
          </cell>
          <cell r="AN1366">
            <v>0</v>
          </cell>
          <cell r="AO1366">
            <v>291</v>
          </cell>
          <cell r="AP1366">
            <v>29100</v>
          </cell>
          <cell r="AQ1366">
            <v>203.7</v>
          </cell>
          <cell r="BG1366" t="b">
            <v>0</v>
          </cell>
          <cell r="BO1366" t="b">
            <v>0</v>
          </cell>
          <cell r="CA1366" t="b">
            <v>0</v>
          </cell>
          <cell r="CB1366" t="b">
            <v>0</v>
          </cell>
          <cell r="CD1366" t="b">
            <v>0</v>
          </cell>
          <cell r="CE1366" t="b">
            <v>0</v>
          </cell>
          <cell r="CG1366" t="b">
            <v>0</v>
          </cell>
          <cell r="CH1366" t="b">
            <v>0</v>
          </cell>
          <cell r="CP1366">
            <v>0</v>
          </cell>
          <cell r="CT1366" t="b">
            <v>0</v>
          </cell>
          <cell r="CV1366" t="b">
            <v>0</v>
          </cell>
          <cell r="CX1366" t="b">
            <v>0</v>
          </cell>
          <cell r="CZ1366" t="b">
            <v>0</v>
          </cell>
          <cell r="DB1366" t="b">
            <v>0</v>
          </cell>
          <cell r="DD1366" t="b">
            <v>0</v>
          </cell>
          <cell r="DF1366" t="b">
            <v>0</v>
          </cell>
          <cell r="DH1366" t="b">
            <v>0</v>
          </cell>
          <cell r="DJ1366" t="b">
            <v>0</v>
          </cell>
          <cell r="DL1366" t="b">
            <v>0</v>
          </cell>
          <cell r="DN1366" t="b">
            <v>0</v>
          </cell>
          <cell r="DP1366" t="b">
            <v>0</v>
          </cell>
          <cell r="DV1366">
            <v>0</v>
          </cell>
          <cell r="DX1366">
            <v>0</v>
          </cell>
          <cell r="DZ1366">
            <v>0</v>
          </cell>
          <cell r="EB1366">
            <v>0</v>
          </cell>
          <cell r="ED1366">
            <v>0</v>
          </cell>
          <cell r="EF1366">
            <v>0</v>
          </cell>
          <cell r="EJ1366">
            <v>0</v>
          </cell>
          <cell r="EL1366">
            <v>0</v>
          </cell>
          <cell r="EN1366">
            <v>0</v>
          </cell>
          <cell r="EP1366">
            <v>0</v>
          </cell>
          <cell r="ER1366">
            <v>0</v>
          </cell>
          <cell r="ET1366">
            <v>0</v>
          </cell>
          <cell r="EX1366">
            <v>0</v>
          </cell>
          <cell r="EZ1366">
            <v>0</v>
          </cell>
          <cell r="FD1366">
            <v>0</v>
          </cell>
          <cell r="FF1366">
            <v>0</v>
          </cell>
        </row>
        <row r="1367">
          <cell r="A1367" t="str">
            <v>Ringhals3-4</v>
          </cell>
          <cell r="B1367" t="str">
            <v>Sverige</v>
          </cell>
          <cell r="G1367">
            <v>1835</v>
          </cell>
          <cell r="H1367">
            <v>0</v>
          </cell>
          <cell r="AK1367">
            <v>563.06974999999989</v>
          </cell>
          <cell r="AL1367">
            <v>0</v>
          </cell>
          <cell r="AN1367">
            <v>0</v>
          </cell>
          <cell r="AO1367">
            <v>550.5</v>
          </cell>
          <cell r="AP1367">
            <v>55050</v>
          </cell>
          <cell r="AQ1367">
            <v>256.90000000000003</v>
          </cell>
          <cell r="BG1367" t="b">
            <v>0</v>
          </cell>
          <cell r="BO1367" t="b">
            <v>0</v>
          </cell>
          <cell r="CA1367" t="b">
            <v>0</v>
          </cell>
          <cell r="CB1367" t="b">
            <v>0</v>
          </cell>
          <cell r="CD1367" t="b">
            <v>0</v>
          </cell>
          <cell r="CE1367" t="b">
            <v>0</v>
          </cell>
          <cell r="CG1367" t="b">
            <v>0</v>
          </cell>
          <cell r="CH1367" t="b">
            <v>0</v>
          </cell>
          <cell r="CP1367">
            <v>0</v>
          </cell>
          <cell r="CT1367" t="b">
            <v>0</v>
          </cell>
          <cell r="CV1367" t="b">
            <v>0</v>
          </cell>
          <cell r="CX1367" t="b">
            <v>0</v>
          </cell>
          <cell r="CZ1367" t="b">
            <v>0</v>
          </cell>
          <cell r="DB1367" t="b">
            <v>0</v>
          </cell>
          <cell r="DD1367" t="b">
            <v>0</v>
          </cell>
          <cell r="DF1367" t="b">
            <v>0</v>
          </cell>
          <cell r="DH1367" t="b">
            <v>0</v>
          </cell>
          <cell r="DJ1367" t="b">
            <v>0</v>
          </cell>
          <cell r="DL1367" t="b">
            <v>0</v>
          </cell>
          <cell r="DN1367" t="b">
            <v>0</v>
          </cell>
          <cell r="DP1367" t="b">
            <v>0</v>
          </cell>
          <cell r="DV1367">
            <v>0</v>
          </cell>
          <cell r="DX1367">
            <v>0</v>
          </cell>
          <cell r="DZ1367">
            <v>0</v>
          </cell>
          <cell r="EB1367">
            <v>0</v>
          </cell>
          <cell r="ED1367">
            <v>0</v>
          </cell>
          <cell r="EF1367">
            <v>0</v>
          </cell>
          <cell r="EJ1367">
            <v>0</v>
          </cell>
          <cell r="EL1367">
            <v>0</v>
          </cell>
          <cell r="EN1367">
            <v>0</v>
          </cell>
          <cell r="EP1367">
            <v>0</v>
          </cell>
          <cell r="ER1367">
            <v>0</v>
          </cell>
          <cell r="ET1367">
            <v>0</v>
          </cell>
          <cell r="EX1367">
            <v>0</v>
          </cell>
          <cell r="EZ1367">
            <v>0</v>
          </cell>
          <cell r="FD1367">
            <v>0</v>
          </cell>
          <cell r="FF1367">
            <v>0</v>
          </cell>
        </row>
        <row r="1368">
          <cell r="A1368" t="str">
            <v>Ringhals3-4</v>
          </cell>
          <cell r="B1368" t="str">
            <v>Sverige</v>
          </cell>
          <cell r="G1368">
            <v>2030</v>
          </cell>
          <cell r="H1368">
            <v>0</v>
          </cell>
          <cell r="AK1368">
            <v>622.90549999999996</v>
          </cell>
          <cell r="AL1368">
            <v>0</v>
          </cell>
          <cell r="AN1368">
            <v>0</v>
          </cell>
          <cell r="AO1368">
            <v>609</v>
          </cell>
          <cell r="AP1368">
            <v>60900</v>
          </cell>
          <cell r="AQ1368">
            <v>385.7</v>
          </cell>
          <cell r="BG1368" t="b">
            <v>0</v>
          </cell>
          <cell r="BO1368" t="b">
            <v>0</v>
          </cell>
          <cell r="CA1368" t="b">
            <v>0</v>
          </cell>
          <cell r="CB1368" t="b">
            <v>0</v>
          </cell>
          <cell r="CD1368" t="b">
            <v>0</v>
          </cell>
          <cell r="CE1368" t="b">
            <v>0</v>
          </cell>
          <cell r="CG1368" t="b">
            <v>0</v>
          </cell>
          <cell r="CH1368" t="b">
            <v>0</v>
          </cell>
          <cell r="CP1368">
            <v>0</v>
          </cell>
          <cell r="CT1368" t="b">
            <v>0</v>
          </cell>
          <cell r="CV1368" t="b">
            <v>0</v>
          </cell>
          <cell r="CX1368" t="b">
            <v>0</v>
          </cell>
          <cell r="CZ1368" t="b">
            <v>0</v>
          </cell>
          <cell r="DB1368" t="b">
            <v>0</v>
          </cell>
          <cell r="DD1368" t="b">
            <v>0</v>
          </cell>
          <cell r="DF1368" t="b">
            <v>0</v>
          </cell>
          <cell r="DH1368" t="b">
            <v>0</v>
          </cell>
          <cell r="DJ1368" t="b">
            <v>0</v>
          </cell>
          <cell r="DL1368" t="b">
            <v>0</v>
          </cell>
          <cell r="DN1368" t="b">
            <v>0</v>
          </cell>
          <cell r="DP1368" t="b">
            <v>0</v>
          </cell>
          <cell r="DV1368">
            <v>0</v>
          </cell>
          <cell r="DX1368">
            <v>0</v>
          </cell>
          <cell r="DZ1368">
            <v>0</v>
          </cell>
          <cell r="EB1368">
            <v>0</v>
          </cell>
          <cell r="ED1368">
            <v>0</v>
          </cell>
          <cell r="EF1368">
            <v>0</v>
          </cell>
          <cell r="EJ1368">
            <v>0</v>
          </cell>
          <cell r="EL1368">
            <v>0</v>
          </cell>
          <cell r="EN1368">
            <v>0</v>
          </cell>
          <cell r="EP1368">
            <v>0</v>
          </cell>
          <cell r="ER1368">
            <v>0</v>
          </cell>
          <cell r="ET1368">
            <v>0</v>
          </cell>
          <cell r="EX1368">
            <v>0</v>
          </cell>
          <cell r="EZ1368">
            <v>0</v>
          </cell>
          <cell r="FD1368">
            <v>0</v>
          </cell>
          <cell r="FF1368">
            <v>0</v>
          </cell>
        </row>
        <row r="1369">
          <cell r="A1369" t="str">
            <v>Ringhals3-4</v>
          </cell>
          <cell r="B1369" t="str">
            <v>Sverige</v>
          </cell>
          <cell r="G1369">
            <v>2030</v>
          </cell>
          <cell r="H1369">
            <v>0</v>
          </cell>
          <cell r="AK1369">
            <v>622.90549999999996</v>
          </cell>
          <cell r="AL1369">
            <v>0</v>
          </cell>
          <cell r="AN1369">
            <v>0</v>
          </cell>
          <cell r="AO1369">
            <v>609</v>
          </cell>
          <cell r="AP1369">
            <v>60900</v>
          </cell>
          <cell r="AQ1369">
            <v>324.8</v>
          </cell>
          <cell r="BG1369" t="b">
            <v>0</v>
          </cell>
          <cell r="BO1369" t="b">
            <v>0</v>
          </cell>
          <cell r="CA1369" t="b">
            <v>0</v>
          </cell>
          <cell r="CB1369" t="b">
            <v>0</v>
          </cell>
          <cell r="CD1369" t="b">
            <v>0</v>
          </cell>
          <cell r="CE1369" t="b">
            <v>0</v>
          </cell>
          <cell r="CG1369" t="b">
            <v>0</v>
          </cell>
          <cell r="CH1369" t="b">
            <v>0</v>
          </cell>
          <cell r="CP1369">
            <v>0</v>
          </cell>
          <cell r="CT1369" t="b">
            <v>0</v>
          </cell>
          <cell r="CV1369" t="b">
            <v>0</v>
          </cell>
          <cell r="CX1369" t="b">
            <v>0</v>
          </cell>
          <cell r="CZ1369" t="b">
            <v>0</v>
          </cell>
          <cell r="DB1369" t="b">
            <v>0</v>
          </cell>
          <cell r="DD1369" t="b">
            <v>0</v>
          </cell>
          <cell r="DF1369" t="b">
            <v>0</v>
          </cell>
          <cell r="DH1369" t="b">
            <v>0</v>
          </cell>
          <cell r="DJ1369" t="b">
            <v>0</v>
          </cell>
          <cell r="DL1369" t="b">
            <v>0</v>
          </cell>
          <cell r="DN1369" t="b">
            <v>0</v>
          </cell>
          <cell r="DP1369" t="b">
            <v>0</v>
          </cell>
          <cell r="DV1369">
            <v>0</v>
          </cell>
          <cell r="DX1369">
            <v>0</v>
          </cell>
          <cell r="DZ1369">
            <v>0</v>
          </cell>
          <cell r="EB1369">
            <v>0</v>
          </cell>
          <cell r="ED1369">
            <v>0</v>
          </cell>
          <cell r="EF1369">
            <v>0</v>
          </cell>
          <cell r="EJ1369">
            <v>0</v>
          </cell>
          <cell r="EL1369">
            <v>0</v>
          </cell>
          <cell r="EN1369">
            <v>0</v>
          </cell>
          <cell r="EP1369">
            <v>0</v>
          </cell>
          <cell r="ER1369">
            <v>0</v>
          </cell>
          <cell r="ET1369">
            <v>0</v>
          </cell>
          <cell r="EX1369">
            <v>0</v>
          </cell>
          <cell r="EZ1369">
            <v>0</v>
          </cell>
          <cell r="FD1369">
            <v>0</v>
          </cell>
          <cell r="FF1369">
            <v>0</v>
          </cell>
        </row>
        <row r="1370">
          <cell r="A1370" t="str">
            <v>Ringhals3-4</v>
          </cell>
          <cell r="B1370" t="str">
            <v>Sverige</v>
          </cell>
          <cell r="G1370">
            <v>2030</v>
          </cell>
          <cell r="H1370">
            <v>0</v>
          </cell>
          <cell r="AK1370">
            <v>622.90549999999996</v>
          </cell>
          <cell r="AL1370">
            <v>0</v>
          </cell>
          <cell r="AN1370">
            <v>0</v>
          </cell>
          <cell r="AO1370">
            <v>609</v>
          </cell>
          <cell r="AP1370">
            <v>60900</v>
          </cell>
          <cell r="AQ1370">
            <v>730.8</v>
          </cell>
          <cell r="BG1370" t="b">
            <v>0</v>
          </cell>
          <cell r="BO1370" t="b">
            <v>0</v>
          </cell>
          <cell r="CA1370" t="b">
            <v>0</v>
          </cell>
          <cell r="CB1370" t="b">
            <v>0</v>
          </cell>
          <cell r="CD1370" t="b">
            <v>0</v>
          </cell>
          <cell r="CE1370" t="b">
            <v>0</v>
          </cell>
          <cell r="CG1370" t="b">
            <v>0</v>
          </cell>
          <cell r="CH1370" t="b">
            <v>0</v>
          </cell>
          <cell r="CP1370">
            <v>0</v>
          </cell>
          <cell r="CT1370" t="b">
            <v>0</v>
          </cell>
          <cell r="CV1370" t="b">
            <v>0</v>
          </cell>
          <cell r="CX1370" t="b">
            <v>0</v>
          </cell>
          <cell r="CZ1370" t="b">
            <v>0</v>
          </cell>
          <cell r="DB1370" t="b">
            <v>0</v>
          </cell>
          <cell r="DD1370" t="b">
            <v>0</v>
          </cell>
          <cell r="DF1370" t="b">
            <v>0</v>
          </cell>
          <cell r="DH1370" t="b">
            <v>0</v>
          </cell>
          <cell r="DJ1370" t="b">
            <v>0</v>
          </cell>
          <cell r="DL1370" t="b">
            <v>0</v>
          </cell>
          <cell r="DN1370" t="b">
            <v>0</v>
          </cell>
          <cell r="DP1370" t="b">
            <v>0</v>
          </cell>
          <cell r="DV1370">
            <v>0</v>
          </cell>
          <cell r="DX1370">
            <v>0</v>
          </cell>
          <cell r="DZ1370">
            <v>0</v>
          </cell>
          <cell r="EB1370">
            <v>0</v>
          </cell>
          <cell r="ED1370">
            <v>0</v>
          </cell>
          <cell r="EF1370">
            <v>0</v>
          </cell>
          <cell r="EJ1370">
            <v>0</v>
          </cell>
          <cell r="EL1370">
            <v>0</v>
          </cell>
          <cell r="EN1370">
            <v>0</v>
          </cell>
          <cell r="EP1370">
            <v>0</v>
          </cell>
          <cell r="ER1370">
            <v>0</v>
          </cell>
          <cell r="ET1370">
            <v>0</v>
          </cell>
          <cell r="EX1370">
            <v>0</v>
          </cell>
          <cell r="EZ1370">
            <v>0</v>
          </cell>
          <cell r="FD1370">
            <v>0</v>
          </cell>
          <cell r="FF1370">
            <v>0</v>
          </cell>
        </row>
        <row r="1371">
          <cell r="A1371" t="str">
            <v>Ringhals3-4</v>
          </cell>
          <cell r="B1371" t="str">
            <v>Sverige</v>
          </cell>
          <cell r="G1371">
            <v>2030</v>
          </cell>
          <cell r="H1371">
            <v>0</v>
          </cell>
          <cell r="AK1371">
            <v>622.90549999999996</v>
          </cell>
          <cell r="AL1371">
            <v>0</v>
          </cell>
          <cell r="AN1371">
            <v>0</v>
          </cell>
          <cell r="AO1371">
            <v>609</v>
          </cell>
          <cell r="AP1371">
            <v>60900</v>
          </cell>
          <cell r="AQ1371">
            <v>426.3</v>
          </cell>
          <cell r="BG1371" t="b">
            <v>0</v>
          </cell>
          <cell r="BO1371" t="b">
            <v>0</v>
          </cell>
          <cell r="CA1371" t="b">
            <v>0</v>
          </cell>
          <cell r="CB1371" t="b">
            <v>0</v>
          </cell>
          <cell r="CD1371" t="b">
            <v>0</v>
          </cell>
          <cell r="CE1371" t="b">
            <v>0</v>
          </cell>
          <cell r="CG1371" t="b">
            <v>0</v>
          </cell>
          <cell r="CH1371" t="b">
            <v>0</v>
          </cell>
          <cell r="CP1371">
            <v>0</v>
          </cell>
          <cell r="CT1371" t="b">
            <v>0</v>
          </cell>
          <cell r="CV1371" t="b">
            <v>0</v>
          </cell>
          <cell r="CX1371" t="b">
            <v>0</v>
          </cell>
          <cell r="CZ1371" t="b">
            <v>0</v>
          </cell>
          <cell r="DB1371" t="b">
            <v>0</v>
          </cell>
          <cell r="DD1371" t="b">
            <v>0</v>
          </cell>
          <cell r="DF1371" t="b">
            <v>0</v>
          </cell>
          <cell r="DH1371" t="b">
            <v>0</v>
          </cell>
          <cell r="DJ1371" t="b">
            <v>0</v>
          </cell>
          <cell r="DL1371" t="b">
            <v>0</v>
          </cell>
          <cell r="DN1371" t="b">
            <v>0</v>
          </cell>
          <cell r="DP1371" t="b">
            <v>0</v>
          </cell>
          <cell r="DV1371">
            <v>0</v>
          </cell>
          <cell r="DX1371">
            <v>0</v>
          </cell>
          <cell r="DZ1371">
            <v>0</v>
          </cell>
          <cell r="EB1371">
            <v>0</v>
          </cell>
          <cell r="ED1371">
            <v>0</v>
          </cell>
          <cell r="EF1371">
            <v>0</v>
          </cell>
          <cell r="EJ1371">
            <v>0</v>
          </cell>
          <cell r="EL1371">
            <v>0</v>
          </cell>
          <cell r="EN1371">
            <v>0</v>
          </cell>
          <cell r="EP1371">
            <v>0</v>
          </cell>
          <cell r="ER1371">
            <v>0</v>
          </cell>
          <cell r="ET1371">
            <v>0</v>
          </cell>
          <cell r="EX1371">
            <v>0</v>
          </cell>
          <cell r="EZ1371">
            <v>0</v>
          </cell>
          <cell r="FD1371">
            <v>0</v>
          </cell>
          <cell r="FF1371">
            <v>0</v>
          </cell>
        </row>
        <row r="1372">
          <cell r="A1372" t="str">
            <v>ÅKESLUNDSVERKET CC</v>
          </cell>
          <cell r="B1372" t="str">
            <v>Sverige</v>
          </cell>
          <cell r="G1372">
            <v>27.8</v>
          </cell>
          <cell r="H1372">
            <v>30</v>
          </cell>
          <cell r="AK1372">
            <v>11.6204</v>
          </cell>
          <cell r="AL1372">
            <v>13.532374100719423</v>
          </cell>
          <cell r="AN1372">
            <v>0</v>
          </cell>
          <cell r="AO1372">
            <v>2.2240000000000002</v>
          </cell>
          <cell r="AP1372">
            <v>278</v>
          </cell>
          <cell r="AQ1372">
            <v>2.7800000000000002</v>
          </cell>
          <cell r="BG1372" t="b">
            <v>0</v>
          </cell>
          <cell r="BO1372" t="b">
            <v>0</v>
          </cell>
          <cell r="CA1372" t="b">
            <v>0</v>
          </cell>
          <cell r="CB1372" t="b">
            <v>0</v>
          </cell>
          <cell r="CD1372" t="b">
            <v>0</v>
          </cell>
          <cell r="CE1372" t="b">
            <v>0</v>
          </cell>
          <cell r="CG1372" t="b">
            <v>0</v>
          </cell>
          <cell r="CH1372" t="b">
            <v>0</v>
          </cell>
          <cell r="CP1372" t="e">
            <v>#N/A</v>
          </cell>
          <cell r="CT1372" t="b">
            <v>0</v>
          </cell>
          <cell r="CV1372" t="b">
            <v>0</v>
          </cell>
          <cell r="CX1372" t="b">
            <v>0</v>
          </cell>
          <cell r="CZ1372" t="b">
            <v>0</v>
          </cell>
          <cell r="DB1372" t="b">
            <v>0</v>
          </cell>
          <cell r="DD1372" t="b">
            <v>0</v>
          </cell>
          <cell r="DF1372" t="b">
            <v>0</v>
          </cell>
          <cell r="DH1372" t="b">
            <v>0</v>
          </cell>
          <cell r="DJ1372" t="b">
            <v>0</v>
          </cell>
          <cell r="DL1372" t="b">
            <v>0</v>
          </cell>
          <cell r="DN1372" t="b">
            <v>0</v>
          </cell>
          <cell r="DP1372" t="b">
            <v>0</v>
          </cell>
          <cell r="DV1372">
            <v>0</v>
          </cell>
          <cell r="DX1372">
            <v>0</v>
          </cell>
          <cell r="DZ1372">
            <v>0</v>
          </cell>
          <cell r="EB1372">
            <v>0</v>
          </cell>
          <cell r="ED1372">
            <v>0</v>
          </cell>
          <cell r="EF1372">
            <v>0</v>
          </cell>
          <cell r="EJ1372">
            <v>0</v>
          </cell>
          <cell r="EL1372">
            <v>0</v>
          </cell>
          <cell r="EN1372">
            <v>0</v>
          </cell>
          <cell r="EP1372">
            <v>0</v>
          </cell>
          <cell r="ER1372">
            <v>0</v>
          </cell>
          <cell r="ET1372">
            <v>0</v>
          </cell>
          <cell r="EX1372">
            <v>0</v>
          </cell>
          <cell r="EZ1372">
            <v>0</v>
          </cell>
          <cell r="FD1372">
            <v>0</v>
          </cell>
          <cell r="FF1372">
            <v>0</v>
          </cell>
        </row>
        <row r="1373">
          <cell r="A1373" t="str">
            <v>ÅKESLUNDSVERKET CC</v>
          </cell>
          <cell r="B1373" t="str">
            <v>Sverige</v>
          </cell>
          <cell r="G1373">
            <v>27.8</v>
          </cell>
          <cell r="H1373">
            <v>30</v>
          </cell>
          <cell r="AK1373">
            <v>11.6204</v>
          </cell>
          <cell r="AL1373">
            <v>13.532374100719423</v>
          </cell>
          <cell r="AN1373">
            <v>0</v>
          </cell>
          <cell r="AO1373">
            <v>2.2240000000000002</v>
          </cell>
          <cell r="AP1373">
            <v>278</v>
          </cell>
          <cell r="AQ1373">
            <v>2.7800000000000002</v>
          </cell>
          <cell r="BG1373" t="b">
            <v>0</v>
          </cell>
          <cell r="BO1373" t="b">
            <v>0</v>
          </cell>
          <cell r="CA1373" t="b">
            <v>0</v>
          </cell>
          <cell r="CB1373" t="b">
            <v>0</v>
          </cell>
          <cell r="CD1373" t="b">
            <v>0</v>
          </cell>
          <cell r="CE1373" t="b">
            <v>0</v>
          </cell>
          <cell r="CG1373" t="b">
            <v>0</v>
          </cell>
          <cell r="CH1373" t="b">
            <v>0</v>
          </cell>
          <cell r="CP1373" t="e">
            <v>#N/A</v>
          </cell>
          <cell r="CT1373" t="b">
            <v>0</v>
          </cell>
          <cell r="CV1373" t="b">
            <v>0</v>
          </cell>
          <cell r="CX1373" t="b">
            <v>0</v>
          </cell>
          <cell r="CZ1373" t="b">
            <v>0</v>
          </cell>
          <cell r="DB1373" t="b">
            <v>0</v>
          </cell>
          <cell r="DD1373" t="b">
            <v>0</v>
          </cell>
          <cell r="DF1373" t="b">
            <v>0</v>
          </cell>
          <cell r="DH1373" t="b">
            <v>0</v>
          </cell>
          <cell r="DJ1373" t="b">
            <v>0</v>
          </cell>
          <cell r="DL1373" t="b">
            <v>0</v>
          </cell>
          <cell r="DN1373" t="b">
            <v>0</v>
          </cell>
          <cell r="DP1373" t="b">
            <v>0</v>
          </cell>
          <cell r="DV1373">
            <v>0</v>
          </cell>
          <cell r="DX1373">
            <v>0</v>
          </cell>
          <cell r="DZ1373">
            <v>0</v>
          </cell>
          <cell r="EB1373">
            <v>0</v>
          </cell>
          <cell r="ED1373">
            <v>0</v>
          </cell>
          <cell r="EF1373">
            <v>0</v>
          </cell>
          <cell r="EJ1373">
            <v>0</v>
          </cell>
          <cell r="EL1373">
            <v>0</v>
          </cell>
          <cell r="EN1373">
            <v>0</v>
          </cell>
          <cell r="EP1373">
            <v>0</v>
          </cell>
          <cell r="ER1373">
            <v>0</v>
          </cell>
          <cell r="ET1373">
            <v>0</v>
          </cell>
          <cell r="EX1373">
            <v>0</v>
          </cell>
          <cell r="EZ1373">
            <v>0</v>
          </cell>
          <cell r="FD1373">
            <v>0</v>
          </cell>
          <cell r="FF1373">
            <v>0</v>
          </cell>
        </row>
        <row r="1374">
          <cell r="A1374" t="str">
            <v>AROSKRAFT 1-2</v>
          </cell>
          <cell r="B1374" t="str">
            <v>Sverige</v>
          </cell>
          <cell r="G1374">
            <v>150</v>
          </cell>
          <cell r="H1374">
            <v>272.72727272727269</v>
          </cell>
          <cell r="AK1374">
            <v>42.749999999999993</v>
          </cell>
          <cell r="AL1374">
            <v>141.32231404958674</v>
          </cell>
          <cell r="AN1374">
            <v>0</v>
          </cell>
          <cell r="AO1374">
            <v>23.640000000000004</v>
          </cell>
          <cell r="AP1374">
            <v>3727.5</v>
          </cell>
          <cell r="AQ1374">
            <v>21.000000000000004</v>
          </cell>
          <cell r="BG1374" t="b">
            <v>0</v>
          </cell>
          <cell r="BO1374" t="b">
            <v>0</v>
          </cell>
          <cell r="CA1374" t="b">
            <v>0</v>
          </cell>
          <cell r="CB1374" t="b">
            <v>0</v>
          </cell>
          <cell r="CD1374" t="b">
            <v>0</v>
          </cell>
          <cell r="CE1374" t="b">
            <v>0</v>
          </cell>
          <cell r="CG1374" t="b">
            <v>0</v>
          </cell>
          <cell r="CH1374" t="b">
            <v>0</v>
          </cell>
          <cell r="CP1374" t="e">
            <v>#N/A</v>
          </cell>
          <cell r="CT1374" t="b">
            <v>0</v>
          </cell>
          <cell r="CV1374" t="b">
            <v>0</v>
          </cell>
          <cell r="CX1374" t="b">
            <v>0</v>
          </cell>
          <cell r="CZ1374" t="b">
            <v>0</v>
          </cell>
          <cell r="DB1374" t="b">
            <v>0</v>
          </cell>
          <cell r="DD1374" t="b">
            <v>0</v>
          </cell>
          <cell r="DF1374" t="b">
            <v>0</v>
          </cell>
          <cell r="DH1374" t="b">
            <v>0</v>
          </cell>
          <cell r="DJ1374" t="b">
            <v>0</v>
          </cell>
          <cell r="DL1374" t="b">
            <v>0</v>
          </cell>
          <cell r="DN1374" t="b">
            <v>0</v>
          </cell>
          <cell r="DP1374" t="b">
            <v>0</v>
          </cell>
          <cell r="DV1374">
            <v>0</v>
          </cell>
          <cell r="DX1374">
            <v>0</v>
          </cell>
          <cell r="DZ1374">
            <v>0</v>
          </cell>
          <cell r="EB1374">
            <v>0</v>
          </cell>
          <cell r="ED1374">
            <v>0</v>
          </cell>
          <cell r="EF1374">
            <v>0</v>
          </cell>
          <cell r="EJ1374">
            <v>0</v>
          </cell>
          <cell r="EL1374">
            <v>0</v>
          </cell>
          <cell r="EN1374">
            <v>0</v>
          </cell>
          <cell r="EP1374">
            <v>0</v>
          </cell>
          <cell r="ER1374">
            <v>0</v>
          </cell>
          <cell r="ET1374">
            <v>0</v>
          </cell>
          <cell r="EX1374">
            <v>0</v>
          </cell>
          <cell r="EZ1374">
            <v>0</v>
          </cell>
          <cell r="FD1374">
            <v>0</v>
          </cell>
          <cell r="FF1374">
            <v>0</v>
          </cell>
        </row>
        <row r="1375">
          <cell r="A1375" t="str">
            <v>AROSKRAFT 1-2</v>
          </cell>
          <cell r="B1375" t="str">
            <v>Sverige</v>
          </cell>
          <cell r="G1375">
            <v>150</v>
          </cell>
          <cell r="H1375">
            <v>272.72727272727269</v>
          </cell>
          <cell r="AK1375">
            <v>42.749999999999993</v>
          </cell>
          <cell r="AL1375">
            <v>141.32231404958674</v>
          </cell>
          <cell r="AN1375">
            <v>0</v>
          </cell>
          <cell r="AO1375">
            <v>23.640000000000004</v>
          </cell>
          <cell r="AP1375">
            <v>3727.5</v>
          </cell>
          <cell r="AQ1375">
            <v>21.000000000000004</v>
          </cell>
          <cell r="BG1375" t="b">
            <v>0</v>
          </cell>
          <cell r="BO1375" t="b">
            <v>0</v>
          </cell>
          <cell r="CA1375" t="b">
            <v>0</v>
          </cell>
          <cell r="CB1375" t="b">
            <v>0</v>
          </cell>
          <cell r="CD1375" t="b">
            <v>0</v>
          </cell>
          <cell r="CE1375" t="b">
            <v>0</v>
          </cell>
          <cell r="CG1375" t="b">
            <v>0</v>
          </cell>
          <cell r="CH1375" t="b">
            <v>0</v>
          </cell>
          <cell r="CP1375" t="e">
            <v>#N/A</v>
          </cell>
          <cell r="CT1375" t="b">
            <v>0</v>
          </cell>
          <cell r="CV1375" t="b">
            <v>0</v>
          </cell>
          <cell r="CX1375" t="b">
            <v>0</v>
          </cell>
          <cell r="CZ1375" t="b">
            <v>0</v>
          </cell>
          <cell r="DB1375" t="b">
            <v>0</v>
          </cell>
          <cell r="DD1375" t="b">
            <v>0</v>
          </cell>
          <cell r="DF1375" t="b">
            <v>0</v>
          </cell>
          <cell r="DH1375" t="b">
            <v>0</v>
          </cell>
          <cell r="DJ1375" t="b">
            <v>0</v>
          </cell>
          <cell r="DL1375" t="b">
            <v>0</v>
          </cell>
          <cell r="DN1375" t="b">
            <v>0</v>
          </cell>
          <cell r="DP1375" t="b">
            <v>0</v>
          </cell>
          <cell r="DV1375">
            <v>0</v>
          </cell>
          <cell r="DX1375">
            <v>0</v>
          </cell>
          <cell r="DZ1375">
            <v>0</v>
          </cell>
          <cell r="EB1375">
            <v>0</v>
          </cell>
          <cell r="ED1375">
            <v>0</v>
          </cell>
          <cell r="EF1375">
            <v>0</v>
          </cell>
          <cell r="EJ1375">
            <v>0</v>
          </cell>
          <cell r="EL1375">
            <v>0</v>
          </cell>
          <cell r="EN1375">
            <v>0</v>
          </cell>
          <cell r="EP1375">
            <v>0</v>
          </cell>
          <cell r="ER1375">
            <v>0</v>
          </cell>
          <cell r="ET1375">
            <v>0</v>
          </cell>
          <cell r="EX1375">
            <v>0</v>
          </cell>
          <cell r="EZ1375">
            <v>0</v>
          </cell>
          <cell r="FD1375">
            <v>0</v>
          </cell>
          <cell r="FF1375">
            <v>0</v>
          </cell>
        </row>
        <row r="1376">
          <cell r="A1376" t="str">
            <v>AROSKRAFT 3</v>
          </cell>
          <cell r="B1376" t="str">
            <v>Sverige</v>
          </cell>
          <cell r="G1376">
            <v>250</v>
          </cell>
          <cell r="H1376">
            <v>200</v>
          </cell>
          <cell r="AK1376">
            <v>87.875</v>
          </cell>
          <cell r="AL1376">
            <v>468.66666666666669</v>
          </cell>
          <cell r="AN1376">
            <v>30</v>
          </cell>
          <cell r="AO1376">
            <v>20</v>
          </cell>
          <cell r="AP1376">
            <v>5000</v>
          </cell>
          <cell r="AQ1376">
            <v>35</v>
          </cell>
          <cell r="BG1376" t="b">
            <v>0</v>
          </cell>
          <cell r="BO1376" t="b">
            <v>0</v>
          </cell>
          <cell r="CA1376" t="b">
            <v>0</v>
          </cell>
          <cell r="CB1376" t="b">
            <v>0</v>
          </cell>
          <cell r="CD1376" t="b">
            <v>0</v>
          </cell>
          <cell r="CE1376" t="b">
            <v>0</v>
          </cell>
          <cell r="CG1376" t="b">
            <v>0</v>
          </cell>
          <cell r="CH1376" t="b">
            <v>0</v>
          </cell>
          <cell r="CP1376" t="e">
            <v>#N/A</v>
          </cell>
          <cell r="CT1376" t="b">
            <v>0</v>
          </cell>
          <cell r="CV1376" t="b">
            <v>0</v>
          </cell>
          <cell r="CX1376" t="b">
            <v>0</v>
          </cell>
          <cell r="CZ1376" t="b">
            <v>0</v>
          </cell>
          <cell r="DB1376" t="b">
            <v>0</v>
          </cell>
          <cell r="DD1376" t="b">
            <v>0</v>
          </cell>
          <cell r="DF1376" t="b">
            <v>0</v>
          </cell>
          <cell r="DH1376" t="b">
            <v>0</v>
          </cell>
          <cell r="DJ1376" t="b">
            <v>0</v>
          </cell>
          <cell r="DL1376" t="b">
            <v>0</v>
          </cell>
          <cell r="DN1376" t="b">
            <v>0</v>
          </cell>
          <cell r="DP1376" t="b">
            <v>0</v>
          </cell>
          <cell r="DV1376">
            <v>0</v>
          </cell>
          <cell r="DX1376">
            <v>0</v>
          </cell>
          <cell r="DZ1376">
            <v>0</v>
          </cell>
          <cell r="EB1376">
            <v>0</v>
          </cell>
          <cell r="ED1376">
            <v>0</v>
          </cell>
          <cell r="EF1376">
            <v>0</v>
          </cell>
          <cell r="EJ1376">
            <v>0</v>
          </cell>
          <cell r="EL1376">
            <v>0</v>
          </cell>
          <cell r="EN1376">
            <v>0</v>
          </cell>
          <cell r="EP1376">
            <v>0</v>
          </cell>
          <cell r="ER1376">
            <v>0</v>
          </cell>
          <cell r="ET1376">
            <v>0</v>
          </cell>
          <cell r="EX1376">
            <v>0</v>
          </cell>
          <cell r="EZ1376">
            <v>0</v>
          </cell>
          <cell r="FD1376">
            <v>0</v>
          </cell>
          <cell r="FF1376">
            <v>0</v>
          </cell>
        </row>
        <row r="1377">
          <cell r="A1377" t="str">
            <v>AROSKRAFT 3</v>
          </cell>
          <cell r="B1377" t="str">
            <v>Sverige</v>
          </cell>
          <cell r="G1377">
            <v>250</v>
          </cell>
          <cell r="H1377">
            <v>200</v>
          </cell>
          <cell r="AK1377">
            <v>87.875</v>
          </cell>
          <cell r="AL1377">
            <v>468.66666666666669</v>
          </cell>
          <cell r="AN1377">
            <v>30</v>
          </cell>
          <cell r="AO1377">
            <v>20</v>
          </cell>
          <cell r="AP1377">
            <v>5000</v>
          </cell>
          <cell r="AQ1377">
            <v>47.5</v>
          </cell>
          <cell r="BG1377" t="b">
            <v>0</v>
          </cell>
          <cell r="BO1377" t="b">
            <v>0</v>
          </cell>
          <cell r="CA1377" t="b">
            <v>0</v>
          </cell>
          <cell r="CB1377" t="b">
            <v>0</v>
          </cell>
          <cell r="CD1377" t="b">
            <v>0</v>
          </cell>
          <cell r="CE1377" t="b">
            <v>0</v>
          </cell>
          <cell r="CG1377" t="b">
            <v>0</v>
          </cell>
          <cell r="CH1377" t="b">
            <v>0</v>
          </cell>
          <cell r="CP1377" t="e">
            <v>#N/A</v>
          </cell>
          <cell r="CT1377" t="b">
            <v>0</v>
          </cell>
          <cell r="CV1377" t="b">
            <v>0</v>
          </cell>
          <cell r="CX1377" t="b">
            <v>0</v>
          </cell>
          <cell r="CZ1377" t="b">
            <v>0</v>
          </cell>
          <cell r="DB1377" t="b">
            <v>0</v>
          </cell>
          <cell r="DD1377" t="b">
            <v>0</v>
          </cell>
          <cell r="DF1377" t="b">
            <v>0</v>
          </cell>
          <cell r="DH1377" t="b">
            <v>0</v>
          </cell>
          <cell r="DJ1377" t="b">
            <v>0</v>
          </cell>
          <cell r="DL1377" t="b">
            <v>0</v>
          </cell>
          <cell r="DN1377" t="b">
            <v>0</v>
          </cell>
          <cell r="DP1377" t="b">
            <v>0</v>
          </cell>
          <cell r="DV1377">
            <v>0</v>
          </cell>
          <cell r="DX1377">
            <v>0</v>
          </cell>
          <cell r="DZ1377">
            <v>0</v>
          </cell>
          <cell r="EB1377">
            <v>0</v>
          </cell>
          <cell r="ED1377">
            <v>0</v>
          </cell>
          <cell r="EF1377">
            <v>0</v>
          </cell>
          <cell r="EJ1377">
            <v>0</v>
          </cell>
          <cell r="EL1377">
            <v>0</v>
          </cell>
          <cell r="EN1377">
            <v>0</v>
          </cell>
          <cell r="EP1377">
            <v>0</v>
          </cell>
          <cell r="ER1377">
            <v>0</v>
          </cell>
          <cell r="ET1377">
            <v>0</v>
          </cell>
          <cell r="EX1377">
            <v>0</v>
          </cell>
          <cell r="EZ1377">
            <v>0</v>
          </cell>
          <cell r="FD1377">
            <v>0</v>
          </cell>
          <cell r="FF1377">
            <v>0</v>
          </cell>
        </row>
        <row r="1378">
          <cell r="A1378" t="str">
            <v>AROSKRAFT 4</v>
          </cell>
          <cell r="B1378" t="str">
            <v>Sverige</v>
          </cell>
          <cell r="G1378">
            <v>250</v>
          </cell>
          <cell r="H1378">
            <v>200</v>
          </cell>
          <cell r="AK1378">
            <v>87.875</v>
          </cell>
          <cell r="AL1378">
            <v>468.66666666666669</v>
          </cell>
          <cell r="AN1378">
            <v>30</v>
          </cell>
          <cell r="AO1378">
            <v>39.400000000000006</v>
          </cell>
          <cell r="AP1378">
            <v>6212.5</v>
          </cell>
          <cell r="AQ1378">
            <v>35</v>
          </cell>
          <cell r="BG1378" t="b">
            <v>0</v>
          </cell>
          <cell r="BO1378" t="b">
            <v>0</v>
          </cell>
          <cell r="CA1378" t="b">
            <v>0</v>
          </cell>
          <cell r="CB1378" t="b">
            <v>0</v>
          </cell>
          <cell r="CD1378" t="b">
            <v>0</v>
          </cell>
          <cell r="CE1378" t="b">
            <v>0</v>
          </cell>
          <cell r="CG1378" t="b">
            <v>0</v>
          </cell>
          <cell r="CH1378" t="b">
            <v>0</v>
          </cell>
          <cell r="CP1378" t="e">
            <v>#N/A</v>
          </cell>
          <cell r="CT1378" t="b">
            <v>0</v>
          </cell>
          <cell r="CV1378" t="b">
            <v>0</v>
          </cell>
          <cell r="CX1378" t="b">
            <v>0</v>
          </cell>
          <cell r="CZ1378" t="b">
            <v>0</v>
          </cell>
          <cell r="DB1378" t="b">
            <v>0</v>
          </cell>
          <cell r="DD1378" t="b">
            <v>0</v>
          </cell>
          <cell r="DF1378" t="b">
            <v>0</v>
          </cell>
          <cell r="DH1378" t="b">
            <v>0</v>
          </cell>
          <cell r="DJ1378" t="b">
            <v>0</v>
          </cell>
          <cell r="DL1378" t="b">
            <v>0</v>
          </cell>
          <cell r="DN1378" t="b">
            <v>0</v>
          </cell>
          <cell r="DP1378" t="b">
            <v>0</v>
          </cell>
          <cell r="DV1378">
            <v>0</v>
          </cell>
          <cell r="DX1378">
            <v>0</v>
          </cell>
          <cell r="DZ1378">
            <v>0</v>
          </cell>
          <cell r="EB1378">
            <v>0</v>
          </cell>
          <cell r="ED1378">
            <v>0</v>
          </cell>
          <cell r="EF1378">
            <v>0</v>
          </cell>
          <cell r="EJ1378">
            <v>0</v>
          </cell>
          <cell r="EL1378">
            <v>0</v>
          </cell>
          <cell r="EN1378">
            <v>0</v>
          </cell>
          <cell r="EP1378">
            <v>0</v>
          </cell>
          <cell r="ER1378">
            <v>0</v>
          </cell>
          <cell r="ET1378">
            <v>0</v>
          </cell>
          <cell r="EX1378">
            <v>0</v>
          </cell>
          <cell r="EZ1378">
            <v>0</v>
          </cell>
          <cell r="FD1378">
            <v>0</v>
          </cell>
          <cell r="FF1378">
            <v>0</v>
          </cell>
        </row>
        <row r="1379">
          <cell r="A1379" t="str">
            <v>AROSKRAFT 4</v>
          </cell>
          <cell r="B1379" t="str">
            <v>Sverige</v>
          </cell>
          <cell r="G1379">
            <v>250</v>
          </cell>
          <cell r="H1379">
            <v>200</v>
          </cell>
          <cell r="AK1379">
            <v>87.875</v>
          </cell>
          <cell r="AL1379">
            <v>468.66666666666669</v>
          </cell>
          <cell r="AN1379">
            <v>30</v>
          </cell>
          <cell r="AO1379">
            <v>39.400000000000006</v>
          </cell>
          <cell r="AP1379">
            <v>6212.5</v>
          </cell>
          <cell r="AQ1379">
            <v>35</v>
          </cell>
          <cell r="BG1379" t="b">
            <v>0</v>
          </cell>
          <cell r="BO1379" t="b">
            <v>0</v>
          </cell>
          <cell r="CA1379" t="b">
            <v>0</v>
          </cell>
          <cell r="CB1379" t="b">
            <v>0</v>
          </cell>
          <cell r="CD1379" t="b">
            <v>0</v>
          </cell>
          <cell r="CE1379" t="b">
            <v>0</v>
          </cell>
          <cell r="CG1379" t="b">
            <v>0</v>
          </cell>
          <cell r="CH1379" t="b">
            <v>0</v>
          </cell>
          <cell r="CP1379" t="e">
            <v>#N/A</v>
          </cell>
          <cell r="CT1379" t="b">
            <v>0</v>
          </cell>
          <cell r="CV1379" t="b">
            <v>0</v>
          </cell>
          <cell r="CX1379" t="b">
            <v>0</v>
          </cell>
          <cell r="CZ1379" t="b">
            <v>0</v>
          </cell>
          <cell r="DB1379" t="b">
            <v>0</v>
          </cell>
          <cell r="DD1379" t="b">
            <v>0</v>
          </cell>
          <cell r="DF1379" t="b">
            <v>0</v>
          </cell>
          <cell r="DH1379" t="b">
            <v>0</v>
          </cell>
          <cell r="DJ1379" t="b">
            <v>0</v>
          </cell>
          <cell r="DL1379" t="b">
            <v>0</v>
          </cell>
          <cell r="DN1379" t="b">
            <v>0</v>
          </cell>
          <cell r="DP1379" t="b">
            <v>0</v>
          </cell>
          <cell r="DV1379">
            <v>0</v>
          </cell>
          <cell r="DX1379">
            <v>0</v>
          </cell>
          <cell r="DZ1379">
            <v>0</v>
          </cell>
          <cell r="EB1379">
            <v>0</v>
          </cell>
          <cell r="ED1379">
            <v>0</v>
          </cell>
          <cell r="EF1379">
            <v>0</v>
          </cell>
          <cell r="EJ1379">
            <v>0</v>
          </cell>
          <cell r="EL1379">
            <v>0</v>
          </cell>
          <cell r="EN1379">
            <v>0</v>
          </cell>
          <cell r="EP1379">
            <v>0</v>
          </cell>
          <cell r="ER1379">
            <v>0</v>
          </cell>
          <cell r="ET1379">
            <v>0</v>
          </cell>
          <cell r="EX1379">
            <v>0</v>
          </cell>
          <cell r="EZ1379">
            <v>0</v>
          </cell>
          <cell r="FD1379">
            <v>0</v>
          </cell>
          <cell r="FF1379">
            <v>0</v>
          </cell>
        </row>
        <row r="1380">
          <cell r="A1380" t="str">
            <v>BARSEBÄCK GT 1-2</v>
          </cell>
          <cell r="B1380" t="str">
            <v>Sverige</v>
          </cell>
          <cell r="G1380">
            <v>80</v>
          </cell>
          <cell r="H1380">
            <v>0</v>
          </cell>
          <cell r="AK1380">
            <v>20.52</v>
          </cell>
          <cell r="AL1380">
            <v>0</v>
          </cell>
          <cell r="AN1380">
            <v>0</v>
          </cell>
          <cell r="AO1380">
            <v>3.2</v>
          </cell>
          <cell r="AP1380">
            <v>1200</v>
          </cell>
          <cell r="AQ1380">
            <v>6.4</v>
          </cell>
          <cell r="BG1380" t="b">
            <v>0</v>
          </cell>
          <cell r="BO1380" t="b">
            <v>0</v>
          </cell>
          <cell r="CA1380" t="b">
            <v>0</v>
          </cell>
          <cell r="CB1380" t="b">
            <v>0</v>
          </cell>
          <cell r="CD1380" t="b">
            <v>0</v>
          </cell>
          <cell r="CE1380" t="b">
            <v>0</v>
          </cell>
          <cell r="CG1380" t="b">
            <v>0</v>
          </cell>
          <cell r="CH1380" t="b">
            <v>0</v>
          </cell>
          <cell r="CP1380" t="e">
            <v>#N/A</v>
          </cell>
          <cell r="CT1380" t="b">
            <v>0</v>
          </cell>
          <cell r="CV1380" t="b">
            <v>0</v>
          </cell>
          <cell r="CX1380" t="b">
            <v>0</v>
          </cell>
          <cell r="CZ1380" t="b">
            <v>0</v>
          </cell>
          <cell r="DB1380" t="b">
            <v>0</v>
          </cell>
          <cell r="DD1380" t="b">
            <v>0</v>
          </cell>
          <cell r="DF1380" t="b">
            <v>0</v>
          </cell>
          <cell r="DH1380" t="b">
            <v>0</v>
          </cell>
          <cell r="DJ1380" t="b">
            <v>0</v>
          </cell>
          <cell r="DL1380" t="b">
            <v>0</v>
          </cell>
          <cell r="DN1380" t="b">
            <v>0</v>
          </cell>
          <cell r="DP1380" t="b">
            <v>0</v>
          </cell>
          <cell r="DV1380">
            <v>0</v>
          </cell>
          <cell r="DX1380">
            <v>0</v>
          </cell>
          <cell r="DZ1380">
            <v>0</v>
          </cell>
          <cell r="EB1380">
            <v>0</v>
          </cell>
          <cell r="ED1380">
            <v>0</v>
          </cell>
          <cell r="EF1380">
            <v>0</v>
          </cell>
          <cell r="EJ1380">
            <v>0</v>
          </cell>
          <cell r="EL1380">
            <v>0</v>
          </cell>
          <cell r="EN1380">
            <v>0</v>
          </cell>
          <cell r="EP1380">
            <v>0</v>
          </cell>
          <cell r="ER1380">
            <v>0</v>
          </cell>
          <cell r="ET1380">
            <v>0</v>
          </cell>
          <cell r="EX1380">
            <v>0</v>
          </cell>
          <cell r="EZ1380">
            <v>0</v>
          </cell>
          <cell r="FD1380">
            <v>0</v>
          </cell>
          <cell r="FF1380">
            <v>0</v>
          </cell>
        </row>
        <row r="1381">
          <cell r="A1381" t="str">
            <v>BARSEBÄCK GT 1-2</v>
          </cell>
          <cell r="B1381" t="str">
            <v>Sverige</v>
          </cell>
          <cell r="G1381">
            <v>80</v>
          </cell>
          <cell r="H1381">
            <v>0</v>
          </cell>
          <cell r="AK1381">
            <v>20.52</v>
          </cell>
          <cell r="AL1381">
            <v>0</v>
          </cell>
          <cell r="AN1381">
            <v>0</v>
          </cell>
          <cell r="AO1381">
            <v>3.2</v>
          </cell>
          <cell r="AP1381">
            <v>1200</v>
          </cell>
          <cell r="AQ1381">
            <v>6.4</v>
          </cell>
          <cell r="BG1381" t="b">
            <v>0</v>
          </cell>
          <cell r="BO1381" t="b">
            <v>0</v>
          </cell>
          <cell r="CA1381" t="b">
            <v>0</v>
          </cell>
          <cell r="CB1381" t="b">
            <v>0</v>
          </cell>
          <cell r="CD1381" t="b">
            <v>0</v>
          </cell>
          <cell r="CE1381" t="b">
            <v>0</v>
          </cell>
          <cell r="CG1381" t="b">
            <v>0</v>
          </cell>
          <cell r="CH1381" t="b">
            <v>0</v>
          </cell>
          <cell r="CP1381" t="e">
            <v>#N/A</v>
          </cell>
          <cell r="CT1381" t="b">
            <v>0</v>
          </cell>
          <cell r="CV1381" t="b">
            <v>0</v>
          </cell>
          <cell r="CX1381" t="b">
            <v>0</v>
          </cell>
          <cell r="CZ1381" t="b">
            <v>0</v>
          </cell>
          <cell r="DB1381" t="b">
            <v>0</v>
          </cell>
          <cell r="DD1381" t="b">
            <v>0</v>
          </cell>
          <cell r="DF1381" t="b">
            <v>0</v>
          </cell>
          <cell r="DH1381" t="b">
            <v>0</v>
          </cell>
          <cell r="DJ1381" t="b">
            <v>0</v>
          </cell>
          <cell r="DL1381" t="b">
            <v>0</v>
          </cell>
          <cell r="DN1381" t="b">
            <v>0</v>
          </cell>
          <cell r="DP1381" t="b">
            <v>0</v>
          </cell>
          <cell r="DV1381">
            <v>0</v>
          </cell>
          <cell r="DX1381">
            <v>0</v>
          </cell>
          <cell r="DZ1381">
            <v>0</v>
          </cell>
          <cell r="EB1381">
            <v>0</v>
          </cell>
          <cell r="ED1381">
            <v>0</v>
          </cell>
          <cell r="EF1381">
            <v>0</v>
          </cell>
          <cell r="EJ1381">
            <v>0</v>
          </cell>
          <cell r="EL1381">
            <v>0</v>
          </cell>
          <cell r="EN1381">
            <v>0</v>
          </cell>
          <cell r="EP1381">
            <v>0</v>
          </cell>
          <cell r="ER1381">
            <v>0</v>
          </cell>
          <cell r="ET1381">
            <v>0</v>
          </cell>
          <cell r="EX1381">
            <v>0</v>
          </cell>
          <cell r="EZ1381">
            <v>0</v>
          </cell>
          <cell r="FD1381">
            <v>0</v>
          </cell>
          <cell r="FF1381">
            <v>0</v>
          </cell>
        </row>
        <row r="1382">
          <cell r="A1382" t="str">
            <v>BRISTA 1</v>
          </cell>
          <cell r="B1382" t="str">
            <v>Sverige</v>
          </cell>
          <cell r="G1382">
            <v>44</v>
          </cell>
          <cell r="H1382">
            <v>75</v>
          </cell>
          <cell r="AK1382">
            <v>13.375999999999999</v>
          </cell>
          <cell r="AL1382">
            <v>38.863636363636367</v>
          </cell>
          <cell r="AN1382">
            <v>0</v>
          </cell>
          <cell r="AO1382">
            <v>3.96</v>
          </cell>
          <cell r="AP1382">
            <v>1100</v>
          </cell>
          <cell r="AQ1382">
            <v>6.16</v>
          </cell>
          <cell r="BG1382" t="b">
            <v>0</v>
          </cell>
          <cell r="BO1382" t="b">
            <v>0</v>
          </cell>
          <cell r="CA1382" t="b">
            <v>0</v>
          </cell>
          <cell r="CB1382" t="b">
            <v>0</v>
          </cell>
          <cell r="CD1382" t="b">
            <v>0</v>
          </cell>
          <cell r="CE1382" t="b">
            <v>0</v>
          </cell>
          <cell r="CG1382" t="b">
            <v>0</v>
          </cell>
          <cell r="CH1382" t="b">
            <v>0</v>
          </cell>
          <cell r="CP1382" t="str">
            <v>ECWCHBPC</v>
          </cell>
          <cell r="CT1382" t="b">
            <v>0</v>
          </cell>
          <cell r="CV1382" t="b">
            <v>0</v>
          </cell>
          <cell r="CX1382" t="b">
            <v>0</v>
          </cell>
          <cell r="CZ1382" t="b">
            <v>0</v>
          </cell>
          <cell r="DB1382" t="b">
            <v>0</v>
          </cell>
          <cell r="DD1382" t="b">
            <v>0</v>
          </cell>
          <cell r="DF1382" t="b">
            <v>0</v>
          </cell>
          <cell r="DH1382" t="b">
            <v>0</v>
          </cell>
          <cell r="DJ1382" t="b">
            <v>0</v>
          </cell>
          <cell r="DL1382" t="b">
            <v>0</v>
          </cell>
          <cell r="DN1382" t="b">
            <v>0</v>
          </cell>
          <cell r="DP1382" t="b">
            <v>0</v>
          </cell>
          <cell r="DV1382">
            <v>0</v>
          </cell>
          <cell r="DX1382">
            <v>0</v>
          </cell>
          <cell r="DZ1382">
            <v>0</v>
          </cell>
          <cell r="EB1382">
            <v>0</v>
          </cell>
          <cell r="ED1382">
            <v>0</v>
          </cell>
          <cell r="EF1382">
            <v>0</v>
          </cell>
          <cell r="EJ1382">
            <v>0</v>
          </cell>
          <cell r="EL1382">
            <v>0</v>
          </cell>
          <cell r="EN1382">
            <v>0</v>
          </cell>
          <cell r="EP1382">
            <v>0</v>
          </cell>
          <cell r="ER1382">
            <v>0</v>
          </cell>
          <cell r="ET1382">
            <v>0</v>
          </cell>
          <cell r="EX1382">
            <v>0</v>
          </cell>
          <cell r="EZ1382">
            <v>0</v>
          </cell>
          <cell r="FD1382">
            <v>0</v>
          </cell>
          <cell r="FF1382">
            <v>0</v>
          </cell>
        </row>
        <row r="1383">
          <cell r="A1383" t="str">
            <v>Bråvalla, Norrköping</v>
          </cell>
          <cell r="B1383" t="str">
            <v>Sverige</v>
          </cell>
          <cell r="G1383">
            <v>250</v>
          </cell>
          <cell r="H1383">
            <v>200</v>
          </cell>
          <cell r="AK1383">
            <v>76</v>
          </cell>
          <cell r="AL1383">
            <v>405.33333333333331</v>
          </cell>
          <cell r="AN1383">
            <v>30</v>
          </cell>
          <cell r="AO1383">
            <v>20</v>
          </cell>
          <cell r="AP1383">
            <v>5000</v>
          </cell>
          <cell r="AQ1383">
            <v>35</v>
          </cell>
          <cell r="BG1383" t="b">
            <v>0</v>
          </cell>
          <cell r="BO1383" t="b">
            <v>0</v>
          </cell>
          <cell r="CA1383" t="b">
            <v>0</v>
          </cell>
          <cell r="CB1383" t="b">
            <v>0</v>
          </cell>
          <cell r="CD1383" t="b">
            <v>0</v>
          </cell>
          <cell r="CE1383" t="b">
            <v>0</v>
          </cell>
          <cell r="CG1383" t="b">
            <v>0</v>
          </cell>
          <cell r="CH1383" t="b">
            <v>0</v>
          </cell>
          <cell r="CP1383" t="e">
            <v>#N/A</v>
          </cell>
          <cell r="CT1383" t="b">
            <v>0</v>
          </cell>
          <cell r="CV1383" t="b">
            <v>0</v>
          </cell>
          <cell r="CX1383" t="b">
            <v>0</v>
          </cell>
          <cell r="CZ1383" t="b">
            <v>0</v>
          </cell>
          <cell r="DB1383" t="b">
            <v>0</v>
          </cell>
          <cell r="DD1383" t="b">
            <v>0</v>
          </cell>
          <cell r="DF1383" t="b">
            <v>0</v>
          </cell>
          <cell r="DH1383" t="b">
            <v>0</v>
          </cell>
          <cell r="DJ1383" t="b">
            <v>0</v>
          </cell>
          <cell r="DL1383" t="b">
            <v>0</v>
          </cell>
          <cell r="DN1383" t="b">
            <v>0</v>
          </cell>
          <cell r="DP1383" t="b">
            <v>0</v>
          </cell>
          <cell r="DV1383">
            <v>0</v>
          </cell>
          <cell r="DX1383">
            <v>0</v>
          </cell>
          <cell r="DZ1383">
            <v>0</v>
          </cell>
          <cell r="EB1383">
            <v>0</v>
          </cell>
          <cell r="ED1383">
            <v>0</v>
          </cell>
          <cell r="EF1383">
            <v>0</v>
          </cell>
          <cell r="EJ1383">
            <v>0</v>
          </cell>
          <cell r="EL1383">
            <v>0</v>
          </cell>
          <cell r="EN1383">
            <v>0</v>
          </cell>
          <cell r="EP1383">
            <v>0</v>
          </cell>
          <cell r="ER1383">
            <v>0</v>
          </cell>
          <cell r="ET1383">
            <v>0</v>
          </cell>
          <cell r="EX1383">
            <v>0</v>
          </cell>
          <cell r="EZ1383">
            <v>0</v>
          </cell>
          <cell r="FD1383">
            <v>0</v>
          </cell>
          <cell r="FF1383">
            <v>0</v>
          </cell>
        </row>
        <row r="1384">
          <cell r="A1384" t="str">
            <v>ENKÖPING 1</v>
          </cell>
          <cell r="B1384" t="str">
            <v>Sverige</v>
          </cell>
          <cell r="G1384">
            <v>24</v>
          </cell>
          <cell r="H1384">
            <v>55</v>
          </cell>
          <cell r="AK1384">
            <v>6.1560000000000006</v>
          </cell>
          <cell r="AL1384">
            <v>32.329687500000006</v>
          </cell>
          <cell r="AN1384">
            <v>0</v>
          </cell>
          <cell r="AO1384">
            <v>2.16</v>
          </cell>
          <cell r="AP1384">
            <v>600</v>
          </cell>
          <cell r="AQ1384">
            <v>3.3600000000000003</v>
          </cell>
          <cell r="BG1384" t="b">
            <v>0</v>
          </cell>
          <cell r="BO1384" t="b">
            <v>0</v>
          </cell>
          <cell r="CA1384" t="b">
            <v>0</v>
          </cell>
          <cell r="CB1384" t="b">
            <v>0</v>
          </cell>
          <cell r="CD1384" t="b">
            <v>0</v>
          </cell>
          <cell r="CE1384" t="b">
            <v>0</v>
          </cell>
          <cell r="CG1384" t="b">
            <v>0</v>
          </cell>
          <cell r="CH1384" t="b">
            <v>0</v>
          </cell>
          <cell r="CP1384" t="str">
            <v>ECWCHBPC</v>
          </cell>
          <cell r="CT1384" t="b">
            <v>0</v>
          </cell>
          <cell r="CV1384" t="b">
            <v>0</v>
          </cell>
          <cell r="CX1384" t="b">
            <v>0</v>
          </cell>
          <cell r="CZ1384" t="b">
            <v>0</v>
          </cell>
          <cell r="DB1384" t="b">
            <v>0</v>
          </cell>
          <cell r="DD1384" t="b">
            <v>0</v>
          </cell>
          <cell r="DF1384" t="b">
            <v>0</v>
          </cell>
          <cell r="DH1384" t="b">
            <v>0</v>
          </cell>
          <cell r="DJ1384" t="b">
            <v>0</v>
          </cell>
          <cell r="DL1384" t="b">
            <v>0</v>
          </cell>
          <cell r="DN1384" t="b">
            <v>0</v>
          </cell>
          <cell r="DP1384" t="b">
            <v>0</v>
          </cell>
          <cell r="DV1384">
            <v>0</v>
          </cell>
          <cell r="DX1384">
            <v>0</v>
          </cell>
          <cell r="DZ1384">
            <v>0</v>
          </cell>
          <cell r="EB1384">
            <v>0</v>
          </cell>
          <cell r="ED1384">
            <v>0</v>
          </cell>
          <cell r="EF1384">
            <v>0</v>
          </cell>
          <cell r="EJ1384">
            <v>0</v>
          </cell>
          <cell r="EL1384">
            <v>0</v>
          </cell>
          <cell r="EN1384">
            <v>0</v>
          </cell>
          <cell r="EP1384">
            <v>0</v>
          </cell>
          <cell r="ER1384">
            <v>0</v>
          </cell>
          <cell r="ET1384">
            <v>0</v>
          </cell>
          <cell r="EX1384">
            <v>0</v>
          </cell>
          <cell r="EZ1384">
            <v>0</v>
          </cell>
          <cell r="FD1384">
            <v>0</v>
          </cell>
          <cell r="FF1384">
            <v>0</v>
          </cell>
        </row>
        <row r="1385">
          <cell r="A1385" t="str">
            <v>ESKILSTUNA 1</v>
          </cell>
          <cell r="B1385" t="str">
            <v>Sverige</v>
          </cell>
          <cell r="G1385">
            <v>38.700000000000003</v>
          </cell>
          <cell r="H1385">
            <v>70.7</v>
          </cell>
          <cell r="AK1385">
            <v>11.875095</v>
          </cell>
          <cell r="AL1385">
            <v>39.632730142118852</v>
          </cell>
          <cell r="AN1385">
            <v>0</v>
          </cell>
          <cell r="AO1385">
            <v>3.4830000000000001</v>
          </cell>
          <cell r="AP1385">
            <v>967.50000000000011</v>
          </cell>
          <cell r="AQ1385">
            <v>5.418000000000001</v>
          </cell>
          <cell r="BG1385" t="b">
            <v>0</v>
          </cell>
          <cell r="BO1385" t="b">
            <v>0</v>
          </cell>
          <cell r="CA1385" t="b">
            <v>0</v>
          </cell>
          <cell r="CB1385" t="b">
            <v>0</v>
          </cell>
          <cell r="CD1385" t="b">
            <v>0</v>
          </cell>
          <cell r="CE1385" t="b">
            <v>0</v>
          </cell>
          <cell r="CG1385" t="b">
            <v>0</v>
          </cell>
          <cell r="CH1385" t="b">
            <v>0</v>
          </cell>
          <cell r="CP1385" t="str">
            <v>ECWCHBPC</v>
          </cell>
          <cell r="CT1385" t="b">
            <v>0</v>
          </cell>
          <cell r="CV1385" t="b">
            <v>0</v>
          </cell>
          <cell r="CX1385" t="b">
            <v>0</v>
          </cell>
          <cell r="CZ1385" t="b">
            <v>0</v>
          </cell>
          <cell r="DB1385" t="b">
            <v>0</v>
          </cell>
          <cell r="DD1385" t="b">
            <v>0</v>
          </cell>
          <cell r="DF1385" t="b">
            <v>0</v>
          </cell>
          <cell r="DH1385" t="b">
            <v>0</v>
          </cell>
          <cell r="DJ1385" t="b">
            <v>0</v>
          </cell>
          <cell r="DL1385" t="b">
            <v>0</v>
          </cell>
          <cell r="DN1385" t="b">
            <v>0</v>
          </cell>
          <cell r="DP1385" t="b">
            <v>0</v>
          </cell>
          <cell r="DV1385">
            <v>0</v>
          </cell>
          <cell r="DX1385">
            <v>0</v>
          </cell>
          <cell r="DZ1385">
            <v>0</v>
          </cell>
          <cell r="EB1385">
            <v>0</v>
          </cell>
          <cell r="ED1385">
            <v>0</v>
          </cell>
          <cell r="EF1385">
            <v>0</v>
          </cell>
          <cell r="EJ1385">
            <v>0</v>
          </cell>
          <cell r="EL1385">
            <v>0</v>
          </cell>
          <cell r="EN1385">
            <v>0</v>
          </cell>
          <cell r="EP1385">
            <v>0</v>
          </cell>
          <cell r="ER1385">
            <v>0</v>
          </cell>
          <cell r="ET1385">
            <v>0</v>
          </cell>
          <cell r="EX1385">
            <v>0</v>
          </cell>
          <cell r="EZ1385">
            <v>0</v>
          </cell>
          <cell r="FD1385">
            <v>0</v>
          </cell>
          <cell r="FF1385">
            <v>0</v>
          </cell>
        </row>
        <row r="1386">
          <cell r="A1386" t="str">
            <v>FALKENBERG BIRKA GT 1</v>
          </cell>
          <cell r="B1386" t="str">
            <v>Sverige</v>
          </cell>
          <cell r="G1386">
            <v>11.5</v>
          </cell>
          <cell r="H1386">
            <v>0</v>
          </cell>
          <cell r="AK1386">
            <v>2.8405</v>
          </cell>
          <cell r="AL1386">
            <v>0</v>
          </cell>
          <cell r="AN1386">
            <v>0</v>
          </cell>
          <cell r="AO1386">
            <v>0.46</v>
          </cell>
          <cell r="AP1386">
            <v>172.5</v>
          </cell>
          <cell r="AQ1386">
            <v>0.92</v>
          </cell>
          <cell r="BG1386" t="b">
            <v>0</v>
          </cell>
          <cell r="BO1386" t="b">
            <v>0</v>
          </cell>
          <cell r="CA1386" t="b">
            <v>0</v>
          </cell>
          <cell r="CB1386" t="b">
            <v>0</v>
          </cell>
          <cell r="CD1386" t="b">
            <v>0</v>
          </cell>
          <cell r="CE1386" t="b">
            <v>0</v>
          </cell>
          <cell r="CG1386" t="b">
            <v>0</v>
          </cell>
          <cell r="CH1386" t="b">
            <v>0</v>
          </cell>
          <cell r="CP1386" t="e">
            <v>#N/A</v>
          </cell>
          <cell r="CT1386" t="b">
            <v>0</v>
          </cell>
          <cell r="CV1386" t="b">
            <v>0</v>
          </cell>
          <cell r="CX1386" t="b">
            <v>0</v>
          </cell>
          <cell r="CZ1386" t="b">
            <v>0</v>
          </cell>
          <cell r="DB1386" t="b">
            <v>0</v>
          </cell>
          <cell r="DD1386" t="b">
            <v>0</v>
          </cell>
          <cell r="DF1386" t="b">
            <v>0</v>
          </cell>
          <cell r="DH1386" t="b">
            <v>0</v>
          </cell>
          <cell r="DJ1386" t="b">
            <v>0</v>
          </cell>
          <cell r="DL1386" t="b">
            <v>0</v>
          </cell>
          <cell r="DN1386" t="b">
            <v>0</v>
          </cell>
          <cell r="DP1386" t="b">
            <v>0</v>
          </cell>
          <cell r="DV1386">
            <v>0</v>
          </cell>
          <cell r="DX1386">
            <v>0</v>
          </cell>
          <cell r="DZ1386">
            <v>0</v>
          </cell>
          <cell r="EB1386">
            <v>0</v>
          </cell>
          <cell r="ED1386">
            <v>0</v>
          </cell>
          <cell r="EF1386">
            <v>0</v>
          </cell>
          <cell r="EJ1386">
            <v>0</v>
          </cell>
          <cell r="EL1386">
            <v>0</v>
          </cell>
          <cell r="EN1386">
            <v>0</v>
          </cell>
          <cell r="EP1386">
            <v>0</v>
          </cell>
          <cell r="ER1386">
            <v>0</v>
          </cell>
          <cell r="ET1386">
            <v>0</v>
          </cell>
          <cell r="EX1386">
            <v>0</v>
          </cell>
          <cell r="EZ1386">
            <v>0</v>
          </cell>
          <cell r="FD1386">
            <v>0</v>
          </cell>
          <cell r="FF1386">
            <v>0</v>
          </cell>
        </row>
        <row r="1387">
          <cell r="A1387" t="str">
            <v>FORSMARK GT 1-2</v>
          </cell>
          <cell r="B1387" t="str">
            <v>Sverige</v>
          </cell>
          <cell r="G1387">
            <v>80</v>
          </cell>
          <cell r="H1387">
            <v>0</v>
          </cell>
          <cell r="AK1387">
            <v>22.04</v>
          </cell>
          <cell r="AL1387">
            <v>0</v>
          </cell>
          <cell r="AN1387">
            <v>0</v>
          </cell>
          <cell r="AO1387">
            <v>3.2</v>
          </cell>
          <cell r="AP1387">
            <v>1200</v>
          </cell>
          <cell r="AQ1387">
            <v>6.4</v>
          </cell>
          <cell r="BG1387" t="b">
            <v>0</v>
          </cell>
          <cell r="BO1387" t="b">
            <v>0</v>
          </cell>
          <cell r="CA1387" t="b">
            <v>0</v>
          </cell>
          <cell r="CB1387" t="b">
            <v>0</v>
          </cell>
          <cell r="CD1387" t="b">
            <v>0</v>
          </cell>
          <cell r="CE1387" t="b">
            <v>0</v>
          </cell>
          <cell r="CG1387" t="b">
            <v>0</v>
          </cell>
          <cell r="CH1387" t="b">
            <v>0</v>
          </cell>
          <cell r="CP1387" t="e">
            <v>#N/A</v>
          </cell>
          <cell r="CT1387" t="b">
            <v>0</v>
          </cell>
          <cell r="CV1387" t="b">
            <v>0</v>
          </cell>
          <cell r="CX1387" t="b">
            <v>0</v>
          </cell>
          <cell r="CZ1387" t="b">
            <v>0</v>
          </cell>
          <cell r="DB1387" t="b">
            <v>0</v>
          </cell>
          <cell r="DD1387" t="b">
            <v>0</v>
          </cell>
          <cell r="DF1387" t="b">
            <v>0</v>
          </cell>
          <cell r="DH1387" t="b">
            <v>0</v>
          </cell>
          <cell r="DJ1387" t="b">
            <v>0</v>
          </cell>
          <cell r="DL1387" t="b">
            <v>0</v>
          </cell>
          <cell r="DN1387" t="b">
            <v>0</v>
          </cell>
          <cell r="DP1387" t="b">
            <v>0</v>
          </cell>
          <cell r="DV1387">
            <v>0</v>
          </cell>
          <cell r="DX1387">
            <v>0</v>
          </cell>
          <cell r="DZ1387">
            <v>0</v>
          </cell>
          <cell r="EB1387">
            <v>0</v>
          </cell>
          <cell r="ED1387">
            <v>0</v>
          </cell>
          <cell r="EF1387">
            <v>0</v>
          </cell>
          <cell r="EJ1387">
            <v>0</v>
          </cell>
          <cell r="EL1387">
            <v>0</v>
          </cell>
          <cell r="EN1387">
            <v>0</v>
          </cell>
          <cell r="EP1387">
            <v>0</v>
          </cell>
          <cell r="ER1387">
            <v>0</v>
          </cell>
          <cell r="ET1387">
            <v>0</v>
          </cell>
          <cell r="EX1387">
            <v>0</v>
          </cell>
          <cell r="EZ1387">
            <v>0</v>
          </cell>
          <cell r="FD1387">
            <v>0</v>
          </cell>
          <cell r="FF1387">
            <v>0</v>
          </cell>
        </row>
        <row r="1388">
          <cell r="A1388" t="str">
            <v>FORSMARK GT 1-2</v>
          </cell>
          <cell r="B1388" t="str">
            <v>Sverige</v>
          </cell>
          <cell r="G1388">
            <v>80</v>
          </cell>
          <cell r="H1388">
            <v>0</v>
          </cell>
          <cell r="AK1388">
            <v>22.04</v>
          </cell>
          <cell r="AL1388">
            <v>0</v>
          </cell>
          <cell r="AN1388">
            <v>0</v>
          </cell>
          <cell r="AO1388">
            <v>3.2</v>
          </cell>
          <cell r="AP1388">
            <v>1200</v>
          </cell>
          <cell r="AQ1388">
            <v>6.4</v>
          </cell>
          <cell r="BG1388" t="b">
            <v>0</v>
          </cell>
          <cell r="BO1388" t="b">
            <v>0</v>
          </cell>
          <cell r="CA1388" t="b">
            <v>0</v>
          </cell>
          <cell r="CB1388" t="b">
            <v>0</v>
          </cell>
          <cell r="CD1388" t="b">
            <v>0</v>
          </cell>
          <cell r="CE1388" t="b">
            <v>0</v>
          </cell>
          <cell r="CG1388" t="b">
            <v>0</v>
          </cell>
          <cell r="CH1388" t="b">
            <v>0</v>
          </cell>
          <cell r="CP1388" t="e">
            <v>#N/A</v>
          </cell>
          <cell r="CT1388" t="b">
            <v>0</v>
          </cell>
          <cell r="CV1388" t="b">
            <v>0</v>
          </cell>
          <cell r="CX1388" t="b">
            <v>0</v>
          </cell>
          <cell r="CZ1388" t="b">
            <v>0</v>
          </cell>
          <cell r="DB1388" t="b">
            <v>0</v>
          </cell>
          <cell r="DD1388" t="b">
            <v>0</v>
          </cell>
          <cell r="DF1388" t="b">
            <v>0</v>
          </cell>
          <cell r="DH1388" t="b">
            <v>0</v>
          </cell>
          <cell r="DJ1388" t="b">
            <v>0</v>
          </cell>
          <cell r="DL1388" t="b">
            <v>0</v>
          </cell>
          <cell r="DN1388" t="b">
            <v>0</v>
          </cell>
          <cell r="DP1388" t="b">
            <v>0</v>
          </cell>
          <cell r="DV1388">
            <v>0</v>
          </cell>
          <cell r="DX1388">
            <v>0</v>
          </cell>
          <cell r="DZ1388">
            <v>0</v>
          </cell>
          <cell r="EB1388">
            <v>0</v>
          </cell>
          <cell r="ED1388">
            <v>0</v>
          </cell>
          <cell r="EF1388">
            <v>0</v>
          </cell>
          <cell r="EJ1388">
            <v>0</v>
          </cell>
          <cell r="EL1388">
            <v>0</v>
          </cell>
          <cell r="EN1388">
            <v>0</v>
          </cell>
          <cell r="EP1388">
            <v>0</v>
          </cell>
          <cell r="ER1388">
            <v>0</v>
          </cell>
          <cell r="ET1388">
            <v>0</v>
          </cell>
          <cell r="EX1388">
            <v>0</v>
          </cell>
          <cell r="EZ1388">
            <v>0</v>
          </cell>
          <cell r="FD1388">
            <v>0</v>
          </cell>
          <cell r="FF1388">
            <v>0</v>
          </cell>
        </row>
        <row r="1389">
          <cell r="A1389" t="str">
            <v>GOTHENBURG GT 1</v>
          </cell>
          <cell r="B1389" t="str">
            <v>Sverige</v>
          </cell>
          <cell r="G1389">
            <v>58</v>
          </cell>
          <cell r="H1389">
            <v>0</v>
          </cell>
          <cell r="AK1389">
            <v>14.877000000000001</v>
          </cell>
          <cell r="AL1389">
            <v>0</v>
          </cell>
          <cell r="AN1389">
            <v>0</v>
          </cell>
          <cell r="AO1389">
            <v>2.3199999999999998</v>
          </cell>
          <cell r="AP1389">
            <v>870</v>
          </cell>
          <cell r="AQ1389">
            <v>4.6399999999999997</v>
          </cell>
          <cell r="BG1389" t="b">
            <v>0</v>
          </cell>
          <cell r="BO1389" t="b">
            <v>0</v>
          </cell>
          <cell r="CA1389" t="b">
            <v>0</v>
          </cell>
          <cell r="CB1389" t="b">
            <v>0</v>
          </cell>
          <cell r="CD1389" t="b">
            <v>0</v>
          </cell>
          <cell r="CE1389" t="b">
            <v>0</v>
          </cell>
          <cell r="CG1389" t="b">
            <v>0</v>
          </cell>
          <cell r="CH1389" t="b">
            <v>0</v>
          </cell>
          <cell r="CP1389" t="e">
            <v>#N/A</v>
          </cell>
          <cell r="CT1389" t="b">
            <v>0</v>
          </cell>
          <cell r="CV1389" t="b">
            <v>0</v>
          </cell>
          <cell r="CX1389" t="b">
            <v>0</v>
          </cell>
          <cell r="CZ1389" t="b">
            <v>0</v>
          </cell>
          <cell r="DB1389" t="b">
            <v>0</v>
          </cell>
          <cell r="DD1389" t="b">
            <v>0</v>
          </cell>
          <cell r="DF1389" t="b">
            <v>0</v>
          </cell>
          <cell r="DH1389" t="b">
            <v>0</v>
          </cell>
          <cell r="DJ1389" t="b">
            <v>0</v>
          </cell>
          <cell r="DL1389" t="b">
            <v>0</v>
          </cell>
          <cell r="DN1389" t="b">
            <v>0</v>
          </cell>
          <cell r="DP1389" t="b">
            <v>0</v>
          </cell>
          <cell r="DV1389">
            <v>0</v>
          </cell>
          <cell r="DX1389">
            <v>0</v>
          </cell>
          <cell r="DZ1389">
            <v>0</v>
          </cell>
          <cell r="EB1389">
            <v>0</v>
          </cell>
          <cell r="ED1389">
            <v>0</v>
          </cell>
          <cell r="EF1389">
            <v>0</v>
          </cell>
          <cell r="EJ1389">
            <v>0</v>
          </cell>
          <cell r="EL1389">
            <v>0</v>
          </cell>
          <cell r="EN1389">
            <v>0</v>
          </cell>
          <cell r="EP1389">
            <v>0</v>
          </cell>
          <cell r="ER1389">
            <v>0</v>
          </cell>
          <cell r="ET1389">
            <v>0</v>
          </cell>
          <cell r="EX1389">
            <v>0</v>
          </cell>
          <cell r="EZ1389">
            <v>0</v>
          </cell>
          <cell r="FD1389">
            <v>0</v>
          </cell>
          <cell r="FF1389">
            <v>0</v>
          </cell>
        </row>
        <row r="1390">
          <cell r="A1390" t="str">
            <v>GOTHENBURG GT 1</v>
          </cell>
          <cell r="B1390" t="str">
            <v>Sverige</v>
          </cell>
          <cell r="G1390">
            <v>58</v>
          </cell>
          <cell r="H1390">
            <v>0</v>
          </cell>
          <cell r="AK1390">
            <v>14.877000000000001</v>
          </cell>
          <cell r="AL1390">
            <v>0</v>
          </cell>
          <cell r="AN1390">
            <v>0</v>
          </cell>
          <cell r="AO1390">
            <v>2.3199999999999998</v>
          </cell>
          <cell r="AP1390">
            <v>870</v>
          </cell>
          <cell r="AQ1390">
            <v>4.6399999999999997</v>
          </cell>
          <cell r="BG1390" t="b">
            <v>0</v>
          </cell>
          <cell r="BO1390" t="b">
            <v>0</v>
          </cell>
          <cell r="CA1390" t="b">
            <v>0</v>
          </cell>
          <cell r="CB1390" t="b">
            <v>0</v>
          </cell>
          <cell r="CD1390" t="b">
            <v>0</v>
          </cell>
          <cell r="CE1390" t="b">
            <v>0</v>
          </cell>
          <cell r="CG1390" t="b">
            <v>0</v>
          </cell>
          <cell r="CH1390" t="b">
            <v>0</v>
          </cell>
          <cell r="CP1390" t="e">
            <v>#N/A</v>
          </cell>
          <cell r="CT1390" t="b">
            <v>0</v>
          </cell>
          <cell r="CV1390" t="b">
            <v>0</v>
          </cell>
          <cell r="CX1390" t="b">
            <v>0</v>
          </cell>
          <cell r="CZ1390" t="b">
            <v>0</v>
          </cell>
          <cell r="DB1390" t="b">
            <v>0</v>
          </cell>
          <cell r="DD1390" t="b">
            <v>0</v>
          </cell>
          <cell r="DF1390" t="b">
            <v>0</v>
          </cell>
          <cell r="DH1390" t="b">
            <v>0</v>
          </cell>
          <cell r="DJ1390" t="b">
            <v>0</v>
          </cell>
          <cell r="DL1390" t="b">
            <v>0</v>
          </cell>
          <cell r="DN1390" t="b">
            <v>0</v>
          </cell>
          <cell r="DP1390" t="b">
            <v>0</v>
          </cell>
          <cell r="DV1390">
            <v>0</v>
          </cell>
          <cell r="DX1390">
            <v>0</v>
          </cell>
          <cell r="DZ1390">
            <v>0</v>
          </cell>
          <cell r="EB1390">
            <v>0</v>
          </cell>
          <cell r="ED1390">
            <v>0</v>
          </cell>
          <cell r="EF1390">
            <v>0</v>
          </cell>
          <cell r="EJ1390">
            <v>0</v>
          </cell>
          <cell r="EL1390">
            <v>0</v>
          </cell>
          <cell r="EN1390">
            <v>0</v>
          </cell>
          <cell r="EP1390">
            <v>0</v>
          </cell>
          <cell r="ER1390">
            <v>0</v>
          </cell>
          <cell r="ET1390">
            <v>0</v>
          </cell>
          <cell r="EX1390">
            <v>0</v>
          </cell>
          <cell r="EZ1390">
            <v>0</v>
          </cell>
          <cell r="FD1390">
            <v>0</v>
          </cell>
          <cell r="FF1390">
            <v>0</v>
          </cell>
        </row>
        <row r="1391">
          <cell r="A1391" t="str">
            <v>Rya Kraftvarmeverk</v>
          </cell>
          <cell r="B1391" t="str">
            <v>Sverige</v>
          </cell>
          <cell r="G1391">
            <v>261</v>
          </cell>
          <cell r="H1391">
            <v>295</v>
          </cell>
          <cell r="AK1391">
            <v>107.6103</v>
          </cell>
          <cell r="AL1391">
            <v>137.47282567049808</v>
          </cell>
          <cell r="AN1391">
            <v>0</v>
          </cell>
          <cell r="AO1391">
            <v>20.88</v>
          </cell>
          <cell r="AP1391">
            <v>2610</v>
          </cell>
          <cell r="AQ1391">
            <v>26.1</v>
          </cell>
          <cell r="BG1391" t="b">
            <v>0</v>
          </cell>
          <cell r="BO1391" t="b">
            <v>0</v>
          </cell>
          <cell r="CA1391" t="b">
            <v>0</v>
          </cell>
          <cell r="CB1391" t="b">
            <v>0</v>
          </cell>
          <cell r="CD1391" t="b">
            <v>0</v>
          </cell>
          <cell r="CE1391" t="b">
            <v>0</v>
          </cell>
          <cell r="CG1391" t="b">
            <v>0</v>
          </cell>
          <cell r="CH1391" t="b">
            <v>0</v>
          </cell>
          <cell r="CP1391" t="e">
            <v>#N/A</v>
          </cell>
          <cell r="CT1391" t="b">
            <v>0</v>
          </cell>
          <cell r="CV1391" t="b">
            <v>0</v>
          </cell>
          <cell r="CX1391" t="b">
            <v>0</v>
          </cell>
          <cell r="CZ1391" t="b">
            <v>0</v>
          </cell>
          <cell r="DB1391" t="b">
            <v>0</v>
          </cell>
          <cell r="DD1391" t="b">
            <v>0</v>
          </cell>
          <cell r="DF1391" t="b">
            <v>0</v>
          </cell>
          <cell r="DH1391" t="b">
            <v>0</v>
          </cell>
          <cell r="DJ1391" t="b">
            <v>0</v>
          </cell>
          <cell r="DL1391" t="b">
            <v>0</v>
          </cell>
          <cell r="DN1391" t="b">
            <v>0</v>
          </cell>
          <cell r="DP1391" t="b">
            <v>0</v>
          </cell>
          <cell r="DV1391">
            <v>0</v>
          </cell>
          <cell r="DX1391">
            <v>0</v>
          </cell>
          <cell r="DZ1391">
            <v>0</v>
          </cell>
          <cell r="EB1391">
            <v>0</v>
          </cell>
          <cell r="ED1391">
            <v>0</v>
          </cell>
          <cell r="EF1391">
            <v>0</v>
          </cell>
          <cell r="EJ1391">
            <v>0</v>
          </cell>
          <cell r="EL1391">
            <v>0</v>
          </cell>
          <cell r="EN1391">
            <v>0</v>
          </cell>
          <cell r="EP1391">
            <v>0</v>
          </cell>
          <cell r="ER1391">
            <v>0</v>
          </cell>
          <cell r="ET1391">
            <v>0</v>
          </cell>
          <cell r="EX1391">
            <v>0</v>
          </cell>
          <cell r="EZ1391">
            <v>0</v>
          </cell>
          <cell r="FD1391">
            <v>0</v>
          </cell>
          <cell r="FF1391">
            <v>0</v>
          </cell>
        </row>
        <row r="1392">
          <cell r="A1392" t="str">
            <v>GOTLAND VATTENFALL GT 1-2</v>
          </cell>
          <cell r="B1392" t="str">
            <v>Sverige</v>
          </cell>
          <cell r="G1392">
            <v>116</v>
          </cell>
          <cell r="H1392">
            <v>0</v>
          </cell>
          <cell r="AK1392">
            <v>29.754000000000001</v>
          </cell>
          <cell r="AL1392">
            <v>0</v>
          </cell>
          <cell r="AN1392">
            <v>0</v>
          </cell>
          <cell r="AO1392">
            <v>4.6399999999999997</v>
          </cell>
          <cell r="AP1392">
            <v>1740</v>
          </cell>
          <cell r="AQ1392">
            <v>9.2799999999999994</v>
          </cell>
          <cell r="BG1392" t="b">
            <v>0</v>
          </cell>
          <cell r="BO1392" t="b">
            <v>0</v>
          </cell>
          <cell r="CA1392" t="b">
            <v>0</v>
          </cell>
          <cell r="CB1392" t="b">
            <v>0</v>
          </cell>
          <cell r="CD1392" t="b">
            <v>0</v>
          </cell>
          <cell r="CE1392" t="b">
            <v>0</v>
          </cell>
          <cell r="CG1392" t="b">
            <v>0</v>
          </cell>
          <cell r="CH1392" t="b">
            <v>0</v>
          </cell>
          <cell r="CP1392" t="e">
            <v>#N/A</v>
          </cell>
          <cell r="CT1392" t="b">
            <v>0</v>
          </cell>
          <cell r="CV1392" t="b">
            <v>0</v>
          </cell>
          <cell r="CX1392" t="b">
            <v>0</v>
          </cell>
          <cell r="CZ1392" t="b">
            <v>0</v>
          </cell>
          <cell r="DB1392" t="b">
            <v>0</v>
          </cell>
          <cell r="DD1392" t="b">
            <v>0</v>
          </cell>
          <cell r="DF1392" t="b">
            <v>0</v>
          </cell>
          <cell r="DH1392" t="b">
            <v>0</v>
          </cell>
          <cell r="DJ1392" t="b">
            <v>0</v>
          </cell>
          <cell r="DL1392" t="b">
            <v>0</v>
          </cell>
          <cell r="DN1392" t="b">
            <v>0</v>
          </cell>
          <cell r="DP1392" t="b">
            <v>0</v>
          </cell>
          <cell r="DV1392">
            <v>0</v>
          </cell>
          <cell r="DX1392">
            <v>0</v>
          </cell>
          <cell r="DZ1392">
            <v>0</v>
          </cell>
          <cell r="EB1392">
            <v>0</v>
          </cell>
          <cell r="ED1392">
            <v>0</v>
          </cell>
          <cell r="EF1392">
            <v>0</v>
          </cell>
          <cell r="EJ1392">
            <v>0</v>
          </cell>
          <cell r="EL1392">
            <v>0</v>
          </cell>
          <cell r="EN1392">
            <v>0</v>
          </cell>
          <cell r="EP1392">
            <v>0</v>
          </cell>
          <cell r="ER1392">
            <v>0</v>
          </cell>
          <cell r="ET1392">
            <v>0</v>
          </cell>
          <cell r="EX1392">
            <v>0</v>
          </cell>
          <cell r="EZ1392">
            <v>0</v>
          </cell>
          <cell r="FD1392">
            <v>0</v>
          </cell>
          <cell r="FF1392">
            <v>0</v>
          </cell>
        </row>
        <row r="1393">
          <cell r="A1393" t="str">
            <v>GOTLAND VATTENFALL GT 1-2</v>
          </cell>
          <cell r="B1393" t="str">
            <v>Sverige</v>
          </cell>
          <cell r="G1393">
            <v>116</v>
          </cell>
          <cell r="H1393">
            <v>0</v>
          </cell>
          <cell r="AK1393">
            <v>29.754000000000001</v>
          </cell>
          <cell r="AL1393">
            <v>0</v>
          </cell>
          <cell r="AN1393">
            <v>0</v>
          </cell>
          <cell r="AO1393">
            <v>4.6399999999999997</v>
          </cell>
          <cell r="AP1393">
            <v>1740</v>
          </cell>
          <cell r="AQ1393">
            <v>9.2799999999999994</v>
          </cell>
          <cell r="BG1393" t="b">
            <v>0</v>
          </cell>
          <cell r="BO1393" t="b">
            <v>0</v>
          </cell>
          <cell r="CA1393" t="b">
            <v>0</v>
          </cell>
          <cell r="CB1393" t="b">
            <v>0</v>
          </cell>
          <cell r="CD1393" t="b">
            <v>0</v>
          </cell>
          <cell r="CE1393" t="b">
            <v>0</v>
          </cell>
          <cell r="CG1393" t="b">
            <v>0</v>
          </cell>
          <cell r="CH1393" t="b">
            <v>0</v>
          </cell>
          <cell r="CP1393" t="e">
            <v>#N/A</v>
          </cell>
          <cell r="CT1393" t="b">
            <v>0</v>
          </cell>
          <cell r="CV1393" t="b">
            <v>0</v>
          </cell>
          <cell r="CX1393" t="b">
            <v>0</v>
          </cell>
          <cell r="CZ1393" t="b">
            <v>0</v>
          </cell>
          <cell r="DB1393" t="b">
            <v>0</v>
          </cell>
          <cell r="DD1393" t="b">
            <v>0</v>
          </cell>
          <cell r="DF1393" t="b">
            <v>0</v>
          </cell>
          <cell r="DH1393" t="b">
            <v>0</v>
          </cell>
          <cell r="DJ1393" t="b">
            <v>0</v>
          </cell>
          <cell r="DL1393" t="b">
            <v>0</v>
          </cell>
          <cell r="DN1393" t="b">
            <v>0</v>
          </cell>
          <cell r="DP1393" t="b">
            <v>0</v>
          </cell>
          <cell r="DV1393">
            <v>0</v>
          </cell>
          <cell r="DX1393">
            <v>0</v>
          </cell>
          <cell r="DZ1393">
            <v>0</v>
          </cell>
          <cell r="EB1393">
            <v>0</v>
          </cell>
          <cell r="ED1393">
            <v>0</v>
          </cell>
          <cell r="EF1393">
            <v>0</v>
          </cell>
          <cell r="EJ1393">
            <v>0</v>
          </cell>
          <cell r="EL1393">
            <v>0</v>
          </cell>
          <cell r="EN1393">
            <v>0</v>
          </cell>
          <cell r="EP1393">
            <v>0</v>
          </cell>
          <cell r="ER1393">
            <v>0</v>
          </cell>
          <cell r="ET1393">
            <v>0</v>
          </cell>
          <cell r="EX1393">
            <v>0</v>
          </cell>
          <cell r="EZ1393">
            <v>0</v>
          </cell>
          <cell r="FD1393">
            <v>0</v>
          </cell>
          <cell r="FF1393">
            <v>0</v>
          </cell>
        </row>
        <row r="1394">
          <cell r="A1394" t="str">
            <v>HALLSBERG 3</v>
          </cell>
          <cell r="B1394" t="str">
            <v>Sverige</v>
          </cell>
          <cell r="G1394">
            <v>4.3</v>
          </cell>
          <cell r="H1394">
            <v>0</v>
          </cell>
          <cell r="AK1394">
            <v>1.4297499999999999</v>
          </cell>
          <cell r="AL1394">
            <v>0</v>
          </cell>
          <cell r="AN1394">
            <v>0</v>
          </cell>
          <cell r="AO1394">
            <v>0.67768000000000006</v>
          </cell>
          <cell r="AP1394">
            <v>106.855</v>
          </cell>
          <cell r="AQ1394">
            <v>0.60199999999999998</v>
          </cell>
          <cell r="BG1394" t="b">
            <v>0</v>
          </cell>
          <cell r="BO1394" t="b">
            <v>0</v>
          </cell>
          <cell r="CA1394" t="b">
            <v>0</v>
          </cell>
          <cell r="CB1394" t="b">
            <v>0</v>
          </cell>
          <cell r="CD1394" t="b">
            <v>0</v>
          </cell>
          <cell r="CE1394" t="b">
            <v>0</v>
          </cell>
          <cell r="CG1394" t="b">
            <v>0</v>
          </cell>
          <cell r="CH1394" t="b">
            <v>0</v>
          </cell>
          <cell r="CP1394" t="e">
            <v>#N/A</v>
          </cell>
          <cell r="CT1394" t="b">
            <v>0</v>
          </cell>
          <cell r="CV1394" t="b">
            <v>0</v>
          </cell>
          <cell r="CX1394" t="b">
            <v>0</v>
          </cell>
          <cell r="CZ1394" t="b">
            <v>0</v>
          </cell>
          <cell r="DB1394" t="b">
            <v>0</v>
          </cell>
          <cell r="DD1394" t="b">
            <v>0</v>
          </cell>
          <cell r="DF1394" t="b">
            <v>0</v>
          </cell>
          <cell r="DH1394" t="b">
            <v>0</v>
          </cell>
          <cell r="DJ1394" t="b">
            <v>0</v>
          </cell>
          <cell r="DL1394" t="b">
            <v>0</v>
          </cell>
          <cell r="DN1394" t="b">
            <v>0</v>
          </cell>
          <cell r="DP1394" t="b">
            <v>0</v>
          </cell>
          <cell r="DV1394">
            <v>0</v>
          </cell>
          <cell r="DX1394">
            <v>0</v>
          </cell>
          <cell r="DZ1394">
            <v>0</v>
          </cell>
          <cell r="EB1394">
            <v>0</v>
          </cell>
          <cell r="ED1394">
            <v>0</v>
          </cell>
          <cell r="EF1394">
            <v>0</v>
          </cell>
          <cell r="EJ1394">
            <v>0</v>
          </cell>
          <cell r="EL1394">
            <v>0</v>
          </cell>
          <cell r="EN1394">
            <v>0</v>
          </cell>
          <cell r="EP1394">
            <v>0</v>
          </cell>
          <cell r="ER1394">
            <v>0</v>
          </cell>
          <cell r="ET1394">
            <v>0</v>
          </cell>
          <cell r="EX1394">
            <v>0</v>
          </cell>
          <cell r="EZ1394">
            <v>0</v>
          </cell>
          <cell r="FD1394">
            <v>0</v>
          </cell>
          <cell r="FF1394">
            <v>0</v>
          </cell>
        </row>
        <row r="1395">
          <cell r="A1395" t="str">
            <v>HALLSTAVIK GT 3-4</v>
          </cell>
          <cell r="B1395" t="str">
            <v>Sverige</v>
          </cell>
          <cell r="G1395">
            <v>120</v>
          </cell>
          <cell r="H1395">
            <v>0</v>
          </cell>
          <cell r="AK1395">
            <v>30.78</v>
          </cell>
          <cell r="AL1395">
            <v>0</v>
          </cell>
          <cell r="AN1395">
            <v>0</v>
          </cell>
          <cell r="AO1395">
            <v>4.8</v>
          </cell>
          <cell r="AP1395">
            <v>1800</v>
          </cell>
          <cell r="AQ1395">
            <v>9.6</v>
          </cell>
          <cell r="BG1395" t="b">
            <v>0</v>
          </cell>
          <cell r="BO1395" t="b">
            <v>0</v>
          </cell>
          <cell r="CA1395" t="b">
            <v>0</v>
          </cell>
          <cell r="CB1395" t="b">
            <v>0</v>
          </cell>
          <cell r="CD1395" t="b">
            <v>0</v>
          </cell>
          <cell r="CE1395" t="b">
            <v>0</v>
          </cell>
          <cell r="CG1395" t="b">
            <v>0</v>
          </cell>
          <cell r="CH1395" t="b">
            <v>0</v>
          </cell>
          <cell r="CP1395" t="e">
            <v>#N/A</v>
          </cell>
          <cell r="CT1395" t="b">
            <v>0</v>
          </cell>
          <cell r="CV1395" t="b">
            <v>0</v>
          </cell>
          <cell r="CX1395" t="b">
            <v>0</v>
          </cell>
          <cell r="CZ1395" t="b">
            <v>0</v>
          </cell>
          <cell r="DB1395" t="b">
            <v>0</v>
          </cell>
          <cell r="DD1395" t="b">
            <v>0</v>
          </cell>
          <cell r="DF1395" t="b">
            <v>0</v>
          </cell>
          <cell r="DH1395" t="b">
            <v>0</v>
          </cell>
          <cell r="DJ1395" t="b">
            <v>0</v>
          </cell>
          <cell r="DL1395" t="b">
            <v>0</v>
          </cell>
          <cell r="DN1395" t="b">
            <v>0</v>
          </cell>
          <cell r="DP1395" t="b">
            <v>0</v>
          </cell>
          <cell r="DV1395">
            <v>0</v>
          </cell>
          <cell r="DX1395">
            <v>0</v>
          </cell>
          <cell r="DZ1395">
            <v>0</v>
          </cell>
          <cell r="EB1395">
            <v>0</v>
          </cell>
          <cell r="ED1395">
            <v>0</v>
          </cell>
          <cell r="EF1395">
            <v>0</v>
          </cell>
          <cell r="EJ1395">
            <v>0</v>
          </cell>
          <cell r="EL1395">
            <v>0</v>
          </cell>
          <cell r="EN1395">
            <v>0</v>
          </cell>
          <cell r="EP1395">
            <v>0</v>
          </cell>
          <cell r="ER1395">
            <v>0</v>
          </cell>
          <cell r="ET1395">
            <v>0</v>
          </cell>
          <cell r="EX1395">
            <v>0</v>
          </cell>
          <cell r="EZ1395">
            <v>0</v>
          </cell>
          <cell r="FD1395">
            <v>0</v>
          </cell>
          <cell r="FF1395">
            <v>0</v>
          </cell>
        </row>
        <row r="1396">
          <cell r="A1396" t="str">
            <v>HALLSTAVIK GT 3-4</v>
          </cell>
          <cell r="B1396" t="str">
            <v>Sverige</v>
          </cell>
          <cell r="G1396">
            <v>120</v>
          </cell>
          <cell r="H1396">
            <v>0</v>
          </cell>
          <cell r="AK1396">
            <v>30.78</v>
          </cell>
          <cell r="AL1396">
            <v>0</v>
          </cell>
          <cell r="AN1396">
            <v>0</v>
          </cell>
          <cell r="AO1396">
            <v>4.8</v>
          </cell>
          <cell r="AP1396">
            <v>1800</v>
          </cell>
          <cell r="AQ1396">
            <v>9.6</v>
          </cell>
          <cell r="BG1396" t="b">
            <v>0</v>
          </cell>
          <cell r="BO1396" t="b">
            <v>0</v>
          </cell>
          <cell r="CA1396" t="b">
            <v>0</v>
          </cell>
          <cell r="CB1396" t="b">
            <v>0</v>
          </cell>
          <cell r="CD1396" t="b">
            <v>0</v>
          </cell>
          <cell r="CE1396" t="b">
            <v>0</v>
          </cell>
          <cell r="CG1396" t="b">
            <v>0</v>
          </cell>
          <cell r="CH1396" t="b">
            <v>0</v>
          </cell>
          <cell r="CP1396" t="e">
            <v>#N/A</v>
          </cell>
          <cell r="CT1396" t="b">
            <v>0</v>
          </cell>
          <cell r="CV1396" t="b">
            <v>0</v>
          </cell>
          <cell r="CX1396" t="b">
            <v>0</v>
          </cell>
          <cell r="CZ1396" t="b">
            <v>0</v>
          </cell>
          <cell r="DB1396" t="b">
            <v>0</v>
          </cell>
          <cell r="DD1396" t="b">
            <v>0</v>
          </cell>
          <cell r="DF1396" t="b">
            <v>0</v>
          </cell>
          <cell r="DH1396" t="b">
            <v>0</v>
          </cell>
          <cell r="DJ1396" t="b">
            <v>0</v>
          </cell>
          <cell r="DL1396" t="b">
            <v>0</v>
          </cell>
          <cell r="DN1396" t="b">
            <v>0</v>
          </cell>
          <cell r="DP1396" t="b">
            <v>0</v>
          </cell>
          <cell r="DV1396">
            <v>0</v>
          </cell>
          <cell r="DX1396">
            <v>0</v>
          </cell>
          <cell r="DZ1396">
            <v>0</v>
          </cell>
          <cell r="EB1396">
            <v>0</v>
          </cell>
          <cell r="ED1396">
            <v>0</v>
          </cell>
          <cell r="EF1396">
            <v>0</v>
          </cell>
          <cell r="EJ1396">
            <v>0</v>
          </cell>
          <cell r="EL1396">
            <v>0</v>
          </cell>
          <cell r="EN1396">
            <v>0</v>
          </cell>
          <cell r="EP1396">
            <v>0</v>
          </cell>
          <cell r="ER1396">
            <v>0</v>
          </cell>
          <cell r="ET1396">
            <v>0</v>
          </cell>
          <cell r="EX1396">
            <v>0</v>
          </cell>
          <cell r="EZ1396">
            <v>0</v>
          </cell>
          <cell r="FD1396">
            <v>0</v>
          </cell>
          <cell r="FF1396">
            <v>0</v>
          </cell>
        </row>
        <row r="1397">
          <cell r="A1397" t="str">
            <v>HALMSTAD GT 1</v>
          </cell>
          <cell r="B1397" t="str">
            <v>Sverige</v>
          </cell>
          <cell r="G1397">
            <v>66.5</v>
          </cell>
          <cell r="H1397">
            <v>0</v>
          </cell>
          <cell r="AK1397">
            <v>17.05725</v>
          </cell>
          <cell r="AL1397">
            <v>0</v>
          </cell>
          <cell r="AN1397">
            <v>0</v>
          </cell>
          <cell r="AO1397">
            <v>2.66</v>
          </cell>
          <cell r="AP1397">
            <v>997.5</v>
          </cell>
          <cell r="AQ1397">
            <v>5.32</v>
          </cell>
          <cell r="BG1397" t="b">
            <v>0</v>
          </cell>
          <cell r="BO1397" t="b">
            <v>0</v>
          </cell>
          <cell r="CA1397" t="b">
            <v>0</v>
          </cell>
          <cell r="CB1397" t="b">
            <v>0</v>
          </cell>
          <cell r="CD1397" t="b">
            <v>0</v>
          </cell>
          <cell r="CE1397" t="b">
            <v>0</v>
          </cell>
          <cell r="CG1397" t="b">
            <v>0</v>
          </cell>
          <cell r="CH1397" t="b">
            <v>0</v>
          </cell>
          <cell r="CP1397" t="e">
            <v>#N/A</v>
          </cell>
          <cell r="CT1397" t="b">
            <v>0</v>
          </cell>
          <cell r="CV1397" t="b">
            <v>0</v>
          </cell>
          <cell r="CX1397" t="b">
            <v>0</v>
          </cell>
          <cell r="CZ1397" t="b">
            <v>0</v>
          </cell>
          <cell r="DB1397" t="b">
            <v>0</v>
          </cell>
          <cell r="DD1397" t="b">
            <v>0</v>
          </cell>
          <cell r="DF1397" t="b">
            <v>0</v>
          </cell>
          <cell r="DH1397" t="b">
            <v>0</v>
          </cell>
          <cell r="DJ1397" t="b">
            <v>0</v>
          </cell>
          <cell r="DL1397" t="b">
            <v>0</v>
          </cell>
          <cell r="DN1397" t="b">
            <v>0</v>
          </cell>
          <cell r="DP1397" t="b">
            <v>0</v>
          </cell>
          <cell r="DV1397">
            <v>0</v>
          </cell>
          <cell r="DX1397">
            <v>0</v>
          </cell>
          <cell r="DZ1397">
            <v>0</v>
          </cell>
          <cell r="EB1397">
            <v>0</v>
          </cell>
          <cell r="ED1397">
            <v>0</v>
          </cell>
          <cell r="EF1397">
            <v>0</v>
          </cell>
          <cell r="EJ1397">
            <v>0</v>
          </cell>
          <cell r="EL1397">
            <v>0</v>
          </cell>
          <cell r="EN1397">
            <v>0</v>
          </cell>
          <cell r="EP1397">
            <v>0</v>
          </cell>
          <cell r="ER1397">
            <v>0</v>
          </cell>
          <cell r="ET1397">
            <v>0</v>
          </cell>
          <cell r="EX1397">
            <v>0</v>
          </cell>
          <cell r="EZ1397">
            <v>0</v>
          </cell>
          <cell r="FD1397">
            <v>0</v>
          </cell>
          <cell r="FF1397">
            <v>0</v>
          </cell>
        </row>
        <row r="1398">
          <cell r="A1398" t="str">
            <v>HALMSTAD GT 1</v>
          </cell>
          <cell r="B1398" t="str">
            <v>Sverige</v>
          </cell>
          <cell r="G1398">
            <v>66.5</v>
          </cell>
          <cell r="H1398">
            <v>0</v>
          </cell>
          <cell r="AK1398">
            <v>17.05725</v>
          </cell>
          <cell r="AL1398">
            <v>0</v>
          </cell>
          <cell r="AN1398">
            <v>0</v>
          </cell>
          <cell r="AO1398">
            <v>2.66</v>
          </cell>
          <cell r="AP1398">
            <v>997.5</v>
          </cell>
          <cell r="AQ1398">
            <v>5.32</v>
          </cell>
          <cell r="BG1398" t="b">
            <v>0</v>
          </cell>
          <cell r="BO1398" t="b">
            <v>0</v>
          </cell>
          <cell r="CA1398" t="b">
            <v>0</v>
          </cell>
          <cell r="CB1398" t="b">
            <v>0</v>
          </cell>
          <cell r="CD1398" t="b">
            <v>0</v>
          </cell>
          <cell r="CE1398" t="b">
            <v>0</v>
          </cell>
          <cell r="CG1398" t="b">
            <v>0</v>
          </cell>
          <cell r="CH1398" t="b">
            <v>0</v>
          </cell>
          <cell r="CP1398" t="e">
            <v>#N/A</v>
          </cell>
          <cell r="CT1398" t="b">
            <v>0</v>
          </cell>
          <cell r="CV1398" t="b">
            <v>0</v>
          </cell>
          <cell r="CX1398" t="b">
            <v>0</v>
          </cell>
          <cell r="CZ1398" t="b">
            <v>0</v>
          </cell>
          <cell r="DB1398" t="b">
            <v>0</v>
          </cell>
          <cell r="DD1398" t="b">
            <v>0</v>
          </cell>
          <cell r="DF1398" t="b">
            <v>0</v>
          </cell>
          <cell r="DH1398" t="b">
            <v>0</v>
          </cell>
          <cell r="DJ1398" t="b">
            <v>0</v>
          </cell>
          <cell r="DL1398" t="b">
            <v>0</v>
          </cell>
          <cell r="DN1398" t="b">
            <v>0</v>
          </cell>
          <cell r="DP1398" t="b">
            <v>0</v>
          </cell>
          <cell r="DV1398">
            <v>0</v>
          </cell>
          <cell r="DX1398">
            <v>0</v>
          </cell>
          <cell r="DZ1398">
            <v>0</v>
          </cell>
          <cell r="EB1398">
            <v>0</v>
          </cell>
          <cell r="ED1398">
            <v>0</v>
          </cell>
          <cell r="EF1398">
            <v>0</v>
          </cell>
          <cell r="EJ1398">
            <v>0</v>
          </cell>
          <cell r="EL1398">
            <v>0</v>
          </cell>
          <cell r="EN1398">
            <v>0</v>
          </cell>
          <cell r="EP1398">
            <v>0</v>
          </cell>
          <cell r="ER1398">
            <v>0</v>
          </cell>
          <cell r="ET1398">
            <v>0</v>
          </cell>
          <cell r="EX1398">
            <v>0</v>
          </cell>
          <cell r="EZ1398">
            <v>0</v>
          </cell>
          <cell r="FD1398">
            <v>0</v>
          </cell>
          <cell r="FF1398">
            <v>0</v>
          </cell>
        </row>
        <row r="1399">
          <cell r="A1399" t="str">
            <v>HALMSTAD GT 2</v>
          </cell>
          <cell r="B1399" t="str">
            <v>Sverige</v>
          </cell>
          <cell r="G1399">
            <v>172.5</v>
          </cell>
          <cell r="H1399">
            <v>0</v>
          </cell>
          <cell r="AK1399">
            <v>54.078749999999999</v>
          </cell>
          <cell r="AL1399">
            <v>0</v>
          </cell>
          <cell r="AN1399">
            <v>0</v>
          </cell>
          <cell r="AO1399">
            <v>6.9</v>
          </cell>
          <cell r="AP1399">
            <v>2587.5</v>
          </cell>
          <cell r="AQ1399">
            <v>13.8</v>
          </cell>
          <cell r="BG1399" t="b">
            <v>0</v>
          </cell>
          <cell r="BO1399" t="b">
            <v>0</v>
          </cell>
          <cell r="CA1399" t="b">
            <v>0</v>
          </cell>
          <cell r="CB1399" t="b">
            <v>0</v>
          </cell>
          <cell r="CD1399" t="b">
            <v>0</v>
          </cell>
          <cell r="CE1399" t="b">
            <v>0</v>
          </cell>
          <cell r="CG1399" t="b">
            <v>0</v>
          </cell>
          <cell r="CH1399" t="b">
            <v>0</v>
          </cell>
          <cell r="CP1399" t="e">
            <v>#N/A</v>
          </cell>
          <cell r="CT1399" t="b">
            <v>0</v>
          </cell>
          <cell r="CV1399" t="b">
            <v>0</v>
          </cell>
          <cell r="CX1399" t="b">
            <v>0</v>
          </cell>
          <cell r="CZ1399" t="b">
            <v>0</v>
          </cell>
          <cell r="DB1399" t="b">
            <v>0</v>
          </cell>
          <cell r="DD1399" t="b">
            <v>0</v>
          </cell>
          <cell r="DF1399" t="b">
            <v>0</v>
          </cell>
          <cell r="DH1399" t="b">
            <v>0</v>
          </cell>
          <cell r="DJ1399" t="b">
            <v>0</v>
          </cell>
          <cell r="DL1399" t="b">
            <v>0</v>
          </cell>
          <cell r="DN1399" t="b">
            <v>0</v>
          </cell>
          <cell r="DP1399" t="b">
            <v>0</v>
          </cell>
          <cell r="DV1399">
            <v>0</v>
          </cell>
          <cell r="DX1399">
            <v>0</v>
          </cell>
          <cell r="DZ1399">
            <v>0</v>
          </cell>
          <cell r="EB1399">
            <v>0</v>
          </cell>
          <cell r="ED1399">
            <v>0</v>
          </cell>
          <cell r="EF1399">
            <v>0</v>
          </cell>
          <cell r="EJ1399">
            <v>0</v>
          </cell>
          <cell r="EL1399">
            <v>0</v>
          </cell>
          <cell r="EN1399">
            <v>0</v>
          </cell>
          <cell r="EP1399">
            <v>0</v>
          </cell>
          <cell r="ER1399">
            <v>0</v>
          </cell>
          <cell r="ET1399">
            <v>0</v>
          </cell>
          <cell r="EX1399">
            <v>0</v>
          </cell>
          <cell r="EZ1399">
            <v>0</v>
          </cell>
          <cell r="FD1399">
            <v>0</v>
          </cell>
          <cell r="FF1399">
            <v>0</v>
          </cell>
        </row>
        <row r="1400">
          <cell r="A1400" t="str">
            <v>HALMSTAD GT 2</v>
          </cell>
          <cell r="B1400" t="str">
            <v>Sverige</v>
          </cell>
          <cell r="G1400">
            <v>172.5</v>
          </cell>
          <cell r="H1400">
            <v>0</v>
          </cell>
          <cell r="AK1400">
            <v>54.078749999999999</v>
          </cell>
          <cell r="AL1400">
            <v>0</v>
          </cell>
          <cell r="AN1400">
            <v>0</v>
          </cell>
          <cell r="AO1400">
            <v>6.9</v>
          </cell>
          <cell r="AP1400">
            <v>2587.5</v>
          </cell>
          <cell r="AQ1400">
            <v>13.8</v>
          </cell>
          <cell r="BG1400" t="b">
            <v>0</v>
          </cell>
          <cell r="BO1400" t="b">
            <v>0</v>
          </cell>
          <cell r="CA1400" t="b">
            <v>0</v>
          </cell>
          <cell r="CB1400" t="b">
            <v>0</v>
          </cell>
          <cell r="CD1400" t="b">
            <v>0</v>
          </cell>
          <cell r="CE1400" t="b">
            <v>0</v>
          </cell>
          <cell r="CG1400" t="b">
            <v>0</v>
          </cell>
          <cell r="CH1400" t="b">
            <v>0</v>
          </cell>
          <cell r="CP1400" t="e">
            <v>#N/A</v>
          </cell>
          <cell r="CT1400" t="b">
            <v>0</v>
          </cell>
          <cell r="CV1400" t="b">
            <v>0</v>
          </cell>
          <cell r="CX1400" t="b">
            <v>0</v>
          </cell>
          <cell r="CZ1400" t="b">
            <v>0</v>
          </cell>
          <cell r="DB1400" t="b">
            <v>0</v>
          </cell>
          <cell r="DD1400" t="b">
            <v>0</v>
          </cell>
          <cell r="DF1400" t="b">
            <v>0</v>
          </cell>
          <cell r="DH1400" t="b">
            <v>0</v>
          </cell>
          <cell r="DJ1400" t="b">
            <v>0</v>
          </cell>
          <cell r="DL1400" t="b">
            <v>0</v>
          </cell>
          <cell r="DN1400" t="b">
            <v>0</v>
          </cell>
          <cell r="DP1400" t="b">
            <v>0</v>
          </cell>
          <cell r="DV1400">
            <v>0</v>
          </cell>
          <cell r="DX1400">
            <v>0</v>
          </cell>
          <cell r="DZ1400">
            <v>0</v>
          </cell>
          <cell r="EB1400">
            <v>0</v>
          </cell>
          <cell r="ED1400">
            <v>0</v>
          </cell>
          <cell r="EF1400">
            <v>0</v>
          </cell>
          <cell r="EJ1400">
            <v>0</v>
          </cell>
          <cell r="EL1400">
            <v>0</v>
          </cell>
          <cell r="EN1400">
            <v>0</v>
          </cell>
          <cell r="EP1400">
            <v>0</v>
          </cell>
          <cell r="ER1400">
            <v>0</v>
          </cell>
          <cell r="ET1400">
            <v>0</v>
          </cell>
          <cell r="EX1400">
            <v>0</v>
          </cell>
          <cell r="EZ1400">
            <v>0</v>
          </cell>
          <cell r="FD1400">
            <v>0</v>
          </cell>
          <cell r="FF1400">
            <v>0</v>
          </cell>
        </row>
        <row r="1401">
          <cell r="A1401" t="str">
            <v>HAMMARBY HEAT PUMP 1-5</v>
          </cell>
          <cell r="B1401" t="str">
            <v>Sverige</v>
          </cell>
          <cell r="G1401">
            <v>-45</v>
          </cell>
          <cell r="H1401">
            <v>135</v>
          </cell>
          <cell r="AK1401">
            <v>-135</v>
          </cell>
          <cell r="AL1401">
            <v>0</v>
          </cell>
          <cell r="AN1401">
            <v>0</v>
          </cell>
          <cell r="AO1401">
            <v>0</v>
          </cell>
          <cell r="AP1401">
            <v>0</v>
          </cell>
          <cell r="AQ1401">
            <v>0</v>
          </cell>
          <cell r="BG1401" t="b">
            <v>0</v>
          </cell>
          <cell r="BO1401" t="b">
            <v>0</v>
          </cell>
          <cell r="CA1401" t="b">
            <v>0</v>
          </cell>
          <cell r="CB1401" t="b">
            <v>0</v>
          </cell>
          <cell r="CD1401" t="b">
            <v>0</v>
          </cell>
          <cell r="CE1401" t="b">
            <v>0</v>
          </cell>
          <cell r="CG1401" t="b">
            <v>0</v>
          </cell>
          <cell r="CH1401" t="b">
            <v>0</v>
          </cell>
          <cell r="CP1401">
            <v>0</v>
          </cell>
          <cell r="CT1401" t="b">
            <v>0</v>
          </cell>
          <cell r="CV1401" t="b">
            <v>0</v>
          </cell>
          <cell r="CX1401" t="b">
            <v>0</v>
          </cell>
          <cell r="CZ1401" t="b">
            <v>0</v>
          </cell>
          <cell r="DB1401" t="b">
            <v>0</v>
          </cell>
          <cell r="DD1401" t="b">
            <v>0</v>
          </cell>
          <cell r="DF1401" t="b">
            <v>0</v>
          </cell>
          <cell r="DH1401" t="b">
            <v>0</v>
          </cell>
          <cell r="DJ1401" t="b">
            <v>0</v>
          </cell>
          <cell r="DL1401" t="b">
            <v>0</v>
          </cell>
          <cell r="DN1401" t="b">
            <v>0</v>
          </cell>
          <cell r="DP1401" t="b">
            <v>0</v>
          </cell>
          <cell r="DV1401">
            <v>0</v>
          </cell>
          <cell r="DX1401">
            <v>0</v>
          </cell>
          <cell r="DZ1401">
            <v>0</v>
          </cell>
          <cell r="EB1401">
            <v>0</v>
          </cell>
          <cell r="ED1401">
            <v>0</v>
          </cell>
          <cell r="EF1401">
            <v>0</v>
          </cell>
          <cell r="EJ1401">
            <v>0</v>
          </cell>
          <cell r="EL1401">
            <v>0</v>
          </cell>
          <cell r="EN1401">
            <v>0</v>
          </cell>
          <cell r="EP1401">
            <v>0</v>
          </cell>
          <cell r="ER1401">
            <v>0</v>
          </cell>
          <cell r="ET1401">
            <v>0</v>
          </cell>
          <cell r="EX1401">
            <v>0</v>
          </cell>
          <cell r="EZ1401">
            <v>0</v>
          </cell>
          <cell r="FD1401">
            <v>0</v>
          </cell>
          <cell r="FF1401">
            <v>0</v>
          </cell>
        </row>
        <row r="1402">
          <cell r="A1402" t="str">
            <v>VP_Sverige</v>
          </cell>
          <cell r="B1402" t="str">
            <v>Sverige</v>
          </cell>
          <cell r="G1402">
            <v>-133.33333333333331</v>
          </cell>
          <cell r="H1402">
            <v>400</v>
          </cell>
          <cell r="AK1402">
            <v>-399.99999999999994</v>
          </cell>
          <cell r="AL1402">
            <v>0</v>
          </cell>
          <cell r="AN1402">
            <v>0</v>
          </cell>
          <cell r="AO1402">
            <v>0</v>
          </cell>
          <cell r="AP1402">
            <v>0</v>
          </cell>
          <cell r="AQ1402">
            <v>0</v>
          </cell>
          <cell r="BG1402" t="b">
            <v>0</v>
          </cell>
          <cell r="BO1402" t="b">
            <v>0</v>
          </cell>
          <cell r="CA1402" t="b">
            <v>0</v>
          </cell>
          <cell r="CB1402" t="b">
            <v>0</v>
          </cell>
          <cell r="CD1402" t="b">
            <v>0</v>
          </cell>
          <cell r="CE1402" t="b">
            <v>0</v>
          </cell>
          <cell r="CG1402" t="b">
            <v>0</v>
          </cell>
          <cell r="CH1402" t="b">
            <v>0</v>
          </cell>
          <cell r="CP1402">
            <v>0</v>
          </cell>
          <cell r="CT1402" t="b">
            <v>0</v>
          </cell>
          <cell r="CV1402" t="b">
            <v>0</v>
          </cell>
          <cell r="CX1402" t="b">
            <v>0</v>
          </cell>
          <cell r="CZ1402" t="b">
            <v>0</v>
          </cell>
          <cell r="DB1402" t="b">
            <v>0</v>
          </cell>
          <cell r="DD1402" t="b">
            <v>0</v>
          </cell>
          <cell r="DF1402" t="b">
            <v>0</v>
          </cell>
          <cell r="DH1402" t="b">
            <v>0</v>
          </cell>
          <cell r="DJ1402" t="b">
            <v>0</v>
          </cell>
          <cell r="DL1402" t="b">
            <v>0</v>
          </cell>
          <cell r="DN1402" t="b">
            <v>0</v>
          </cell>
          <cell r="DP1402" t="b">
            <v>0</v>
          </cell>
          <cell r="DV1402">
            <v>0</v>
          </cell>
          <cell r="DX1402">
            <v>0</v>
          </cell>
          <cell r="DZ1402">
            <v>0</v>
          </cell>
          <cell r="EB1402">
            <v>0</v>
          </cell>
          <cell r="ED1402">
            <v>0</v>
          </cell>
          <cell r="EF1402">
            <v>0</v>
          </cell>
          <cell r="EJ1402">
            <v>0</v>
          </cell>
          <cell r="EL1402">
            <v>0</v>
          </cell>
          <cell r="EN1402">
            <v>0</v>
          </cell>
          <cell r="EP1402">
            <v>0</v>
          </cell>
          <cell r="ER1402">
            <v>0</v>
          </cell>
          <cell r="ET1402">
            <v>0</v>
          </cell>
          <cell r="EX1402">
            <v>0</v>
          </cell>
          <cell r="EZ1402">
            <v>0</v>
          </cell>
          <cell r="FD1402">
            <v>0</v>
          </cell>
          <cell r="FF1402">
            <v>0</v>
          </cell>
        </row>
        <row r="1403">
          <cell r="A1403" t="str">
            <v>VP_Sverige</v>
          </cell>
          <cell r="B1403" t="str">
            <v>Sverige</v>
          </cell>
          <cell r="G1403">
            <v>-233.33333333333331</v>
          </cell>
          <cell r="H1403">
            <v>700</v>
          </cell>
          <cell r="AK1403">
            <v>-700</v>
          </cell>
          <cell r="AL1403">
            <v>0</v>
          </cell>
          <cell r="AN1403">
            <v>0</v>
          </cell>
          <cell r="AO1403">
            <v>0</v>
          </cell>
          <cell r="AP1403">
            <v>0</v>
          </cell>
          <cell r="AQ1403">
            <v>0</v>
          </cell>
          <cell r="BG1403" t="b">
            <v>0</v>
          </cell>
          <cell r="BO1403" t="b">
            <v>0</v>
          </cell>
          <cell r="CA1403" t="b">
            <v>0</v>
          </cell>
          <cell r="CB1403" t="b">
            <v>0</v>
          </cell>
          <cell r="CD1403" t="b">
            <v>0</v>
          </cell>
          <cell r="CE1403" t="b">
            <v>0</v>
          </cell>
          <cell r="CG1403" t="b">
            <v>0</v>
          </cell>
          <cell r="CH1403" t="b">
            <v>0</v>
          </cell>
          <cell r="CP1403">
            <v>0</v>
          </cell>
          <cell r="CT1403" t="b">
            <v>0</v>
          </cell>
          <cell r="CV1403" t="b">
            <v>0</v>
          </cell>
          <cell r="CX1403" t="b">
            <v>0</v>
          </cell>
          <cell r="CZ1403" t="b">
            <v>0</v>
          </cell>
          <cell r="DB1403" t="b">
            <v>0</v>
          </cell>
          <cell r="DD1403" t="b">
            <v>0</v>
          </cell>
          <cell r="DF1403" t="b">
            <v>0</v>
          </cell>
          <cell r="DH1403" t="b">
            <v>0</v>
          </cell>
          <cell r="DJ1403" t="b">
            <v>0</v>
          </cell>
          <cell r="DL1403" t="b">
            <v>0</v>
          </cell>
          <cell r="DN1403" t="b">
            <v>0</v>
          </cell>
          <cell r="DP1403" t="b">
            <v>0</v>
          </cell>
          <cell r="DV1403">
            <v>0</v>
          </cell>
          <cell r="DX1403">
            <v>0</v>
          </cell>
          <cell r="DZ1403">
            <v>0</v>
          </cell>
          <cell r="EB1403">
            <v>0</v>
          </cell>
          <cell r="ED1403">
            <v>0</v>
          </cell>
          <cell r="EF1403">
            <v>0</v>
          </cell>
          <cell r="EJ1403">
            <v>0</v>
          </cell>
          <cell r="EL1403">
            <v>0</v>
          </cell>
          <cell r="EN1403">
            <v>0</v>
          </cell>
          <cell r="EP1403">
            <v>0</v>
          </cell>
          <cell r="ER1403">
            <v>0</v>
          </cell>
          <cell r="ET1403">
            <v>0</v>
          </cell>
          <cell r="EX1403">
            <v>0</v>
          </cell>
          <cell r="EZ1403">
            <v>0</v>
          </cell>
          <cell r="FD1403">
            <v>0</v>
          </cell>
          <cell r="FF1403">
            <v>0</v>
          </cell>
        </row>
        <row r="1404">
          <cell r="A1404" t="str">
            <v>VP_Sverige</v>
          </cell>
          <cell r="B1404" t="str">
            <v>Sverige</v>
          </cell>
          <cell r="G1404">
            <v>-333.33333333333331</v>
          </cell>
          <cell r="H1404">
            <v>1000</v>
          </cell>
          <cell r="AK1404">
            <v>-1000</v>
          </cell>
          <cell r="AL1404">
            <v>0</v>
          </cell>
          <cell r="AN1404">
            <v>0</v>
          </cell>
          <cell r="AO1404">
            <v>0</v>
          </cell>
          <cell r="AP1404">
            <v>0</v>
          </cell>
          <cell r="AQ1404">
            <v>0</v>
          </cell>
          <cell r="BG1404" t="b">
            <v>0</v>
          </cell>
          <cell r="BO1404" t="b">
            <v>0</v>
          </cell>
          <cell r="CA1404" t="b">
            <v>0</v>
          </cell>
          <cell r="CB1404" t="b">
            <v>0</v>
          </cell>
          <cell r="CD1404" t="b">
            <v>0</v>
          </cell>
          <cell r="CE1404" t="b">
            <v>0</v>
          </cell>
          <cell r="CG1404" t="b">
            <v>0</v>
          </cell>
          <cell r="CH1404" t="b">
            <v>0</v>
          </cell>
          <cell r="CP1404">
            <v>0</v>
          </cell>
          <cell r="CT1404" t="b">
            <v>0</v>
          </cell>
          <cell r="CV1404" t="b">
            <v>0</v>
          </cell>
          <cell r="CX1404" t="b">
            <v>0</v>
          </cell>
          <cell r="CZ1404" t="b">
            <v>0</v>
          </cell>
          <cell r="DB1404" t="b">
            <v>0</v>
          </cell>
          <cell r="DD1404" t="b">
            <v>0</v>
          </cell>
          <cell r="DF1404" t="b">
            <v>0</v>
          </cell>
          <cell r="DH1404" t="b">
            <v>0</v>
          </cell>
          <cell r="DJ1404" t="b">
            <v>0</v>
          </cell>
          <cell r="DL1404" t="b">
            <v>0</v>
          </cell>
          <cell r="DN1404" t="b">
            <v>0</v>
          </cell>
          <cell r="DP1404" t="b">
            <v>0</v>
          </cell>
          <cell r="DV1404">
            <v>0</v>
          </cell>
          <cell r="DX1404">
            <v>0</v>
          </cell>
          <cell r="DZ1404">
            <v>0</v>
          </cell>
          <cell r="EB1404">
            <v>0</v>
          </cell>
          <cell r="ED1404">
            <v>0</v>
          </cell>
          <cell r="EF1404">
            <v>0</v>
          </cell>
          <cell r="EJ1404">
            <v>0</v>
          </cell>
          <cell r="EL1404">
            <v>0</v>
          </cell>
          <cell r="EN1404">
            <v>0</v>
          </cell>
          <cell r="EP1404">
            <v>0</v>
          </cell>
          <cell r="ER1404">
            <v>0</v>
          </cell>
          <cell r="ET1404">
            <v>0</v>
          </cell>
          <cell r="EX1404">
            <v>0</v>
          </cell>
          <cell r="EZ1404">
            <v>0</v>
          </cell>
          <cell r="FD1404">
            <v>0</v>
          </cell>
          <cell r="FF1404">
            <v>0</v>
          </cell>
        </row>
        <row r="1405">
          <cell r="A1405" t="str">
            <v>HÄNDELÖ 11-12</v>
          </cell>
          <cell r="B1405" t="str">
            <v>Sverige</v>
          </cell>
          <cell r="G1405">
            <v>70</v>
          </cell>
          <cell r="H1405">
            <v>116.66666666666667</v>
          </cell>
          <cell r="AK1405">
            <v>21.28</v>
          </cell>
          <cell r="AL1405">
            <v>59.111111111111114</v>
          </cell>
          <cell r="AN1405">
            <v>0</v>
          </cell>
          <cell r="AO1405">
            <v>11.032000000000002</v>
          </cell>
          <cell r="AP1405">
            <v>1739.5</v>
          </cell>
          <cell r="AQ1405">
            <v>9.8000000000000007</v>
          </cell>
          <cell r="BG1405" t="b">
            <v>0</v>
          </cell>
          <cell r="BO1405" t="b">
            <v>0</v>
          </cell>
          <cell r="CA1405" t="b">
            <v>0</v>
          </cell>
          <cell r="CB1405" t="b">
            <v>0</v>
          </cell>
          <cell r="CD1405" t="b">
            <v>0</v>
          </cell>
          <cell r="CE1405" t="b">
            <v>0</v>
          </cell>
          <cell r="CG1405" t="b">
            <v>0</v>
          </cell>
          <cell r="CH1405" t="b">
            <v>0</v>
          </cell>
          <cell r="CP1405" t="e">
            <v>#N/A</v>
          </cell>
          <cell r="CT1405" t="b">
            <v>0</v>
          </cell>
          <cell r="CV1405" t="b">
            <v>0</v>
          </cell>
          <cell r="CX1405" t="b">
            <v>0</v>
          </cell>
          <cell r="CZ1405" t="b">
            <v>0</v>
          </cell>
          <cell r="DB1405" t="b">
            <v>0</v>
          </cell>
          <cell r="DD1405" t="b">
            <v>0</v>
          </cell>
          <cell r="DF1405" t="b">
            <v>0</v>
          </cell>
          <cell r="DH1405" t="b">
            <v>0</v>
          </cell>
          <cell r="DJ1405" t="b">
            <v>0</v>
          </cell>
          <cell r="DL1405" t="b">
            <v>0</v>
          </cell>
          <cell r="DN1405" t="b">
            <v>0</v>
          </cell>
          <cell r="DP1405" t="b">
            <v>0</v>
          </cell>
          <cell r="DV1405">
            <v>0</v>
          </cell>
          <cell r="DX1405">
            <v>0</v>
          </cell>
          <cell r="DZ1405">
            <v>0</v>
          </cell>
          <cell r="EB1405">
            <v>0</v>
          </cell>
          <cell r="ED1405">
            <v>0</v>
          </cell>
          <cell r="EF1405">
            <v>0</v>
          </cell>
          <cell r="EJ1405">
            <v>0</v>
          </cell>
          <cell r="EL1405">
            <v>0</v>
          </cell>
          <cell r="EN1405">
            <v>0</v>
          </cell>
          <cell r="EP1405">
            <v>0</v>
          </cell>
          <cell r="ER1405">
            <v>0</v>
          </cell>
          <cell r="ET1405">
            <v>0</v>
          </cell>
          <cell r="EX1405">
            <v>0</v>
          </cell>
          <cell r="EZ1405">
            <v>0</v>
          </cell>
          <cell r="FD1405">
            <v>0</v>
          </cell>
          <cell r="FF1405">
            <v>0</v>
          </cell>
        </row>
        <row r="1406">
          <cell r="A1406" t="str">
            <v>HÄNDELÖ 11-12</v>
          </cell>
          <cell r="B1406" t="str">
            <v>Sverige</v>
          </cell>
          <cell r="G1406">
            <v>70</v>
          </cell>
          <cell r="H1406">
            <v>116.66666666666667</v>
          </cell>
          <cell r="AK1406">
            <v>21.28</v>
          </cell>
          <cell r="AL1406">
            <v>59.111111111111114</v>
          </cell>
          <cell r="AN1406">
            <v>0</v>
          </cell>
          <cell r="AO1406">
            <v>11.032000000000002</v>
          </cell>
          <cell r="AP1406">
            <v>1739.5</v>
          </cell>
          <cell r="AQ1406">
            <v>9.8000000000000007</v>
          </cell>
          <cell r="BG1406" t="b">
            <v>0</v>
          </cell>
          <cell r="BO1406" t="b">
            <v>0</v>
          </cell>
          <cell r="CA1406" t="b">
            <v>0</v>
          </cell>
          <cell r="CB1406" t="b">
            <v>0</v>
          </cell>
          <cell r="CD1406" t="b">
            <v>0</v>
          </cell>
          <cell r="CE1406" t="b">
            <v>0</v>
          </cell>
          <cell r="CG1406" t="b">
            <v>0</v>
          </cell>
          <cell r="CH1406" t="b">
            <v>0</v>
          </cell>
          <cell r="CP1406" t="e">
            <v>#N/A</v>
          </cell>
          <cell r="CT1406" t="b">
            <v>0</v>
          </cell>
          <cell r="CV1406" t="b">
            <v>0</v>
          </cell>
          <cell r="CX1406" t="b">
            <v>0</v>
          </cell>
          <cell r="CZ1406" t="b">
            <v>0</v>
          </cell>
          <cell r="DB1406" t="b">
            <v>0</v>
          </cell>
          <cell r="DD1406" t="b">
            <v>0</v>
          </cell>
          <cell r="DF1406" t="b">
            <v>0</v>
          </cell>
          <cell r="DH1406" t="b">
            <v>0</v>
          </cell>
          <cell r="DJ1406" t="b">
            <v>0</v>
          </cell>
          <cell r="DL1406" t="b">
            <v>0</v>
          </cell>
          <cell r="DN1406" t="b">
            <v>0</v>
          </cell>
          <cell r="DP1406" t="b">
            <v>0</v>
          </cell>
          <cell r="DV1406">
            <v>0</v>
          </cell>
          <cell r="DX1406">
            <v>0</v>
          </cell>
          <cell r="DZ1406">
            <v>0</v>
          </cell>
          <cell r="EB1406">
            <v>0</v>
          </cell>
          <cell r="ED1406">
            <v>0</v>
          </cell>
          <cell r="EF1406">
            <v>0</v>
          </cell>
          <cell r="EJ1406">
            <v>0</v>
          </cell>
          <cell r="EL1406">
            <v>0</v>
          </cell>
          <cell r="EN1406">
            <v>0</v>
          </cell>
          <cell r="EP1406">
            <v>0</v>
          </cell>
          <cell r="ER1406">
            <v>0</v>
          </cell>
          <cell r="ET1406">
            <v>0</v>
          </cell>
          <cell r="EX1406">
            <v>0</v>
          </cell>
          <cell r="EZ1406">
            <v>0</v>
          </cell>
          <cell r="FD1406">
            <v>0</v>
          </cell>
          <cell r="FF1406">
            <v>0</v>
          </cell>
        </row>
        <row r="1407">
          <cell r="A1407" t="str">
            <v>HÄNDELÖ 13</v>
          </cell>
          <cell r="B1407" t="str">
            <v>Sverige</v>
          </cell>
          <cell r="G1407">
            <v>40</v>
          </cell>
          <cell r="H1407">
            <v>80</v>
          </cell>
          <cell r="AK1407">
            <v>10.374000000000001</v>
          </cell>
          <cell r="AL1407">
            <v>41.496000000000002</v>
          </cell>
          <cell r="AN1407">
            <v>0</v>
          </cell>
          <cell r="AO1407">
            <v>3.5999999999999996</v>
          </cell>
          <cell r="AP1407">
            <v>1000</v>
          </cell>
          <cell r="AQ1407">
            <v>5.6000000000000005</v>
          </cell>
          <cell r="BG1407" t="b">
            <v>0</v>
          </cell>
          <cell r="BO1407" t="b">
            <v>0</v>
          </cell>
          <cell r="CA1407" t="b">
            <v>0</v>
          </cell>
          <cell r="CB1407" t="b">
            <v>0</v>
          </cell>
          <cell r="CD1407" t="b">
            <v>0</v>
          </cell>
          <cell r="CE1407" t="b">
            <v>0</v>
          </cell>
          <cell r="CG1407" t="b">
            <v>0</v>
          </cell>
          <cell r="CH1407" t="b">
            <v>0</v>
          </cell>
          <cell r="CP1407" t="str">
            <v>ECWCHBPC</v>
          </cell>
          <cell r="CT1407" t="b">
            <v>0</v>
          </cell>
          <cell r="CV1407" t="b">
            <v>0</v>
          </cell>
          <cell r="CX1407" t="b">
            <v>0</v>
          </cell>
          <cell r="CZ1407" t="b">
            <v>0</v>
          </cell>
          <cell r="DB1407" t="b">
            <v>0</v>
          </cell>
          <cell r="DD1407" t="b">
            <v>0</v>
          </cell>
          <cell r="DF1407" t="b">
            <v>0</v>
          </cell>
          <cell r="DH1407" t="b">
            <v>0</v>
          </cell>
          <cell r="DJ1407" t="b">
            <v>0</v>
          </cell>
          <cell r="DL1407" t="b">
            <v>0</v>
          </cell>
          <cell r="DN1407" t="b">
            <v>0</v>
          </cell>
          <cell r="DP1407" t="b">
            <v>0</v>
          </cell>
          <cell r="DV1407">
            <v>0</v>
          </cell>
          <cell r="DX1407">
            <v>0</v>
          </cell>
          <cell r="DZ1407">
            <v>0</v>
          </cell>
          <cell r="EB1407">
            <v>0</v>
          </cell>
          <cell r="ED1407">
            <v>0</v>
          </cell>
          <cell r="EF1407">
            <v>0</v>
          </cell>
          <cell r="EJ1407">
            <v>0</v>
          </cell>
          <cell r="EL1407">
            <v>0</v>
          </cell>
          <cell r="EN1407">
            <v>0</v>
          </cell>
          <cell r="EP1407">
            <v>0</v>
          </cell>
          <cell r="ER1407">
            <v>0</v>
          </cell>
          <cell r="ET1407">
            <v>0</v>
          </cell>
          <cell r="EX1407">
            <v>0</v>
          </cell>
          <cell r="EZ1407">
            <v>0</v>
          </cell>
          <cell r="FD1407">
            <v>0</v>
          </cell>
          <cell r="FF1407">
            <v>0</v>
          </cell>
        </row>
        <row r="1408">
          <cell r="A1408" t="str">
            <v>HEDENSBYN 1</v>
          </cell>
          <cell r="B1408" t="str">
            <v>Sverige</v>
          </cell>
          <cell r="G1408">
            <v>39.9</v>
          </cell>
          <cell r="H1408">
            <v>57</v>
          </cell>
          <cell r="AK1408">
            <v>13.266749999999998</v>
          </cell>
          <cell r="AL1408">
            <v>27.074999999999996</v>
          </cell>
          <cell r="AN1408">
            <v>0</v>
          </cell>
          <cell r="AO1408">
            <v>3.5909999999999997</v>
          </cell>
          <cell r="AP1408">
            <v>997.5</v>
          </cell>
          <cell r="AQ1408">
            <v>5.5860000000000003</v>
          </cell>
          <cell r="BG1408" t="b">
            <v>0</v>
          </cell>
          <cell r="BO1408" t="b">
            <v>0</v>
          </cell>
          <cell r="CA1408" t="b">
            <v>0</v>
          </cell>
          <cell r="CB1408" t="b">
            <v>0</v>
          </cell>
          <cell r="CD1408" t="b">
            <v>0</v>
          </cell>
          <cell r="CE1408" t="b">
            <v>0</v>
          </cell>
          <cell r="CG1408" t="b">
            <v>0</v>
          </cell>
          <cell r="CH1408" t="b">
            <v>0</v>
          </cell>
          <cell r="CP1408" t="str">
            <v>ECWCHBPC</v>
          </cell>
          <cell r="CT1408" t="b">
            <v>0</v>
          </cell>
          <cell r="CV1408" t="b">
            <v>0</v>
          </cell>
          <cell r="CX1408" t="b">
            <v>0</v>
          </cell>
          <cell r="CZ1408" t="b">
            <v>0</v>
          </cell>
          <cell r="DB1408" t="b">
            <v>0</v>
          </cell>
          <cell r="DD1408" t="b">
            <v>0</v>
          </cell>
          <cell r="DF1408" t="b">
            <v>0</v>
          </cell>
          <cell r="DH1408" t="b">
            <v>0</v>
          </cell>
          <cell r="DJ1408" t="b">
            <v>0</v>
          </cell>
          <cell r="DL1408" t="b">
            <v>0</v>
          </cell>
          <cell r="DN1408" t="b">
            <v>0</v>
          </cell>
          <cell r="DP1408" t="b">
            <v>0</v>
          </cell>
          <cell r="DV1408">
            <v>0</v>
          </cell>
          <cell r="DX1408">
            <v>0</v>
          </cell>
          <cell r="DZ1408">
            <v>0</v>
          </cell>
          <cell r="EB1408">
            <v>0</v>
          </cell>
          <cell r="ED1408">
            <v>0</v>
          </cell>
          <cell r="EF1408">
            <v>0</v>
          </cell>
          <cell r="EJ1408">
            <v>0</v>
          </cell>
          <cell r="EL1408">
            <v>0</v>
          </cell>
          <cell r="EN1408">
            <v>0</v>
          </cell>
          <cell r="EP1408">
            <v>0</v>
          </cell>
          <cell r="ER1408">
            <v>0</v>
          </cell>
          <cell r="ET1408">
            <v>0</v>
          </cell>
          <cell r="EX1408">
            <v>0</v>
          </cell>
          <cell r="EZ1408">
            <v>0</v>
          </cell>
          <cell r="FD1408">
            <v>0</v>
          </cell>
          <cell r="FF1408">
            <v>0</v>
          </cell>
        </row>
        <row r="1409">
          <cell r="A1409" t="str">
            <v>HELENEHOLM GT 1-2</v>
          </cell>
          <cell r="B1409" t="str">
            <v>Sverige</v>
          </cell>
          <cell r="G1409">
            <v>104</v>
          </cell>
          <cell r="H1409">
            <v>221.27659574468086</v>
          </cell>
          <cell r="AK1409">
            <v>26.676000000000002</v>
          </cell>
          <cell r="AL1409">
            <v>120.76052512449073</v>
          </cell>
          <cell r="AN1409">
            <v>0</v>
          </cell>
          <cell r="AO1409">
            <v>4.16</v>
          </cell>
          <cell r="AP1409">
            <v>1560</v>
          </cell>
          <cell r="AQ1409">
            <v>8.32</v>
          </cell>
          <cell r="BG1409" t="b">
            <v>0</v>
          </cell>
          <cell r="BO1409" t="b">
            <v>0</v>
          </cell>
          <cell r="CA1409" t="b">
            <v>0</v>
          </cell>
          <cell r="CB1409" t="b">
            <v>0</v>
          </cell>
          <cell r="CD1409" t="b">
            <v>0</v>
          </cell>
          <cell r="CE1409" t="b">
            <v>0</v>
          </cell>
          <cell r="CG1409" t="b">
            <v>0</v>
          </cell>
          <cell r="CH1409" t="b">
            <v>0</v>
          </cell>
          <cell r="CP1409" t="e">
            <v>#N/A</v>
          </cell>
          <cell r="CT1409" t="b">
            <v>0</v>
          </cell>
          <cell r="CV1409" t="b">
            <v>0</v>
          </cell>
          <cell r="CX1409" t="b">
            <v>0</v>
          </cell>
          <cell r="CZ1409" t="b">
            <v>0</v>
          </cell>
          <cell r="DB1409" t="b">
            <v>0</v>
          </cell>
          <cell r="DD1409" t="b">
            <v>0</v>
          </cell>
          <cell r="DF1409" t="b">
            <v>0</v>
          </cell>
          <cell r="DH1409" t="b">
            <v>0</v>
          </cell>
          <cell r="DJ1409" t="b">
            <v>0</v>
          </cell>
          <cell r="DL1409" t="b">
            <v>0</v>
          </cell>
          <cell r="DN1409" t="b">
            <v>0</v>
          </cell>
          <cell r="DP1409" t="b">
            <v>0</v>
          </cell>
          <cell r="DV1409">
            <v>0</v>
          </cell>
          <cell r="DX1409">
            <v>0</v>
          </cell>
          <cell r="DZ1409">
            <v>0</v>
          </cell>
          <cell r="EB1409">
            <v>0</v>
          </cell>
          <cell r="ED1409">
            <v>0</v>
          </cell>
          <cell r="EF1409">
            <v>0</v>
          </cell>
          <cell r="EJ1409">
            <v>0</v>
          </cell>
          <cell r="EL1409">
            <v>0</v>
          </cell>
          <cell r="EN1409">
            <v>0</v>
          </cell>
          <cell r="EP1409">
            <v>0</v>
          </cell>
          <cell r="ER1409">
            <v>0</v>
          </cell>
          <cell r="ET1409">
            <v>0</v>
          </cell>
          <cell r="EX1409">
            <v>0</v>
          </cell>
          <cell r="EZ1409">
            <v>0</v>
          </cell>
          <cell r="FD1409">
            <v>0</v>
          </cell>
          <cell r="FF1409">
            <v>0</v>
          </cell>
        </row>
        <row r="1410">
          <cell r="A1410" t="str">
            <v>HELENEHOLM GT 1-2</v>
          </cell>
          <cell r="B1410" t="str">
            <v>Sverige</v>
          </cell>
          <cell r="G1410">
            <v>104</v>
          </cell>
          <cell r="H1410">
            <v>221.27659574468086</v>
          </cell>
          <cell r="AK1410">
            <v>26.676000000000002</v>
          </cell>
          <cell r="AL1410">
            <v>120.76052512449073</v>
          </cell>
          <cell r="AN1410">
            <v>0</v>
          </cell>
          <cell r="AO1410">
            <v>4.16</v>
          </cell>
          <cell r="AP1410">
            <v>1560</v>
          </cell>
          <cell r="AQ1410">
            <v>8.32</v>
          </cell>
          <cell r="BG1410" t="b">
            <v>0</v>
          </cell>
          <cell r="BO1410" t="b">
            <v>0</v>
          </cell>
          <cell r="CA1410" t="b">
            <v>0</v>
          </cell>
          <cell r="CB1410" t="b">
            <v>0</v>
          </cell>
          <cell r="CD1410" t="b">
            <v>0</v>
          </cell>
          <cell r="CE1410" t="b">
            <v>0</v>
          </cell>
          <cell r="CG1410" t="b">
            <v>0</v>
          </cell>
          <cell r="CH1410" t="b">
            <v>0</v>
          </cell>
          <cell r="CP1410" t="e">
            <v>#N/A</v>
          </cell>
          <cell r="CT1410" t="b">
            <v>0</v>
          </cell>
          <cell r="CV1410" t="b">
            <v>0</v>
          </cell>
          <cell r="CX1410" t="b">
            <v>0</v>
          </cell>
          <cell r="CZ1410" t="b">
            <v>0</v>
          </cell>
          <cell r="DB1410" t="b">
            <v>0</v>
          </cell>
          <cell r="DD1410" t="b">
            <v>0</v>
          </cell>
          <cell r="DF1410" t="b">
            <v>0</v>
          </cell>
          <cell r="DH1410" t="b">
            <v>0</v>
          </cell>
          <cell r="DJ1410" t="b">
            <v>0</v>
          </cell>
          <cell r="DL1410" t="b">
            <v>0</v>
          </cell>
          <cell r="DN1410" t="b">
            <v>0</v>
          </cell>
          <cell r="DP1410" t="b">
            <v>0</v>
          </cell>
          <cell r="DV1410">
            <v>0</v>
          </cell>
          <cell r="DX1410">
            <v>0</v>
          </cell>
          <cell r="DZ1410">
            <v>0</v>
          </cell>
          <cell r="EB1410">
            <v>0</v>
          </cell>
          <cell r="ED1410">
            <v>0</v>
          </cell>
          <cell r="EF1410">
            <v>0</v>
          </cell>
          <cell r="EJ1410">
            <v>0</v>
          </cell>
          <cell r="EL1410">
            <v>0</v>
          </cell>
          <cell r="EN1410">
            <v>0</v>
          </cell>
          <cell r="EP1410">
            <v>0</v>
          </cell>
          <cell r="ER1410">
            <v>0</v>
          </cell>
          <cell r="ET1410">
            <v>0</v>
          </cell>
          <cell r="EX1410">
            <v>0</v>
          </cell>
          <cell r="EZ1410">
            <v>0</v>
          </cell>
          <cell r="FD1410">
            <v>0</v>
          </cell>
          <cell r="FF1410">
            <v>0</v>
          </cell>
        </row>
        <row r="1411">
          <cell r="A1411" t="str">
            <v>HEMSE GT 1</v>
          </cell>
          <cell r="B1411" t="str">
            <v>Sverige</v>
          </cell>
          <cell r="G1411">
            <v>11.5</v>
          </cell>
          <cell r="H1411">
            <v>0</v>
          </cell>
          <cell r="AK1411">
            <v>2.7312499999999997</v>
          </cell>
          <cell r="AL1411">
            <v>0</v>
          </cell>
          <cell r="AN1411">
            <v>0</v>
          </cell>
          <cell r="AO1411">
            <v>0.46</v>
          </cell>
          <cell r="AP1411">
            <v>172.5</v>
          </cell>
          <cell r="AQ1411">
            <v>0.92</v>
          </cell>
          <cell r="BG1411" t="b">
            <v>0</v>
          </cell>
          <cell r="BO1411" t="b">
            <v>0</v>
          </cell>
          <cell r="CA1411" t="b">
            <v>0</v>
          </cell>
          <cell r="CB1411" t="b">
            <v>0</v>
          </cell>
          <cell r="CD1411" t="b">
            <v>0</v>
          </cell>
          <cell r="CE1411" t="b">
            <v>0</v>
          </cell>
          <cell r="CG1411" t="b">
            <v>0</v>
          </cell>
          <cell r="CH1411" t="b">
            <v>0</v>
          </cell>
          <cell r="CP1411" t="e">
            <v>#N/A</v>
          </cell>
          <cell r="CT1411" t="b">
            <v>0</v>
          </cell>
          <cell r="CV1411" t="b">
            <v>0</v>
          </cell>
          <cell r="CX1411" t="b">
            <v>0</v>
          </cell>
          <cell r="CZ1411" t="b">
            <v>0</v>
          </cell>
          <cell r="DB1411" t="b">
            <v>0</v>
          </cell>
          <cell r="DD1411" t="b">
            <v>0</v>
          </cell>
          <cell r="DF1411" t="b">
            <v>0</v>
          </cell>
          <cell r="DH1411" t="b">
            <v>0</v>
          </cell>
          <cell r="DJ1411" t="b">
            <v>0</v>
          </cell>
          <cell r="DL1411" t="b">
            <v>0</v>
          </cell>
          <cell r="DN1411" t="b">
            <v>0</v>
          </cell>
          <cell r="DP1411" t="b">
            <v>0</v>
          </cell>
          <cell r="DV1411">
            <v>0</v>
          </cell>
          <cell r="DX1411">
            <v>0</v>
          </cell>
          <cell r="DZ1411">
            <v>0</v>
          </cell>
          <cell r="EB1411">
            <v>0</v>
          </cell>
          <cell r="ED1411">
            <v>0</v>
          </cell>
          <cell r="EF1411">
            <v>0</v>
          </cell>
          <cell r="EJ1411">
            <v>0</v>
          </cell>
          <cell r="EL1411">
            <v>0</v>
          </cell>
          <cell r="EN1411">
            <v>0</v>
          </cell>
          <cell r="EP1411">
            <v>0</v>
          </cell>
          <cell r="ER1411">
            <v>0</v>
          </cell>
          <cell r="ET1411">
            <v>0</v>
          </cell>
          <cell r="EX1411">
            <v>0</v>
          </cell>
          <cell r="EZ1411">
            <v>0</v>
          </cell>
          <cell r="FD1411">
            <v>0</v>
          </cell>
          <cell r="FF1411">
            <v>0</v>
          </cell>
        </row>
        <row r="1412">
          <cell r="A1412" t="str">
            <v>HOGDALEN GT 1</v>
          </cell>
          <cell r="B1412" t="str">
            <v>Sverige</v>
          </cell>
          <cell r="G1412">
            <v>40</v>
          </cell>
          <cell r="H1412">
            <v>0</v>
          </cell>
          <cell r="AK1412">
            <v>10.26</v>
          </cell>
          <cell r="AL1412">
            <v>0</v>
          </cell>
          <cell r="AN1412">
            <v>0</v>
          </cell>
          <cell r="AO1412">
            <v>1.6</v>
          </cell>
          <cell r="AP1412">
            <v>600</v>
          </cell>
          <cell r="AQ1412">
            <v>3.2</v>
          </cell>
          <cell r="BG1412" t="b">
            <v>0</v>
          </cell>
          <cell r="BO1412" t="b">
            <v>0</v>
          </cell>
          <cell r="CA1412" t="b">
            <v>0</v>
          </cell>
          <cell r="CB1412" t="b">
            <v>0</v>
          </cell>
          <cell r="CD1412" t="b">
            <v>0</v>
          </cell>
          <cell r="CE1412" t="b">
            <v>0</v>
          </cell>
          <cell r="CG1412" t="b">
            <v>0</v>
          </cell>
          <cell r="CH1412" t="b">
            <v>0</v>
          </cell>
          <cell r="CP1412" t="e">
            <v>#N/A</v>
          </cell>
          <cell r="CT1412" t="b">
            <v>0</v>
          </cell>
          <cell r="CV1412" t="b">
            <v>0</v>
          </cell>
          <cell r="CX1412" t="b">
            <v>0</v>
          </cell>
          <cell r="CZ1412" t="b">
            <v>0</v>
          </cell>
          <cell r="DB1412" t="b">
            <v>0</v>
          </cell>
          <cell r="DD1412" t="b">
            <v>0</v>
          </cell>
          <cell r="DF1412" t="b">
            <v>0</v>
          </cell>
          <cell r="DH1412" t="b">
            <v>0</v>
          </cell>
          <cell r="DJ1412" t="b">
            <v>0</v>
          </cell>
          <cell r="DL1412" t="b">
            <v>0</v>
          </cell>
          <cell r="DN1412" t="b">
            <v>0</v>
          </cell>
          <cell r="DP1412" t="b">
            <v>0</v>
          </cell>
          <cell r="DV1412">
            <v>0</v>
          </cell>
          <cell r="DX1412">
            <v>0</v>
          </cell>
          <cell r="DZ1412">
            <v>0</v>
          </cell>
          <cell r="EB1412">
            <v>0</v>
          </cell>
          <cell r="ED1412">
            <v>0</v>
          </cell>
          <cell r="EF1412">
            <v>0</v>
          </cell>
          <cell r="EJ1412">
            <v>0</v>
          </cell>
          <cell r="EL1412">
            <v>0</v>
          </cell>
          <cell r="EN1412">
            <v>0</v>
          </cell>
          <cell r="EP1412">
            <v>0</v>
          </cell>
          <cell r="ER1412">
            <v>0</v>
          </cell>
          <cell r="ET1412">
            <v>0</v>
          </cell>
          <cell r="EX1412">
            <v>0</v>
          </cell>
          <cell r="EZ1412">
            <v>0</v>
          </cell>
          <cell r="FD1412">
            <v>0</v>
          </cell>
          <cell r="FF1412">
            <v>0</v>
          </cell>
        </row>
        <row r="1413">
          <cell r="A1413" t="str">
            <v>HUDIKSVALL GT 1</v>
          </cell>
          <cell r="B1413" t="str">
            <v>Sverige</v>
          </cell>
          <cell r="G1413">
            <v>11.5</v>
          </cell>
          <cell r="H1413">
            <v>25</v>
          </cell>
          <cell r="AK1413">
            <v>2.9497499999999999</v>
          </cell>
          <cell r="AL1413">
            <v>13.940217391304348</v>
          </cell>
          <cell r="AN1413">
            <v>0</v>
          </cell>
          <cell r="AO1413">
            <v>0.46</v>
          </cell>
          <cell r="AP1413">
            <v>172.5</v>
          </cell>
          <cell r="AQ1413">
            <v>0.92</v>
          </cell>
          <cell r="BG1413" t="b">
            <v>0</v>
          </cell>
          <cell r="BO1413" t="b">
            <v>0</v>
          </cell>
          <cell r="CA1413" t="b">
            <v>0</v>
          </cell>
          <cell r="CB1413" t="b">
            <v>0</v>
          </cell>
          <cell r="CD1413" t="b">
            <v>0</v>
          </cell>
          <cell r="CE1413" t="b">
            <v>0</v>
          </cell>
          <cell r="CG1413" t="b">
            <v>0</v>
          </cell>
          <cell r="CH1413" t="b">
            <v>0</v>
          </cell>
          <cell r="CP1413" t="e">
            <v>#N/A</v>
          </cell>
          <cell r="CT1413" t="b">
            <v>0</v>
          </cell>
          <cell r="CV1413" t="b">
            <v>0</v>
          </cell>
          <cell r="CX1413" t="b">
            <v>0</v>
          </cell>
          <cell r="CZ1413" t="b">
            <v>0</v>
          </cell>
          <cell r="DB1413" t="b">
            <v>0</v>
          </cell>
          <cell r="DD1413" t="b">
            <v>0</v>
          </cell>
          <cell r="DF1413" t="b">
            <v>0</v>
          </cell>
          <cell r="DH1413" t="b">
            <v>0</v>
          </cell>
          <cell r="DJ1413" t="b">
            <v>0</v>
          </cell>
          <cell r="DL1413" t="b">
            <v>0</v>
          </cell>
          <cell r="DN1413" t="b">
            <v>0</v>
          </cell>
          <cell r="DP1413" t="b">
            <v>0</v>
          </cell>
          <cell r="DV1413">
            <v>0</v>
          </cell>
          <cell r="DX1413">
            <v>0</v>
          </cell>
          <cell r="DZ1413">
            <v>0</v>
          </cell>
          <cell r="EB1413">
            <v>0</v>
          </cell>
          <cell r="ED1413">
            <v>0</v>
          </cell>
          <cell r="EF1413">
            <v>0</v>
          </cell>
          <cell r="EJ1413">
            <v>0</v>
          </cell>
          <cell r="EL1413">
            <v>0</v>
          </cell>
          <cell r="EN1413">
            <v>0</v>
          </cell>
          <cell r="EP1413">
            <v>0</v>
          </cell>
          <cell r="ER1413">
            <v>0</v>
          </cell>
          <cell r="ET1413">
            <v>0</v>
          </cell>
          <cell r="EX1413">
            <v>0</v>
          </cell>
          <cell r="EZ1413">
            <v>0</v>
          </cell>
          <cell r="FD1413">
            <v>0</v>
          </cell>
          <cell r="FF1413">
            <v>0</v>
          </cell>
        </row>
        <row r="1414">
          <cell r="A1414" t="str">
            <v>HUDIKSVALL GT 1</v>
          </cell>
          <cell r="B1414" t="str">
            <v>Sverige</v>
          </cell>
          <cell r="G1414">
            <v>11.5</v>
          </cell>
          <cell r="H1414">
            <v>25</v>
          </cell>
          <cell r="AK1414">
            <v>2.9497499999999999</v>
          </cell>
          <cell r="AL1414">
            <v>13.940217391304348</v>
          </cell>
          <cell r="AN1414">
            <v>0</v>
          </cell>
          <cell r="AO1414">
            <v>0.46</v>
          </cell>
          <cell r="AP1414">
            <v>172.5</v>
          </cell>
          <cell r="AQ1414">
            <v>0.92</v>
          </cell>
          <cell r="BG1414" t="b">
            <v>0</v>
          </cell>
          <cell r="BO1414" t="b">
            <v>0</v>
          </cell>
          <cell r="CA1414" t="b">
            <v>0</v>
          </cell>
          <cell r="CB1414" t="b">
            <v>0</v>
          </cell>
          <cell r="CD1414" t="b">
            <v>0</v>
          </cell>
          <cell r="CE1414" t="b">
            <v>0</v>
          </cell>
          <cell r="CG1414" t="b">
            <v>0</v>
          </cell>
          <cell r="CH1414" t="b">
            <v>0</v>
          </cell>
          <cell r="CP1414" t="e">
            <v>#N/A</v>
          </cell>
          <cell r="CT1414" t="b">
            <v>0</v>
          </cell>
          <cell r="CV1414" t="b">
            <v>0</v>
          </cell>
          <cell r="CX1414" t="b">
            <v>0</v>
          </cell>
          <cell r="CZ1414" t="b">
            <v>0</v>
          </cell>
          <cell r="DB1414" t="b">
            <v>0</v>
          </cell>
          <cell r="DD1414" t="b">
            <v>0</v>
          </cell>
          <cell r="DF1414" t="b">
            <v>0</v>
          </cell>
          <cell r="DH1414" t="b">
            <v>0</v>
          </cell>
          <cell r="DJ1414" t="b">
            <v>0</v>
          </cell>
          <cell r="DL1414" t="b">
            <v>0</v>
          </cell>
          <cell r="DN1414" t="b">
            <v>0</v>
          </cell>
          <cell r="DP1414" t="b">
            <v>0</v>
          </cell>
          <cell r="DV1414">
            <v>0</v>
          </cell>
          <cell r="DX1414">
            <v>0</v>
          </cell>
          <cell r="DZ1414">
            <v>0</v>
          </cell>
          <cell r="EB1414">
            <v>0</v>
          </cell>
          <cell r="ED1414">
            <v>0</v>
          </cell>
          <cell r="EF1414">
            <v>0</v>
          </cell>
          <cell r="EJ1414">
            <v>0</v>
          </cell>
          <cell r="EL1414">
            <v>0</v>
          </cell>
          <cell r="EN1414">
            <v>0</v>
          </cell>
          <cell r="EP1414">
            <v>0</v>
          </cell>
          <cell r="ER1414">
            <v>0</v>
          </cell>
          <cell r="ET1414">
            <v>0</v>
          </cell>
          <cell r="EX1414">
            <v>0</v>
          </cell>
          <cell r="EZ1414">
            <v>0</v>
          </cell>
          <cell r="FD1414">
            <v>0</v>
          </cell>
          <cell r="FF1414">
            <v>0</v>
          </cell>
        </row>
        <row r="1415">
          <cell r="A1415" t="str">
            <v>Hudiksval</v>
          </cell>
          <cell r="B1415" t="str">
            <v>Sverige</v>
          </cell>
          <cell r="G1415">
            <v>13</v>
          </cell>
          <cell r="H1415">
            <v>36</v>
          </cell>
          <cell r="AK1415">
            <v>2.7170000000000001</v>
          </cell>
          <cell r="AL1415">
            <v>20.835692307692309</v>
          </cell>
          <cell r="AN1415">
            <v>0</v>
          </cell>
          <cell r="AO1415">
            <v>1.7550000000000001</v>
          </cell>
          <cell r="AP1415">
            <v>357.5</v>
          </cell>
          <cell r="AQ1415">
            <v>1.8200000000000003</v>
          </cell>
          <cell r="BG1415" t="b">
            <v>0</v>
          </cell>
          <cell r="BO1415" t="b">
            <v>0</v>
          </cell>
          <cell r="CA1415" t="b">
            <v>0</v>
          </cell>
          <cell r="CB1415" t="b">
            <v>0</v>
          </cell>
          <cell r="CD1415" t="b">
            <v>0</v>
          </cell>
          <cell r="CE1415" t="b">
            <v>0</v>
          </cell>
          <cell r="CG1415" t="b">
            <v>0</v>
          </cell>
          <cell r="CH1415" t="b">
            <v>0</v>
          </cell>
          <cell r="CP1415" t="e">
            <v>#N/A</v>
          </cell>
          <cell r="CT1415" t="b">
            <v>0</v>
          </cell>
          <cell r="CV1415" t="b">
            <v>0</v>
          </cell>
          <cell r="CX1415" t="b">
            <v>0</v>
          </cell>
          <cell r="CZ1415" t="b">
            <v>0</v>
          </cell>
          <cell r="DB1415" t="b">
            <v>0</v>
          </cell>
          <cell r="DD1415" t="b">
            <v>0</v>
          </cell>
          <cell r="DF1415" t="b">
            <v>0</v>
          </cell>
          <cell r="DH1415" t="b">
            <v>0</v>
          </cell>
          <cell r="DJ1415" t="b">
            <v>0</v>
          </cell>
          <cell r="DL1415" t="b">
            <v>0</v>
          </cell>
          <cell r="DN1415" t="b">
            <v>0</v>
          </cell>
          <cell r="DP1415" t="b">
            <v>0</v>
          </cell>
          <cell r="DV1415">
            <v>0</v>
          </cell>
          <cell r="DX1415">
            <v>0</v>
          </cell>
          <cell r="DZ1415">
            <v>0</v>
          </cell>
          <cell r="EB1415">
            <v>0</v>
          </cell>
          <cell r="ED1415">
            <v>0</v>
          </cell>
          <cell r="EF1415">
            <v>0</v>
          </cell>
          <cell r="EJ1415">
            <v>0</v>
          </cell>
          <cell r="EL1415">
            <v>0</v>
          </cell>
          <cell r="EN1415">
            <v>0</v>
          </cell>
          <cell r="EP1415">
            <v>0</v>
          </cell>
          <cell r="ER1415">
            <v>0</v>
          </cell>
          <cell r="ET1415">
            <v>0</v>
          </cell>
          <cell r="EX1415">
            <v>0</v>
          </cell>
          <cell r="EZ1415">
            <v>0</v>
          </cell>
          <cell r="FD1415">
            <v>0</v>
          </cell>
          <cell r="FF1415">
            <v>0</v>
          </cell>
        </row>
        <row r="1416">
          <cell r="A1416" t="str">
            <v>Hudiksval</v>
          </cell>
          <cell r="B1416" t="str">
            <v>Sverige</v>
          </cell>
          <cell r="G1416">
            <v>13</v>
          </cell>
          <cell r="H1416">
            <v>36</v>
          </cell>
          <cell r="AK1416">
            <v>2.7170000000000001</v>
          </cell>
          <cell r="AL1416">
            <v>20.835692307692309</v>
          </cell>
          <cell r="AN1416">
            <v>0</v>
          </cell>
          <cell r="AO1416">
            <v>1.7550000000000001</v>
          </cell>
          <cell r="AP1416">
            <v>357.5</v>
          </cell>
          <cell r="AQ1416">
            <v>1.8200000000000003</v>
          </cell>
          <cell r="BG1416" t="b">
            <v>0</v>
          </cell>
          <cell r="BO1416" t="b">
            <v>0</v>
          </cell>
          <cell r="CA1416" t="b">
            <v>0</v>
          </cell>
          <cell r="CB1416" t="b">
            <v>0</v>
          </cell>
          <cell r="CD1416" t="b">
            <v>0</v>
          </cell>
          <cell r="CE1416" t="b">
            <v>0</v>
          </cell>
          <cell r="CG1416" t="b">
            <v>0</v>
          </cell>
          <cell r="CH1416" t="b">
            <v>0</v>
          </cell>
          <cell r="CP1416" t="e">
            <v>#N/A</v>
          </cell>
          <cell r="CT1416" t="b">
            <v>0</v>
          </cell>
          <cell r="CV1416" t="b">
            <v>0</v>
          </cell>
          <cell r="CX1416" t="b">
            <v>0</v>
          </cell>
          <cell r="CZ1416" t="b">
            <v>0</v>
          </cell>
          <cell r="DB1416" t="b">
            <v>0</v>
          </cell>
          <cell r="DD1416" t="b">
            <v>0</v>
          </cell>
          <cell r="DF1416" t="b">
            <v>0</v>
          </cell>
          <cell r="DH1416" t="b">
            <v>0</v>
          </cell>
          <cell r="DJ1416" t="b">
            <v>0</v>
          </cell>
          <cell r="DL1416" t="b">
            <v>0</v>
          </cell>
          <cell r="DN1416" t="b">
            <v>0</v>
          </cell>
          <cell r="DP1416" t="b">
            <v>0</v>
          </cell>
          <cell r="DV1416">
            <v>0</v>
          </cell>
          <cell r="DX1416">
            <v>0</v>
          </cell>
          <cell r="DZ1416">
            <v>0</v>
          </cell>
          <cell r="EB1416">
            <v>0</v>
          </cell>
          <cell r="ED1416">
            <v>0</v>
          </cell>
          <cell r="EF1416">
            <v>0</v>
          </cell>
          <cell r="EJ1416">
            <v>0</v>
          </cell>
          <cell r="EL1416">
            <v>0</v>
          </cell>
          <cell r="EN1416">
            <v>0</v>
          </cell>
          <cell r="EP1416">
            <v>0</v>
          </cell>
          <cell r="ER1416">
            <v>0</v>
          </cell>
          <cell r="ET1416">
            <v>0</v>
          </cell>
          <cell r="EX1416">
            <v>0</v>
          </cell>
          <cell r="EZ1416">
            <v>0</v>
          </cell>
          <cell r="FD1416">
            <v>0</v>
          </cell>
          <cell r="FF1416">
            <v>0</v>
          </cell>
        </row>
        <row r="1417">
          <cell r="A1417" t="str">
            <v>Hudiksval</v>
          </cell>
          <cell r="B1417" t="str">
            <v>Sverige</v>
          </cell>
          <cell r="G1417">
            <v>13</v>
          </cell>
          <cell r="H1417">
            <v>36</v>
          </cell>
          <cell r="AK1417">
            <v>2.7170000000000001</v>
          </cell>
          <cell r="AL1417">
            <v>20.835692307692309</v>
          </cell>
          <cell r="AN1417">
            <v>0</v>
          </cell>
          <cell r="AO1417">
            <v>1.17</v>
          </cell>
          <cell r="AP1417">
            <v>325</v>
          </cell>
          <cell r="AQ1417">
            <v>1.8200000000000003</v>
          </cell>
          <cell r="BG1417" t="b">
            <v>0</v>
          </cell>
          <cell r="BO1417" t="b">
            <v>0</v>
          </cell>
          <cell r="CA1417" t="b">
            <v>0</v>
          </cell>
          <cell r="CB1417" t="b">
            <v>0</v>
          </cell>
          <cell r="CD1417" t="b">
            <v>0</v>
          </cell>
          <cell r="CE1417" t="b">
            <v>0</v>
          </cell>
          <cell r="CG1417" t="b">
            <v>0</v>
          </cell>
          <cell r="CH1417" t="b">
            <v>0</v>
          </cell>
          <cell r="CP1417" t="str">
            <v>ECWCHBPC</v>
          </cell>
          <cell r="CT1417" t="b">
            <v>0</v>
          </cell>
          <cell r="CV1417" t="b">
            <v>0</v>
          </cell>
          <cell r="CX1417" t="b">
            <v>0</v>
          </cell>
          <cell r="CZ1417" t="b">
            <v>0</v>
          </cell>
          <cell r="DB1417" t="b">
            <v>0</v>
          </cell>
          <cell r="DD1417" t="b">
            <v>0</v>
          </cell>
          <cell r="DF1417" t="b">
            <v>0</v>
          </cell>
          <cell r="DH1417" t="b">
            <v>0</v>
          </cell>
          <cell r="DJ1417" t="b">
            <v>0</v>
          </cell>
          <cell r="DL1417" t="b">
            <v>0</v>
          </cell>
          <cell r="DN1417" t="b">
            <v>0</v>
          </cell>
          <cell r="DP1417" t="b">
            <v>0</v>
          </cell>
          <cell r="DV1417">
            <v>0</v>
          </cell>
          <cell r="DX1417">
            <v>0</v>
          </cell>
          <cell r="DZ1417">
            <v>0</v>
          </cell>
          <cell r="EB1417">
            <v>0</v>
          </cell>
          <cell r="ED1417">
            <v>0</v>
          </cell>
          <cell r="EF1417">
            <v>0</v>
          </cell>
          <cell r="EJ1417">
            <v>0</v>
          </cell>
          <cell r="EL1417">
            <v>0</v>
          </cell>
          <cell r="EN1417">
            <v>0</v>
          </cell>
          <cell r="EP1417">
            <v>0</v>
          </cell>
          <cell r="ER1417">
            <v>0</v>
          </cell>
          <cell r="ET1417">
            <v>0</v>
          </cell>
          <cell r="EX1417">
            <v>0</v>
          </cell>
          <cell r="EZ1417">
            <v>0</v>
          </cell>
          <cell r="FD1417">
            <v>0</v>
          </cell>
          <cell r="FF1417">
            <v>0</v>
          </cell>
        </row>
        <row r="1418">
          <cell r="A1418" t="str">
            <v>HULTUNGS GT 1</v>
          </cell>
          <cell r="B1418" t="str">
            <v>Sverige</v>
          </cell>
          <cell r="G1418">
            <v>11.5</v>
          </cell>
          <cell r="H1418">
            <v>0</v>
          </cell>
          <cell r="AK1418">
            <v>2.9497499999999999</v>
          </cell>
          <cell r="AL1418">
            <v>0</v>
          </cell>
          <cell r="AN1418">
            <v>0</v>
          </cell>
          <cell r="AO1418">
            <v>0.46</v>
          </cell>
          <cell r="AP1418">
            <v>172.5</v>
          </cell>
          <cell r="AQ1418">
            <v>0.92</v>
          </cell>
          <cell r="BG1418" t="b">
            <v>0</v>
          </cell>
          <cell r="BO1418" t="b">
            <v>0</v>
          </cell>
          <cell r="CA1418" t="b">
            <v>0</v>
          </cell>
          <cell r="CB1418" t="b">
            <v>0</v>
          </cell>
          <cell r="CD1418" t="b">
            <v>0</v>
          </cell>
          <cell r="CE1418" t="b">
            <v>0</v>
          </cell>
          <cell r="CG1418" t="b">
            <v>0</v>
          </cell>
          <cell r="CH1418" t="b">
            <v>0</v>
          </cell>
          <cell r="CP1418" t="e">
            <v>#N/A</v>
          </cell>
          <cell r="CT1418" t="b">
            <v>0</v>
          </cell>
          <cell r="CV1418" t="b">
            <v>0</v>
          </cell>
          <cell r="CX1418" t="b">
            <v>0</v>
          </cell>
          <cell r="CZ1418" t="b">
            <v>0</v>
          </cell>
          <cell r="DB1418" t="b">
            <v>0</v>
          </cell>
          <cell r="DD1418" t="b">
            <v>0</v>
          </cell>
          <cell r="DF1418" t="b">
            <v>0</v>
          </cell>
          <cell r="DH1418" t="b">
            <v>0</v>
          </cell>
          <cell r="DJ1418" t="b">
            <v>0</v>
          </cell>
          <cell r="DL1418" t="b">
            <v>0</v>
          </cell>
          <cell r="DN1418" t="b">
            <v>0</v>
          </cell>
          <cell r="DP1418" t="b">
            <v>0</v>
          </cell>
          <cell r="DV1418">
            <v>0</v>
          </cell>
          <cell r="DX1418">
            <v>0</v>
          </cell>
          <cell r="DZ1418">
            <v>0</v>
          </cell>
          <cell r="EB1418">
            <v>0</v>
          </cell>
          <cell r="ED1418">
            <v>0</v>
          </cell>
          <cell r="EF1418">
            <v>0</v>
          </cell>
          <cell r="EJ1418">
            <v>0</v>
          </cell>
          <cell r="EL1418">
            <v>0</v>
          </cell>
          <cell r="EN1418">
            <v>0</v>
          </cell>
          <cell r="EP1418">
            <v>0</v>
          </cell>
          <cell r="ER1418">
            <v>0</v>
          </cell>
          <cell r="ET1418">
            <v>0</v>
          </cell>
          <cell r="EX1418">
            <v>0</v>
          </cell>
          <cell r="EZ1418">
            <v>0</v>
          </cell>
          <cell r="FD1418">
            <v>0</v>
          </cell>
          <cell r="FF1418">
            <v>0</v>
          </cell>
        </row>
        <row r="1419">
          <cell r="A1419" t="str">
            <v>HASSELBY 2+3</v>
          </cell>
          <cell r="B1419" t="str">
            <v>Sverige</v>
          </cell>
          <cell r="G1419">
            <v>80</v>
          </cell>
          <cell r="H1419">
            <v>123.07692307692307</v>
          </cell>
          <cell r="AK1419">
            <v>25.65</v>
          </cell>
          <cell r="AL1419">
            <v>60.710059171597628</v>
          </cell>
          <cell r="AN1419">
            <v>0</v>
          </cell>
          <cell r="AO1419">
            <v>12.608000000000001</v>
          </cell>
          <cell r="AP1419">
            <v>1988</v>
          </cell>
          <cell r="AQ1419">
            <v>11.200000000000001</v>
          </cell>
          <cell r="BG1419" t="b">
            <v>0</v>
          </cell>
          <cell r="BO1419" t="b">
            <v>0</v>
          </cell>
          <cell r="CA1419" t="b">
            <v>0</v>
          </cell>
          <cell r="CB1419" t="b">
            <v>0</v>
          </cell>
          <cell r="CD1419" t="b">
            <v>0</v>
          </cell>
          <cell r="CE1419" t="b">
            <v>0</v>
          </cell>
          <cell r="CG1419" t="b">
            <v>0</v>
          </cell>
          <cell r="CH1419" t="b">
            <v>0</v>
          </cell>
          <cell r="CP1419" t="e">
            <v>#N/A</v>
          </cell>
          <cell r="CT1419" t="b">
            <v>0</v>
          </cell>
          <cell r="CV1419" t="b">
            <v>0</v>
          </cell>
          <cell r="CX1419" t="b">
            <v>0</v>
          </cell>
          <cell r="CZ1419" t="b">
            <v>0</v>
          </cell>
          <cell r="DB1419" t="b">
            <v>0</v>
          </cell>
          <cell r="DD1419" t="b">
            <v>0</v>
          </cell>
          <cell r="DF1419" t="b">
            <v>0</v>
          </cell>
          <cell r="DH1419" t="b">
            <v>0</v>
          </cell>
          <cell r="DJ1419" t="b">
            <v>0</v>
          </cell>
          <cell r="DL1419" t="b">
            <v>0</v>
          </cell>
          <cell r="DN1419" t="b">
            <v>0</v>
          </cell>
          <cell r="DP1419" t="b">
            <v>0</v>
          </cell>
          <cell r="DV1419">
            <v>0</v>
          </cell>
          <cell r="DX1419">
            <v>0</v>
          </cell>
          <cell r="DZ1419">
            <v>0</v>
          </cell>
          <cell r="EB1419">
            <v>0</v>
          </cell>
          <cell r="ED1419">
            <v>0</v>
          </cell>
          <cell r="EF1419">
            <v>0</v>
          </cell>
          <cell r="EJ1419">
            <v>0</v>
          </cell>
          <cell r="EL1419">
            <v>0</v>
          </cell>
          <cell r="EN1419">
            <v>0</v>
          </cell>
          <cell r="EP1419">
            <v>0</v>
          </cell>
          <cell r="ER1419">
            <v>0</v>
          </cell>
          <cell r="ET1419">
            <v>0</v>
          </cell>
          <cell r="EX1419">
            <v>0</v>
          </cell>
          <cell r="EZ1419">
            <v>0</v>
          </cell>
          <cell r="FD1419">
            <v>0</v>
          </cell>
          <cell r="FF1419">
            <v>0</v>
          </cell>
        </row>
        <row r="1420">
          <cell r="A1420" t="str">
            <v>HASSELBY 2+3</v>
          </cell>
          <cell r="B1420" t="str">
            <v>Sverige</v>
          </cell>
          <cell r="G1420">
            <v>80</v>
          </cell>
          <cell r="H1420">
            <v>123.07692307692307</v>
          </cell>
          <cell r="AK1420">
            <v>25.65</v>
          </cell>
          <cell r="AL1420">
            <v>60.710059171597628</v>
          </cell>
          <cell r="AN1420">
            <v>0</v>
          </cell>
          <cell r="AO1420">
            <v>7.1999999999999993</v>
          </cell>
          <cell r="AP1420">
            <v>2000</v>
          </cell>
          <cell r="AQ1420">
            <v>11.200000000000001</v>
          </cell>
          <cell r="BG1420" t="b">
            <v>0</v>
          </cell>
          <cell r="BO1420" t="b">
            <v>0</v>
          </cell>
          <cell r="CA1420" t="b">
            <v>0</v>
          </cell>
          <cell r="CB1420" t="b">
            <v>0</v>
          </cell>
          <cell r="CD1420" t="b">
            <v>0</v>
          </cell>
          <cell r="CE1420" t="b">
            <v>0</v>
          </cell>
          <cell r="CG1420" t="b">
            <v>0</v>
          </cell>
          <cell r="CH1420" t="b">
            <v>0</v>
          </cell>
          <cell r="CP1420" t="str">
            <v>ECWCHBPC</v>
          </cell>
          <cell r="CT1420" t="b">
            <v>0</v>
          </cell>
          <cell r="CV1420" t="b">
            <v>0</v>
          </cell>
          <cell r="CX1420" t="b">
            <v>0</v>
          </cell>
          <cell r="CZ1420" t="b">
            <v>0</v>
          </cell>
          <cell r="DB1420" t="b">
            <v>0</v>
          </cell>
          <cell r="DD1420" t="b">
            <v>0</v>
          </cell>
          <cell r="DF1420" t="b">
            <v>0</v>
          </cell>
          <cell r="DH1420" t="b">
            <v>0</v>
          </cell>
          <cell r="DJ1420" t="b">
            <v>0</v>
          </cell>
          <cell r="DL1420" t="b">
            <v>0</v>
          </cell>
          <cell r="DN1420" t="b">
            <v>0</v>
          </cell>
          <cell r="DP1420" t="b">
            <v>0</v>
          </cell>
          <cell r="DV1420">
            <v>0</v>
          </cell>
          <cell r="DX1420">
            <v>0</v>
          </cell>
          <cell r="DZ1420">
            <v>0</v>
          </cell>
          <cell r="EB1420">
            <v>0</v>
          </cell>
          <cell r="ED1420">
            <v>0</v>
          </cell>
          <cell r="EF1420">
            <v>0</v>
          </cell>
          <cell r="EJ1420">
            <v>0</v>
          </cell>
          <cell r="EL1420">
            <v>0</v>
          </cell>
          <cell r="EN1420">
            <v>0</v>
          </cell>
          <cell r="EP1420">
            <v>0</v>
          </cell>
          <cell r="ER1420">
            <v>0</v>
          </cell>
          <cell r="ET1420">
            <v>0</v>
          </cell>
          <cell r="EX1420">
            <v>0</v>
          </cell>
          <cell r="EZ1420">
            <v>0</v>
          </cell>
          <cell r="FD1420">
            <v>0</v>
          </cell>
          <cell r="FF1420">
            <v>0</v>
          </cell>
        </row>
        <row r="1421">
          <cell r="A1421" t="str">
            <v>HASSELBY 4</v>
          </cell>
          <cell r="B1421" t="str">
            <v>Sverige</v>
          </cell>
          <cell r="G1421">
            <v>160</v>
          </cell>
          <cell r="H1421">
            <v>0</v>
          </cell>
          <cell r="AK1421">
            <v>60.8</v>
          </cell>
          <cell r="AL1421">
            <v>0</v>
          </cell>
          <cell r="AN1421">
            <v>0</v>
          </cell>
          <cell r="AO1421">
            <v>12.8</v>
          </cell>
          <cell r="AP1421">
            <v>3200</v>
          </cell>
          <cell r="AQ1421">
            <v>22.400000000000002</v>
          </cell>
          <cell r="BG1421" t="b">
            <v>0</v>
          </cell>
          <cell r="BO1421" t="b">
            <v>0</v>
          </cell>
          <cell r="CA1421" t="b">
            <v>0</v>
          </cell>
          <cell r="CB1421" t="b">
            <v>0</v>
          </cell>
          <cell r="CD1421" t="b">
            <v>0</v>
          </cell>
          <cell r="CE1421" t="b">
            <v>0</v>
          </cell>
          <cell r="CG1421" t="b">
            <v>0</v>
          </cell>
          <cell r="CH1421" t="b">
            <v>0</v>
          </cell>
          <cell r="CP1421" t="e">
            <v>#N/A</v>
          </cell>
          <cell r="CT1421" t="b">
            <v>0</v>
          </cell>
          <cell r="CV1421" t="b">
            <v>0</v>
          </cell>
          <cell r="CX1421" t="b">
            <v>0</v>
          </cell>
          <cell r="CZ1421" t="b">
            <v>0</v>
          </cell>
          <cell r="DB1421" t="b">
            <v>0</v>
          </cell>
          <cell r="DD1421" t="b">
            <v>0</v>
          </cell>
          <cell r="DF1421" t="b">
            <v>0</v>
          </cell>
          <cell r="DH1421" t="b">
            <v>0</v>
          </cell>
          <cell r="DJ1421" t="b">
            <v>0</v>
          </cell>
          <cell r="DL1421" t="b">
            <v>0</v>
          </cell>
          <cell r="DN1421" t="b">
            <v>0</v>
          </cell>
          <cell r="DP1421" t="b">
            <v>0</v>
          </cell>
          <cell r="DV1421">
            <v>0</v>
          </cell>
          <cell r="DX1421">
            <v>0</v>
          </cell>
          <cell r="DZ1421">
            <v>0</v>
          </cell>
          <cell r="EB1421">
            <v>0</v>
          </cell>
          <cell r="ED1421">
            <v>0</v>
          </cell>
          <cell r="EF1421">
            <v>0</v>
          </cell>
          <cell r="EJ1421">
            <v>0</v>
          </cell>
          <cell r="EL1421">
            <v>0</v>
          </cell>
          <cell r="EN1421">
            <v>0</v>
          </cell>
          <cell r="EP1421">
            <v>0</v>
          </cell>
          <cell r="ER1421">
            <v>0</v>
          </cell>
          <cell r="ET1421">
            <v>0</v>
          </cell>
          <cell r="EX1421">
            <v>0</v>
          </cell>
          <cell r="EZ1421">
            <v>0</v>
          </cell>
          <cell r="FD1421">
            <v>0</v>
          </cell>
          <cell r="FF1421">
            <v>0</v>
          </cell>
        </row>
        <row r="1422">
          <cell r="A1422" t="str">
            <v>HASSELBY 4</v>
          </cell>
          <cell r="B1422" t="str">
            <v>Sverige</v>
          </cell>
          <cell r="G1422">
            <v>160</v>
          </cell>
          <cell r="H1422">
            <v>0</v>
          </cell>
          <cell r="AK1422">
            <v>60.8</v>
          </cell>
          <cell r="AL1422">
            <v>0</v>
          </cell>
          <cell r="AN1422">
            <v>0</v>
          </cell>
          <cell r="AO1422">
            <v>12.8</v>
          </cell>
          <cell r="AP1422">
            <v>3200</v>
          </cell>
          <cell r="AQ1422">
            <v>30.4</v>
          </cell>
          <cell r="BG1422" t="b">
            <v>0</v>
          </cell>
          <cell r="BO1422" t="b">
            <v>0</v>
          </cell>
          <cell r="CA1422" t="b">
            <v>0</v>
          </cell>
          <cell r="CB1422" t="b">
            <v>0</v>
          </cell>
          <cell r="CD1422" t="b">
            <v>0</v>
          </cell>
          <cell r="CE1422" t="b">
            <v>0</v>
          </cell>
          <cell r="CG1422" t="b">
            <v>0</v>
          </cell>
          <cell r="CH1422" t="b">
            <v>0</v>
          </cell>
          <cell r="CP1422" t="e">
            <v>#N/A</v>
          </cell>
          <cell r="CT1422" t="b">
            <v>0</v>
          </cell>
          <cell r="CV1422" t="b">
            <v>0</v>
          </cell>
          <cell r="CX1422" t="b">
            <v>0</v>
          </cell>
          <cell r="CZ1422" t="b">
            <v>0</v>
          </cell>
          <cell r="DB1422" t="b">
            <v>0</v>
          </cell>
          <cell r="DD1422" t="b">
            <v>0</v>
          </cell>
          <cell r="DF1422" t="b">
            <v>0</v>
          </cell>
          <cell r="DH1422" t="b">
            <v>0</v>
          </cell>
          <cell r="DJ1422" t="b">
            <v>0</v>
          </cell>
          <cell r="DL1422" t="b">
            <v>0</v>
          </cell>
          <cell r="DN1422" t="b">
            <v>0</v>
          </cell>
          <cell r="DP1422" t="b">
            <v>0</v>
          </cell>
          <cell r="DV1422">
            <v>0</v>
          </cell>
          <cell r="DX1422">
            <v>0</v>
          </cell>
          <cell r="DZ1422">
            <v>0</v>
          </cell>
          <cell r="EB1422">
            <v>0</v>
          </cell>
          <cell r="ED1422">
            <v>0</v>
          </cell>
          <cell r="EF1422">
            <v>0</v>
          </cell>
          <cell r="EJ1422">
            <v>0</v>
          </cell>
          <cell r="EL1422">
            <v>0</v>
          </cell>
          <cell r="EN1422">
            <v>0</v>
          </cell>
          <cell r="EP1422">
            <v>0</v>
          </cell>
          <cell r="ER1422">
            <v>0</v>
          </cell>
          <cell r="ET1422">
            <v>0</v>
          </cell>
          <cell r="EX1422">
            <v>0</v>
          </cell>
          <cell r="EZ1422">
            <v>0</v>
          </cell>
          <cell r="FD1422">
            <v>0</v>
          </cell>
          <cell r="FF1422">
            <v>0</v>
          </cell>
        </row>
        <row r="1423">
          <cell r="A1423" t="str">
            <v>Idbäcksverset</v>
          </cell>
          <cell r="B1423" t="str">
            <v>Sverige</v>
          </cell>
          <cell r="G1423">
            <v>35</v>
          </cell>
          <cell r="H1423">
            <v>58</v>
          </cell>
          <cell r="AK1423">
            <v>10.9725</v>
          </cell>
          <cell r="AL1423">
            <v>30.131828571428574</v>
          </cell>
          <cell r="AN1423">
            <v>0</v>
          </cell>
          <cell r="AO1423">
            <v>4.375</v>
          </cell>
          <cell r="AP1423">
            <v>875</v>
          </cell>
          <cell r="AQ1423">
            <v>4.9000000000000004</v>
          </cell>
          <cell r="BG1423" t="b">
            <v>0</v>
          </cell>
          <cell r="BO1423" t="b">
            <v>0</v>
          </cell>
          <cell r="CA1423" t="b">
            <v>0</v>
          </cell>
          <cell r="CB1423" t="b">
            <v>0</v>
          </cell>
          <cell r="CD1423" t="b">
            <v>0</v>
          </cell>
          <cell r="CE1423" t="b">
            <v>0</v>
          </cell>
          <cell r="CG1423" t="b">
            <v>0</v>
          </cell>
          <cell r="CH1423" t="b">
            <v>0</v>
          </cell>
          <cell r="CP1423" t="e">
            <v>#N/A</v>
          </cell>
          <cell r="CT1423" t="b">
            <v>0</v>
          </cell>
          <cell r="CV1423" t="b">
            <v>0</v>
          </cell>
          <cell r="CX1423" t="b">
            <v>0</v>
          </cell>
          <cell r="CZ1423" t="b">
            <v>0</v>
          </cell>
          <cell r="DB1423" t="b">
            <v>0</v>
          </cell>
          <cell r="DD1423" t="b">
            <v>0</v>
          </cell>
          <cell r="DF1423" t="b">
            <v>0</v>
          </cell>
          <cell r="DH1423" t="b">
            <v>0</v>
          </cell>
          <cell r="DJ1423" t="b">
            <v>0</v>
          </cell>
          <cell r="DL1423" t="b">
            <v>0</v>
          </cell>
          <cell r="DN1423" t="b">
            <v>0</v>
          </cell>
          <cell r="DP1423" t="b">
            <v>0</v>
          </cell>
          <cell r="DV1423">
            <v>0</v>
          </cell>
          <cell r="DX1423">
            <v>0</v>
          </cell>
          <cell r="DZ1423">
            <v>0</v>
          </cell>
          <cell r="EB1423">
            <v>0</v>
          </cell>
          <cell r="ED1423">
            <v>0</v>
          </cell>
          <cell r="EF1423">
            <v>0</v>
          </cell>
          <cell r="EJ1423">
            <v>0</v>
          </cell>
          <cell r="EL1423">
            <v>0</v>
          </cell>
          <cell r="EN1423">
            <v>0</v>
          </cell>
          <cell r="EP1423">
            <v>0</v>
          </cell>
          <cell r="ER1423">
            <v>0</v>
          </cell>
          <cell r="ET1423">
            <v>0</v>
          </cell>
          <cell r="EX1423">
            <v>0</v>
          </cell>
          <cell r="EZ1423">
            <v>0</v>
          </cell>
          <cell r="FD1423">
            <v>0</v>
          </cell>
          <cell r="FF1423">
            <v>0</v>
          </cell>
        </row>
        <row r="1424">
          <cell r="A1424" t="str">
            <v>Idbäcksverset</v>
          </cell>
          <cell r="B1424" t="str">
            <v>Sverige</v>
          </cell>
          <cell r="G1424">
            <v>35</v>
          </cell>
          <cell r="H1424">
            <v>58</v>
          </cell>
          <cell r="AK1424">
            <v>10.9725</v>
          </cell>
          <cell r="AL1424">
            <v>30.131828571428574</v>
          </cell>
          <cell r="AN1424">
            <v>0</v>
          </cell>
          <cell r="AO1424">
            <v>4.375</v>
          </cell>
          <cell r="AP1424">
            <v>875</v>
          </cell>
          <cell r="AQ1424">
            <v>4.9000000000000004</v>
          </cell>
          <cell r="BG1424" t="b">
            <v>0</v>
          </cell>
          <cell r="BO1424" t="b">
            <v>0</v>
          </cell>
          <cell r="CA1424" t="b">
            <v>0</v>
          </cell>
          <cell r="CB1424" t="b">
            <v>0</v>
          </cell>
          <cell r="CD1424" t="b">
            <v>0</v>
          </cell>
          <cell r="CE1424" t="b">
            <v>0</v>
          </cell>
          <cell r="CG1424" t="b">
            <v>0</v>
          </cell>
          <cell r="CH1424" t="b">
            <v>0</v>
          </cell>
          <cell r="CP1424" t="e">
            <v>#N/A</v>
          </cell>
          <cell r="CT1424" t="b">
            <v>0</v>
          </cell>
          <cell r="CV1424" t="b">
            <v>0</v>
          </cell>
          <cell r="CX1424" t="b">
            <v>0</v>
          </cell>
          <cell r="CZ1424" t="b">
            <v>0</v>
          </cell>
          <cell r="DB1424" t="b">
            <v>0</v>
          </cell>
          <cell r="DD1424" t="b">
            <v>0</v>
          </cell>
          <cell r="DF1424" t="b">
            <v>0</v>
          </cell>
          <cell r="DH1424" t="b">
            <v>0</v>
          </cell>
          <cell r="DJ1424" t="b">
            <v>0</v>
          </cell>
          <cell r="DL1424" t="b">
            <v>0</v>
          </cell>
          <cell r="DN1424" t="b">
            <v>0</v>
          </cell>
          <cell r="DP1424" t="b">
            <v>0</v>
          </cell>
          <cell r="DV1424">
            <v>0</v>
          </cell>
          <cell r="DX1424">
            <v>0</v>
          </cell>
          <cell r="DZ1424">
            <v>0</v>
          </cell>
          <cell r="EB1424">
            <v>0</v>
          </cell>
          <cell r="ED1424">
            <v>0</v>
          </cell>
          <cell r="EF1424">
            <v>0</v>
          </cell>
          <cell r="EJ1424">
            <v>0</v>
          </cell>
          <cell r="EL1424">
            <v>0</v>
          </cell>
          <cell r="EN1424">
            <v>0</v>
          </cell>
          <cell r="EP1424">
            <v>0</v>
          </cell>
          <cell r="ER1424">
            <v>0</v>
          </cell>
          <cell r="ET1424">
            <v>0</v>
          </cell>
          <cell r="EX1424">
            <v>0</v>
          </cell>
          <cell r="EZ1424">
            <v>0</v>
          </cell>
          <cell r="FD1424">
            <v>0</v>
          </cell>
          <cell r="FF1424">
            <v>0</v>
          </cell>
        </row>
        <row r="1425">
          <cell r="A1425" t="str">
            <v>Idbäcksverset</v>
          </cell>
          <cell r="B1425" t="str">
            <v>Sverige</v>
          </cell>
          <cell r="G1425">
            <v>35</v>
          </cell>
          <cell r="H1425">
            <v>58</v>
          </cell>
          <cell r="AK1425">
            <v>10.9725</v>
          </cell>
          <cell r="AL1425">
            <v>30.131828571428574</v>
          </cell>
          <cell r="AN1425">
            <v>0</v>
          </cell>
          <cell r="AO1425">
            <v>3.15</v>
          </cell>
          <cell r="AP1425">
            <v>875</v>
          </cell>
          <cell r="AQ1425">
            <v>4.9000000000000004</v>
          </cell>
          <cell r="BG1425" t="b">
            <v>0</v>
          </cell>
          <cell r="BO1425" t="b">
            <v>0</v>
          </cell>
          <cell r="CA1425" t="b">
            <v>0</v>
          </cell>
          <cell r="CB1425" t="b">
            <v>0</v>
          </cell>
          <cell r="CD1425" t="b">
            <v>0</v>
          </cell>
          <cell r="CE1425" t="b">
            <v>0</v>
          </cell>
          <cell r="CG1425" t="b">
            <v>0</v>
          </cell>
          <cell r="CH1425" t="b">
            <v>0</v>
          </cell>
          <cell r="CP1425" t="str">
            <v>ECWCHBPC</v>
          </cell>
          <cell r="CT1425" t="b">
            <v>0</v>
          </cell>
          <cell r="CV1425" t="b">
            <v>0</v>
          </cell>
          <cell r="CX1425" t="b">
            <v>0</v>
          </cell>
          <cell r="CZ1425" t="b">
            <v>0</v>
          </cell>
          <cell r="DB1425" t="b">
            <v>0</v>
          </cell>
          <cell r="DD1425" t="b">
            <v>0</v>
          </cell>
          <cell r="DF1425" t="b">
            <v>0</v>
          </cell>
          <cell r="DH1425" t="b">
            <v>0</v>
          </cell>
          <cell r="DJ1425" t="b">
            <v>0</v>
          </cell>
          <cell r="DL1425" t="b">
            <v>0</v>
          </cell>
          <cell r="DN1425" t="b">
            <v>0</v>
          </cell>
          <cell r="DP1425" t="b">
            <v>0</v>
          </cell>
          <cell r="DV1425">
            <v>0</v>
          </cell>
          <cell r="DX1425">
            <v>0</v>
          </cell>
          <cell r="DZ1425">
            <v>0</v>
          </cell>
          <cell r="EB1425">
            <v>0</v>
          </cell>
          <cell r="ED1425">
            <v>0</v>
          </cell>
          <cell r="EF1425">
            <v>0</v>
          </cell>
          <cell r="EJ1425">
            <v>0</v>
          </cell>
          <cell r="EL1425">
            <v>0</v>
          </cell>
          <cell r="EN1425">
            <v>0</v>
          </cell>
          <cell r="EP1425">
            <v>0</v>
          </cell>
          <cell r="ER1425">
            <v>0</v>
          </cell>
          <cell r="ET1425">
            <v>0</v>
          </cell>
          <cell r="EX1425">
            <v>0</v>
          </cell>
          <cell r="EZ1425">
            <v>0</v>
          </cell>
          <cell r="FD1425">
            <v>0</v>
          </cell>
          <cell r="FF1425">
            <v>0</v>
          </cell>
        </row>
        <row r="1426">
          <cell r="A1426" t="str">
            <v>KARLSHAMN 1</v>
          </cell>
          <cell r="B1426" t="str">
            <v>Sverige</v>
          </cell>
          <cell r="G1426">
            <v>340</v>
          </cell>
          <cell r="H1426">
            <v>0</v>
          </cell>
          <cell r="AK1426">
            <v>129.19999999999999</v>
          </cell>
          <cell r="AL1426">
            <v>0</v>
          </cell>
          <cell r="AN1426">
            <v>0</v>
          </cell>
          <cell r="AO1426">
            <v>27.2</v>
          </cell>
          <cell r="AP1426">
            <v>6800</v>
          </cell>
          <cell r="AQ1426">
            <v>47.6</v>
          </cell>
          <cell r="BG1426" t="b">
            <v>0</v>
          </cell>
          <cell r="BO1426" t="b">
            <v>0</v>
          </cell>
          <cell r="CA1426" t="b">
            <v>0</v>
          </cell>
          <cell r="CB1426" t="b">
            <v>0</v>
          </cell>
          <cell r="CD1426" t="b">
            <v>0</v>
          </cell>
          <cell r="CE1426" t="b">
            <v>0</v>
          </cell>
          <cell r="CG1426" t="b">
            <v>0</v>
          </cell>
          <cell r="CH1426" t="b">
            <v>0</v>
          </cell>
          <cell r="CP1426" t="e">
            <v>#N/A</v>
          </cell>
          <cell r="CT1426" t="b">
            <v>0</v>
          </cell>
          <cell r="CV1426" t="b">
            <v>0</v>
          </cell>
          <cell r="CX1426" t="b">
            <v>0</v>
          </cell>
          <cell r="CZ1426" t="b">
            <v>0</v>
          </cell>
          <cell r="DB1426" t="b">
            <v>0</v>
          </cell>
          <cell r="DD1426" t="b">
            <v>0</v>
          </cell>
          <cell r="DF1426" t="b">
            <v>0</v>
          </cell>
          <cell r="DH1426" t="b">
            <v>0</v>
          </cell>
          <cell r="DJ1426" t="b">
            <v>0</v>
          </cell>
          <cell r="DL1426" t="b">
            <v>0</v>
          </cell>
          <cell r="DN1426" t="b">
            <v>0</v>
          </cell>
          <cell r="DP1426" t="b">
            <v>0</v>
          </cell>
          <cell r="DV1426">
            <v>0</v>
          </cell>
          <cell r="DX1426">
            <v>0</v>
          </cell>
          <cell r="DZ1426">
            <v>0</v>
          </cell>
          <cell r="EB1426">
            <v>0</v>
          </cell>
          <cell r="ED1426">
            <v>0</v>
          </cell>
          <cell r="EF1426">
            <v>0</v>
          </cell>
          <cell r="EJ1426">
            <v>0</v>
          </cell>
          <cell r="EL1426">
            <v>0</v>
          </cell>
          <cell r="EN1426">
            <v>0</v>
          </cell>
          <cell r="EP1426">
            <v>0</v>
          </cell>
          <cell r="ER1426">
            <v>0</v>
          </cell>
          <cell r="ET1426">
            <v>0</v>
          </cell>
          <cell r="EX1426">
            <v>0</v>
          </cell>
          <cell r="EZ1426">
            <v>0</v>
          </cell>
          <cell r="FD1426">
            <v>0</v>
          </cell>
          <cell r="FF1426">
            <v>0</v>
          </cell>
        </row>
        <row r="1427">
          <cell r="A1427" t="str">
            <v>KARLSHAMN 2</v>
          </cell>
          <cell r="B1427" t="str">
            <v>Sverige</v>
          </cell>
          <cell r="G1427">
            <v>340</v>
          </cell>
          <cell r="H1427">
            <v>0</v>
          </cell>
          <cell r="AK1427">
            <v>130.815</v>
          </cell>
          <cell r="AL1427">
            <v>0</v>
          </cell>
          <cell r="AN1427">
            <v>0</v>
          </cell>
          <cell r="AO1427">
            <v>27.2</v>
          </cell>
          <cell r="AP1427">
            <v>6800</v>
          </cell>
          <cell r="AQ1427">
            <v>47.6</v>
          </cell>
          <cell r="BG1427" t="b">
            <v>0</v>
          </cell>
          <cell r="BO1427" t="b">
            <v>0</v>
          </cell>
          <cell r="CA1427" t="b">
            <v>0</v>
          </cell>
          <cell r="CB1427" t="b">
            <v>0</v>
          </cell>
          <cell r="CD1427" t="b">
            <v>0</v>
          </cell>
          <cell r="CE1427" t="b">
            <v>0</v>
          </cell>
          <cell r="CG1427" t="b">
            <v>0</v>
          </cell>
          <cell r="CH1427" t="b">
            <v>0</v>
          </cell>
          <cell r="CP1427" t="e">
            <v>#N/A</v>
          </cell>
          <cell r="CT1427" t="b">
            <v>0</v>
          </cell>
          <cell r="CV1427" t="b">
            <v>0</v>
          </cell>
          <cell r="CX1427" t="b">
            <v>0</v>
          </cell>
          <cell r="CZ1427" t="b">
            <v>0</v>
          </cell>
          <cell r="DB1427" t="b">
            <v>0</v>
          </cell>
          <cell r="DD1427" t="b">
            <v>0</v>
          </cell>
          <cell r="DF1427" t="b">
            <v>0</v>
          </cell>
          <cell r="DH1427" t="b">
            <v>0</v>
          </cell>
          <cell r="DJ1427" t="b">
            <v>0</v>
          </cell>
          <cell r="DL1427" t="b">
            <v>0</v>
          </cell>
          <cell r="DN1427" t="b">
            <v>0</v>
          </cell>
          <cell r="DP1427" t="b">
            <v>0</v>
          </cell>
          <cell r="DV1427">
            <v>0</v>
          </cell>
          <cell r="DX1427">
            <v>0</v>
          </cell>
          <cell r="DZ1427">
            <v>0</v>
          </cell>
          <cell r="EB1427">
            <v>0</v>
          </cell>
          <cell r="ED1427">
            <v>0</v>
          </cell>
          <cell r="EF1427">
            <v>0</v>
          </cell>
          <cell r="EJ1427">
            <v>0</v>
          </cell>
          <cell r="EL1427">
            <v>0</v>
          </cell>
          <cell r="EN1427">
            <v>0</v>
          </cell>
          <cell r="EP1427">
            <v>0</v>
          </cell>
          <cell r="ER1427">
            <v>0</v>
          </cell>
          <cell r="ET1427">
            <v>0</v>
          </cell>
          <cell r="EX1427">
            <v>0</v>
          </cell>
          <cell r="EZ1427">
            <v>0</v>
          </cell>
          <cell r="FD1427">
            <v>0</v>
          </cell>
          <cell r="FF1427">
            <v>0</v>
          </cell>
        </row>
        <row r="1428">
          <cell r="A1428" t="str">
            <v>KARLSHAMN 2</v>
          </cell>
          <cell r="B1428" t="str">
            <v>Sverige</v>
          </cell>
          <cell r="G1428">
            <v>340</v>
          </cell>
          <cell r="H1428">
            <v>0</v>
          </cell>
          <cell r="AK1428">
            <v>130.815</v>
          </cell>
          <cell r="AL1428">
            <v>0</v>
          </cell>
          <cell r="AN1428">
            <v>0</v>
          </cell>
          <cell r="AO1428">
            <v>27.2</v>
          </cell>
          <cell r="AP1428">
            <v>6800</v>
          </cell>
          <cell r="AQ1428">
            <v>64.599999999999994</v>
          </cell>
          <cell r="BG1428" t="b">
            <v>0</v>
          </cell>
          <cell r="BO1428" t="b">
            <v>0</v>
          </cell>
          <cell r="CA1428" t="b">
            <v>0</v>
          </cell>
          <cell r="CB1428" t="b">
            <v>0</v>
          </cell>
          <cell r="CD1428" t="b">
            <v>0</v>
          </cell>
          <cell r="CE1428" t="b">
            <v>0</v>
          </cell>
          <cell r="CG1428" t="b">
            <v>0</v>
          </cell>
          <cell r="CH1428" t="b">
            <v>0</v>
          </cell>
          <cell r="CP1428" t="e">
            <v>#N/A</v>
          </cell>
          <cell r="CT1428" t="b">
            <v>0</v>
          </cell>
          <cell r="CV1428" t="b">
            <v>0</v>
          </cell>
          <cell r="CX1428" t="b">
            <v>0</v>
          </cell>
          <cell r="CZ1428" t="b">
            <v>0</v>
          </cell>
          <cell r="DB1428" t="b">
            <v>0</v>
          </cell>
          <cell r="DD1428" t="b">
            <v>0</v>
          </cell>
          <cell r="DF1428" t="b">
            <v>0</v>
          </cell>
          <cell r="DH1428" t="b">
            <v>0</v>
          </cell>
          <cell r="DJ1428" t="b">
            <v>0</v>
          </cell>
          <cell r="DL1428" t="b">
            <v>0</v>
          </cell>
          <cell r="DN1428" t="b">
            <v>0</v>
          </cell>
          <cell r="DP1428" t="b">
            <v>0</v>
          </cell>
          <cell r="DV1428">
            <v>0</v>
          </cell>
          <cell r="DX1428">
            <v>0</v>
          </cell>
          <cell r="DZ1428">
            <v>0</v>
          </cell>
          <cell r="EB1428">
            <v>0</v>
          </cell>
          <cell r="ED1428">
            <v>0</v>
          </cell>
          <cell r="EF1428">
            <v>0</v>
          </cell>
          <cell r="EJ1428">
            <v>0</v>
          </cell>
          <cell r="EL1428">
            <v>0</v>
          </cell>
          <cell r="EN1428">
            <v>0</v>
          </cell>
          <cell r="EP1428">
            <v>0</v>
          </cell>
          <cell r="ER1428">
            <v>0</v>
          </cell>
          <cell r="ET1428">
            <v>0</v>
          </cell>
          <cell r="EX1428">
            <v>0</v>
          </cell>
          <cell r="EZ1428">
            <v>0</v>
          </cell>
          <cell r="FD1428">
            <v>0</v>
          </cell>
          <cell r="FF1428">
            <v>0</v>
          </cell>
        </row>
        <row r="1429">
          <cell r="A1429" t="str">
            <v>KARLSHAMN 3</v>
          </cell>
          <cell r="B1429" t="str">
            <v>Sverige</v>
          </cell>
          <cell r="G1429">
            <v>340</v>
          </cell>
          <cell r="H1429">
            <v>0</v>
          </cell>
          <cell r="AK1429">
            <v>132.42999999999998</v>
          </cell>
          <cell r="AL1429">
            <v>0</v>
          </cell>
          <cell r="AN1429">
            <v>0</v>
          </cell>
          <cell r="AO1429">
            <v>27.2</v>
          </cell>
          <cell r="AP1429">
            <v>6800</v>
          </cell>
          <cell r="AQ1429">
            <v>47.6</v>
          </cell>
          <cell r="BG1429" t="b">
            <v>0</v>
          </cell>
          <cell r="BO1429" t="b">
            <v>0</v>
          </cell>
          <cell r="CA1429" t="b">
            <v>0</v>
          </cell>
          <cell r="CB1429" t="b">
            <v>0</v>
          </cell>
          <cell r="CD1429" t="b">
            <v>0</v>
          </cell>
          <cell r="CE1429" t="b">
            <v>0</v>
          </cell>
          <cell r="CG1429" t="b">
            <v>0</v>
          </cell>
          <cell r="CH1429" t="b">
            <v>0</v>
          </cell>
          <cell r="CP1429" t="e">
            <v>#N/A</v>
          </cell>
          <cell r="CT1429" t="b">
            <v>0</v>
          </cell>
          <cell r="CV1429" t="b">
            <v>0</v>
          </cell>
          <cell r="CX1429" t="b">
            <v>0</v>
          </cell>
          <cell r="CZ1429" t="b">
            <v>0</v>
          </cell>
          <cell r="DB1429" t="b">
            <v>0</v>
          </cell>
          <cell r="DD1429" t="b">
            <v>0</v>
          </cell>
          <cell r="DF1429" t="b">
            <v>0</v>
          </cell>
          <cell r="DH1429" t="b">
            <v>0</v>
          </cell>
          <cell r="DJ1429" t="b">
            <v>0</v>
          </cell>
          <cell r="DL1429" t="b">
            <v>0</v>
          </cell>
          <cell r="DN1429" t="b">
            <v>0</v>
          </cell>
          <cell r="DP1429" t="b">
            <v>0</v>
          </cell>
          <cell r="DV1429">
            <v>0</v>
          </cell>
          <cell r="DX1429">
            <v>0</v>
          </cell>
          <cell r="DZ1429">
            <v>0</v>
          </cell>
          <cell r="EB1429">
            <v>0</v>
          </cell>
          <cell r="ED1429">
            <v>0</v>
          </cell>
          <cell r="EF1429">
            <v>0</v>
          </cell>
          <cell r="EJ1429">
            <v>0</v>
          </cell>
          <cell r="EL1429">
            <v>0</v>
          </cell>
          <cell r="EN1429">
            <v>0</v>
          </cell>
          <cell r="EP1429">
            <v>0</v>
          </cell>
          <cell r="ER1429">
            <v>0</v>
          </cell>
          <cell r="ET1429">
            <v>0</v>
          </cell>
          <cell r="EX1429">
            <v>0</v>
          </cell>
          <cell r="EZ1429">
            <v>0</v>
          </cell>
          <cell r="FD1429">
            <v>0</v>
          </cell>
          <cell r="FF1429">
            <v>0</v>
          </cell>
        </row>
        <row r="1430">
          <cell r="A1430" t="str">
            <v>KARLSHAMN 3</v>
          </cell>
          <cell r="B1430" t="str">
            <v>Sverige</v>
          </cell>
          <cell r="G1430">
            <v>340</v>
          </cell>
          <cell r="H1430">
            <v>0</v>
          </cell>
          <cell r="AK1430">
            <v>132.42999999999998</v>
          </cell>
          <cell r="AL1430">
            <v>0</v>
          </cell>
          <cell r="AN1430">
            <v>0</v>
          </cell>
          <cell r="AO1430">
            <v>27.2</v>
          </cell>
          <cell r="AP1430">
            <v>6800</v>
          </cell>
          <cell r="AQ1430">
            <v>64.599999999999994</v>
          </cell>
          <cell r="BG1430" t="b">
            <v>0</v>
          </cell>
          <cell r="BO1430" t="b">
            <v>0</v>
          </cell>
          <cell r="CA1430" t="b">
            <v>0</v>
          </cell>
          <cell r="CB1430" t="b">
            <v>0</v>
          </cell>
          <cell r="CD1430" t="b">
            <v>0</v>
          </cell>
          <cell r="CE1430" t="b">
            <v>0</v>
          </cell>
          <cell r="CG1430" t="b">
            <v>0</v>
          </cell>
          <cell r="CH1430" t="b">
            <v>0</v>
          </cell>
          <cell r="CP1430" t="e">
            <v>#N/A</v>
          </cell>
          <cell r="CT1430" t="b">
            <v>0</v>
          </cell>
          <cell r="CV1430" t="b">
            <v>0</v>
          </cell>
          <cell r="CX1430" t="b">
            <v>0</v>
          </cell>
          <cell r="CZ1430" t="b">
            <v>0</v>
          </cell>
          <cell r="DB1430" t="b">
            <v>0</v>
          </cell>
          <cell r="DD1430" t="b">
            <v>0</v>
          </cell>
          <cell r="DF1430" t="b">
            <v>0</v>
          </cell>
          <cell r="DH1430" t="b">
            <v>0</v>
          </cell>
          <cell r="DJ1430" t="b">
            <v>0</v>
          </cell>
          <cell r="DL1430" t="b">
            <v>0</v>
          </cell>
          <cell r="DN1430" t="b">
            <v>0</v>
          </cell>
          <cell r="DP1430" t="b">
            <v>0</v>
          </cell>
          <cell r="DV1430">
            <v>0</v>
          </cell>
          <cell r="DX1430">
            <v>0</v>
          </cell>
          <cell r="DZ1430">
            <v>0</v>
          </cell>
          <cell r="EB1430">
            <v>0</v>
          </cell>
          <cell r="ED1430">
            <v>0</v>
          </cell>
          <cell r="EF1430">
            <v>0</v>
          </cell>
          <cell r="EJ1430">
            <v>0</v>
          </cell>
          <cell r="EL1430">
            <v>0</v>
          </cell>
          <cell r="EN1430">
            <v>0</v>
          </cell>
          <cell r="EP1430">
            <v>0</v>
          </cell>
          <cell r="ER1430">
            <v>0</v>
          </cell>
          <cell r="ET1430">
            <v>0</v>
          </cell>
          <cell r="EX1430">
            <v>0</v>
          </cell>
          <cell r="EZ1430">
            <v>0</v>
          </cell>
          <cell r="FD1430">
            <v>0</v>
          </cell>
          <cell r="FF1430">
            <v>0</v>
          </cell>
        </row>
        <row r="1431">
          <cell r="A1431" t="str">
            <v>KARLSHAMN 3</v>
          </cell>
          <cell r="B1431" t="str">
            <v>Sverige</v>
          </cell>
          <cell r="G1431">
            <v>340</v>
          </cell>
          <cell r="H1431">
            <v>0</v>
          </cell>
          <cell r="AK1431">
            <v>132.42999999999998</v>
          </cell>
          <cell r="AL1431">
            <v>0</v>
          </cell>
          <cell r="AN1431">
            <v>0</v>
          </cell>
          <cell r="AO1431">
            <v>27.2</v>
          </cell>
          <cell r="AP1431">
            <v>6800</v>
          </cell>
          <cell r="AQ1431">
            <v>64.599999999999994</v>
          </cell>
          <cell r="BG1431" t="b">
            <v>0</v>
          </cell>
          <cell r="BO1431" t="b">
            <v>0</v>
          </cell>
          <cell r="CA1431" t="b">
            <v>0</v>
          </cell>
          <cell r="CB1431" t="b">
            <v>0</v>
          </cell>
          <cell r="CD1431" t="b">
            <v>0</v>
          </cell>
          <cell r="CE1431" t="b">
            <v>0</v>
          </cell>
          <cell r="CG1431" t="b">
            <v>0</v>
          </cell>
          <cell r="CH1431" t="b">
            <v>0</v>
          </cell>
          <cell r="CP1431" t="e">
            <v>#N/A</v>
          </cell>
          <cell r="CT1431" t="b">
            <v>0</v>
          </cell>
          <cell r="CV1431" t="b">
            <v>0</v>
          </cell>
          <cell r="CX1431" t="b">
            <v>0</v>
          </cell>
          <cell r="CZ1431" t="b">
            <v>0</v>
          </cell>
          <cell r="DB1431" t="b">
            <v>0</v>
          </cell>
          <cell r="DD1431" t="b">
            <v>0</v>
          </cell>
          <cell r="DF1431" t="b">
            <v>0</v>
          </cell>
          <cell r="DH1431" t="b">
            <v>0</v>
          </cell>
          <cell r="DJ1431" t="b">
            <v>0</v>
          </cell>
          <cell r="DL1431" t="b">
            <v>0</v>
          </cell>
          <cell r="DN1431" t="b">
            <v>0</v>
          </cell>
          <cell r="DP1431" t="b">
            <v>0</v>
          </cell>
          <cell r="DV1431">
            <v>0</v>
          </cell>
          <cell r="DX1431">
            <v>0</v>
          </cell>
          <cell r="DZ1431">
            <v>0</v>
          </cell>
          <cell r="EB1431">
            <v>0</v>
          </cell>
          <cell r="ED1431">
            <v>0</v>
          </cell>
          <cell r="EF1431">
            <v>0</v>
          </cell>
          <cell r="EJ1431">
            <v>0</v>
          </cell>
          <cell r="EL1431">
            <v>0</v>
          </cell>
          <cell r="EN1431">
            <v>0</v>
          </cell>
          <cell r="EP1431">
            <v>0</v>
          </cell>
          <cell r="ER1431">
            <v>0</v>
          </cell>
          <cell r="ET1431">
            <v>0</v>
          </cell>
          <cell r="EX1431">
            <v>0</v>
          </cell>
          <cell r="EZ1431">
            <v>0</v>
          </cell>
          <cell r="FD1431">
            <v>0</v>
          </cell>
          <cell r="FF1431">
            <v>0</v>
          </cell>
        </row>
        <row r="1432">
          <cell r="A1432" t="str">
            <v>KARLSHAMN GT 1</v>
          </cell>
          <cell r="B1432" t="str">
            <v>Sverige</v>
          </cell>
          <cell r="G1432">
            <v>38.700000000000003</v>
          </cell>
          <cell r="H1432">
            <v>0</v>
          </cell>
          <cell r="AK1432">
            <v>9.9265500000000007</v>
          </cell>
          <cell r="AL1432">
            <v>0</v>
          </cell>
          <cell r="AN1432">
            <v>0</v>
          </cell>
          <cell r="AO1432">
            <v>1.548</v>
          </cell>
          <cell r="AP1432">
            <v>580.5</v>
          </cell>
          <cell r="AQ1432">
            <v>3.0960000000000001</v>
          </cell>
          <cell r="BG1432" t="b">
            <v>0</v>
          </cell>
          <cell r="BO1432" t="b">
            <v>0</v>
          </cell>
          <cell r="CA1432" t="b">
            <v>0</v>
          </cell>
          <cell r="CB1432" t="b">
            <v>0</v>
          </cell>
          <cell r="CD1432" t="b">
            <v>0</v>
          </cell>
          <cell r="CE1432" t="b">
            <v>0</v>
          </cell>
          <cell r="CG1432" t="b">
            <v>0</v>
          </cell>
          <cell r="CH1432" t="b">
            <v>0</v>
          </cell>
          <cell r="CP1432" t="e">
            <v>#N/A</v>
          </cell>
          <cell r="CT1432" t="b">
            <v>0</v>
          </cell>
          <cell r="CV1432" t="b">
            <v>0</v>
          </cell>
          <cell r="CX1432" t="b">
            <v>0</v>
          </cell>
          <cell r="CZ1432" t="b">
            <v>0</v>
          </cell>
          <cell r="DB1432" t="b">
            <v>0</v>
          </cell>
          <cell r="DD1432" t="b">
            <v>0</v>
          </cell>
          <cell r="DF1432" t="b">
            <v>0</v>
          </cell>
          <cell r="DH1432" t="b">
            <v>0</v>
          </cell>
          <cell r="DJ1432" t="b">
            <v>0</v>
          </cell>
          <cell r="DL1432" t="b">
            <v>0</v>
          </cell>
          <cell r="DN1432" t="b">
            <v>0</v>
          </cell>
          <cell r="DP1432" t="b">
            <v>0</v>
          </cell>
          <cell r="DV1432">
            <v>0</v>
          </cell>
          <cell r="DX1432">
            <v>0</v>
          </cell>
          <cell r="DZ1432">
            <v>0</v>
          </cell>
          <cell r="EB1432">
            <v>0</v>
          </cell>
          <cell r="ED1432">
            <v>0</v>
          </cell>
          <cell r="EF1432">
            <v>0</v>
          </cell>
          <cell r="EJ1432">
            <v>0</v>
          </cell>
          <cell r="EL1432">
            <v>0</v>
          </cell>
          <cell r="EN1432">
            <v>0</v>
          </cell>
          <cell r="EP1432">
            <v>0</v>
          </cell>
          <cell r="ER1432">
            <v>0</v>
          </cell>
          <cell r="ET1432">
            <v>0</v>
          </cell>
          <cell r="EX1432">
            <v>0</v>
          </cell>
          <cell r="EZ1432">
            <v>0</v>
          </cell>
          <cell r="FD1432">
            <v>0</v>
          </cell>
          <cell r="FF1432">
            <v>0</v>
          </cell>
        </row>
        <row r="1433">
          <cell r="A1433" t="str">
            <v>KARLSHAMN GT 1</v>
          </cell>
          <cell r="B1433" t="str">
            <v>Sverige</v>
          </cell>
          <cell r="G1433">
            <v>38.700000000000003</v>
          </cell>
          <cell r="H1433">
            <v>0</v>
          </cell>
          <cell r="AK1433">
            <v>9.9265500000000007</v>
          </cell>
          <cell r="AL1433">
            <v>0</v>
          </cell>
          <cell r="AN1433">
            <v>0</v>
          </cell>
          <cell r="AO1433">
            <v>1.548</v>
          </cell>
          <cell r="AP1433">
            <v>580.5</v>
          </cell>
          <cell r="AQ1433">
            <v>3.0960000000000001</v>
          </cell>
          <cell r="BG1433" t="b">
            <v>0</v>
          </cell>
          <cell r="BO1433" t="b">
            <v>0</v>
          </cell>
          <cell r="CA1433" t="b">
            <v>0</v>
          </cell>
          <cell r="CB1433" t="b">
            <v>0</v>
          </cell>
          <cell r="CD1433" t="b">
            <v>0</v>
          </cell>
          <cell r="CE1433" t="b">
            <v>0</v>
          </cell>
          <cell r="CG1433" t="b">
            <v>0</v>
          </cell>
          <cell r="CH1433" t="b">
            <v>0</v>
          </cell>
          <cell r="CP1433" t="e">
            <v>#N/A</v>
          </cell>
          <cell r="CT1433" t="b">
            <v>0</v>
          </cell>
          <cell r="CV1433" t="b">
            <v>0</v>
          </cell>
          <cell r="CX1433" t="b">
            <v>0</v>
          </cell>
          <cell r="CZ1433" t="b">
            <v>0</v>
          </cell>
          <cell r="DB1433" t="b">
            <v>0</v>
          </cell>
          <cell r="DD1433" t="b">
            <v>0</v>
          </cell>
          <cell r="DF1433" t="b">
            <v>0</v>
          </cell>
          <cell r="DH1433" t="b">
            <v>0</v>
          </cell>
          <cell r="DJ1433" t="b">
            <v>0</v>
          </cell>
          <cell r="DL1433" t="b">
            <v>0</v>
          </cell>
          <cell r="DN1433" t="b">
            <v>0</v>
          </cell>
          <cell r="DP1433" t="b">
            <v>0</v>
          </cell>
          <cell r="DV1433">
            <v>0</v>
          </cell>
          <cell r="DX1433">
            <v>0</v>
          </cell>
          <cell r="DZ1433">
            <v>0</v>
          </cell>
          <cell r="EB1433">
            <v>0</v>
          </cell>
          <cell r="ED1433">
            <v>0</v>
          </cell>
          <cell r="EF1433">
            <v>0</v>
          </cell>
          <cell r="EJ1433">
            <v>0</v>
          </cell>
          <cell r="EL1433">
            <v>0</v>
          </cell>
          <cell r="EN1433">
            <v>0</v>
          </cell>
          <cell r="EP1433">
            <v>0</v>
          </cell>
          <cell r="ER1433">
            <v>0</v>
          </cell>
          <cell r="ET1433">
            <v>0</v>
          </cell>
          <cell r="EX1433">
            <v>0</v>
          </cell>
          <cell r="EZ1433">
            <v>0</v>
          </cell>
          <cell r="FD1433">
            <v>0</v>
          </cell>
          <cell r="FF1433">
            <v>0</v>
          </cell>
        </row>
        <row r="1434">
          <cell r="A1434" t="str">
            <v>KARLSKOGA CC</v>
          </cell>
          <cell r="B1434" t="str">
            <v>Sverige</v>
          </cell>
          <cell r="G1434">
            <v>35.200000000000003</v>
          </cell>
          <cell r="H1434">
            <v>0</v>
          </cell>
          <cell r="AK1434">
            <v>15.716799999999999</v>
          </cell>
          <cell r="AL1434">
            <v>0</v>
          </cell>
          <cell r="AN1434">
            <v>0</v>
          </cell>
          <cell r="AO1434">
            <v>2.8160000000000003</v>
          </cell>
          <cell r="AP1434">
            <v>528</v>
          </cell>
          <cell r="AQ1434">
            <v>3.5200000000000005</v>
          </cell>
          <cell r="BG1434" t="b">
            <v>0</v>
          </cell>
          <cell r="BO1434" t="b">
            <v>0</v>
          </cell>
          <cell r="CA1434" t="b">
            <v>0</v>
          </cell>
          <cell r="CB1434" t="b">
            <v>0</v>
          </cell>
          <cell r="CD1434" t="b">
            <v>0</v>
          </cell>
          <cell r="CE1434" t="b">
            <v>0</v>
          </cell>
          <cell r="CG1434" t="b">
            <v>0</v>
          </cell>
          <cell r="CH1434" t="b">
            <v>0</v>
          </cell>
          <cell r="CP1434" t="e">
            <v>#N/A</v>
          </cell>
          <cell r="CT1434" t="b">
            <v>0</v>
          </cell>
          <cell r="CV1434" t="b">
            <v>0</v>
          </cell>
          <cell r="CX1434" t="b">
            <v>0</v>
          </cell>
          <cell r="CZ1434" t="b">
            <v>0</v>
          </cell>
          <cell r="DB1434" t="b">
            <v>0</v>
          </cell>
          <cell r="DD1434" t="b">
            <v>0</v>
          </cell>
          <cell r="DF1434" t="b">
            <v>0</v>
          </cell>
          <cell r="DH1434" t="b">
            <v>0</v>
          </cell>
          <cell r="DJ1434" t="b">
            <v>0</v>
          </cell>
          <cell r="DL1434" t="b">
            <v>0</v>
          </cell>
          <cell r="DN1434" t="b">
            <v>0</v>
          </cell>
          <cell r="DP1434" t="b">
            <v>0</v>
          </cell>
          <cell r="DV1434">
            <v>0</v>
          </cell>
          <cell r="DX1434">
            <v>0</v>
          </cell>
          <cell r="DZ1434">
            <v>0</v>
          </cell>
          <cell r="EB1434">
            <v>0</v>
          </cell>
          <cell r="ED1434">
            <v>0</v>
          </cell>
          <cell r="EF1434">
            <v>0</v>
          </cell>
          <cell r="EJ1434">
            <v>0</v>
          </cell>
          <cell r="EL1434">
            <v>0</v>
          </cell>
          <cell r="EN1434">
            <v>0</v>
          </cell>
          <cell r="EP1434">
            <v>0</v>
          </cell>
          <cell r="ER1434">
            <v>0</v>
          </cell>
          <cell r="ET1434">
            <v>0</v>
          </cell>
          <cell r="EX1434">
            <v>0</v>
          </cell>
          <cell r="EZ1434">
            <v>0</v>
          </cell>
          <cell r="FD1434">
            <v>0</v>
          </cell>
          <cell r="FF1434">
            <v>0</v>
          </cell>
        </row>
        <row r="1435">
          <cell r="A1435" t="str">
            <v>KARLSKOGA CC</v>
          </cell>
          <cell r="B1435" t="str">
            <v>Sverige</v>
          </cell>
          <cell r="G1435">
            <v>35.200000000000003</v>
          </cell>
          <cell r="H1435">
            <v>0</v>
          </cell>
          <cell r="AK1435">
            <v>15.716799999999999</v>
          </cell>
          <cell r="AL1435">
            <v>0</v>
          </cell>
          <cell r="AN1435">
            <v>0</v>
          </cell>
          <cell r="AO1435">
            <v>2.8160000000000003</v>
          </cell>
          <cell r="AP1435">
            <v>528</v>
          </cell>
          <cell r="AQ1435">
            <v>3.5200000000000005</v>
          </cell>
          <cell r="BG1435" t="b">
            <v>0</v>
          </cell>
          <cell r="BO1435" t="b">
            <v>0</v>
          </cell>
          <cell r="CA1435" t="b">
            <v>0</v>
          </cell>
          <cell r="CB1435" t="b">
            <v>0</v>
          </cell>
          <cell r="CD1435" t="b">
            <v>0</v>
          </cell>
          <cell r="CE1435" t="b">
            <v>0</v>
          </cell>
          <cell r="CG1435" t="b">
            <v>0</v>
          </cell>
          <cell r="CH1435" t="b">
            <v>0</v>
          </cell>
          <cell r="CP1435" t="e">
            <v>#N/A</v>
          </cell>
          <cell r="CT1435" t="b">
            <v>0</v>
          </cell>
          <cell r="CV1435" t="b">
            <v>0</v>
          </cell>
          <cell r="CX1435" t="b">
            <v>0</v>
          </cell>
          <cell r="CZ1435" t="b">
            <v>0</v>
          </cell>
          <cell r="DB1435" t="b">
            <v>0</v>
          </cell>
          <cell r="DD1435" t="b">
            <v>0</v>
          </cell>
          <cell r="DF1435" t="b">
            <v>0</v>
          </cell>
          <cell r="DH1435" t="b">
            <v>0</v>
          </cell>
          <cell r="DJ1435" t="b">
            <v>0</v>
          </cell>
          <cell r="DL1435" t="b">
            <v>0</v>
          </cell>
          <cell r="DN1435" t="b">
            <v>0</v>
          </cell>
          <cell r="DP1435" t="b">
            <v>0</v>
          </cell>
          <cell r="DV1435">
            <v>0</v>
          </cell>
          <cell r="DX1435">
            <v>0</v>
          </cell>
          <cell r="DZ1435">
            <v>0</v>
          </cell>
          <cell r="EB1435">
            <v>0</v>
          </cell>
          <cell r="ED1435">
            <v>0</v>
          </cell>
          <cell r="EF1435">
            <v>0</v>
          </cell>
          <cell r="EJ1435">
            <v>0</v>
          </cell>
          <cell r="EL1435">
            <v>0</v>
          </cell>
          <cell r="EN1435">
            <v>0</v>
          </cell>
          <cell r="EP1435">
            <v>0</v>
          </cell>
          <cell r="ER1435">
            <v>0</v>
          </cell>
          <cell r="ET1435">
            <v>0</v>
          </cell>
          <cell r="EX1435">
            <v>0</v>
          </cell>
          <cell r="EZ1435">
            <v>0</v>
          </cell>
          <cell r="FD1435">
            <v>0</v>
          </cell>
          <cell r="FF1435">
            <v>0</v>
          </cell>
        </row>
        <row r="1436">
          <cell r="A1436" t="str">
            <v>KARLSTAD GT 1</v>
          </cell>
          <cell r="B1436" t="str">
            <v>Sverige</v>
          </cell>
          <cell r="G1436">
            <v>23.5</v>
          </cell>
          <cell r="H1436">
            <v>0</v>
          </cell>
          <cell r="AK1436">
            <v>5.5812499999999998</v>
          </cell>
          <cell r="AL1436">
            <v>0</v>
          </cell>
          <cell r="AN1436">
            <v>0</v>
          </cell>
          <cell r="AO1436">
            <v>0.94000000000000006</v>
          </cell>
          <cell r="AP1436">
            <v>352.5</v>
          </cell>
          <cell r="AQ1436">
            <v>1.8800000000000001</v>
          </cell>
          <cell r="BG1436" t="b">
            <v>0</v>
          </cell>
          <cell r="BO1436" t="b">
            <v>0</v>
          </cell>
          <cell r="CA1436" t="b">
            <v>0</v>
          </cell>
          <cell r="CB1436" t="b">
            <v>0</v>
          </cell>
          <cell r="CD1436" t="b">
            <v>0</v>
          </cell>
          <cell r="CE1436" t="b">
            <v>0</v>
          </cell>
          <cell r="CG1436" t="b">
            <v>0</v>
          </cell>
          <cell r="CH1436" t="b">
            <v>0</v>
          </cell>
          <cell r="CP1436" t="e">
            <v>#N/A</v>
          </cell>
          <cell r="CT1436" t="b">
            <v>0</v>
          </cell>
          <cell r="CV1436" t="b">
            <v>0</v>
          </cell>
          <cell r="CX1436" t="b">
            <v>0</v>
          </cell>
          <cell r="CZ1436" t="b">
            <v>0</v>
          </cell>
          <cell r="DB1436" t="b">
            <v>0</v>
          </cell>
          <cell r="DD1436" t="b">
            <v>0</v>
          </cell>
          <cell r="DF1436" t="b">
            <v>0</v>
          </cell>
          <cell r="DH1436" t="b">
            <v>0</v>
          </cell>
          <cell r="DJ1436" t="b">
            <v>0</v>
          </cell>
          <cell r="DL1436" t="b">
            <v>0</v>
          </cell>
          <cell r="DN1436" t="b">
            <v>0</v>
          </cell>
          <cell r="DP1436" t="b">
            <v>0</v>
          </cell>
          <cell r="DV1436">
            <v>0</v>
          </cell>
          <cell r="DX1436">
            <v>0</v>
          </cell>
          <cell r="DZ1436">
            <v>0</v>
          </cell>
          <cell r="EB1436">
            <v>0</v>
          </cell>
          <cell r="ED1436">
            <v>0</v>
          </cell>
          <cell r="EF1436">
            <v>0</v>
          </cell>
          <cell r="EJ1436">
            <v>0</v>
          </cell>
          <cell r="EL1436">
            <v>0</v>
          </cell>
          <cell r="EN1436">
            <v>0</v>
          </cell>
          <cell r="EP1436">
            <v>0</v>
          </cell>
          <cell r="ER1436">
            <v>0</v>
          </cell>
          <cell r="ET1436">
            <v>0</v>
          </cell>
          <cell r="EX1436">
            <v>0</v>
          </cell>
          <cell r="EZ1436">
            <v>0</v>
          </cell>
          <cell r="FD1436">
            <v>0</v>
          </cell>
          <cell r="FF1436">
            <v>0</v>
          </cell>
        </row>
        <row r="1437">
          <cell r="A1437" t="str">
            <v>KARLSTAD GT 1</v>
          </cell>
          <cell r="B1437" t="str">
            <v>Sverige</v>
          </cell>
          <cell r="G1437">
            <v>23.5</v>
          </cell>
          <cell r="H1437">
            <v>0</v>
          </cell>
          <cell r="AK1437">
            <v>5.5812499999999998</v>
          </cell>
          <cell r="AL1437">
            <v>0</v>
          </cell>
          <cell r="AN1437">
            <v>0</v>
          </cell>
          <cell r="AO1437">
            <v>0.94000000000000006</v>
          </cell>
          <cell r="AP1437">
            <v>352.5</v>
          </cell>
          <cell r="AQ1437">
            <v>1.8800000000000001</v>
          </cell>
          <cell r="BG1437" t="b">
            <v>0</v>
          </cell>
          <cell r="BO1437" t="b">
            <v>0</v>
          </cell>
          <cell r="CA1437" t="b">
            <v>0</v>
          </cell>
          <cell r="CB1437" t="b">
            <v>0</v>
          </cell>
          <cell r="CD1437" t="b">
            <v>0</v>
          </cell>
          <cell r="CE1437" t="b">
            <v>0</v>
          </cell>
          <cell r="CG1437" t="b">
            <v>0</v>
          </cell>
          <cell r="CH1437" t="b">
            <v>0</v>
          </cell>
          <cell r="CP1437" t="e">
            <v>#N/A</v>
          </cell>
          <cell r="CT1437" t="b">
            <v>0</v>
          </cell>
          <cell r="CV1437" t="b">
            <v>0</v>
          </cell>
          <cell r="CX1437" t="b">
            <v>0</v>
          </cell>
          <cell r="CZ1437" t="b">
            <v>0</v>
          </cell>
          <cell r="DB1437" t="b">
            <v>0</v>
          </cell>
          <cell r="DD1437" t="b">
            <v>0</v>
          </cell>
          <cell r="DF1437" t="b">
            <v>0</v>
          </cell>
          <cell r="DH1437" t="b">
            <v>0</v>
          </cell>
          <cell r="DJ1437" t="b">
            <v>0</v>
          </cell>
          <cell r="DL1437" t="b">
            <v>0</v>
          </cell>
          <cell r="DN1437" t="b">
            <v>0</v>
          </cell>
          <cell r="DP1437" t="b">
            <v>0</v>
          </cell>
          <cell r="DV1437">
            <v>0</v>
          </cell>
          <cell r="DX1437">
            <v>0</v>
          </cell>
          <cell r="DZ1437">
            <v>0</v>
          </cell>
          <cell r="EB1437">
            <v>0</v>
          </cell>
          <cell r="ED1437">
            <v>0</v>
          </cell>
          <cell r="EF1437">
            <v>0</v>
          </cell>
          <cell r="EJ1437">
            <v>0</v>
          </cell>
          <cell r="EL1437">
            <v>0</v>
          </cell>
          <cell r="EN1437">
            <v>0</v>
          </cell>
          <cell r="EP1437">
            <v>0</v>
          </cell>
          <cell r="ER1437">
            <v>0</v>
          </cell>
          <cell r="ET1437">
            <v>0</v>
          </cell>
          <cell r="EX1437">
            <v>0</v>
          </cell>
          <cell r="EZ1437">
            <v>0</v>
          </cell>
          <cell r="FD1437">
            <v>0</v>
          </cell>
          <cell r="FF1437">
            <v>0</v>
          </cell>
        </row>
        <row r="1438">
          <cell r="A1438" t="str">
            <v>KARLSTAD S1</v>
          </cell>
          <cell r="B1438" t="str">
            <v>Sverige</v>
          </cell>
          <cell r="G1438">
            <v>20</v>
          </cell>
          <cell r="H1438">
            <v>75</v>
          </cell>
          <cell r="AK1438">
            <v>3.8</v>
          </cell>
          <cell r="AL1438">
            <v>53.4375</v>
          </cell>
          <cell r="AN1438">
            <v>0</v>
          </cell>
          <cell r="AO1438">
            <v>1.7999999999999998</v>
          </cell>
          <cell r="AP1438">
            <v>500</v>
          </cell>
          <cell r="AQ1438">
            <v>2.8000000000000003</v>
          </cell>
          <cell r="BG1438" t="b">
            <v>0</v>
          </cell>
          <cell r="BO1438" t="b">
            <v>0</v>
          </cell>
          <cell r="CA1438" t="b">
            <v>0</v>
          </cell>
          <cell r="CB1438" t="b">
            <v>0</v>
          </cell>
          <cell r="CD1438" t="b">
            <v>0</v>
          </cell>
          <cell r="CE1438" t="b">
            <v>0</v>
          </cell>
          <cell r="CG1438" t="b">
            <v>0</v>
          </cell>
          <cell r="CH1438" t="b">
            <v>0</v>
          </cell>
          <cell r="CP1438" t="str">
            <v>ECWCHBPC</v>
          </cell>
          <cell r="CT1438" t="b">
            <v>0</v>
          </cell>
          <cell r="CV1438" t="b">
            <v>0</v>
          </cell>
          <cell r="CX1438" t="b">
            <v>0</v>
          </cell>
          <cell r="CZ1438" t="b">
            <v>0</v>
          </cell>
          <cell r="DB1438" t="b">
            <v>0</v>
          </cell>
          <cell r="DD1438" t="b">
            <v>0</v>
          </cell>
          <cell r="DF1438" t="b">
            <v>0</v>
          </cell>
          <cell r="DH1438" t="b">
            <v>0</v>
          </cell>
          <cell r="DJ1438" t="b">
            <v>0</v>
          </cell>
          <cell r="DL1438" t="b">
            <v>0</v>
          </cell>
          <cell r="DN1438" t="b">
            <v>0</v>
          </cell>
          <cell r="DP1438" t="b">
            <v>0</v>
          </cell>
          <cell r="DV1438">
            <v>0</v>
          </cell>
          <cell r="DX1438">
            <v>0</v>
          </cell>
          <cell r="DZ1438">
            <v>0</v>
          </cell>
          <cell r="EB1438">
            <v>0</v>
          </cell>
          <cell r="ED1438">
            <v>0</v>
          </cell>
          <cell r="EF1438">
            <v>0</v>
          </cell>
          <cell r="EJ1438">
            <v>0</v>
          </cell>
          <cell r="EL1438">
            <v>0</v>
          </cell>
          <cell r="EN1438">
            <v>0</v>
          </cell>
          <cell r="EP1438">
            <v>0</v>
          </cell>
          <cell r="ER1438">
            <v>0</v>
          </cell>
          <cell r="ET1438">
            <v>0</v>
          </cell>
          <cell r="EX1438">
            <v>0</v>
          </cell>
          <cell r="EZ1438">
            <v>0</v>
          </cell>
          <cell r="FD1438">
            <v>0</v>
          </cell>
          <cell r="FF1438">
            <v>0</v>
          </cell>
        </row>
        <row r="1439">
          <cell r="A1439" t="str">
            <v>KARSKÄR (A)</v>
          </cell>
          <cell r="B1439" t="str">
            <v>Sverige</v>
          </cell>
          <cell r="G1439">
            <v>40</v>
          </cell>
          <cell r="H1439">
            <v>0</v>
          </cell>
          <cell r="AK1439">
            <v>15.579999999999998</v>
          </cell>
          <cell r="AL1439">
            <v>0</v>
          </cell>
          <cell r="AN1439">
            <v>0</v>
          </cell>
          <cell r="AO1439">
            <v>3.2</v>
          </cell>
          <cell r="AP1439">
            <v>800</v>
          </cell>
          <cell r="AQ1439">
            <v>5.6000000000000005</v>
          </cell>
          <cell r="BG1439" t="b">
            <v>0</v>
          </cell>
          <cell r="BO1439" t="b">
            <v>0</v>
          </cell>
          <cell r="CA1439" t="b">
            <v>0</v>
          </cell>
          <cell r="CB1439" t="b">
            <v>0</v>
          </cell>
          <cell r="CD1439" t="b">
            <v>0</v>
          </cell>
          <cell r="CE1439" t="b">
            <v>0</v>
          </cell>
          <cell r="CG1439" t="b">
            <v>0</v>
          </cell>
          <cell r="CH1439" t="b">
            <v>0</v>
          </cell>
          <cell r="CP1439" t="e">
            <v>#N/A</v>
          </cell>
          <cell r="CT1439" t="b">
            <v>0</v>
          </cell>
          <cell r="CV1439" t="b">
            <v>0</v>
          </cell>
          <cell r="CX1439" t="b">
            <v>0</v>
          </cell>
          <cell r="CZ1439" t="b">
            <v>0</v>
          </cell>
          <cell r="DB1439" t="b">
            <v>0</v>
          </cell>
          <cell r="DD1439" t="b">
            <v>0</v>
          </cell>
          <cell r="DF1439" t="b">
            <v>0</v>
          </cell>
          <cell r="DH1439" t="b">
            <v>0</v>
          </cell>
          <cell r="DJ1439" t="b">
            <v>0</v>
          </cell>
          <cell r="DL1439" t="b">
            <v>0</v>
          </cell>
          <cell r="DN1439" t="b">
            <v>0</v>
          </cell>
          <cell r="DP1439" t="b">
            <v>0</v>
          </cell>
          <cell r="DV1439">
            <v>0</v>
          </cell>
          <cell r="DX1439">
            <v>0</v>
          </cell>
          <cell r="DZ1439">
            <v>0</v>
          </cell>
          <cell r="EB1439">
            <v>0</v>
          </cell>
          <cell r="ED1439">
            <v>0</v>
          </cell>
          <cell r="EF1439">
            <v>0</v>
          </cell>
          <cell r="EJ1439">
            <v>0</v>
          </cell>
          <cell r="EL1439">
            <v>0</v>
          </cell>
          <cell r="EN1439">
            <v>0</v>
          </cell>
          <cell r="EP1439">
            <v>0</v>
          </cell>
          <cell r="ER1439">
            <v>0</v>
          </cell>
          <cell r="ET1439">
            <v>0</v>
          </cell>
          <cell r="EX1439">
            <v>0</v>
          </cell>
          <cell r="EZ1439">
            <v>0</v>
          </cell>
          <cell r="FD1439">
            <v>0</v>
          </cell>
          <cell r="FF1439">
            <v>0</v>
          </cell>
        </row>
        <row r="1440">
          <cell r="A1440" t="str">
            <v>KARSKÄR (A)</v>
          </cell>
          <cell r="B1440" t="str">
            <v>Sverige</v>
          </cell>
          <cell r="G1440">
            <v>40</v>
          </cell>
          <cell r="H1440">
            <v>0</v>
          </cell>
          <cell r="AK1440">
            <v>15.579999999999998</v>
          </cell>
          <cell r="AL1440">
            <v>0</v>
          </cell>
          <cell r="AN1440">
            <v>0</v>
          </cell>
          <cell r="AO1440">
            <v>3.2</v>
          </cell>
          <cell r="AP1440">
            <v>800</v>
          </cell>
          <cell r="AQ1440">
            <v>5.6000000000000005</v>
          </cell>
          <cell r="BG1440" t="b">
            <v>0</v>
          </cell>
          <cell r="BO1440" t="b">
            <v>0</v>
          </cell>
          <cell r="CA1440" t="b">
            <v>0</v>
          </cell>
          <cell r="CB1440" t="b">
            <v>0</v>
          </cell>
          <cell r="CD1440" t="b">
            <v>0</v>
          </cell>
          <cell r="CE1440" t="b">
            <v>0</v>
          </cell>
          <cell r="CG1440" t="b">
            <v>0</v>
          </cell>
          <cell r="CH1440" t="b">
            <v>0</v>
          </cell>
          <cell r="CP1440" t="e">
            <v>#N/A</v>
          </cell>
          <cell r="CT1440" t="b">
            <v>0</v>
          </cell>
          <cell r="CV1440" t="b">
            <v>0</v>
          </cell>
          <cell r="CX1440" t="b">
            <v>0</v>
          </cell>
          <cell r="CZ1440" t="b">
            <v>0</v>
          </cell>
          <cell r="DB1440" t="b">
            <v>0</v>
          </cell>
          <cell r="DD1440" t="b">
            <v>0</v>
          </cell>
          <cell r="DF1440" t="b">
            <v>0</v>
          </cell>
          <cell r="DH1440" t="b">
            <v>0</v>
          </cell>
          <cell r="DJ1440" t="b">
            <v>0</v>
          </cell>
          <cell r="DL1440" t="b">
            <v>0</v>
          </cell>
          <cell r="DN1440" t="b">
            <v>0</v>
          </cell>
          <cell r="DP1440" t="b">
            <v>0</v>
          </cell>
          <cell r="DV1440">
            <v>0</v>
          </cell>
          <cell r="DX1440">
            <v>0</v>
          </cell>
          <cell r="DZ1440">
            <v>0</v>
          </cell>
          <cell r="EB1440">
            <v>0</v>
          </cell>
          <cell r="ED1440">
            <v>0</v>
          </cell>
          <cell r="EF1440">
            <v>0</v>
          </cell>
          <cell r="EJ1440">
            <v>0</v>
          </cell>
          <cell r="EL1440">
            <v>0</v>
          </cell>
          <cell r="EN1440">
            <v>0</v>
          </cell>
          <cell r="EP1440">
            <v>0</v>
          </cell>
          <cell r="ER1440">
            <v>0</v>
          </cell>
          <cell r="ET1440">
            <v>0</v>
          </cell>
          <cell r="EX1440">
            <v>0</v>
          </cell>
          <cell r="EZ1440">
            <v>0</v>
          </cell>
          <cell r="FD1440">
            <v>0</v>
          </cell>
          <cell r="FF1440">
            <v>0</v>
          </cell>
        </row>
        <row r="1441">
          <cell r="A1441" t="str">
            <v>KARSKÄR G4</v>
          </cell>
          <cell r="B1441" t="str">
            <v>Sverige</v>
          </cell>
          <cell r="G1441">
            <v>125</v>
          </cell>
          <cell r="H1441">
            <v>0</v>
          </cell>
          <cell r="AK1441">
            <v>48.687499999999993</v>
          </cell>
          <cell r="AL1441">
            <v>0</v>
          </cell>
          <cell r="AN1441">
            <v>0</v>
          </cell>
          <cell r="AO1441">
            <v>10</v>
          </cell>
          <cell r="AP1441">
            <v>2500</v>
          </cell>
          <cell r="AQ1441">
            <v>17.5</v>
          </cell>
          <cell r="BG1441" t="b">
            <v>0</v>
          </cell>
          <cell r="BO1441" t="b">
            <v>0</v>
          </cell>
          <cell r="CA1441" t="b">
            <v>0</v>
          </cell>
          <cell r="CB1441" t="b">
            <v>0</v>
          </cell>
          <cell r="CD1441" t="b">
            <v>0</v>
          </cell>
          <cell r="CE1441" t="b">
            <v>0</v>
          </cell>
          <cell r="CG1441" t="b">
            <v>0</v>
          </cell>
          <cell r="CH1441" t="b">
            <v>0</v>
          </cell>
          <cell r="CP1441" t="e">
            <v>#N/A</v>
          </cell>
          <cell r="CT1441" t="b">
            <v>0</v>
          </cell>
          <cell r="CV1441" t="b">
            <v>0</v>
          </cell>
          <cell r="CX1441" t="b">
            <v>0</v>
          </cell>
          <cell r="CZ1441" t="b">
            <v>0</v>
          </cell>
          <cell r="DB1441" t="b">
            <v>0</v>
          </cell>
          <cell r="DD1441" t="b">
            <v>0</v>
          </cell>
          <cell r="DF1441" t="b">
            <v>0</v>
          </cell>
          <cell r="DH1441" t="b">
            <v>0</v>
          </cell>
          <cell r="DJ1441" t="b">
            <v>0</v>
          </cell>
          <cell r="DL1441" t="b">
            <v>0</v>
          </cell>
          <cell r="DN1441" t="b">
            <v>0</v>
          </cell>
          <cell r="DP1441" t="b">
            <v>0</v>
          </cell>
          <cell r="DV1441">
            <v>0</v>
          </cell>
          <cell r="DX1441">
            <v>0</v>
          </cell>
          <cell r="DZ1441">
            <v>0</v>
          </cell>
          <cell r="EB1441">
            <v>0</v>
          </cell>
          <cell r="ED1441">
            <v>0</v>
          </cell>
          <cell r="EF1441">
            <v>0</v>
          </cell>
          <cell r="EJ1441">
            <v>0</v>
          </cell>
          <cell r="EL1441">
            <v>0</v>
          </cell>
          <cell r="EN1441">
            <v>0</v>
          </cell>
          <cell r="EP1441">
            <v>0</v>
          </cell>
          <cell r="ER1441">
            <v>0</v>
          </cell>
          <cell r="ET1441">
            <v>0</v>
          </cell>
          <cell r="EX1441">
            <v>0</v>
          </cell>
          <cell r="EZ1441">
            <v>0</v>
          </cell>
          <cell r="FD1441">
            <v>0</v>
          </cell>
          <cell r="FF1441">
            <v>0</v>
          </cell>
        </row>
        <row r="1442">
          <cell r="A1442" t="str">
            <v>KARSKÄR G4</v>
          </cell>
          <cell r="B1442" t="str">
            <v>Sverige</v>
          </cell>
          <cell r="G1442">
            <v>125</v>
          </cell>
          <cell r="H1442">
            <v>0</v>
          </cell>
          <cell r="AK1442">
            <v>48.687499999999993</v>
          </cell>
          <cell r="AL1442">
            <v>0</v>
          </cell>
          <cell r="AN1442">
            <v>0</v>
          </cell>
          <cell r="AO1442">
            <v>10</v>
          </cell>
          <cell r="AP1442">
            <v>2500</v>
          </cell>
          <cell r="AQ1442">
            <v>17.5</v>
          </cell>
          <cell r="BG1442" t="b">
            <v>0</v>
          </cell>
          <cell r="BO1442" t="b">
            <v>0</v>
          </cell>
          <cell r="CA1442" t="b">
            <v>0</v>
          </cell>
          <cell r="CB1442" t="b">
            <v>0</v>
          </cell>
          <cell r="CD1442" t="b">
            <v>0</v>
          </cell>
          <cell r="CE1442" t="b">
            <v>0</v>
          </cell>
          <cell r="CG1442" t="b">
            <v>0</v>
          </cell>
          <cell r="CH1442" t="b">
            <v>0</v>
          </cell>
          <cell r="CP1442" t="e">
            <v>#N/A</v>
          </cell>
          <cell r="CT1442" t="b">
            <v>0</v>
          </cell>
          <cell r="CV1442" t="b">
            <v>0</v>
          </cell>
          <cell r="CX1442" t="b">
            <v>0</v>
          </cell>
          <cell r="CZ1442" t="b">
            <v>0</v>
          </cell>
          <cell r="DB1442" t="b">
            <v>0</v>
          </cell>
          <cell r="DD1442" t="b">
            <v>0</v>
          </cell>
          <cell r="DF1442" t="b">
            <v>0</v>
          </cell>
          <cell r="DH1442" t="b">
            <v>0</v>
          </cell>
          <cell r="DJ1442" t="b">
            <v>0</v>
          </cell>
          <cell r="DL1442" t="b">
            <v>0</v>
          </cell>
          <cell r="DN1442" t="b">
            <v>0</v>
          </cell>
          <cell r="DP1442" t="b">
            <v>0</v>
          </cell>
          <cell r="DV1442">
            <v>0</v>
          </cell>
          <cell r="DX1442">
            <v>0</v>
          </cell>
          <cell r="DZ1442">
            <v>0</v>
          </cell>
          <cell r="EB1442">
            <v>0</v>
          </cell>
          <cell r="ED1442">
            <v>0</v>
          </cell>
          <cell r="EF1442">
            <v>0</v>
          </cell>
          <cell r="EJ1442">
            <v>0</v>
          </cell>
          <cell r="EL1442">
            <v>0</v>
          </cell>
          <cell r="EN1442">
            <v>0</v>
          </cell>
          <cell r="EP1442">
            <v>0</v>
          </cell>
          <cell r="ER1442">
            <v>0</v>
          </cell>
          <cell r="ET1442">
            <v>0</v>
          </cell>
          <cell r="EX1442">
            <v>0</v>
          </cell>
          <cell r="EZ1442">
            <v>0</v>
          </cell>
          <cell r="FD1442">
            <v>0</v>
          </cell>
          <cell r="FF1442">
            <v>0</v>
          </cell>
        </row>
        <row r="1443">
          <cell r="A1443" t="str">
            <v>KIMSTAD GT 1-2</v>
          </cell>
          <cell r="B1443" t="str">
            <v>Sverige</v>
          </cell>
          <cell r="G1443">
            <v>133</v>
          </cell>
          <cell r="H1443">
            <v>0</v>
          </cell>
          <cell r="AK1443">
            <v>34.1145</v>
          </cell>
          <cell r="AL1443">
            <v>0</v>
          </cell>
          <cell r="AN1443">
            <v>0</v>
          </cell>
          <cell r="AO1443">
            <v>5.32</v>
          </cell>
          <cell r="AP1443">
            <v>1995</v>
          </cell>
          <cell r="AQ1443">
            <v>10.64</v>
          </cell>
          <cell r="BG1443" t="b">
            <v>0</v>
          </cell>
          <cell r="BO1443" t="b">
            <v>0</v>
          </cell>
          <cell r="CA1443" t="b">
            <v>0</v>
          </cell>
          <cell r="CB1443" t="b">
            <v>0</v>
          </cell>
          <cell r="CD1443" t="b">
            <v>0</v>
          </cell>
          <cell r="CE1443" t="b">
            <v>0</v>
          </cell>
          <cell r="CG1443" t="b">
            <v>0</v>
          </cell>
          <cell r="CH1443" t="b">
            <v>0</v>
          </cell>
          <cell r="CP1443" t="e">
            <v>#N/A</v>
          </cell>
          <cell r="CT1443" t="b">
            <v>0</v>
          </cell>
          <cell r="CV1443" t="b">
            <v>0</v>
          </cell>
          <cell r="CX1443" t="b">
            <v>0</v>
          </cell>
          <cell r="CZ1443" t="b">
            <v>0</v>
          </cell>
          <cell r="DB1443" t="b">
            <v>0</v>
          </cell>
          <cell r="DD1443" t="b">
            <v>0</v>
          </cell>
          <cell r="DF1443" t="b">
            <v>0</v>
          </cell>
          <cell r="DH1443" t="b">
            <v>0</v>
          </cell>
          <cell r="DJ1443" t="b">
            <v>0</v>
          </cell>
          <cell r="DL1443" t="b">
            <v>0</v>
          </cell>
          <cell r="DN1443" t="b">
            <v>0</v>
          </cell>
          <cell r="DP1443" t="b">
            <v>0</v>
          </cell>
          <cell r="DV1443">
            <v>0</v>
          </cell>
          <cell r="DX1443">
            <v>0</v>
          </cell>
          <cell r="DZ1443">
            <v>0</v>
          </cell>
          <cell r="EB1443">
            <v>0</v>
          </cell>
          <cell r="ED1443">
            <v>0</v>
          </cell>
          <cell r="EF1443">
            <v>0</v>
          </cell>
          <cell r="EJ1443">
            <v>0</v>
          </cell>
          <cell r="EL1443">
            <v>0</v>
          </cell>
          <cell r="EN1443">
            <v>0</v>
          </cell>
          <cell r="EP1443">
            <v>0</v>
          </cell>
          <cell r="ER1443">
            <v>0</v>
          </cell>
          <cell r="ET1443">
            <v>0</v>
          </cell>
          <cell r="EX1443">
            <v>0</v>
          </cell>
          <cell r="EZ1443">
            <v>0</v>
          </cell>
          <cell r="FD1443">
            <v>0</v>
          </cell>
          <cell r="FF1443">
            <v>0</v>
          </cell>
        </row>
        <row r="1444">
          <cell r="A1444" t="str">
            <v>KIMSTAD GT 1-2</v>
          </cell>
          <cell r="B1444" t="str">
            <v>Sverige</v>
          </cell>
          <cell r="G1444">
            <v>133</v>
          </cell>
          <cell r="H1444">
            <v>0</v>
          </cell>
          <cell r="AK1444">
            <v>34.1145</v>
          </cell>
          <cell r="AL1444">
            <v>0</v>
          </cell>
          <cell r="AN1444">
            <v>0</v>
          </cell>
          <cell r="AO1444">
            <v>5.32</v>
          </cell>
          <cell r="AP1444">
            <v>1995</v>
          </cell>
          <cell r="AQ1444">
            <v>10.64</v>
          </cell>
          <cell r="BG1444" t="b">
            <v>0</v>
          </cell>
          <cell r="BO1444" t="b">
            <v>0</v>
          </cell>
          <cell r="CA1444" t="b">
            <v>0</v>
          </cell>
          <cell r="CB1444" t="b">
            <v>0</v>
          </cell>
          <cell r="CD1444" t="b">
            <v>0</v>
          </cell>
          <cell r="CE1444" t="b">
            <v>0</v>
          </cell>
          <cell r="CG1444" t="b">
            <v>0</v>
          </cell>
          <cell r="CH1444" t="b">
            <v>0</v>
          </cell>
          <cell r="CP1444" t="e">
            <v>#N/A</v>
          </cell>
          <cell r="CT1444" t="b">
            <v>0</v>
          </cell>
          <cell r="CV1444" t="b">
            <v>0</v>
          </cell>
          <cell r="CX1444" t="b">
            <v>0</v>
          </cell>
          <cell r="CZ1444" t="b">
            <v>0</v>
          </cell>
          <cell r="DB1444" t="b">
            <v>0</v>
          </cell>
          <cell r="DD1444" t="b">
            <v>0</v>
          </cell>
          <cell r="DF1444" t="b">
            <v>0</v>
          </cell>
          <cell r="DH1444" t="b">
            <v>0</v>
          </cell>
          <cell r="DJ1444" t="b">
            <v>0</v>
          </cell>
          <cell r="DL1444" t="b">
            <v>0</v>
          </cell>
          <cell r="DN1444" t="b">
            <v>0</v>
          </cell>
          <cell r="DP1444" t="b">
            <v>0</v>
          </cell>
          <cell r="DV1444">
            <v>0</v>
          </cell>
          <cell r="DX1444">
            <v>0</v>
          </cell>
          <cell r="DZ1444">
            <v>0</v>
          </cell>
          <cell r="EB1444">
            <v>0</v>
          </cell>
          <cell r="ED1444">
            <v>0</v>
          </cell>
          <cell r="EF1444">
            <v>0</v>
          </cell>
          <cell r="EJ1444">
            <v>0</v>
          </cell>
          <cell r="EL1444">
            <v>0</v>
          </cell>
          <cell r="EN1444">
            <v>0</v>
          </cell>
          <cell r="EP1444">
            <v>0</v>
          </cell>
          <cell r="ER1444">
            <v>0</v>
          </cell>
          <cell r="ET1444">
            <v>0</v>
          </cell>
          <cell r="EX1444">
            <v>0</v>
          </cell>
          <cell r="EZ1444">
            <v>0</v>
          </cell>
          <cell r="FD1444">
            <v>0</v>
          </cell>
          <cell r="FF1444">
            <v>0</v>
          </cell>
        </row>
        <row r="1445">
          <cell r="A1445" t="str">
            <v>KORSTA 1</v>
          </cell>
          <cell r="B1445" t="str">
            <v>Sverige</v>
          </cell>
          <cell r="G1445">
            <v>60</v>
          </cell>
          <cell r="H1445">
            <v>110</v>
          </cell>
          <cell r="AK1445">
            <v>17.669999999999998</v>
          </cell>
          <cell r="AL1445">
            <v>59.390833333333333</v>
          </cell>
          <cell r="AN1445">
            <v>0</v>
          </cell>
          <cell r="AO1445">
            <v>4.8</v>
          </cell>
          <cell r="AP1445">
            <v>1200</v>
          </cell>
          <cell r="AQ1445">
            <v>8.4</v>
          </cell>
          <cell r="BG1445" t="b">
            <v>0</v>
          </cell>
          <cell r="BO1445" t="b">
            <v>0</v>
          </cell>
          <cell r="CA1445" t="b">
            <v>0</v>
          </cell>
          <cell r="CB1445" t="b">
            <v>0</v>
          </cell>
          <cell r="CD1445" t="b">
            <v>0</v>
          </cell>
          <cell r="CE1445" t="b">
            <v>0</v>
          </cell>
          <cell r="CG1445" t="b">
            <v>0</v>
          </cell>
          <cell r="CH1445" t="b">
            <v>0</v>
          </cell>
          <cell r="CP1445" t="e">
            <v>#N/A</v>
          </cell>
          <cell r="CT1445" t="b">
            <v>0</v>
          </cell>
          <cell r="CV1445" t="b">
            <v>0</v>
          </cell>
          <cell r="CX1445" t="b">
            <v>0</v>
          </cell>
          <cell r="CZ1445" t="b">
            <v>0</v>
          </cell>
          <cell r="DB1445" t="b">
            <v>0</v>
          </cell>
          <cell r="DD1445" t="b">
            <v>0</v>
          </cell>
          <cell r="DF1445" t="b">
            <v>0</v>
          </cell>
          <cell r="DH1445" t="b">
            <v>0</v>
          </cell>
          <cell r="DJ1445" t="b">
            <v>0</v>
          </cell>
          <cell r="DL1445" t="b">
            <v>0</v>
          </cell>
          <cell r="DN1445" t="b">
            <v>0</v>
          </cell>
          <cell r="DP1445" t="b">
            <v>0</v>
          </cell>
          <cell r="DV1445">
            <v>0</v>
          </cell>
          <cell r="DX1445">
            <v>0</v>
          </cell>
          <cell r="DZ1445">
            <v>0</v>
          </cell>
          <cell r="EB1445">
            <v>0</v>
          </cell>
          <cell r="ED1445">
            <v>0</v>
          </cell>
          <cell r="EF1445">
            <v>0</v>
          </cell>
          <cell r="EJ1445">
            <v>0</v>
          </cell>
          <cell r="EL1445">
            <v>0</v>
          </cell>
          <cell r="EN1445">
            <v>0</v>
          </cell>
          <cell r="EP1445">
            <v>0</v>
          </cell>
          <cell r="ER1445">
            <v>0</v>
          </cell>
          <cell r="ET1445">
            <v>0</v>
          </cell>
          <cell r="EX1445">
            <v>0</v>
          </cell>
          <cell r="EZ1445">
            <v>0</v>
          </cell>
          <cell r="FD1445">
            <v>0</v>
          </cell>
          <cell r="FF1445">
            <v>0</v>
          </cell>
        </row>
        <row r="1446">
          <cell r="A1446" t="str">
            <v>KORSTA 1</v>
          </cell>
          <cell r="B1446" t="str">
            <v>Sverige</v>
          </cell>
          <cell r="G1446">
            <v>60</v>
          </cell>
          <cell r="H1446">
            <v>110</v>
          </cell>
          <cell r="AK1446">
            <v>17.669999999999998</v>
          </cell>
          <cell r="AL1446">
            <v>59.390833333333333</v>
          </cell>
          <cell r="AN1446">
            <v>0</v>
          </cell>
          <cell r="AO1446">
            <v>4.8</v>
          </cell>
          <cell r="AP1446">
            <v>1200</v>
          </cell>
          <cell r="AQ1446">
            <v>8.4</v>
          </cell>
          <cell r="BG1446" t="b">
            <v>0</v>
          </cell>
          <cell r="BO1446" t="b">
            <v>0</v>
          </cell>
          <cell r="CA1446" t="b">
            <v>0</v>
          </cell>
          <cell r="CB1446" t="b">
            <v>0</v>
          </cell>
          <cell r="CD1446" t="b">
            <v>0</v>
          </cell>
          <cell r="CE1446" t="b">
            <v>0</v>
          </cell>
          <cell r="CG1446" t="b">
            <v>0</v>
          </cell>
          <cell r="CH1446" t="b">
            <v>0</v>
          </cell>
          <cell r="CP1446" t="e">
            <v>#N/A</v>
          </cell>
          <cell r="CT1446" t="b">
            <v>0</v>
          </cell>
          <cell r="CV1446" t="b">
            <v>0</v>
          </cell>
          <cell r="CX1446" t="b">
            <v>0</v>
          </cell>
          <cell r="CZ1446" t="b">
            <v>0</v>
          </cell>
          <cell r="DB1446" t="b">
            <v>0</v>
          </cell>
          <cell r="DD1446" t="b">
            <v>0</v>
          </cell>
          <cell r="DF1446" t="b">
            <v>0</v>
          </cell>
          <cell r="DH1446" t="b">
            <v>0</v>
          </cell>
          <cell r="DJ1446" t="b">
            <v>0</v>
          </cell>
          <cell r="DL1446" t="b">
            <v>0</v>
          </cell>
          <cell r="DN1446" t="b">
            <v>0</v>
          </cell>
          <cell r="DP1446" t="b">
            <v>0</v>
          </cell>
          <cell r="DV1446">
            <v>0</v>
          </cell>
          <cell r="DX1446">
            <v>0</v>
          </cell>
          <cell r="DZ1446">
            <v>0</v>
          </cell>
          <cell r="EB1446">
            <v>0</v>
          </cell>
          <cell r="ED1446">
            <v>0</v>
          </cell>
          <cell r="EF1446">
            <v>0</v>
          </cell>
          <cell r="EJ1446">
            <v>0</v>
          </cell>
          <cell r="EL1446">
            <v>0</v>
          </cell>
          <cell r="EN1446">
            <v>0</v>
          </cell>
          <cell r="EP1446">
            <v>0</v>
          </cell>
          <cell r="ER1446">
            <v>0</v>
          </cell>
          <cell r="ET1446">
            <v>0</v>
          </cell>
          <cell r="EX1446">
            <v>0</v>
          </cell>
          <cell r="EZ1446">
            <v>0</v>
          </cell>
          <cell r="FD1446">
            <v>0</v>
          </cell>
          <cell r="FF1446">
            <v>0</v>
          </cell>
        </row>
        <row r="1447">
          <cell r="A1447" t="str">
            <v>KRISTIANSTAD 1</v>
          </cell>
          <cell r="B1447" t="str">
            <v>Sverige</v>
          </cell>
          <cell r="G1447">
            <v>13.5</v>
          </cell>
          <cell r="H1447">
            <v>35</v>
          </cell>
          <cell r="AK1447">
            <v>3.0779999999999998</v>
          </cell>
          <cell r="AL1447">
            <v>20.688888888888886</v>
          </cell>
          <cell r="AN1447">
            <v>0</v>
          </cell>
          <cell r="AO1447">
            <v>1.2149999999999999</v>
          </cell>
          <cell r="AP1447">
            <v>337.5</v>
          </cell>
          <cell r="AQ1447">
            <v>1.8900000000000001</v>
          </cell>
          <cell r="BG1447" t="b">
            <v>0</v>
          </cell>
          <cell r="BO1447" t="b">
            <v>0</v>
          </cell>
          <cell r="CA1447" t="b">
            <v>0</v>
          </cell>
          <cell r="CB1447" t="b">
            <v>0</v>
          </cell>
          <cell r="CD1447" t="b">
            <v>0</v>
          </cell>
          <cell r="CE1447" t="b">
            <v>0</v>
          </cell>
          <cell r="CG1447" t="b">
            <v>0</v>
          </cell>
          <cell r="CH1447" t="b">
            <v>0</v>
          </cell>
          <cell r="CP1447" t="str">
            <v>ECWCHBPC</v>
          </cell>
          <cell r="CT1447" t="b">
            <v>0</v>
          </cell>
          <cell r="CV1447" t="b">
            <v>0</v>
          </cell>
          <cell r="CX1447" t="b">
            <v>0</v>
          </cell>
          <cell r="CZ1447" t="b">
            <v>0</v>
          </cell>
          <cell r="DB1447" t="b">
            <v>0</v>
          </cell>
          <cell r="DD1447" t="b">
            <v>0</v>
          </cell>
          <cell r="DF1447" t="b">
            <v>0</v>
          </cell>
          <cell r="DH1447" t="b">
            <v>0</v>
          </cell>
          <cell r="DJ1447" t="b">
            <v>0</v>
          </cell>
          <cell r="DL1447" t="b">
            <v>0</v>
          </cell>
          <cell r="DN1447" t="b">
            <v>0</v>
          </cell>
          <cell r="DP1447" t="b">
            <v>0</v>
          </cell>
          <cell r="DV1447">
            <v>0</v>
          </cell>
          <cell r="DX1447">
            <v>0</v>
          </cell>
          <cell r="DZ1447">
            <v>0</v>
          </cell>
          <cell r="EB1447">
            <v>0</v>
          </cell>
          <cell r="ED1447">
            <v>0</v>
          </cell>
          <cell r="EF1447">
            <v>0</v>
          </cell>
          <cell r="EJ1447">
            <v>0</v>
          </cell>
          <cell r="EL1447">
            <v>0</v>
          </cell>
          <cell r="EN1447">
            <v>0</v>
          </cell>
          <cell r="EP1447">
            <v>0</v>
          </cell>
          <cell r="ER1447">
            <v>0</v>
          </cell>
          <cell r="ET1447">
            <v>0</v>
          </cell>
          <cell r="EX1447">
            <v>0</v>
          </cell>
          <cell r="EZ1447">
            <v>0</v>
          </cell>
          <cell r="FD1447">
            <v>0</v>
          </cell>
          <cell r="FF1447">
            <v>0</v>
          </cell>
        </row>
        <row r="1448">
          <cell r="A1448" t="str">
            <v>KV LINKOPING 1&amp;3</v>
          </cell>
          <cell r="B1448" t="str">
            <v>Sverige</v>
          </cell>
          <cell r="G1448">
            <v>62</v>
          </cell>
          <cell r="H1448">
            <v>124</v>
          </cell>
          <cell r="AK1448">
            <v>17.081</v>
          </cell>
          <cell r="AL1448">
            <v>68.323999999999998</v>
          </cell>
          <cell r="AN1448">
            <v>0</v>
          </cell>
          <cell r="AO1448">
            <v>9.7712000000000003</v>
          </cell>
          <cell r="AP1448">
            <v>1540.7</v>
          </cell>
          <cell r="AQ1448">
            <v>8.6800000000000015</v>
          </cell>
          <cell r="BG1448" t="b">
            <v>0</v>
          </cell>
          <cell r="BO1448" t="b">
            <v>0</v>
          </cell>
          <cell r="CA1448" t="b">
            <v>0</v>
          </cell>
          <cell r="CB1448" t="b">
            <v>0</v>
          </cell>
          <cell r="CD1448" t="b">
            <v>0</v>
          </cell>
          <cell r="CE1448" t="b">
            <v>0</v>
          </cell>
          <cell r="CG1448" t="b">
            <v>0</v>
          </cell>
          <cell r="CH1448" t="b">
            <v>0</v>
          </cell>
          <cell r="CP1448" t="e">
            <v>#N/A</v>
          </cell>
          <cell r="CT1448" t="b">
            <v>0</v>
          </cell>
          <cell r="CV1448" t="b">
            <v>0</v>
          </cell>
          <cell r="CX1448" t="b">
            <v>0</v>
          </cell>
          <cell r="CZ1448" t="b">
            <v>0</v>
          </cell>
          <cell r="DB1448" t="b">
            <v>0</v>
          </cell>
          <cell r="DD1448" t="b">
            <v>0</v>
          </cell>
          <cell r="DF1448" t="b">
            <v>0</v>
          </cell>
          <cell r="DH1448" t="b">
            <v>0</v>
          </cell>
          <cell r="DJ1448" t="b">
            <v>0</v>
          </cell>
          <cell r="DL1448" t="b">
            <v>0</v>
          </cell>
          <cell r="DN1448" t="b">
            <v>0</v>
          </cell>
          <cell r="DP1448" t="b">
            <v>0</v>
          </cell>
          <cell r="DV1448">
            <v>0</v>
          </cell>
          <cell r="DX1448">
            <v>0</v>
          </cell>
          <cell r="DZ1448">
            <v>0</v>
          </cell>
          <cell r="EB1448">
            <v>0</v>
          </cell>
          <cell r="ED1448">
            <v>0</v>
          </cell>
          <cell r="EF1448">
            <v>0</v>
          </cell>
          <cell r="EJ1448">
            <v>0</v>
          </cell>
          <cell r="EL1448">
            <v>0</v>
          </cell>
          <cell r="EN1448">
            <v>0</v>
          </cell>
          <cell r="EP1448">
            <v>0</v>
          </cell>
          <cell r="ER1448">
            <v>0</v>
          </cell>
          <cell r="ET1448">
            <v>0</v>
          </cell>
          <cell r="EX1448">
            <v>0</v>
          </cell>
          <cell r="EZ1448">
            <v>0</v>
          </cell>
          <cell r="FD1448">
            <v>0</v>
          </cell>
          <cell r="FF1448">
            <v>0</v>
          </cell>
        </row>
        <row r="1449">
          <cell r="A1449" t="str">
            <v>LAHALL GT 1-4</v>
          </cell>
          <cell r="B1449" t="str">
            <v>Sverige</v>
          </cell>
          <cell r="G1449">
            <v>232</v>
          </cell>
          <cell r="H1449">
            <v>0</v>
          </cell>
          <cell r="AK1449">
            <v>59.508000000000003</v>
          </cell>
          <cell r="AL1449">
            <v>0</v>
          </cell>
          <cell r="AN1449">
            <v>0</v>
          </cell>
          <cell r="AO1449">
            <v>9.2799999999999994</v>
          </cell>
          <cell r="AP1449">
            <v>3480</v>
          </cell>
          <cell r="AQ1449">
            <v>18.559999999999999</v>
          </cell>
          <cell r="BG1449" t="b">
            <v>0</v>
          </cell>
          <cell r="BO1449" t="b">
            <v>0</v>
          </cell>
          <cell r="CA1449" t="b">
            <v>0</v>
          </cell>
          <cell r="CB1449" t="b">
            <v>0</v>
          </cell>
          <cell r="CD1449" t="b">
            <v>0</v>
          </cell>
          <cell r="CE1449" t="b">
            <v>0</v>
          </cell>
          <cell r="CG1449" t="b">
            <v>0</v>
          </cell>
          <cell r="CH1449" t="b">
            <v>0</v>
          </cell>
          <cell r="CP1449" t="e">
            <v>#N/A</v>
          </cell>
          <cell r="CT1449" t="b">
            <v>0</v>
          </cell>
          <cell r="CV1449" t="b">
            <v>0</v>
          </cell>
          <cell r="CX1449" t="b">
            <v>0</v>
          </cell>
          <cell r="CZ1449" t="b">
            <v>0</v>
          </cell>
          <cell r="DB1449" t="b">
            <v>0</v>
          </cell>
          <cell r="DD1449" t="b">
            <v>0</v>
          </cell>
          <cell r="DF1449" t="b">
            <v>0</v>
          </cell>
          <cell r="DH1449" t="b">
            <v>0</v>
          </cell>
          <cell r="DJ1449" t="b">
            <v>0</v>
          </cell>
          <cell r="DL1449" t="b">
            <v>0</v>
          </cell>
          <cell r="DN1449" t="b">
            <v>0</v>
          </cell>
          <cell r="DP1449" t="b">
            <v>0</v>
          </cell>
          <cell r="DV1449">
            <v>0</v>
          </cell>
          <cell r="DX1449">
            <v>0</v>
          </cell>
          <cell r="DZ1449">
            <v>0</v>
          </cell>
          <cell r="EB1449">
            <v>0</v>
          </cell>
          <cell r="ED1449">
            <v>0</v>
          </cell>
          <cell r="EF1449">
            <v>0</v>
          </cell>
          <cell r="EJ1449">
            <v>0</v>
          </cell>
          <cell r="EL1449">
            <v>0</v>
          </cell>
          <cell r="EN1449">
            <v>0</v>
          </cell>
          <cell r="EP1449">
            <v>0</v>
          </cell>
          <cell r="ER1449">
            <v>0</v>
          </cell>
          <cell r="ET1449">
            <v>0</v>
          </cell>
          <cell r="EX1449">
            <v>0</v>
          </cell>
          <cell r="EZ1449">
            <v>0</v>
          </cell>
          <cell r="FD1449">
            <v>0</v>
          </cell>
          <cell r="FF1449">
            <v>0</v>
          </cell>
        </row>
        <row r="1450">
          <cell r="A1450" t="str">
            <v>LAHALL GT 1-4</v>
          </cell>
          <cell r="B1450" t="str">
            <v>Sverige</v>
          </cell>
          <cell r="G1450">
            <v>232</v>
          </cell>
          <cell r="H1450">
            <v>0</v>
          </cell>
          <cell r="AK1450">
            <v>59.508000000000003</v>
          </cell>
          <cell r="AL1450">
            <v>0</v>
          </cell>
          <cell r="AN1450">
            <v>0</v>
          </cell>
          <cell r="AO1450">
            <v>9.2799999999999994</v>
          </cell>
          <cell r="AP1450">
            <v>3480</v>
          </cell>
          <cell r="AQ1450">
            <v>18.559999999999999</v>
          </cell>
          <cell r="BG1450" t="b">
            <v>0</v>
          </cell>
          <cell r="BO1450" t="b">
            <v>0</v>
          </cell>
          <cell r="CA1450" t="b">
            <v>0</v>
          </cell>
          <cell r="CB1450" t="b">
            <v>0</v>
          </cell>
          <cell r="CD1450" t="b">
            <v>0</v>
          </cell>
          <cell r="CE1450" t="b">
            <v>0</v>
          </cell>
          <cell r="CG1450" t="b">
            <v>0</v>
          </cell>
          <cell r="CH1450" t="b">
            <v>0</v>
          </cell>
          <cell r="CP1450" t="e">
            <v>#N/A</v>
          </cell>
          <cell r="CT1450" t="b">
            <v>0</v>
          </cell>
          <cell r="CV1450" t="b">
            <v>0</v>
          </cell>
          <cell r="CX1450" t="b">
            <v>0</v>
          </cell>
          <cell r="CZ1450" t="b">
            <v>0</v>
          </cell>
          <cell r="DB1450" t="b">
            <v>0</v>
          </cell>
          <cell r="DD1450" t="b">
            <v>0</v>
          </cell>
          <cell r="DF1450" t="b">
            <v>0</v>
          </cell>
          <cell r="DH1450" t="b">
            <v>0</v>
          </cell>
          <cell r="DJ1450" t="b">
            <v>0</v>
          </cell>
          <cell r="DL1450" t="b">
            <v>0</v>
          </cell>
          <cell r="DN1450" t="b">
            <v>0</v>
          </cell>
          <cell r="DP1450" t="b">
            <v>0</v>
          </cell>
          <cell r="DV1450">
            <v>0</v>
          </cell>
          <cell r="DX1450">
            <v>0</v>
          </cell>
          <cell r="DZ1450">
            <v>0</v>
          </cell>
          <cell r="EB1450">
            <v>0</v>
          </cell>
          <cell r="ED1450">
            <v>0</v>
          </cell>
          <cell r="EF1450">
            <v>0</v>
          </cell>
          <cell r="EJ1450">
            <v>0</v>
          </cell>
          <cell r="EL1450">
            <v>0</v>
          </cell>
          <cell r="EN1450">
            <v>0</v>
          </cell>
          <cell r="EP1450">
            <v>0</v>
          </cell>
          <cell r="ER1450">
            <v>0</v>
          </cell>
          <cell r="ET1450">
            <v>0</v>
          </cell>
          <cell r="EX1450">
            <v>0</v>
          </cell>
          <cell r="EZ1450">
            <v>0</v>
          </cell>
          <cell r="FD1450">
            <v>0</v>
          </cell>
          <cell r="FF1450">
            <v>0</v>
          </cell>
        </row>
        <row r="1451">
          <cell r="A1451" t="str">
            <v>LULEÅ 1</v>
          </cell>
          <cell r="B1451" t="str">
            <v>Sverige</v>
          </cell>
          <cell r="G1451">
            <v>97</v>
          </cell>
          <cell r="H1451">
            <v>161.66666666666669</v>
          </cell>
          <cell r="AK1451">
            <v>30.409500000000001</v>
          </cell>
          <cell r="AL1451">
            <v>84.470833333333346</v>
          </cell>
          <cell r="AN1451">
            <v>0</v>
          </cell>
          <cell r="AO1451">
            <v>7.76</v>
          </cell>
          <cell r="AP1451">
            <v>1940</v>
          </cell>
          <cell r="AQ1451">
            <v>13.580000000000002</v>
          </cell>
          <cell r="BG1451" t="b">
            <v>0</v>
          </cell>
          <cell r="BO1451" t="b">
            <v>0</v>
          </cell>
          <cell r="CA1451" t="b">
            <v>0</v>
          </cell>
          <cell r="CB1451" t="b">
            <v>0</v>
          </cell>
          <cell r="CD1451" t="b">
            <v>0</v>
          </cell>
          <cell r="CE1451" t="b">
            <v>0</v>
          </cell>
          <cell r="CG1451" t="b">
            <v>0</v>
          </cell>
          <cell r="CH1451" t="b">
            <v>0</v>
          </cell>
          <cell r="CP1451" t="e">
            <v>#N/A</v>
          </cell>
          <cell r="CT1451" t="b">
            <v>0</v>
          </cell>
          <cell r="CV1451" t="b">
            <v>0</v>
          </cell>
          <cell r="CX1451" t="b">
            <v>0</v>
          </cell>
          <cell r="CZ1451" t="b">
            <v>0</v>
          </cell>
          <cell r="DB1451" t="b">
            <v>0</v>
          </cell>
          <cell r="DD1451" t="b">
            <v>0</v>
          </cell>
          <cell r="DF1451" t="b">
            <v>0</v>
          </cell>
          <cell r="DH1451" t="b">
            <v>0</v>
          </cell>
          <cell r="DJ1451" t="b">
            <v>0</v>
          </cell>
          <cell r="DL1451" t="b">
            <v>0</v>
          </cell>
          <cell r="DN1451" t="b">
            <v>0</v>
          </cell>
          <cell r="DP1451" t="b">
            <v>0</v>
          </cell>
          <cell r="DV1451">
            <v>0</v>
          </cell>
          <cell r="DX1451">
            <v>0</v>
          </cell>
          <cell r="DZ1451">
            <v>0</v>
          </cell>
          <cell r="EB1451">
            <v>0</v>
          </cell>
          <cell r="ED1451">
            <v>0</v>
          </cell>
          <cell r="EF1451">
            <v>0</v>
          </cell>
          <cell r="EJ1451">
            <v>0</v>
          </cell>
          <cell r="EL1451">
            <v>0</v>
          </cell>
          <cell r="EN1451">
            <v>0</v>
          </cell>
          <cell r="EP1451">
            <v>0</v>
          </cell>
          <cell r="ER1451">
            <v>0</v>
          </cell>
          <cell r="ET1451">
            <v>0</v>
          </cell>
          <cell r="EX1451">
            <v>0</v>
          </cell>
          <cell r="EZ1451">
            <v>0</v>
          </cell>
          <cell r="FD1451">
            <v>0</v>
          </cell>
          <cell r="FF1451">
            <v>0</v>
          </cell>
        </row>
        <row r="1452">
          <cell r="A1452" t="str">
            <v>LULEÅ 1</v>
          </cell>
          <cell r="B1452" t="str">
            <v>Sverige</v>
          </cell>
          <cell r="G1452">
            <v>97</v>
          </cell>
          <cell r="H1452">
            <v>161.66666666666669</v>
          </cell>
          <cell r="AK1452">
            <v>30.409500000000001</v>
          </cell>
          <cell r="AL1452">
            <v>84.470833333333346</v>
          </cell>
          <cell r="AN1452">
            <v>0</v>
          </cell>
          <cell r="AO1452">
            <v>7.76</v>
          </cell>
          <cell r="AP1452">
            <v>1940</v>
          </cell>
          <cell r="AQ1452">
            <v>13.580000000000002</v>
          </cell>
          <cell r="BG1452" t="b">
            <v>0</v>
          </cell>
          <cell r="BO1452" t="b">
            <v>0</v>
          </cell>
          <cell r="CA1452" t="b">
            <v>0</v>
          </cell>
          <cell r="CB1452" t="b">
            <v>0</v>
          </cell>
          <cell r="CD1452" t="b">
            <v>0</v>
          </cell>
          <cell r="CE1452" t="b">
            <v>0</v>
          </cell>
          <cell r="CG1452" t="b">
            <v>0</v>
          </cell>
          <cell r="CH1452" t="b">
            <v>0</v>
          </cell>
          <cell r="CP1452" t="e">
            <v>#N/A</v>
          </cell>
          <cell r="CT1452" t="b">
            <v>0</v>
          </cell>
          <cell r="CV1452" t="b">
            <v>0</v>
          </cell>
          <cell r="CX1452" t="b">
            <v>0</v>
          </cell>
          <cell r="CZ1452" t="b">
            <v>0</v>
          </cell>
          <cell r="DB1452" t="b">
            <v>0</v>
          </cell>
          <cell r="DD1452" t="b">
            <v>0</v>
          </cell>
          <cell r="DF1452" t="b">
            <v>0</v>
          </cell>
          <cell r="DH1452" t="b">
            <v>0</v>
          </cell>
          <cell r="DJ1452" t="b">
            <v>0</v>
          </cell>
          <cell r="DL1452" t="b">
            <v>0</v>
          </cell>
          <cell r="DN1452" t="b">
            <v>0</v>
          </cell>
          <cell r="DP1452" t="b">
            <v>0</v>
          </cell>
          <cell r="DV1452">
            <v>0</v>
          </cell>
          <cell r="DX1452">
            <v>0</v>
          </cell>
          <cell r="DZ1452">
            <v>0</v>
          </cell>
          <cell r="EB1452">
            <v>0</v>
          </cell>
          <cell r="ED1452">
            <v>0</v>
          </cell>
          <cell r="EF1452">
            <v>0</v>
          </cell>
          <cell r="EJ1452">
            <v>0</v>
          </cell>
          <cell r="EL1452">
            <v>0</v>
          </cell>
          <cell r="EN1452">
            <v>0</v>
          </cell>
          <cell r="EP1452">
            <v>0</v>
          </cell>
          <cell r="ER1452">
            <v>0</v>
          </cell>
          <cell r="ET1452">
            <v>0</v>
          </cell>
          <cell r="EX1452">
            <v>0</v>
          </cell>
          <cell r="EZ1452">
            <v>0</v>
          </cell>
          <cell r="FD1452">
            <v>0</v>
          </cell>
          <cell r="FF1452">
            <v>0</v>
          </cell>
        </row>
        <row r="1453">
          <cell r="A1453" t="str">
            <v>MARVIKEN 1</v>
          </cell>
          <cell r="B1453" t="str">
            <v>Sverige</v>
          </cell>
          <cell r="G1453">
            <v>200</v>
          </cell>
          <cell r="H1453">
            <v>0</v>
          </cell>
          <cell r="AK1453">
            <v>77.899999999999991</v>
          </cell>
          <cell r="AL1453">
            <v>0</v>
          </cell>
          <cell r="AN1453">
            <v>0</v>
          </cell>
          <cell r="AO1453">
            <v>16</v>
          </cell>
          <cell r="AP1453">
            <v>4000</v>
          </cell>
          <cell r="AQ1453">
            <v>28.000000000000004</v>
          </cell>
          <cell r="BG1453" t="b">
            <v>0</v>
          </cell>
          <cell r="BO1453" t="b">
            <v>0</v>
          </cell>
          <cell r="CA1453" t="b">
            <v>0</v>
          </cell>
          <cell r="CB1453" t="b">
            <v>0</v>
          </cell>
          <cell r="CD1453" t="b">
            <v>0</v>
          </cell>
          <cell r="CE1453" t="b">
            <v>0</v>
          </cell>
          <cell r="CG1453" t="b">
            <v>0</v>
          </cell>
          <cell r="CH1453" t="b">
            <v>0</v>
          </cell>
          <cell r="CP1453" t="e">
            <v>#N/A</v>
          </cell>
          <cell r="CT1453" t="b">
            <v>0</v>
          </cell>
          <cell r="CV1453" t="b">
            <v>0</v>
          </cell>
          <cell r="CX1453" t="b">
            <v>0</v>
          </cell>
          <cell r="CZ1453" t="b">
            <v>0</v>
          </cell>
          <cell r="DB1453" t="b">
            <v>0</v>
          </cell>
          <cell r="DD1453" t="b">
            <v>0</v>
          </cell>
          <cell r="DF1453" t="b">
            <v>0</v>
          </cell>
          <cell r="DH1453" t="b">
            <v>0</v>
          </cell>
          <cell r="DJ1453" t="b">
            <v>0</v>
          </cell>
          <cell r="DL1453" t="b">
            <v>0</v>
          </cell>
          <cell r="DN1453" t="b">
            <v>0</v>
          </cell>
          <cell r="DP1453" t="b">
            <v>0</v>
          </cell>
          <cell r="DV1453">
            <v>0</v>
          </cell>
          <cell r="DX1453">
            <v>0</v>
          </cell>
          <cell r="DZ1453">
            <v>0</v>
          </cell>
          <cell r="EB1453">
            <v>0</v>
          </cell>
          <cell r="ED1453">
            <v>0</v>
          </cell>
          <cell r="EF1453">
            <v>0</v>
          </cell>
          <cell r="EJ1453">
            <v>0</v>
          </cell>
          <cell r="EL1453">
            <v>0</v>
          </cell>
          <cell r="EN1453">
            <v>0</v>
          </cell>
          <cell r="EP1453">
            <v>0</v>
          </cell>
          <cell r="ER1453">
            <v>0</v>
          </cell>
          <cell r="ET1453">
            <v>0</v>
          </cell>
          <cell r="EX1453">
            <v>0</v>
          </cell>
          <cell r="EZ1453">
            <v>0</v>
          </cell>
          <cell r="FD1453">
            <v>0</v>
          </cell>
          <cell r="FF1453">
            <v>0</v>
          </cell>
        </row>
        <row r="1454">
          <cell r="A1454" t="str">
            <v>NORRSUNDET</v>
          </cell>
          <cell r="B1454" t="str">
            <v>Sverige</v>
          </cell>
          <cell r="G1454">
            <v>25</v>
          </cell>
          <cell r="H1454">
            <v>41.666666666666671</v>
          </cell>
          <cell r="AK1454">
            <v>8.0750000000000011</v>
          </cell>
          <cell r="AL1454">
            <v>22.430555555555561</v>
          </cell>
          <cell r="AN1454">
            <v>0</v>
          </cell>
          <cell r="AO1454">
            <v>2</v>
          </cell>
          <cell r="AP1454">
            <v>500</v>
          </cell>
          <cell r="AQ1454">
            <v>3.5000000000000004</v>
          </cell>
          <cell r="BG1454" t="b">
            <v>0</v>
          </cell>
          <cell r="BO1454" t="b">
            <v>0</v>
          </cell>
          <cell r="CA1454" t="b">
            <v>0</v>
          </cell>
          <cell r="CB1454" t="b">
            <v>0</v>
          </cell>
          <cell r="CD1454" t="b">
            <v>0</v>
          </cell>
          <cell r="CE1454" t="b">
            <v>0</v>
          </cell>
          <cell r="CG1454" t="b">
            <v>0</v>
          </cell>
          <cell r="CH1454" t="b">
            <v>0</v>
          </cell>
          <cell r="CP1454" t="e">
            <v>#N/A</v>
          </cell>
          <cell r="CT1454" t="b">
            <v>0</v>
          </cell>
          <cell r="CV1454" t="b">
            <v>0</v>
          </cell>
          <cell r="CX1454" t="b">
            <v>0</v>
          </cell>
          <cell r="CZ1454" t="b">
            <v>0</v>
          </cell>
          <cell r="DB1454" t="b">
            <v>0</v>
          </cell>
          <cell r="DD1454" t="b">
            <v>0</v>
          </cell>
          <cell r="DF1454" t="b">
            <v>0</v>
          </cell>
          <cell r="DH1454" t="b">
            <v>0</v>
          </cell>
          <cell r="DJ1454" t="b">
            <v>0</v>
          </cell>
          <cell r="DL1454" t="b">
            <v>0</v>
          </cell>
          <cell r="DN1454" t="b">
            <v>0</v>
          </cell>
          <cell r="DP1454" t="b">
            <v>0</v>
          </cell>
          <cell r="DV1454">
            <v>0</v>
          </cell>
          <cell r="DX1454">
            <v>0</v>
          </cell>
          <cell r="DZ1454">
            <v>0</v>
          </cell>
          <cell r="EB1454">
            <v>0</v>
          </cell>
          <cell r="ED1454">
            <v>0</v>
          </cell>
          <cell r="EF1454">
            <v>0</v>
          </cell>
          <cell r="EJ1454">
            <v>0</v>
          </cell>
          <cell r="EL1454">
            <v>0</v>
          </cell>
          <cell r="EN1454">
            <v>0</v>
          </cell>
          <cell r="EP1454">
            <v>0</v>
          </cell>
          <cell r="ER1454">
            <v>0</v>
          </cell>
          <cell r="ET1454">
            <v>0</v>
          </cell>
          <cell r="EX1454">
            <v>0</v>
          </cell>
          <cell r="EZ1454">
            <v>0</v>
          </cell>
          <cell r="FD1454">
            <v>0</v>
          </cell>
          <cell r="FF1454">
            <v>0</v>
          </cell>
        </row>
        <row r="1455">
          <cell r="A1455" t="str">
            <v>NORRSUNDET</v>
          </cell>
          <cell r="B1455" t="str">
            <v>Sverige</v>
          </cell>
          <cell r="G1455">
            <v>25</v>
          </cell>
          <cell r="H1455">
            <v>41.666666666666671</v>
          </cell>
          <cell r="AK1455">
            <v>8.0750000000000011</v>
          </cell>
          <cell r="AL1455">
            <v>22.430555555555561</v>
          </cell>
          <cell r="AN1455">
            <v>0</v>
          </cell>
          <cell r="AO1455">
            <v>2</v>
          </cell>
          <cell r="AP1455">
            <v>500</v>
          </cell>
          <cell r="AQ1455">
            <v>3.5000000000000004</v>
          </cell>
          <cell r="BG1455" t="b">
            <v>0</v>
          </cell>
          <cell r="BO1455" t="b">
            <v>0</v>
          </cell>
          <cell r="CA1455" t="b">
            <v>0</v>
          </cell>
          <cell r="CB1455" t="b">
            <v>0</v>
          </cell>
          <cell r="CD1455" t="b">
            <v>0</v>
          </cell>
          <cell r="CE1455" t="b">
            <v>0</v>
          </cell>
          <cell r="CG1455" t="b">
            <v>0</v>
          </cell>
          <cell r="CH1455" t="b">
            <v>0</v>
          </cell>
          <cell r="CP1455" t="e">
            <v>#N/A</v>
          </cell>
          <cell r="CT1455" t="b">
            <v>0</v>
          </cell>
          <cell r="CV1455" t="b">
            <v>0</v>
          </cell>
          <cell r="CX1455" t="b">
            <v>0</v>
          </cell>
          <cell r="CZ1455" t="b">
            <v>0</v>
          </cell>
          <cell r="DB1455" t="b">
            <v>0</v>
          </cell>
          <cell r="DD1455" t="b">
            <v>0</v>
          </cell>
          <cell r="DF1455" t="b">
            <v>0</v>
          </cell>
          <cell r="DH1455" t="b">
            <v>0</v>
          </cell>
          <cell r="DJ1455" t="b">
            <v>0</v>
          </cell>
          <cell r="DL1455" t="b">
            <v>0</v>
          </cell>
          <cell r="DN1455" t="b">
            <v>0</v>
          </cell>
          <cell r="DP1455" t="b">
            <v>0</v>
          </cell>
          <cell r="DV1455">
            <v>0</v>
          </cell>
          <cell r="DX1455">
            <v>0</v>
          </cell>
          <cell r="DZ1455">
            <v>0</v>
          </cell>
          <cell r="EB1455">
            <v>0</v>
          </cell>
          <cell r="ED1455">
            <v>0</v>
          </cell>
          <cell r="EF1455">
            <v>0</v>
          </cell>
          <cell r="EJ1455">
            <v>0</v>
          </cell>
          <cell r="EL1455">
            <v>0</v>
          </cell>
          <cell r="EN1455">
            <v>0</v>
          </cell>
          <cell r="EP1455">
            <v>0</v>
          </cell>
          <cell r="ER1455">
            <v>0</v>
          </cell>
          <cell r="ET1455">
            <v>0</v>
          </cell>
          <cell r="EX1455">
            <v>0</v>
          </cell>
          <cell r="EZ1455">
            <v>0</v>
          </cell>
          <cell r="FD1455">
            <v>0</v>
          </cell>
          <cell r="FF1455">
            <v>0</v>
          </cell>
        </row>
        <row r="1456">
          <cell r="A1456" t="str">
            <v>OK-3 1</v>
          </cell>
          <cell r="B1456" t="str">
            <v>Sverige</v>
          </cell>
          <cell r="G1456">
            <v>69</v>
          </cell>
          <cell r="H1456">
            <v>106.15384615384615</v>
          </cell>
          <cell r="AK1456">
            <v>23.597999999999999</v>
          </cell>
          <cell r="AL1456">
            <v>55.853254437869815</v>
          </cell>
          <cell r="AN1456">
            <v>0</v>
          </cell>
          <cell r="AO1456">
            <v>5.5200000000000005</v>
          </cell>
          <cell r="AP1456">
            <v>1035</v>
          </cell>
          <cell r="AQ1456">
            <v>9.66</v>
          </cell>
          <cell r="BG1456" t="b">
            <v>0</v>
          </cell>
          <cell r="BO1456" t="b">
            <v>0</v>
          </cell>
          <cell r="CA1456" t="b">
            <v>0</v>
          </cell>
          <cell r="CB1456" t="b">
            <v>0</v>
          </cell>
          <cell r="CD1456" t="b">
            <v>0</v>
          </cell>
          <cell r="CE1456" t="b">
            <v>0</v>
          </cell>
          <cell r="CG1456" t="b">
            <v>0</v>
          </cell>
          <cell r="CH1456" t="b">
            <v>0</v>
          </cell>
          <cell r="CP1456" t="e">
            <v>#N/A</v>
          </cell>
          <cell r="CT1456" t="b">
            <v>0</v>
          </cell>
          <cell r="CV1456" t="b">
            <v>0</v>
          </cell>
          <cell r="CX1456" t="b">
            <v>0</v>
          </cell>
          <cell r="CZ1456" t="b">
            <v>0</v>
          </cell>
          <cell r="DB1456" t="b">
            <v>0</v>
          </cell>
          <cell r="DD1456" t="b">
            <v>0</v>
          </cell>
          <cell r="DF1456" t="b">
            <v>0</v>
          </cell>
          <cell r="DH1456" t="b">
            <v>0</v>
          </cell>
          <cell r="DJ1456" t="b">
            <v>0</v>
          </cell>
          <cell r="DL1456" t="b">
            <v>0</v>
          </cell>
          <cell r="DN1456" t="b">
            <v>0</v>
          </cell>
          <cell r="DP1456" t="b">
            <v>0</v>
          </cell>
          <cell r="DV1456">
            <v>0</v>
          </cell>
          <cell r="DX1456">
            <v>0</v>
          </cell>
          <cell r="DZ1456">
            <v>0</v>
          </cell>
          <cell r="EB1456">
            <v>0</v>
          </cell>
          <cell r="ED1456">
            <v>0</v>
          </cell>
          <cell r="EF1456">
            <v>0</v>
          </cell>
          <cell r="EJ1456">
            <v>0</v>
          </cell>
          <cell r="EL1456">
            <v>0</v>
          </cell>
          <cell r="EN1456">
            <v>0</v>
          </cell>
          <cell r="EP1456">
            <v>0</v>
          </cell>
          <cell r="ER1456">
            <v>0</v>
          </cell>
          <cell r="ET1456">
            <v>0</v>
          </cell>
          <cell r="EX1456">
            <v>0</v>
          </cell>
          <cell r="EZ1456">
            <v>0</v>
          </cell>
          <cell r="FD1456">
            <v>0</v>
          </cell>
          <cell r="FF1456">
            <v>0</v>
          </cell>
        </row>
        <row r="1457">
          <cell r="A1457" t="str">
            <v>OSKARSHAMN GT 1-2</v>
          </cell>
          <cell r="B1457" t="str">
            <v>Sverige</v>
          </cell>
          <cell r="G1457">
            <v>80</v>
          </cell>
          <cell r="H1457">
            <v>0</v>
          </cell>
          <cell r="AK1457">
            <v>20.52</v>
          </cell>
          <cell r="AL1457">
            <v>0</v>
          </cell>
          <cell r="AN1457">
            <v>0</v>
          </cell>
          <cell r="AO1457">
            <v>3.2</v>
          </cell>
          <cell r="AP1457">
            <v>1200</v>
          </cell>
          <cell r="AQ1457">
            <v>6.4</v>
          </cell>
          <cell r="BG1457" t="b">
            <v>0</v>
          </cell>
          <cell r="BO1457" t="b">
            <v>0</v>
          </cell>
          <cell r="CA1457" t="b">
            <v>0</v>
          </cell>
          <cell r="CB1457" t="b">
            <v>0</v>
          </cell>
          <cell r="CD1457" t="b">
            <v>0</v>
          </cell>
          <cell r="CE1457" t="b">
            <v>0</v>
          </cell>
          <cell r="CG1457" t="b">
            <v>0</v>
          </cell>
          <cell r="CH1457" t="b">
            <v>0</v>
          </cell>
          <cell r="CP1457" t="e">
            <v>#N/A</v>
          </cell>
          <cell r="CT1457" t="b">
            <v>0</v>
          </cell>
          <cell r="CV1457" t="b">
            <v>0</v>
          </cell>
          <cell r="CX1457" t="b">
            <v>0</v>
          </cell>
          <cell r="CZ1457" t="b">
            <v>0</v>
          </cell>
          <cell r="DB1457" t="b">
            <v>0</v>
          </cell>
          <cell r="DD1457" t="b">
            <v>0</v>
          </cell>
          <cell r="DF1457" t="b">
            <v>0</v>
          </cell>
          <cell r="DH1457" t="b">
            <v>0</v>
          </cell>
          <cell r="DJ1457" t="b">
            <v>0</v>
          </cell>
          <cell r="DL1457" t="b">
            <v>0</v>
          </cell>
          <cell r="DN1457" t="b">
            <v>0</v>
          </cell>
          <cell r="DP1457" t="b">
            <v>0</v>
          </cell>
          <cell r="DV1457">
            <v>0</v>
          </cell>
          <cell r="DX1457">
            <v>0</v>
          </cell>
          <cell r="DZ1457">
            <v>0</v>
          </cell>
          <cell r="EB1457">
            <v>0</v>
          </cell>
          <cell r="ED1457">
            <v>0</v>
          </cell>
          <cell r="EF1457">
            <v>0</v>
          </cell>
          <cell r="EJ1457">
            <v>0</v>
          </cell>
          <cell r="EL1457">
            <v>0</v>
          </cell>
          <cell r="EN1457">
            <v>0</v>
          </cell>
          <cell r="EP1457">
            <v>0</v>
          </cell>
          <cell r="ER1457">
            <v>0</v>
          </cell>
          <cell r="ET1457">
            <v>0</v>
          </cell>
          <cell r="EX1457">
            <v>0</v>
          </cell>
          <cell r="EZ1457">
            <v>0</v>
          </cell>
          <cell r="FD1457">
            <v>0</v>
          </cell>
          <cell r="FF1457">
            <v>0</v>
          </cell>
        </row>
        <row r="1458">
          <cell r="A1458" t="str">
            <v>OSKARSHAMN GT 1-2</v>
          </cell>
          <cell r="B1458" t="str">
            <v>Sverige</v>
          </cell>
          <cell r="G1458">
            <v>80</v>
          </cell>
          <cell r="H1458">
            <v>0</v>
          </cell>
          <cell r="AK1458">
            <v>20.52</v>
          </cell>
          <cell r="AL1458">
            <v>0</v>
          </cell>
          <cell r="AN1458">
            <v>0</v>
          </cell>
          <cell r="AO1458">
            <v>3.2</v>
          </cell>
          <cell r="AP1458">
            <v>1200</v>
          </cell>
          <cell r="AQ1458">
            <v>6.4</v>
          </cell>
          <cell r="BG1458" t="b">
            <v>0</v>
          </cell>
          <cell r="BO1458" t="b">
            <v>0</v>
          </cell>
          <cell r="CA1458" t="b">
            <v>0</v>
          </cell>
          <cell r="CB1458" t="b">
            <v>0</v>
          </cell>
          <cell r="CD1458" t="b">
            <v>0</v>
          </cell>
          <cell r="CE1458" t="b">
            <v>0</v>
          </cell>
          <cell r="CG1458" t="b">
            <v>0</v>
          </cell>
          <cell r="CH1458" t="b">
            <v>0</v>
          </cell>
          <cell r="CP1458" t="e">
            <v>#N/A</v>
          </cell>
          <cell r="CT1458" t="b">
            <v>0</v>
          </cell>
          <cell r="CV1458" t="b">
            <v>0</v>
          </cell>
          <cell r="CX1458" t="b">
            <v>0</v>
          </cell>
          <cell r="CZ1458" t="b">
            <v>0</v>
          </cell>
          <cell r="DB1458" t="b">
            <v>0</v>
          </cell>
          <cell r="DD1458" t="b">
            <v>0</v>
          </cell>
          <cell r="DF1458" t="b">
            <v>0</v>
          </cell>
          <cell r="DH1458" t="b">
            <v>0</v>
          </cell>
          <cell r="DJ1458" t="b">
            <v>0</v>
          </cell>
          <cell r="DL1458" t="b">
            <v>0</v>
          </cell>
          <cell r="DN1458" t="b">
            <v>0</v>
          </cell>
          <cell r="DP1458" t="b">
            <v>0</v>
          </cell>
          <cell r="DV1458">
            <v>0</v>
          </cell>
          <cell r="DX1458">
            <v>0</v>
          </cell>
          <cell r="DZ1458">
            <v>0</v>
          </cell>
          <cell r="EB1458">
            <v>0</v>
          </cell>
          <cell r="ED1458">
            <v>0</v>
          </cell>
          <cell r="EF1458">
            <v>0</v>
          </cell>
          <cell r="EJ1458">
            <v>0</v>
          </cell>
          <cell r="EL1458">
            <v>0</v>
          </cell>
          <cell r="EN1458">
            <v>0</v>
          </cell>
          <cell r="EP1458">
            <v>0</v>
          </cell>
          <cell r="ER1458">
            <v>0</v>
          </cell>
          <cell r="ET1458">
            <v>0</v>
          </cell>
          <cell r="EX1458">
            <v>0</v>
          </cell>
          <cell r="EZ1458">
            <v>0</v>
          </cell>
          <cell r="FD1458">
            <v>0</v>
          </cell>
          <cell r="FF1458">
            <v>0</v>
          </cell>
        </row>
        <row r="1459">
          <cell r="A1459" t="str">
            <v>ROMA (SE) GT 1</v>
          </cell>
          <cell r="B1459" t="str">
            <v>Sverige</v>
          </cell>
          <cell r="G1459">
            <v>11.5</v>
          </cell>
          <cell r="H1459">
            <v>0</v>
          </cell>
          <cell r="AK1459">
            <v>2.9497499999999999</v>
          </cell>
          <cell r="AL1459">
            <v>0</v>
          </cell>
          <cell r="AN1459">
            <v>0</v>
          </cell>
          <cell r="AO1459">
            <v>0.46</v>
          </cell>
          <cell r="AP1459">
            <v>172.5</v>
          </cell>
          <cell r="AQ1459">
            <v>0.92</v>
          </cell>
          <cell r="BG1459" t="b">
            <v>0</v>
          </cell>
          <cell r="BO1459" t="b">
            <v>0</v>
          </cell>
          <cell r="CA1459" t="b">
            <v>0</v>
          </cell>
          <cell r="CB1459" t="b">
            <v>0</v>
          </cell>
          <cell r="CD1459" t="b">
            <v>0</v>
          </cell>
          <cell r="CE1459" t="b">
            <v>0</v>
          </cell>
          <cell r="CG1459" t="b">
            <v>0</v>
          </cell>
          <cell r="CH1459" t="b">
            <v>0</v>
          </cell>
          <cell r="CP1459" t="e">
            <v>#N/A</v>
          </cell>
          <cell r="CT1459" t="b">
            <v>0</v>
          </cell>
          <cell r="CV1459" t="b">
            <v>0</v>
          </cell>
          <cell r="CX1459" t="b">
            <v>0</v>
          </cell>
          <cell r="CZ1459" t="b">
            <v>0</v>
          </cell>
          <cell r="DB1459" t="b">
            <v>0</v>
          </cell>
          <cell r="DD1459" t="b">
            <v>0</v>
          </cell>
          <cell r="DF1459" t="b">
            <v>0</v>
          </cell>
          <cell r="DH1459" t="b">
            <v>0</v>
          </cell>
          <cell r="DJ1459" t="b">
            <v>0</v>
          </cell>
          <cell r="DL1459" t="b">
            <v>0</v>
          </cell>
          <cell r="DN1459" t="b">
            <v>0</v>
          </cell>
          <cell r="DP1459" t="b">
            <v>0</v>
          </cell>
          <cell r="DV1459">
            <v>0</v>
          </cell>
          <cell r="DX1459">
            <v>0</v>
          </cell>
          <cell r="DZ1459">
            <v>0</v>
          </cell>
          <cell r="EB1459">
            <v>0</v>
          </cell>
          <cell r="ED1459">
            <v>0</v>
          </cell>
          <cell r="EF1459">
            <v>0</v>
          </cell>
          <cell r="EJ1459">
            <v>0</v>
          </cell>
          <cell r="EL1459">
            <v>0</v>
          </cell>
          <cell r="EN1459">
            <v>0</v>
          </cell>
          <cell r="EP1459">
            <v>0</v>
          </cell>
          <cell r="ER1459">
            <v>0</v>
          </cell>
          <cell r="ET1459">
            <v>0</v>
          </cell>
          <cell r="EX1459">
            <v>0</v>
          </cell>
          <cell r="EZ1459">
            <v>0</v>
          </cell>
          <cell r="FD1459">
            <v>0</v>
          </cell>
          <cell r="FF1459">
            <v>0</v>
          </cell>
        </row>
        <row r="1460">
          <cell r="A1460" t="str">
            <v>ROSENLUND 1</v>
          </cell>
          <cell r="B1460" t="str">
            <v>Sverige</v>
          </cell>
          <cell r="G1460">
            <v>30</v>
          </cell>
          <cell r="H1460">
            <v>50</v>
          </cell>
          <cell r="AK1460">
            <v>9.1199999999999992</v>
          </cell>
          <cell r="AL1460">
            <v>25.333333333333332</v>
          </cell>
          <cell r="AN1460">
            <v>0</v>
          </cell>
          <cell r="AO1460">
            <v>2.4</v>
          </cell>
          <cell r="AP1460">
            <v>600</v>
          </cell>
          <cell r="AQ1460">
            <v>4.2</v>
          </cell>
          <cell r="BG1460" t="b">
            <v>0</v>
          </cell>
          <cell r="BO1460" t="b">
            <v>0</v>
          </cell>
          <cell r="CA1460" t="b">
            <v>0</v>
          </cell>
          <cell r="CB1460" t="b">
            <v>0</v>
          </cell>
          <cell r="CD1460" t="b">
            <v>0</v>
          </cell>
          <cell r="CE1460" t="b">
            <v>0</v>
          </cell>
          <cell r="CG1460" t="b">
            <v>0</v>
          </cell>
          <cell r="CH1460" t="b">
            <v>0</v>
          </cell>
          <cell r="CP1460" t="e">
            <v>#N/A</v>
          </cell>
          <cell r="CT1460" t="b">
            <v>0</v>
          </cell>
          <cell r="CV1460" t="b">
            <v>0</v>
          </cell>
          <cell r="CX1460" t="b">
            <v>0</v>
          </cell>
          <cell r="CZ1460" t="b">
            <v>0</v>
          </cell>
          <cell r="DB1460" t="b">
            <v>0</v>
          </cell>
          <cell r="DD1460" t="b">
            <v>0</v>
          </cell>
          <cell r="DF1460" t="b">
            <v>0</v>
          </cell>
          <cell r="DH1460" t="b">
            <v>0</v>
          </cell>
          <cell r="DJ1460" t="b">
            <v>0</v>
          </cell>
          <cell r="DL1460" t="b">
            <v>0</v>
          </cell>
          <cell r="DN1460" t="b">
            <v>0</v>
          </cell>
          <cell r="DP1460" t="b">
            <v>0</v>
          </cell>
          <cell r="DV1460">
            <v>0</v>
          </cell>
          <cell r="DX1460">
            <v>0</v>
          </cell>
          <cell r="DZ1460">
            <v>0</v>
          </cell>
          <cell r="EB1460">
            <v>0</v>
          </cell>
          <cell r="ED1460">
            <v>0</v>
          </cell>
          <cell r="EF1460">
            <v>0</v>
          </cell>
          <cell r="EJ1460">
            <v>0</v>
          </cell>
          <cell r="EL1460">
            <v>0</v>
          </cell>
          <cell r="EN1460">
            <v>0</v>
          </cell>
          <cell r="EP1460">
            <v>0</v>
          </cell>
          <cell r="ER1460">
            <v>0</v>
          </cell>
          <cell r="ET1460">
            <v>0</v>
          </cell>
          <cell r="EX1460">
            <v>0</v>
          </cell>
          <cell r="EZ1460">
            <v>0</v>
          </cell>
          <cell r="FD1460">
            <v>0</v>
          </cell>
          <cell r="FF1460">
            <v>0</v>
          </cell>
        </row>
        <row r="1461">
          <cell r="A1461" t="str">
            <v>ROSENLUND 1</v>
          </cell>
          <cell r="B1461" t="str">
            <v>Sverige</v>
          </cell>
          <cell r="G1461">
            <v>30</v>
          </cell>
          <cell r="H1461">
            <v>50</v>
          </cell>
          <cell r="AK1461">
            <v>9.1199999999999992</v>
          </cell>
          <cell r="AL1461">
            <v>25.333333333333332</v>
          </cell>
          <cell r="AN1461">
            <v>0</v>
          </cell>
          <cell r="AO1461">
            <v>2.4</v>
          </cell>
          <cell r="AP1461">
            <v>600</v>
          </cell>
          <cell r="AQ1461">
            <v>4.2</v>
          </cell>
          <cell r="BG1461" t="b">
            <v>0</v>
          </cell>
          <cell r="BO1461" t="b">
            <v>0</v>
          </cell>
          <cell r="CA1461" t="b">
            <v>0</v>
          </cell>
          <cell r="CB1461" t="b">
            <v>0</v>
          </cell>
          <cell r="CD1461" t="b">
            <v>0</v>
          </cell>
          <cell r="CE1461" t="b">
            <v>0</v>
          </cell>
          <cell r="CG1461" t="b">
            <v>0</v>
          </cell>
          <cell r="CH1461" t="b">
            <v>0</v>
          </cell>
          <cell r="CP1461" t="e">
            <v>#N/A</v>
          </cell>
          <cell r="CT1461" t="b">
            <v>0</v>
          </cell>
          <cell r="CV1461" t="b">
            <v>0</v>
          </cell>
          <cell r="CX1461" t="b">
            <v>0</v>
          </cell>
          <cell r="CZ1461" t="b">
            <v>0</v>
          </cell>
          <cell r="DB1461" t="b">
            <v>0</v>
          </cell>
          <cell r="DD1461" t="b">
            <v>0</v>
          </cell>
          <cell r="DF1461" t="b">
            <v>0</v>
          </cell>
          <cell r="DH1461" t="b">
            <v>0</v>
          </cell>
          <cell r="DJ1461" t="b">
            <v>0</v>
          </cell>
          <cell r="DL1461" t="b">
            <v>0</v>
          </cell>
          <cell r="DN1461" t="b">
            <v>0</v>
          </cell>
          <cell r="DP1461" t="b">
            <v>0</v>
          </cell>
          <cell r="DV1461">
            <v>0</v>
          </cell>
          <cell r="DX1461">
            <v>0</v>
          </cell>
          <cell r="DZ1461">
            <v>0</v>
          </cell>
          <cell r="EB1461">
            <v>0</v>
          </cell>
          <cell r="ED1461">
            <v>0</v>
          </cell>
          <cell r="EF1461">
            <v>0</v>
          </cell>
          <cell r="EJ1461">
            <v>0</v>
          </cell>
          <cell r="EL1461">
            <v>0</v>
          </cell>
          <cell r="EN1461">
            <v>0</v>
          </cell>
          <cell r="EP1461">
            <v>0</v>
          </cell>
          <cell r="ER1461">
            <v>0</v>
          </cell>
          <cell r="ET1461">
            <v>0</v>
          </cell>
          <cell r="EX1461">
            <v>0</v>
          </cell>
          <cell r="EZ1461">
            <v>0</v>
          </cell>
          <cell r="FD1461">
            <v>0</v>
          </cell>
          <cell r="FF1461">
            <v>0</v>
          </cell>
        </row>
        <row r="1462">
          <cell r="A1462" t="str">
            <v>RYAVERKET BORAS 1-2</v>
          </cell>
          <cell r="B1462" t="str">
            <v>Sverige</v>
          </cell>
          <cell r="G1462">
            <v>45</v>
          </cell>
          <cell r="H1462">
            <v>112.5</v>
          </cell>
          <cell r="AK1462">
            <v>10.6875</v>
          </cell>
          <cell r="AL1462">
            <v>66.796875</v>
          </cell>
          <cell r="AN1462">
            <v>0</v>
          </cell>
          <cell r="AO1462">
            <v>4.05</v>
          </cell>
          <cell r="AP1462">
            <v>1125</v>
          </cell>
          <cell r="AQ1462">
            <v>8.5500000000000007</v>
          </cell>
          <cell r="BG1462" t="b">
            <v>0</v>
          </cell>
          <cell r="BO1462" t="b">
            <v>0</v>
          </cell>
          <cell r="CA1462" t="b">
            <v>0</v>
          </cell>
          <cell r="CB1462" t="b">
            <v>0</v>
          </cell>
          <cell r="CD1462" t="b">
            <v>0</v>
          </cell>
          <cell r="CE1462" t="b">
            <v>0</v>
          </cell>
          <cell r="CG1462" t="b">
            <v>0</v>
          </cell>
          <cell r="CH1462" t="b">
            <v>0</v>
          </cell>
          <cell r="CP1462" t="str">
            <v>ECWCHBPC</v>
          </cell>
          <cell r="CT1462" t="b">
            <v>0</v>
          </cell>
          <cell r="CV1462" t="b">
            <v>0</v>
          </cell>
          <cell r="CX1462" t="b">
            <v>0</v>
          </cell>
          <cell r="CZ1462" t="b">
            <v>0</v>
          </cell>
          <cell r="DB1462" t="b">
            <v>0</v>
          </cell>
          <cell r="DD1462" t="b">
            <v>0</v>
          </cell>
          <cell r="DF1462" t="b">
            <v>0</v>
          </cell>
          <cell r="DH1462" t="b">
            <v>0</v>
          </cell>
          <cell r="DJ1462" t="b">
            <v>0</v>
          </cell>
          <cell r="DL1462" t="b">
            <v>0</v>
          </cell>
          <cell r="DN1462" t="b">
            <v>0</v>
          </cell>
          <cell r="DP1462" t="b">
            <v>0</v>
          </cell>
          <cell r="DV1462">
            <v>0</v>
          </cell>
          <cell r="DX1462">
            <v>0</v>
          </cell>
          <cell r="DZ1462">
            <v>0</v>
          </cell>
          <cell r="EB1462">
            <v>0</v>
          </cell>
          <cell r="ED1462">
            <v>0</v>
          </cell>
          <cell r="EF1462">
            <v>0</v>
          </cell>
          <cell r="EJ1462">
            <v>0</v>
          </cell>
          <cell r="EL1462">
            <v>0</v>
          </cell>
          <cell r="EN1462">
            <v>0</v>
          </cell>
          <cell r="EP1462">
            <v>0</v>
          </cell>
          <cell r="ER1462">
            <v>0</v>
          </cell>
          <cell r="ET1462">
            <v>0</v>
          </cell>
          <cell r="EX1462">
            <v>0</v>
          </cell>
          <cell r="EZ1462">
            <v>0</v>
          </cell>
          <cell r="FD1462">
            <v>0</v>
          </cell>
          <cell r="FF1462">
            <v>0</v>
          </cell>
        </row>
        <row r="1463">
          <cell r="A1463" t="str">
            <v>SANDVIKSVERKET 2</v>
          </cell>
          <cell r="B1463" t="str">
            <v>Sverige</v>
          </cell>
          <cell r="G1463">
            <v>38</v>
          </cell>
          <cell r="H1463">
            <v>66</v>
          </cell>
          <cell r="AK1463">
            <v>11.913</v>
          </cell>
          <cell r="AL1463">
            <v>35.936999999999998</v>
          </cell>
          <cell r="AN1463">
            <v>0</v>
          </cell>
          <cell r="AO1463">
            <v>3.42</v>
          </cell>
          <cell r="AP1463">
            <v>950</v>
          </cell>
          <cell r="AQ1463">
            <v>5.32</v>
          </cell>
          <cell r="BG1463" t="b">
            <v>0</v>
          </cell>
          <cell r="BO1463" t="b">
            <v>0</v>
          </cell>
          <cell r="CA1463" t="b">
            <v>0</v>
          </cell>
          <cell r="CB1463" t="b">
            <v>0</v>
          </cell>
          <cell r="CD1463" t="b">
            <v>0</v>
          </cell>
          <cell r="CE1463" t="b">
            <v>0</v>
          </cell>
          <cell r="CG1463" t="b">
            <v>0</v>
          </cell>
          <cell r="CH1463" t="b">
            <v>0</v>
          </cell>
          <cell r="CP1463" t="str">
            <v>ECWCHBPC</v>
          </cell>
          <cell r="CT1463" t="b">
            <v>0</v>
          </cell>
          <cell r="CV1463" t="b">
            <v>0</v>
          </cell>
          <cell r="CX1463" t="b">
            <v>0</v>
          </cell>
          <cell r="CZ1463" t="b">
            <v>0</v>
          </cell>
          <cell r="DB1463" t="b">
            <v>0</v>
          </cell>
          <cell r="DD1463" t="b">
            <v>0</v>
          </cell>
          <cell r="DF1463" t="b">
            <v>0</v>
          </cell>
          <cell r="DH1463" t="b">
            <v>0</v>
          </cell>
          <cell r="DJ1463" t="b">
            <v>0</v>
          </cell>
          <cell r="DL1463" t="b">
            <v>0</v>
          </cell>
          <cell r="DN1463" t="b">
            <v>0</v>
          </cell>
          <cell r="DP1463" t="b">
            <v>0</v>
          </cell>
          <cell r="DV1463">
            <v>0</v>
          </cell>
          <cell r="DX1463">
            <v>0</v>
          </cell>
          <cell r="DZ1463">
            <v>0</v>
          </cell>
          <cell r="EB1463">
            <v>0</v>
          </cell>
          <cell r="ED1463">
            <v>0</v>
          </cell>
          <cell r="EF1463">
            <v>0</v>
          </cell>
          <cell r="EJ1463">
            <v>0</v>
          </cell>
          <cell r="EL1463">
            <v>0</v>
          </cell>
          <cell r="EN1463">
            <v>0</v>
          </cell>
          <cell r="EP1463">
            <v>0</v>
          </cell>
          <cell r="ER1463">
            <v>0</v>
          </cell>
          <cell r="ET1463">
            <v>0</v>
          </cell>
          <cell r="EX1463">
            <v>0</v>
          </cell>
          <cell r="EZ1463">
            <v>0</v>
          </cell>
          <cell r="FD1463">
            <v>0</v>
          </cell>
          <cell r="FF1463">
            <v>0</v>
          </cell>
        </row>
        <row r="1464">
          <cell r="A1464" t="str">
            <v>SLITE</v>
          </cell>
          <cell r="B1464" t="str">
            <v>Sverige</v>
          </cell>
          <cell r="G1464">
            <v>32</v>
          </cell>
          <cell r="H1464">
            <v>53.333333333333336</v>
          </cell>
          <cell r="AK1464">
            <v>10.032</v>
          </cell>
          <cell r="AL1464">
            <v>27.866666666666671</v>
          </cell>
          <cell r="AN1464">
            <v>0</v>
          </cell>
          <cell r="AO1464">
            <v>2.56</v>
          </cell>
          <cell r="AP1464">
            <v>640</v>
          </cell>
          <cell r="AQ1464">
            <v>4.4800000000000004</v>
          </cell>
          <cell r="BG1464" t="b">
            <v>0</v>
          </cell>
          <cell r="BO1464" t="b">
            <v>0</v>
          </cell>
          <cell r="CA1464" t="b">
            <v>0</v>
          </cell>
          <cell r="CB1464" t="b">
            <v>0</v>
          </cell>
          <cell r="CD1464" t="b">
            <v>0</v>
          </cell>
          <cell r="CE1464" t="b">
            <v>0</v>
          </cell>
          <cell r="CG1464" t="b">
            <v>0</v>
          </cell>
          <cell r="CH1464" t="b">
            <v>0</v>
          </cell>
          <cell r="CP1464" t="e">
            <v>#N/A</v>
          </cell>
          <cell r="CT1464" t="b">
            <v>0</v>
          </cell>
          <cell r="CV1464" t="b">
            <v>0</v>
          </cell>
          <cell r="CX1464" t="b">
            <v>0</v>
          </cell>
          <cell r="CZ1464" t="b">
            <v>0</v>
          </cell>
          <cell r="DB1464" t="b">
            <v>0</v>
          </cell>
          <cell r="DD1464" t="b">
            <v>0</v>
          </cell>
          <cell r="DF1464" t="b">
            <v>0</v>
          </cell>
          <cell r="DH1464" t="b">
            <v>0</v>
          </cell>
          <cell r="DJ1464" t="b">
            <v>0</v>
          </cell>
          <cell r="DL1464" t="b">
            <v>0</v>
          </cell>
          <cell r="DN1464" t="b">
            <v>0</v>
          </cell>
          <cell r="DP1464" t="b">
            <v>0</v>
          </cell>
          <cell r="DV1464">
            <v>0</v>
          </cell>
          <cell r="DX1464">
            <v>0</v>
          </cell>
          <cell r="DZ1464">
            <v>0</v>
          </cell>
          <cell r="EB1464">
            <v>0</v>
          </cell>
          <cell r="ED1464">
            <v>0</v>
          </cell>
          <cell r="EF1464">
            <v>0</v>
          </cell>
          <cell r="EJ1464">
            <v>0</v>
          </cell>
          <cell r="EL1464">
            <v>0</v>
          </cell>
          <cell r="EN1464">
            <v>0</v>
          </cell>
          <cell r="EP1464">
            <v>0</v>
          </cell>
          <cell r="ER1464">
            <v>0</v>
          </cell>
          <cell r="ET1464">
            <v>0</v>
          </cell>
          <cell r="EX1464">
            <v>0</v>
          </cell>
          <cell r="EZ1464">
            <v>0</v>
          </cell>
          <cell r="FD1464">
            <v>0</v>
          </cell>
          <cell r="FF1464">
            <v>0</v>
          </cell>
        </row>
        <row r="1465">
          <cell r="A1465" t="str">
            <v>SLITE IC 1-2</v>
          </cell>
          <cell r="B1465" t="str">
            <v>Sverige</v>
          </cell>
          <cell r="G1465">
            <v>25.164000000000001</v>
          </cell>
          <cell r="H1465">
            <v>0</v>
          </cell>
          <cell r="AK1465">
            <v>9.5623200000000015</v>
          </cell>
          <cell r="AL1465">
            <v>0</v>
          </cell>
          <cell r="AN1465">
            <v>0</v>
          </cell>
          <cell r="AO1465">
            <v>2.0131200000000002</v>
          </cell>
          <cell r="AP1465">
            <v>880.74</v>
          </cell>
          <cell r="AQ1465">
            <v>2.5164000000000004</v>
          </cell>
          <cell r="BG1465" t="b">
            <v>0</v>
          </cell>
          <cell r="BO1465" t="b">
            <v>0</v>
          </cell>
          <cell r="CA1465" t="b">
            <v>0</v>
          </cell>
          <cell r="CB1465" t="b">
            <v>0</v>
          </cell>
          <cell r="CD1465" t="b">
            <v>0</v>
          </cell>
          <cell r="CE1465" t="b">
            <v>0</v>
          </cell>
          <cell r="CG1465" t="b">
            <v>0</v>
          </cell>
          <cell r="CH1465" t="b">
            <v>0</v>
          </cell>
          <cell r="CP1465" t="e">
            <v>#N/A</v>
          </cell>
          <cell r="CT1465" t="b">
            <v>0</v>
          </cell>
          <cell r="CV1465" t="b">
            <v>0</v>
          </cell>
          <cell r="CX1465" t="b">
            <v>0</v>
          </cell>
          <cell r="CZ1465" t="b">
            <v>0</v>
          </cell>
          <cell r="DB1465" t="b">
            <v>0</v>
          </cell>
          <cell r="DD1465" t="b">
            <v>0</v>
          </cell>
          <cell r="DF1465" t="b">
            <v>0</v>
          </cell>
          <cell r="DH1465" t="b">
            <v>0</v>
          </cell>
          <cell r="DJ1465" t="b">
            <v>0</v>
          </cell>
          <cell r="DL1465" t="b">
            <v>0</v>
          </cell>
          <cell r="DN1465" t="b">
            <v>0</v>
          </cell>
          <cell r="DP1465" t="b">
            <v>0</v>
          </cell>
          <cell r="DV1465">
            <v>0</v>
          </cell>
          <cell r="DX1465">
            <v>0</v>
          </cell>
          <cell r="DZ1465">
            <v>0</v>
          </cell>
          <cell r="EB1465">
            <v>0</v>
          </cell>
          <cell r="ED1465">
            <v>0</v>
          </cell>
          <cell r="EF1465">
            <v>0</v>
          </cell>
          <cell r="EJ1465">
            <v>0</v>
          </cell>
          <cell r="EL1465">
            <v>0</v>
          </cell>
          <cell r="EN1465">
            <v>0</v>
          </cell>
          <cell r="EP1465">
            <v>0</v>
          </cell>
          <cell r="ER1465">
            <v>0</v>
          </cell>
          <cell r="ET1465">
            <v>0</v>
          </cell>
          <cell r="EX1465">
            <v>0</v>
          </cell>
          <cell r="EZ1465">
            <v>0</v>
          </cell>
          <cell r="FD1465">
            <v>0</v>
          </cell>
          <cell r="FF1465">
            <v>0</v>
          </cell>
        </row>
        <row r="1466">
          <cell r="A1466" t="str">
            <v>SLITE IC 3-4</v>
          </cell>
          <cell r="B1466" t="str">
            <v>Sverige</v>
          </cell>
          <cell r="G1466">
            <v>39.78</v>
          </cell>
          <cell r="H1466">
            <v>0</v>
          </cell>
          <cell r="AK1466">
            <v>15.494309999999999</v>
          </cell>
          <cell r="AL1466">
            <v>0</v>
          </cell>
          <cell r="AN1466">
            <v>0</v>
          </cell>
          <cell r="AO1466">
            <v>3.1824000000000003</v>
          </cell>
          <cell r="AP1466">
            <v>1392.3</v>
          </cell>
          <cell r="AQ1466">
            <v>3.9780000000000002</v>
          </cell>
          <cell r="BG1466" t="b">
            <v>0</v>
          </cell>
          <cell r="BO1466" t="b">
            <v>0</v>
          </cell>
          <cell r="CA1466" t="b">
            <v>0</v>
          </cell>
          <cell r="CB1466" t="b">
            <v>0</v>
          </cell>
          <cell r="CD1466" t="b">
            <v>0</v>
          </cell>
          <cell r="CE1466" t="b">
            <v>0</v>
          </cell>
          <cell r="CG1466" t="b">
            <v>0</v>
          </cell>
          <cell r="CH1466" t="b">
            <v>0</v>
          </cell>
          <cell r="CP1466" t="e">
            <v>#N/A</v>
          </cell>
          <cell r="CT1466" t="b">
            <v>0</v>
          </cell>
          <cell r="CV1466" t="b">
            <v>0</v>
          </cell>
          <cell r="CX1466" t="b">
            <v>0</v>
          </cell>
          <cell r="CZ1466" t="b">
            <v>0</v>
          </cell>
          <cell r="DB1466" t="b">
            <v>0</v>
          </cell>
          <cell r="DD1466" t="b">
            <v>0</v>
          </cell>
          <cell r="DF1466" t="b">
            <v>0</v>
          </cell>
          <cell r="DH1466" t="b">
            <v>0</v>
          </cell>
          <cell r="DJ1466" t="b">
            <v>0</v>
          </cell>
          <cell r="DL1466" t="b">
            <v>0</v>
          </cell>
          <cell r="DN1466" t="b">
            <v>0</v>
          </cell>
          <cell r="DP1466" t="b">
            <v>0</v>
          </cell>
          <cell r="DV1466">
            <v>0</v>
          </cell>
          <cell r="DX1466">
            <v>0</v>
          </cell>
          <cell r="DZ1466">
            <v>0</v>
          </cell>
          <cell r="EB1466">
            <v>0</v>
          </cell>
          <cell r="ED1466">
            <v>0</v>
          </cell>
          <cell r="EF1466">
            <v>0</v>
          </cell>
          <cell r="EJ1466">
            <v>0</v>
          </cell>
          <cell r="EL1466">
            <v>0</v>
          </cell>
          <cell r="EN1466">
            <v>0</v>
          </cell>
          <cell r="EP1466">
            <v>0</v>
          </cell>
          <cell r="ER1466">
            <v>0</v>
          </cell>
          <cell r="ET1466">
            <v>0</v>
          </cell>
          <cell r="EX1466">
            <v>0</v>
          </cell>
          <cell r="EZ1466">
            <v>0</v>
          </cell>
          <cell r="FD1466">
            <v>0</v>
          </cell>
          <cell r="FF1466">
            <v>0</v>
          </cell>
        </row>
        <row r="1467">
          <cell r="A1467" t="str">
            <v>SLITE IC 3-4</v>
          </cell>
          <cell r="B1467" t="str">
            <v>Sverige</v>
          </cell>
          <cell r="G1467">
            <v>39.78</v>
          </cell>
          <cell r="H1467">
            <v>0</v>
          </cell>
          <cell r="AK1467">
            <v>15.494309999999999</v>
          </cell>
          <cell r="AL1467">
            <v>0</v>
          </cell>
          <cell r="AN1467">
            <v>0</v>
          </cell>
          <cell r="AO1467">
            <v>3.1824000000000003</v>
          </cell>
          <cell r="AP1467">
            <v>1392.3</v>
          </cell>
          <cell r="AQ1467">
            <v>3.9780000000000002</v>
          </cell>
          <cell r="BG1467" t="b">
            <v>0</v>
          </cell>
          <cell r="BO1467" t="b">
            <v>0</v>
          </cell>
          <cell r="CA1467" t="b">
            <v>0</v>
          </cell>
          <cell r="CB1467" t="b">
            <v>0</v>
          </cell>
          <cell r="CD1467" t="b">
            <v>0</v>
          </cell>
          <cell r="CE1467" t="b">
            <v>0</v>
          </cell>
          <cell r="CG1467" t="b">
            <v>0</v>
          </cell>
          <cell r="CH1467" t="b">
            <v>0</v>
          </cell>
          <cell r="CP1467" t="e">
            <v>#N/A</v>
          </cell>
          <cell r="CT1467" t="b">
            <v>0</v>
          </cell>
          <cell r="CV1467" t="b">
            <v>0</v>
          </cell>
          <cell r="CX1467" t="b">
            <v>0</v>
          </cell>
          <cell r="CZ1467" t="b">
            <v>0</v>
          </cell>
          <cell r="DB1467" t="b">
            <v>0</v>
          </cell>
          <cell r="DD1467" t="b">
            <v>0</v>
          </cell>
          <cell r="DF1467" t="b">
            <v>0</v>
          </cell>
          <cell r="DH1467" t="b">
            <v>0</v>
          </cell>
          <cell r="DJ1467" t="b">
            <v>0</v>
          </cell>
          <cell r="DL1467" t="b">
            <v>0</v>
          </cell>
          <cell r="DN1467" t="b">
            <v>0</v>
          </cell>
          <cell r="DP1467" t="b">
            <v>0</v>
          </cell>
          <cell r="DV1467">
            <v>0</v>
          </cell>
          <cell r="DX1467">
            <v>0</v>
          </cell>
          <cell r="DZ1467">
            <v>0</v>
          </cell>
          <cell r="EB1467">
            <v>0</v>
          </cell>
          <cell r="ED1467">
            <v>0</v>
          </cell>
          <cell r="EF1467">
            <v>0</v>
          </cell>
          <cell r="EJ1467">
            <v>0</v>
          </cell>
          <cell r="EL1467">
            <v>0</v>
          </cell>
          <cell r="EN1467">
            <v>0</v>
          </cell>
          <cell r="EP1467">
            <v>0</v>
          </cell>
          <cell r="ER1467">
            <v>0</v>
          </cell>
          <cell r="ET1467">
            <v>0</v>
          </cell>
          <cell r="EX1467">
            <v>0</v>
          </cell>
          <cell r="EZ1467">
            <v>0</v>
          </cell>
          <cell r="FD1467">
            <v>0</v>
          </cell>
          <cell r="FF1467">
            <v>0</v>
          </cell>
        </row>
        <row r="1468">
          <cell r="A1468" t="str">
            <v>STENUNGSUND 1</v>
          </cell>
          <cell r="B1468" t="str">
            <v>Sverige</v>
          </cell>
          <cell r="G1468">
            <v>150</v>
          </cell>
          <cell r="H1468">
            <v>0</v>
          </cell>
          <cell r="AK1468">
            <v>49.874999999999993</v>
          </cell>
          <cell r="AL1468">
            <v>0</v>
          </cell>
          <cell r="AN1468">
            <v>0</v>
          </cell>
          <cell r="AO1468">
            <v>12</v>
          </cell>
          <cell r="AP1468">
            <v>3000</v>
          </cell>
          <cell r="AQ1468">
            <v>21.000000000000004</v>
          </cell>
          <cell r="BG1468" t="b">
            <v>0</v>
          </cell>
          <cell r="BO1468" t="b">
            <v>0</v>
          </cell>
          <cell r="CA1468" t="b">
            <v>0</v>
          </cell>
          <cell r="CB1468" t="b">
            <v>0</v>
          </cell>
          <cell r="CD1468" t="b">
            <v>0</v>
          </cell>
          <cell r="CE1468" t="b">
            <v>0</v>
          </cell>
          <cell r="CG1468" t="b">
            <v>0</v>
          </cell>
          <cell r="CH1468" t="b">
            <v>0</v>
          </cell>
          <cell r="CP1468" t="e">
            <v>#N/A</v>
          </cell>
          <cell r="CT1468" t="b">
            <v>0</v>
          </cell>
          <cell r="CV1468" t="b">
            <v>0</v>
          </cell>
          <cell r="CX1468" t="b">
            <v>0</v>
          </cell>
          <cell r="CZ1468" t="b">
            <v>0</v>
          </cell>
          <cell r="DB1468" t="b">
            <v>0</v>
          </cell>
          <cell r="DD1468" t="b">
            <v>0</v>
          </cell>
          <cell r="DF1468" t="b">
            <v>0</v>
          </cell>
          <cell r="DH1468" t="b">
            <v>0</v>
          </cell>
          <cell r="DJ1468" t="b">
            <v>0</v>
          </cell>
          <cell r="DL1468" t="b">
            <v>0</v>
          </cell>
          <cell r="DN1468" t="b">
            <v>0</v>
          </cell>
          <cell r="DP1468" t="b">
            <v>0</v>
          </cell>
          <cell r="DV1468">
            <v>0</v>
          </cell>
          <cell r="DX1468">
            <v>0</v>
          </cell>
          <cell r="DZ1468">
            <v>0</v>
          </cell>
          <cell r="EB1468">
            <v>0</v>
          </cell>
          <cell r="ED1468">
            <v>0</v>
          </cell>
          <cell r="EF1468">
            <v>0</v>
          </cell>
          <cell r="EJ1468">
            <v>0</v>
          </cell>
          <cell r="EL1468">
            <v>0</v>
          </cell>
          <cell r="EN1468">
            <v>0</v>
          </cell>
          <cell r="EP1468">
            <v>0</v>
          </cell>
          <cell r="ER1468">
            <v>0</v>
          </cell>
          <cell r="ET1468">
            <v>0</v>
          </cell>
          <cell r="EX1468">
            <v>0</v>
          </cell>
          <cell r="EZ1468">
            <v>0</v>
          </cell>
          <cell r="FD1468">
            <v>0</v>
          </cell>
          <cell r="FF1468">
            <v>0</v>
          </cell>
        </row>
        <row r="1469">
          <cell r="A1469" t="str">
            <v>STENUNGSUND 1</v>
          </cell>
          <cell r="B1469" t="str">
            <v>Sverige</v>
          </cell>
          <cell r="G1469">
            <v>150</v>
          </cell>
          <cell r="H1469">
            <v>0</v>
          </cell>
          <cell r="AK1469">
            <v>49.874999999999993</v>
          </cell>
          <cell r="AL1469">
            <v>0</v>
          </cell>
          <cell r="AN1469">
            <v>0</v>
          </cell>
          <cell r="AO1469">
            <v>12</v>
          </cell>
          <cell r="AP1469">
            <v>3000</v>
          </cell>
          <cell r="AQ1469">
            <v>28.5</v>
          </cell>
          <cell r="BG1469" t="b">
            <v>0</v>
          </cell>
          <cell r="BO1469" t="b">
            <v>0</v>
          </cell>
          <cell r="CA1469" t="b">
            <v>0</v>
          </cell>
          <cell r="CB1469" t="b">
            <v>0</v>
          </cell>
          <cell r="CD1469" t="b">
            <v>0</v>
          </cell>
          <cell r="CE1469" t="b">
            <v>0</v>
          </cell>
          <cell r="CG1469" t="b">
            <v>0</v>
          </cell>
          <cell r="CH1469" t="b">
            <v>0</v>
          </cell>
          <cell r="CP1469" t="e">
            <v>#N/A</v>
          </cell>
          <cell r="CT1469" t="b">
            <v>0</v>
          </cell>
          <cell r="CV1469" t="b">
            <v>0</v>
          </cell>
          <cell r="CX1469" t="b">
            <v>0</v>
          </cell>
          <cell r="CZ1469" t="b">
            <v>0</v>
          </cell>
          <cell r="DB1469" t="b">
            <v>0</v>
          </cell>
          <cell r="DD1469" t="b">
            <v>0</v>
          </cell>
          <cell r="DF1469" t="b">
            <v>0</v>
          </cell>
          <cell r="DH1469" t="b">
            <v>0</v>
          </cell>
          <cell r="DJ1469" t="b">
            <v>0</v>
          </cell>
          <cell r="DL1469" t="b">
            <v>0</v>
          </cell>
          <cell r="DN1469" t="b">
            <v>0</v>
          </cell>
          <cell r="DP1469" t="b">
            <v>0</v>
          </cell>
          <cell r="DV1469">
            <v>0</v>
          </cell>
          <cell r="DX1469">
            <v>0</v>
          </cell>
          <cell r="DZ1469">
            <v>0</v>
          </cell>
          <cell r="EB1469">
            <v>0</v>
          </cell>
          <cell r="ED1469">
            <v>0</v>
          </cell>
          <cell r="EF1469">
            <v>0</v>
          </cell>
          <cell r="EJ1469">
            <v>0</v>
          </cell>
          <cell r="EL1469">
            <v>0</v>
          </cell>
          <cell r="EN1469">
            <v>0</v>
          </cell>
          <cell r="EP1469">
            <v>0</v>
          </cell>
          <cell r="ER1469">
            <v>0</v>
          </cell>
          <cell r="ET1469">
            <v>0</v>
          </cell>
          <cell r="EX1469">
            <v>0</v>
          </cell>
          <cell r="EZ1469">
            <v>0</v>
          </cell>
          <cell r="FD1469">
            <v>0</v>
          </cell>
          <cell r="FF1469">
            <v>0</v>
          </cell>
        </row>
        <row r="1470">
          <cell r="A1470" t="str">
            <v>STENUNGSUND 2</v>
          </cell>
          <cell r="B1470" t="str">
            <v>Sverige</v>
          </cell>
          <cell r="G1470">
            <v>150</v>
          </cell>
          <cell r="H1470">
            <v>0</v>
          </cell>
          <cell r="AK1470">
            <v>51.3</v>
          </cell>
          <cell r="AL1470">
            <v>0</v>
          </cell>
          <cell r="AN1470">
            <v>0</v>
          </cell>
          <cell r="AO1470">
            <v>12</v>
          </cell>
          <cell r="AP1470">
            <v>3000</v>
          </cell>
          <cell r="AQ1470">
            <v>21.000000000000004</v>
          </cell>
          <cell r="BG1470" t="b">
            <v>0</v>
          </cell>
          <cell r="BO1470" t="b">
            <v>0</v>
          </cell>
          <cell r="CA1470" t="b">
            <v>0</v>
          </cell>
          <cell r="CB1470" t="b">
            <v>0</v>
          </cell>
          <cell r="CD1470" t="b">
            <v>0</v>
          </cell>
          <cell r="CE1470" t="b">
            <v>0</v>
          </cell>
          <cell r="CG1470" t="b">
            <v>0</v>
          </cell>
          <cell r="CH1470" t="b">
            <v>0</v>
          </cell>
          <cell r="CP1470" t="e">
            <v>#N/A</v>
          </cell>
          <cell r="CT1470" t="b">
            <v>0</v>
          </cell>
          <cell r="CV1470" t="b">
            <v>0</v>
          </cell>
          <cell r="CX1470" t="b">
            <v>0</v>
          </cell>
          <cell r="CZ1470" t="b">
            <v>0</v>
          </cell>
          <cell r="DB1470" t="b">
            <v>0</v>
          </cell>
          <cell r="DD1470" t="b">
            <v>0</v>
          </cell>
          <cell r="DF1470" t="b">
            <v>0</v>
          </cell>
          <cell r="DH1470" t="b">
            <v>0</v>
          </cell>
          <cell r="DJ1470" t="b">
            <v>0</v>
          </cell>
          <cell r="DL1470" t="b">
            <v>0</v>
          </cell>
          <cell r="DN1470" t="b">
            <v>0</v>
          </cell>
          <cell r="DP1470" t="b">
            <v>0</v>
          </cell>
          <cell r="DV1470">
            <v>0</v>
          </cell>
          <cell r="DX1470">
            <v>0</v>
          </cell>
          <cell r="DZ1470">
            <v>0</v>
          </cell>
          <cell r="EB1470">
            <v>0</v>
          </cell>
          <cell r="ED1470">
            <v>0</v>
          </cell>
          <cell r="EF1470">
            <v>0</v>
          </cell>
          <cell r="EJ1470">
            <v>0</v>
          </cell>
          <cell r="EL1470">
            <v>0</v>
          </cell>
          <cell r="EN1470">
            <v>0</v>
          </cell>
          <cell r="EP1470">
            <v>0</v>
          </cell>
          <cell r="ER1470">
            <v>0</v>
          </cell>
          <cell r="ET1470">
            <v>0</v>
          </cell>
          <cell r="EX1470">
            <v>0</v>
          </cell>
          <cell r="EZ1470">
            <v>0</v>
          </cell>
          <cell r="FD1470">
            <v>0</v>
          </cell>
          <cell r="FF1470">
            <v>0</v>
          </cell>
        </row>
        <row r="1471">
          <cell r="A1471" t="str">
            <v>STENUNGSUND 2</v>
          </cell>
          <cell r="B1471" t="str">
            <v>Sverige</v>
          </cell>
          <cell r="G1471">
            <v>150</v>
          </cell>
          <cell r="H1471">
            <v>0</v>
          </cell>
          <cell r="AK1471">
            <v>51.3</v>
          </cell>
          <cell r="AL1471">
            <v>0</v>
          </cell>
          <cell r="AN1471">
            <v>0</v>
          </cell>
          <cell r="AO1471">
            <v>12</v>
          </cell>
          <cell r="AP1471">
            <v>3000</v>
          </cell>
          <cell r="AQ1471">
            <v>28.5</v>
          </cell>
          <cell r="BG1471" t="b">
            <v>0</v>
          </cell>
          <cell r="BO1471" t="b">
            <v>0</v>
          </cell>
          <cell r="CA1471" t="b">
            <v>0</v>
          </cell>
          <cell r="CB1471" t="b">
            <v>0</v>
          </cell>
          <cell r="CD1471" t="b">
            <v>0</v>
          </cell>
          <cell r="CE1471" t="b">
            <v>0</v>
          </cell>
          <cell r="CG1471" t="b">
            <v>0</v>
          </cell>
          <cell r="CH1471" t="b">
            <v>0</v>
          </cell>
          <cell r="CP1471" t="e">
            <v>#N/A</v>
          </cell>
          <cell r="CT1471" t="b">
            <v>0</v>
          </cell>
          <cell r="CV1471" t="b">
            <v>0</v>
          </cell>
          <cell r="CX1471" t="b">
            <v>0</v>
          </cell>
          <cell r="CZ1471" t="b">
            <v>0</v>
          </cell>
          <cell r="DB1471" t="b">
            <v>0</v>
          </cell>
          <cell r="DD1471" t="b">
            <v>0</v>
          </cell>
          <cell r="DF1471" t="b">
            <v>0</v>
          </cell>
          <cell r="DH1471" t="b">
            <v>0</v>
          </cell>
          <cell r="DJ1471" t="b">
            <v>0</v>
          </cell>
          <cell r="DL1471" t="b">
            <v>0</v>
          </cell>
          <cell r="DN1471" t="b">
            <v>0</v>
          </cell>
          <cell r="DP1471" t="b">
            <v>0</v>
          </cell>
          <cell r="DV1471">
            <v>0</v>
          </cell>
          <cell r="DX1471">
            <v>0</v>
          </cell>
          <cell r="DZ1471">
            <v>0</v>
          </cell>
          <cell r="EB1471">
            <v>0</v>
          </cell>
          <cell r="ED1471">
            <v>0</v>
          </cell>
          <cell r="EF1471">
            <v>0</v>
          </cell>
          <cell r="EJ1471">
            <v>0</v>
          </cell>
          <cell r="EL1471">
            <v>0</v>
          </cell>
          <cell r="EN1471">
            <v>0</v>
          </cell>
          <cell r="EP1471">
            <v>0</v>
          </cell>
          <cell r="ER1471">
            <v>0</v>
          </cell>
          <cell r="ET1471">
            <v>0</v>
          </cell>
          <cell r="EX1471">
            <v>0</v>
          </cell>
          <cell r="EZ1471">
            <v>0</v>
          </cell>
          <cell r="FD1471">
            <v>0</v>
          </cell>
          <cell r="FF1471">
            <v>0</v>
          </cell>
        </row>
        <row r="1472">
          <cell r="A1472" t="str">
            <v>STENUNGSUND 3</v>
          </cell>
          <cell r="B1472" t="str">
            <v>Sverige</v>
          </cell>
          <cell r="G1472">
            <v>260</v>
          </cell>
          <cell r="H1472">
            <v>0</v>
          </cell>
          <cell r="AK1472">
            <v>91.39</v>
          </cell>
          <cell r="AL1472">
            <v>0</v>
          </cell>
          <cell r="AN1472">
            <v>0</v>
          </cell>
          <cell r="AO1472">
            <v>20.8</v>
          </cell>
          <cell r="AP1472">
            <v>5200</v>
          </cell>
          <cell r="AQ1472">
            <v>36.400000000000006</v>
          </cell>
          <cell r="BG1472" t="b">
            <v>0</v>
          </cell>
          <cell r="BO1472" t="b">
            <v>0</v>
          </cell>
          <cell r="CA1472" t="b">
            <v>0</v>
          </cell>
          <cell r="CB1472" t="b">
            <v>0</v>
          </cell>
          <cell r="CD1472" t="b">
            <v>0</v>
          </cell>
          <cell r="CE1472" t="b">
            <v>0</v>
          </cell>
          <cell r="CG1472" t="b">
            <v>0</v>
          </cell>
          <cell r="CH1472" t="b">
            <v>0</v>
          </cell>
          <cell r="CP1472" t="e">
            <v>#N/A</v>
          </cell>
          <cell r="CT1472" t="b">
            <v>0</v>
          </cell>
          <cell r="CV1472" t="b">
            <v>0</v>
          </cell>
          <cell r="CX1472" t="b">
            <v>0</v>
          </cell>
          <cell r="CZ1472" t="b">
            <v>0</v>
          </cell>
          <cell r="DB1472" t="b">
            <v>0</v>
          </cell>
          <cell r="DD1472" t="b">
            <v>0</v>
          </cell>
          <cell r="DF1472" t="b">
            <v>0</v>
          </cell>
          <cell r="DH1472" t="b">
            <v>0</v>
          </cell>
          <cell r="DJ1472" t="b">
            <v>0</v>
          </cell>
          <cell r="DL1472" t="b">
            <v>0</v>
          </cell>
          <cell r="DN1472" t="b">
            <v>0</v>
          </cell>
          <cell r="DP1472" t="b">
            <v>0</v>
          </cell>
          <cell r="DV1472">
            <v>0</v>
          </cell>
          <cell r="DX1472">
            <v>0</v>
          </cell>
          <cell r="DZ1472">
            <v>0</v>
          </cell>
          <cell r="EB1472">
            <v>0</v>
          </cell>
          <cell r="ED1472">
            <v>0</v>
          </cell>
          <cell r="EF1472">
            <v>0</v>
          </cell>
          <cell r="EJ1472">
            <v>0</v>
          </cell>
          <cell r="EL1472">
            <v>0</v>
          </cell>
          <cell r="EN1472">
            <v>0</v>
          </cell>
          <cell r="EP1472">
            <v>0</v>
          </cell>
          <cell r="ER1472">
            <v>0</v>
          </cell>
          <cell r="ET1472">
            <v>0</v>
          </cell>
          <cell r="EX1472">
            <v>0</v>
          </cell>
          <cell r="EZ1472">
            <v>0</v>
          </cell>
          <cell r="FD1472">
            <v>0</v>
          </cell>
          <cell r="FF1472">
            <v>0</v>
          </cell>
        </row>
        <row r="1473">
          <cell r="A1473" t="str">
            <v>STENUNGSUND 3</v>
          </cell>
          <cell r="B1473" t="str">
            <v>Sverige</v>
          </cell>
          <cell r="G1473">
            <v>260</v>
          </cell>
          <cell r="H1473">
            <v>0</v>
          </cell>
          <cell r="AK1473">
            <v>91.39</v>
          </cell>
          <cell r="AL1473">
            <v>0</v>
          </cell>
          <cell r="AN1473">
            <v>0</v>
          </cell>
          <cell r="AO1473">
            <v>20.8</v>
          </cell>
          <cell r="AP1473">
            <v>5200</v>
          </cell>
          <cell r="AQ1473">
            <v>49.4</v>
          </cell>
          <cell r="BG1473" t="b">
            <v>0</v>
          </cell>
          <cell r="BO1473" t="b">
            <v>0</v>
          </cell>
          <cell r="CA1473" t="b">
            <v>0</v>
          </cell>
          <cell r="CB1473" t="b">
            <v>0</v>
          </cell>
          <cell r="CD1473" t="b">
            <v>0</v>
          </cell>
          <cell r="CE1473" t="b">
            <v>0</v>
          </cell>
          <cell r="CG1473" t="b">
            <v>0</v>
          </cell>
          <cell r="CH1473" t="b">
            <v>0</v>
          </cell>
          <cell r="CP1473" t="e">
            <v>#N/A</v>
          </cell>
          <cell r="CT1473" t="b">
            <v>0</v>
          </cell>
          <cell r="CV1473" t="b">
            <v>0</v>
          </cell>
          <cell r="CX1473" t="b">
            <v>0</v>
          </cell>
          <cell r="CZ1473" t="b">
            <v>0</v>
          </cell>
          <cell r="DB1473" t="b">
            <v>0</v>
          </cell>
          <cell r="DD1473" t="b">
            <v>0</v>
          </cell>
          <cell r="DF1473" t="b">
            <v>0</v>
          </cell>
          <cell r="DH1473" t="b">
            <v>0</v>
          </cell>
          <cell r="DJ1473" t="b">
            <v>0</v>
          </cell>
          <cell r="DL1473" t="b">
            <v>0</v>
          </cell>
          <cell r="DN1473" t="b">
            <v>0</v>
          </cell>
          <cell r="DP1473" t="b">
            <v>0</v>
          </cell>
          <cell r="DV1473">
            <v>0</v>
          </cell>
          <cell r="DX1473">
            <v>0</v>
          </cell>
          <cell r="DZ1473">
            <v>0</v>
          </cell>
          <cell r="EB1473">
            <v>0</v>
          </cell>
          <cell r="ED1473">
            <v>0</v>
          </cell>
          <cell r="EF1473">
            <v>0</v>
          </cell>
          <cell r="EJ1473">
            <v>0</v>
          </cell>
          <cell r="EL1473">
            <v>0</v>
          </cell>
          <cell r="EN1473">
            <v>0</v>
          </cell>
          <cell r="EP1473">
            <v>0</v>
          </cell>
          <cell r="ER1473">
            <v>0</v>
          </cell>
          <cell r="ET1473">
            <v>0</v>
          </cell>
          <cell r="EX1473">
            <v>0</v>
          </cell>
          <cell r="EZ1473">
            <v>0</v>
          </cell>
          <cell r="FD1473">
            <v>0</v>
          </cell>
          <cell r="FF1473">
            <v>0</v>
          </cell>
        </row>
        <row r="1474">
          <cell r="A1474" t="str">
            <v>STENUNGSUND 4</v>
          </cell>
          <cell r="B1474" t="str">
            <v>Sverige</v>
          </cell>
          <cell r="G1474">
            <v>260</v>
          </cell>
          <cell r="H1474">
            <v>0</v>
          </cell>
          <cell r="AK1474">
            <v>98.8</v>
          </cell>
          <cell r="AL1474">
            <v>0</v>
          </cell>
          <cell r="AN1474">
            <v>0</v>
          </cell>
          <cell r="AO1474">
            <v>20.8</v>
          </cell>
          <cell r="AP1474">
            <v>5200</v>
          </cell>
          <cell r="AQ1474">
            <v>36.400000000000006</v>
          </cell>
          <cell r="BG1474" t="b">
            <v>0</v>
          </cell>
          <cell r="BO1474" t="b">
            <v>0</v>
          </cell>
          <cell r="CA1474" t="b">
            <v>0</v>
          </cell>
          <cell r="CB1474" t="b">
            <v>0</v>
          </cell>
          <cell r="CD1474" t="b">
            <v>0</v>
          </cell>
          <cell r="CE1474" t="b">
            <v>0</v>
          </cell>
          <cell r="CG1474" t="b">
            <v>0</v>
          </cell>
          <cell r="CH1474" t="b">
            <v>0</v>
          </cell>
          <cell r="CP1474" t="e">
            <v>#N/A</v>
          </cell>
          <cell r="CT1474" t="b">
            <v>0</v>
          </cell>
          <cell r="CV1474" t="b">
            <v>0</v>
          </cell>
          <cell r="CX1474" t="b">
            <v>0</v>
          </cell>
          <cell r="CZ1474" t="b">
            <v>0</v>
          </cell>
          <cell r="DB1474" t="b">
            <v>0</v>
          </cell>
          <cell r="DD1474" t="b">
            <v>0</v>
          </cell>
          <cell r="DF1474" t="b">
            <v>0</v>
          </cell>
          <cell r="DH1474" t="b">
            <v>0</v>
          </cell>
          <cell r="DJ1474" t="b">
            <v>0</v>
          </cell>
          <cell r="DL1474" t="b">
            <v>0</v>
          </cell>
          <cell r="DN1474" t="b">
            <v>0</v>
          </cell>
          <cell r="DP1474" t="b">
            <v>0</v>
          </cell>
          <cell r="DV1474">
            <v>0</v>
          </cell>
          <cell r="DX1474">
            <v>0</v>
          </cell>
          <cell r="DZ1474">
            <v>0</v>
          </cell>
          <cell r="EB1474">
            <v>0</v>
          </cell>
          <cell r="ED1474">
            <v>0</v>
          </cell>
          <cell r="EF1474">
            <v>0</v>
          </cell>
          <cell r="EJ1474">
            <v>0</v>
          </cell>
          <cell r="EL1474">
            <v>0</v>
          </cell>
          <cell r="EN1474">
            <v>0</v>
          </cell>
          <cell r="EP1474">
            <v>0</v>
          </cell>
          <cell r="ER1474">
            <v>0</v>
          </cell>
          <cell r="ET1474">
            <v>0</v>
          </cell>
          <cell r="EX1474">
            <v>0</v>
          </cell>
          <cell r="EZ1474">
            <v>0</v>
          </cell>
          <cell r="FD1474">
            <v>0</v>
          </cell>
          <cell r="FF1474">
            <v>0</v>
          </cell>
        </row>
        <row r="1475">
          <cell r="A1475" t="str">
            <v>STENUNGSUND 4</v>
          </cell>
          <cell r="B1475" t="str">
            <v>Sverige</v>
          </cell>
          <cell r="G1475">
            <v>260</v>
          </cell>
          <cell r="H1475">
            <v>0</v>
          </cell>
          <cell r="AK1475">
            <v>98.8</v>
          </cell>
          <cell r="AL1475">
            <v>0</v>
          </cell>
          <cell r="AN1475">
            <v>0</v>
          </cell>
          <cell r="AO1475">
            <v>20.8</v>
          </cell>
          <cell r="AP1475">
            <v>5200</v>
          </cell>
          <cell r="AQ1475">
            <v>49.4</v>
          </cell>
          <cell r="BG1475" t="b">
            <v>0</v>
          </cell>
          <cell r="BO1475" t="b">
            <v>0</v>
          </cell>
          <cell r="CA1475" t="b">
            <v>0</v>
          </cell>
          <cell r="CB1475" t="b">
            <v>0</v>
          </cell>
          <cell r="CD1475" t="b">
            <v>0</v>
          </cell>
          <cell r="CE1475" t="b">
            <v>0</v>
          </cell>
          <cell r="CG1475" t="b">
            <v>0</v>
          </cell>
          <cell r="CH1475" t="b">
            <v>0</v>
          </cell>
          <cell r="CP1475" t="e">
            <v>#N/A</v>
          </cell>
          <cell r="CT1475" t="b">
            <v>0</v>
          </cell>
          <cell r="CV1475" t="b">
            <v>0</v>
          </cell>
          <cell r="CX1475" t="b">
            <v>0</v>
          </cell>
          <cell r="CZ1475" t="b">
            <v>0</v>
          </cell>
          <cell r="DB1475" t="b">
            <v>0</v>
          </cell>
          <cell r="DD1475" t="b">
            <v>0</v>
          </cell>
          <cell r="DF1475" t="b">
            <v>0</v>
          </cell>
          <cell r="DH1475" t="b">
            <v>0</v>
          </cell>
          <cell r="DJ1475" t="b">
            <v>0</v>
          </cell>
          <cell r="DL1475" t="b">
            <v>0</v>
          </cell>
          <cell r="DN1475" t="b">
            <v>0</v>
          </cell>
          <cell r="DP1475" t="b">
            <v>0</v>
          </cell>
          <cell r="DV1475">
            <v>0</v>
          </cell>
          <cell r="DX1475">
            <v>0</v>
          </cell>
          <cell r="DZ1475">
            <v>0</v>
          </cell>
          <cell r="EB1475">
            <v>0</v>
          </cell>
          <cell r="ED1475">
            <v>0</v>
          </cell>
          <cell r="EF1475">
            <v>0</v>
          </cell>
          <cell r="EJ1475">
            <v>0</v>
          </cell>
          <cell r="EL1475">
            <v>0</v>
          </cell>
          <cell r="EN1475">
            <v>0</v>
          </cell>
          <cell r="EP1475">
            <v>0</v>
          </cell>
          <cell r="ER1475">
            <v>0</v>
          </cell>
          <cell r="ET1475">
            <v>0</v>
          </cell>
          <cell r="EX1475">
            <v>0</v>
          </cell>
          <cell r="EZ1475">
            <v>0</v>
          </cell>
          <cell r="FD1475">
            <v>0</v>
          </cell>
          <cell r="FF1475">
            <v>0</v>
          </cell>
        </row>
        <row r="1476">
          <cell r="A1476" t="str">
            <v>STOCKHOLM GT 3-4</v>
          </cell>
          <cell r="B1476" t="str">
            <v>Sverige</v>
          </cell>
          <cell r="G1476">
            <v>34</v>
          </cell>
          <cell r="H1476">
            <v>0</v>
          </cell>
          <cell r="AK1476">
            <v>10.336</v>
          </cell>
          <cell r="AL1476">
            <v>0</v>
          </cell>
          <cell r="AN1476">
            <v>0</v>
          </cell>
          <cell r="AO1476">
            <v>1.36</v>
          </cell>
          <cell r="AP1476">
            <v>510</v>
          </cell>
          <cell r="AQ1476">
            <v>2.72</v>
          </cell>
          <cell r="BG1476" t="b">
            <v>0</v>
          </cell>
          <cell r="BO1476" t="b">
            <v>0</v>
          </cell>
          <cell r="CA1476" t="b">
            <v>0</v>
          </cell>
          <cell r="CB1476" t="b">
            <v>0</v>
          </cell>
          <cell r="CD1476" t="b">
            <v>0</v>
          </cell>
          <cell r="CE1476" t="b">
            <v>0</v>
          </cell>
          <cell r="CG1476" t="b">
            <v>0</v>
          </cell>
          <cell r="CH1476" t="b">
            <v>0</v>
          </cell>
          <cell r="CP1476" t="e">
            <v>#N/A</v>
          </cell>
          <cell r="CT1476" t="b">
            <v>0</v>
          </cell>
          <cell r="CV1476" t="b">
            <v>0</v>
          </cell>
          <cell r="CX1476" t="b">
            <v>0</v>
          </cell>
          <cell r="CZ1476" t="b">
            <v>0</v>
          </cell>
          <cell r="DB1476" t="b">
            <v>0</v>
          </cell>
          <cell r="DD1476" t="b">
            <v>0</v>
          </cell>
          <cell r="DF1476" t="b">
            <v>0</v>
          </cell>
          <cell r="DH1476" t="b">
            <v>0</v>
          </cell>
          <cell r="DJ1476" t="b">
            <v>0</v>
          </cell>
          <cell r="DL1476" t="b">
            <v>0</v>
          </cell>
          <cell r="DN1476" t="b">
            <v>0</v>
          </cell>
          <cell r="DP1476" t="b">
            <v>0</v>
          </cell>
          <cell r="DV1476">
            <v>0</v>
          </cell>
          <cell r="DX1476">
            <v>0</v>
          </cell>
          <cell r="DZ1476">
            <v>0</v>
          </cell>
          <cell r="EB1476">
            <v>0</v>
          </cell>
          <cell r="ED1476">
            <v>0</v>
          </cell>
          <cell r="EF1476">
            <v>0</v>
          </cell>
          <cell r="EJ1476">
            <v>0</v>
          </cell>
          <cell r="EL1476">
            <v>0</v>
          </cell>
          <cell r="EN1476">
            <v>0</v>
          </cell>
          <cell r="EP1476">
            <v>0</v>
          </cell>
          <cell r="ER1476">
            <v>0</v>
          </cell>
          <cell r="ET1476">
            <v>0</v>
          </cell>
          <cell r="EX1476">
            <v>0</v>
          </cell>
          <cell r="EZ1476">
            <v>0</v>
          </cell>
          <cell r="FD1476">
            <v>0</v>
          </cell>
          <cell r="FF1476">
            <v>0</v>
          </cell>
        </row>
        <row r="1477">
          <cell r="A1477" t="str">
            <v>STOCKHOLM GT 3-4</v>
          </cell>
          <cell r="B1477" t="str">
            <v>Sverige</v>
          </cell>
          <cell r="G1477">
            <v>34</v>
          </cell>
          <cell r="H1477">
            <v>0</v>
          </cell>
          <cell r="AK1477">
            <v>10.336</v>
          </cell>
          <cell r="AL1477">
            <v>0</v>
          </cell>
          <cell r="AN1477">
            <v>0</v>
          </cell>
          <cell r="AO1477">
            <v>1.36</v>
          </cell>
          <cell r="AP1477">
            <v>510</v>
          </cell>
          <cell r="AQ1477">
            <v>2.72</v>
          </cell>
          <cell r="BG1477" t="b">
            <v>0</v>
          </cell>
          <cell r="BO1477" t="b">
            <v>0</v>
          </cell>
          <cell r="CA1477" t="b">
            <v>0</v>
          </cell>
          <cell r="CB1477" t="b">
            <v>0</v>
          </cell>
          <cell r="CD1477" t="b">
            <v>0</v>
          </cell>
          <cell r="CE1477" t="b">
            <v>0</v>
          </cell>
          <cell r="CG1477" t="b">
            <v>0</v>
          </cell>
          <cell r="CH1477" t="b">
            <v>0</v>
          </cell>
          <cell r="CP1477" t="e">
            <v>#N/A</v>
          </cell>
          <cell r="CT1477" t="b">
            <v>0</v>
          </cell>
          <cell r="CV1477" t="b">
            <v>0</v>
          </cell>
          <cell r="CX1477" t="b">
            <v>0</v>
          </cell>
          <cell r="CZ1477" t="b">
            <v>0</v>
          </cell>
          <cell r="DB1477" t="b">
            <v>0</v>
          </cell>
          <cell r="DD1477" t="b">
            <v>0</v>
          </cell>
          <cell r="DF1477" t="b">
            <v>0</v>
          </cell>
          <cell r="DH1477" t="b">
            <v>0</v>
          </cell>
          <cell r="DJ1477" t="b">
            <v>0</v>
          </cell>
          <cell r="DL1477" t="b">
            <v>0</v>
          </cell>
          <cell r="DN1477" t="b">
            <v>0</v>
          </cell>
          <cell r="DP1477" t="b">
            <v>0</v>
          </cell>
          <cell r="DV1477">
            <v>0</v>
          </cell>
          <cell r="DX1477">
            <v>0</v>
          </cell>
          <cell r="DZ1477">
            <v>0</v>
          </cell>
          <cell r="EB1477">
            <v>0</v>
          </cell>
          <cell r="ED1477">
            <v>0</v>
          </cell>
          <cell r="EF1477">
            <v>0</v>
          </cell>
          <cell r="EJ1477">
            <v>0</v>
          </cell>
          <cell r="EL1477">
            <v>0</v>
          </cell>
          <cell r="EN1477">
            <v>0</v>
          </cell>
          <cell r="EP1477">
            <v>0</v>
          </cell>
          <cell r="ER1477">
            <v>0</v>
          </cell>
          <cell r="ET1477">
            <v>0</v>
          </cell>
          <cell r="EX1477">
            <v>0</v>
          </cell>
          <cell r="EZ1477">
            <v>0</v>
          </cell>
          <cell r="FD1477">
            <v>0</v>
          </cell>
          <cell r="FF1477">
            <v>0</v>
          </cell>
        </row>
        <row r="1478">
          <cell r="A1478" t="str">
            <v>SUNDSVALL GT 1</v>
          </cell>
          <cell r="B1478" t="str">
            <v>Sverige</v>
          </cell>
          <cell r="G1478">
            <v>41.5</v>
          </cell>
          <cell r="H1478">
            <v>0</v>
          </cell>
          <cell r="AK1478">
            <v>9.0677500000000002</v>
          </cell>
          <cell r="AL1478">
            <v>0</v>
          </cell>
          <cell r="AN1478">
            <v>0</v>
          </cell>
          <cell r="AO1478">
            <v>1.6600000000000001</v>
          </cell>
          <cell r="AP1478">
            <v>622.5</v>
          </cell>
          <cell r="AQ1478">
            <v>3.3200000000000003</v>
          </cell>
          <cell r="BG1478" t="b">
            <v>0</v>
          </cell>
          <cell r="BO1478" t="b">
            <v>0</v>
          </cell>
          <cell r="CA1478" t="b">
            <v>0</v>
          </cell>
          <cell r="CB1478" t="b">
            <v>0</v>
          </cell>
          <cell r="CD1478" t="b">
            <v>0</v>
          </cell>
          <cell r="CE1478" t="b">
            <v>0</v>
          </cell>
          <cell r="CG1478" t="b">
            <v>0</v>
          </cell>
          <cell r="CH1478" t="b">
            <v>0</v>
          </cell>
          <cell r="CP1478" t="e">
            <v>#N/A</v>
          </cell>
          <cell r="CT1478" t="b">
            <v>0</v>
          </cell>
          <cell r="CV1478" t="b">
            <v>0</v>
          </cell>
          <cell r="CX1478" t="b">
            <v>0</v>
          </cell>
          <cell r="CZ1478" t="b">
            <v>0</v>
          </cell>
          <cell r="DB1478" t="b">
            <v>0</v>
          </cell>
          <cell r="DD1478" t="b">
            <v>0</v>
          </cell>
          <cell r="DF1478" t="b">
            <v>0</v>
          </cell>
          <cell r="DH1478" t="b">
            <v>0</v>
          </cell>
          <cell r="DJ1478" t="b">
            <v>0</v>
          </cell>
          <cell r="DL1478" t="b">
            <v>0</v>
          </cell>
          <cell r="DN1478" t="b">
            <v>0</v>
          </cell>
          <cell r="DP1478" t="b">
            <v>0</v>
          </cell>
          <cell r="DV1478">
            <v>0</v>
          </cell>
          <cell r="DX1478">
            <v>0</v>
          </cell>
          <cell r="DZ1478">
            <v>0</v>
          </cell>
          <cell r="EB1478">
            <v>0</v>
          </cell>
          <cell r="ED1478">
            <v>0</v>
          </cell>
          <cell r="EF1478">
            <v>0</v>
          </cell>
          <cell r="EJ1478">
            <v>0</v>
          </cell>
          <cell r="EL1478">
            <v>0</v>
          </cell>
          <cell r="EN1478">
            <v>0</v>
          </cell>
          <cell r="EP1478">
            <v>0</v>
          </cell>
          <cell r="ER1478">
            <v>0</v>
          </cell>
          <cell r="ET1478">
            <v>0</v>
          </cell>
          <cell r="EX1478">
            <v>0</v>
          </cell>
          <cell r="EZ1478">
            <v>0</v>
          </cell>
          <cell r="FD1478">
            <v>0</v>
          </cell>
          <cell r="FF1478">
            <v>0</v>
          </cell>
        </row>
        <row r="1479">
          <cell r="A1479" t="str">
            <v>SVARTVIK</v>
          </cell>
          <cell r="B1479" t="str">
            <v>Sverige</v>
          </cell>
          <cell r="G1479">
            <v>35</v>
          </cell>
          <cell r="H1479">
            <v>58.333333333333336</v>
          </cell>
          <cell r="AK1479">
            <v>11.221874999999999</v>
          </cell>
          <cell r="AL1479">
            <v>31.171875</v>
          </cell>
          <cell r="AN1479">
            <v>0</v>
          </cell>
          <cell r="AO1479">
            <v>2.8000000000000003</v>
          </cell>
          <cell r="AP1479">
            <v>700</v>
          </cell>
          <cell r="AQ1479">
            <v>4.9000000000000004</v>
          </cell>
          <cell r="BG1479" t="b">
            <v>0</v>
          </cell>
          <cell r="BO1479" t="b">
            <v>0</v>
          </cell>
          <cell r="CA1479" t="b">
            <v>0</v>
          </cell>
          <cell r="CB1479" t="b">
            <v>0</v>
          </cell>
          <cell r="CD1479" t="b">
            <v>0</v>
          </cell>
          <cell r="CE1479" t="b">
            <v>0</v>
          </cell>
          <cell r="CG1479" t="b">
            <v>0</v>
          </cell>
          <cell r="CH1479" t="b">
            <v>0</v>
          </cell>
          <cell r="CP1479" t="e">
            <v>#N/A</v>
          </cell>
          <cell r="CT1479" t="b">
            <v>0</v>
          </cell>
          <cell r="CV1479" t="b">
            <v>0</v>
          </cell>
          <cell r="CX1479" t="b">
            <v>0</v>
          </cell>
          <cell r="CZ1479" t="b">
            <v>0</v>
          </cell>
          <cell r="DB1479" t="b">
            <v>0</v>
          </cell>
          <cell r="DD1479" t="b">
            <v>0</v>
          </cell>
          <cell r="DF1479" t="b">
            <v>0</v>
          </cell>
          <cell r="DH1479" t="b">
            <v>0</v>
          </cell>
          <cell r="DJ1479" t="b">
            <v>0</v>
          </cell>
          <cell r="DL1479" t="b">
            <v>0</v>
          </cell>
          <cell r="DN1479" t="b">
            <v>0</v>
          </cell>
          <cell r="DP1479" t="b">
            <v>0</v>
          </cell>
          <cell r="DV1479">
            <v>0</v>
          </cell>
          <cell r="DX1479">
            <v>0</v>
          </cell>
          <cell r="DZ1479">
            <v>0</v>
          </cell>
          <cell r="EB1479">
            <v>0</v>
          </cell>
          <cell r="ED1479">
            <v>0</v>
          </cell>
          <cell r="EF1479">
            <v>0</v>
          </cell>
          <cell r="EJ1479">
            <v>0</v>
          </cell>
          <cell r="EL1479">
            <v>0</v>
          </cell>
          <cell r="EN1479">
            <v>0</v>
          </cell>
          <cell r="EP1479">
            <v>0</v>
          </cell>
          <cell r="ER1479">
            <v>0</v>
          </cell>
          <cell r="ET1479">
            <v>0</v>
          </cell>
          <cell r="EX1479">
            <v>0</v>
          </cell>
          <cell r="EZ1479">
            <v>0</v>
          </cell>
          <cell r="FD1479">
            <v>0</v>
          </cell>
          <cell r="FF1479">
            <v>0</v>
          </cell>
        </row>
        <row r="1480">
          <cell r="A1480" t="str">
            <v>SVARTVIK</v>
          </cell>
          <cell r="B1480" t="str">
            <v>Sverige</v>
          </cell>
          <cell r="G1480">
            <v>35</v>
          </cell>
          <cell r="H1480">
            <v>58.333333333333336</v>
          </cell>
          <cell r="AK1480">
            <v>11.221874999999999</v>
          </cell>
          <cell r="AL1480">
            <v>31.171875</v>
          </cell>
          <cell r="AN1480">
            <v>0</v>
          </cell>
          <cell r="AO1480">
            <v>2.8000000000000003</v>
          </cell>
          <cell r="AP1480">
            <v>700</v>
          </cell>
          <cell r="AQ1480">
            <v>4.9000000000000004</v>
          </cell>
          <cell r="BG1480" t="b">
            <v>0</v>
          </cell>
          <cell r="BO1480" t="b">
            <v>0</v>
          </cell>
          <cell r="CA1480" t="b">
            <v>0</v>
          </cell>
          <cell r="CB1480" t="b">
            <v>0</v>
          </cell>
          <cell r="CD1480" t="b">
            <v>0</v>
          </cell>
          <cell r="CE1480" t="b">
            <v>0</v>
          </cell>
          <cell r="CG1480" t="b">
            <v>0</v>
          </cell>
          <cell r="CH1480" t="b">
            <v>0</v>
          </cell>
          <cell r="CP1480" t="e">
            <v>#N/A</v>
          </cell>
          <cell r="CT1480" t="b">
            <v>0</v>
          </cell>
          <cell r="CV1480" t="b">
            <v>0</v>
          </cell>
          <cell r="CX1480" t="b">
            <v>0</v>
          </cell>
          <cell r="CZ1480" t="b">
            <v>0</v>
          </cell>
          <cell r="DB1480" t="b">
            <v>0</v>
          </cell>
          <cell r="DD1480" t="b">
            <v>0</v>
          </cell>
          <cell r="DF1480" t="b">
            <v>0</v>
          </cell>
          <cell r="DH1480" t="b">
            <v>0</v>
          </cell>
          <cell r="DJ1480" t="b">
            <v>0</v>
          </cell>
          <cell r="DL1480" t="b">
            <v>0</v>
          </cell>
          <cell r="DN1480" t="b">
            <v>0</v>
          </cell>
          <cell r="DP1480" t="b">
            <v>0</v>
          </cell>
          <cell r="DV1480">
            <v>0</v>
          </cell>
          <cell r="DX1480">
            <v>0</v>
          </cell>
          <cell r="DZ1480">
            <v>0</v>
          </cell>
          <cell r="EB1480">
            <v>0</v>
          </cell>
          <cell r="ED1480">
            <v>0</v>
          </cell>
          <cell r="EF1480">
            <v>0</v>
          </cell>
          <cell r="EJ1480">
            <v>0</v>
          </cell>
          <cell r="EL1480">
            <v>0</v>
          </cell>
          <cell r="EN1480">
            <v>0</v>
          </cell>
          <cell r="EP1480">
            <v>0</v>
          </cell>
          <cell r="ER1480">
            <v>0</v>
          </cell>
          <cell r="ET1480">
            <v>0</v>
          </cell>
          <cell r="EX1480">
            <v>0</v>
          </cell>
          <cell r="EZ1480">
            <v>0</v>
          </cell>
          <cell r="FD1480">
            <v>0</v>
          </cell>
          <cell r="FF1480">
            <v>0</v>
          </cell>
        </row>
        <row r="1481">
          <cell r="A1481" t="str">
            <v>TRANAS GT 1</v>
          </cell>
          <cell r="B1481" t="str">
            <v>Sverige</v>
          </cell>
          <cell r="G1481">
            <v>11.5</v>
          </cell>
          <cell r="H1481">
            <v>0</v>
          </cell>
          <cell r="AK1481">
            <v>2.7312499999999997</v>
          </cell>
          <cell r="AL1481">
            <v>0</v>
          </cell>
          <cell r="AN1481">
            <v>0</v>
          </cell>
          <cell r="AO1481">
            <v>0.46</v>
          </cell>
          <cell r="AP1481">
            <v>172.5</v>
          </cell>
          <cell r="AQ1481">
            <v>0.92</v>
          </cell>
          <cell r="BG1481" t="b">
            <v>0</v>
          </cell>
          <cell r="BO1481" t="b">
            <v>0</v>
          </cell>
          <cell r="CA1481" t="b">
            <v>0</v>
          </cell>
          <cell r="CB1481" t="b">
            <v>0</v>
          </cell>
          <cell r="CD1481" t="b">
            <v>0</v>
          </cell>
          <cell r="CE1481" t="b">
            <v>0</v>
          </cell>
          <cell r="CG1481" t="b">
            <v>0</v>
          </cell>
          <cell r="CH1481" t="b">
            <v>0</v>
          </cell>
          <cell r="CP1481" t="e">
            <v>#N/A</v>
          </cell>
          <cell r="CT1481" t="b">
            <v>0</v>
          </cell>
          <cell r="CV1481" t="b">
            <v>0</v>
          </cell>
          <cell r="CX1481" t="b">
            <v>0</v>
          </cell>
          <cell r="CZ1481" t="b">
            <v>0</v>
          </cell>
          <cell r="DB1481" t="b">
            <v>0</v>
          </cell>
          <cell r="DD1481" t="b">
            <v>0</v>
          </cell>
          <cell r="DF1481" t="b">
            <v>0</v>
          </cell>
          <cell r="DH1481" t="b">
            <v>0</v>
          </cell>
          <cell r="DJ1481" t="b">
            <v>0</v>
          </cell>
          <cell r="DL1481" t="b">
            <v>0</v>
          </cell>
          <cell r="DN1481" t="b">
            <v>0</v>
          </cell>
          <cell r="DP1481" t="b">
            <v>0</v>
          </cell>
          <cell r="DV1481">
            <v>0</v>
          </cell>
          <cell r="DX1481">
            <v>0</v>
          </cell>
          <cell r="DZ1481">
            <v>0</v>
          </cell>
          <cell r="EB1481">
            <v>0</v>
          </cell>
          <cell r="ED1481">
            <v>0</v>
          </cell>
          <cell r="EF1481">
            <v>0</v>
          </cell>
          <cell r="EJ1481">
            <v>0</v>
          </cell>
          <cell r="EL1481">
            <v>0</v>
          </cell>
          <cell r="EN1481">
            <v>0</v>
          </cell>
          <cell r="EP1481">
            <v>0</v>
          </cell>
          <cell r="ER1481">
            <v>0</v>
          </cell>
          <cell r="ET1481">
            <v>0</v>
          </cell>
          <cell r="EX1481">
            <v>0</v>
          </cell>
          <cell r="EZ1481">
            <v>0</v>
          </cell>
          <cell r="FD1481">
            <v>0</v>
          </cell>
          <cell r="FF1481">
            <v>0</v>
          </cell>
        </row>
        <row r="1482">
          <cell r="A1482" t="str">
            <v>TROLLHATTAN GT 1-2</v>
          </cell>
          <cell r="B1482" t="str">
            <v>Sverige</v>
          </cell>
          <cell r="G1482">
            <v>133</v>
          </cell>
          <cell r="H1482">
            <v>0</v>
          </cell>
          <cell r="AK1482">
            <v>36.641499999999994</v>
          </cell>
          <cell r="AL1482">
            <v>0</v>
          </cell>
          <cell r="AN1482">
            <v>0</v>
          </cell>
          <cell r="AO1482">
            <v>5.32</v>
          </cell>
          <cell r="AP1482">
            <v>1995</v>
          </cell>
          <cell r="AQ1482">
            <v>10.64</v>
          </cell>
          <cell r="BG1482" t="b">
            <v>0</v>
          </cell>
          <cell r="BO1482" t="b">
            <v>0</v>
          </cell>
          <cell r="CA1482" t="b">
            <v>0</v>
          </cell>
          <cell r="CB1482" t="b">
            <v>0</v>
          </cell>
          <cell r="CD1482" t="b">
            <v>0</v>
          </cell>
          <cell r="CE1482" t="b">
            <v>0</v>
          </cell>
          <cell r="CG1482" t="b">
            <v>0</v>
          </cell>
          <cell r="CH1482" t="b">
            <v>0</v>
          </cell>
          <cell r="CP1482" t="e">
            <v>#N/A</v>
          </cell>
          <cell r="CT1482" t="b">
            <v>0</v>
          </cell>
          <cell r="CV1482" t="b">
            <v>0</v>
          </cell>
          <cell r="CX1482" t="b">
            <v>0</v>
          </cell>
          <cell r="CZ1482" t="b">
            <v>0</v>
          </cell>
          <cell r="DB1482" t="b">
            <v>0</v>
          </cell>
          <cell r="DD1482" t="b">
            <v>0</v>
          </cell>
          <cell r="DF1482" t="b">
            <v>0</v>
          </cell>
          <cell r="DH1482" t="b">
            <v>0</v>
          </cell>
          <cell r="DJ1482" t="b">
            <v>0</v>
          </cell>
          <cell r="DL1482" t="b">
            <v>0</v>
          </cell>
          <cell r="DN1482" t="b">
            <v>0</v>
          </cell>
          <cell r="DP1482" t="b">
            <v>0</v>
          </cell>
          <cell r="DV1482">
            <v>0</v>
          </cell>
          <cell r="DX1482">
            <v>0</v>
          </cell>
          <cell r="DZ1482">
            <v>0</v>
          </cell>
          <cell r="EB1482">
            <v>0</v>
          </cell>
          <cell r="ED1482">
            <v>0</v>
          </cell>
          <cell r="EF1482">
            <v>0</v>
          </cell>
          <cell r="EJ1482">
            <v>0</v>
          </cell>
          <cell r="EL1482">
            <v>0</v>
          </cell>
          <cell r="EN1482">
            <v>0</v>
          </cell>
          <cell r="EP1482">
            <v>0</v>
          </cell>
          <cell r="ER1482">
            <v>0</v>
          </cell>
          <cell r="ET1482">
            <v>0</v>
          </cell>
          <cell r="EX1482">
            <v>0</v>
          </cell>
          <cell r="EZ1482">
            <v>0</v>
          </cell>
          <cell r="FD1482">
            <v>0</v>
          </cell>
          <cell r="FF1482">
            <v>0</v>
          </cell>
        </row>
        <row r="1483">
          <cell r="A1483" t="str">
            <v>TROLLHATTAN GT 1-2</v>
          </cell>
          <cell r="B1483" t="str">
            <v>Sverige</v>
          </cell>
          <cell r="G1483">
            <v>133</v>
          </cell>
          <cell r="H1483">
            <v>0</v>
          </cell>
          <cell r="AK1483">
            <v>36.641499999999994</v>
          </cell>
          <cell r="AL1483">
            <v>0</v>
          </cell>
          <cell r="AN1483">
            <v>0</v>
          </cell>
          <cell r="AO1483">
            <v>5.32</v>
          </cell>
          <cell r="AP1483">
            <v>1995</v>
          </cell>
          <cell r="AQ1483">
            <v>10.64</v>
          </cell>
          <cell r="BG1483" t="b">
            <v>0</v>
          </cell>
          <cell r="BO1483" t="b">
            <v>0</v>
          </cell>
          <cell r="CA1483" t="b">
            <v>0</v>
          </cell>
          <cell r="CB1483" t="b">
            <v>0</v>
          </cell>
          <cell r="CD1483" t="b">
            <v>0</v>
          </cell>
          <cell r="CE1483" t="b">
            <v>0</v>
          </cell>
          <cell r="CG1483" t="b">
            <v>0</v>
          </cell>
          <cell r="CH1483" t="b">
            <v>0</v>
          </cell>
          <cell r="CP1483" t="e">
            <v>#N/A</v>
          </cell>
          <cell r="CT1483" t="b">
            <v>0</v>
          </cell>
          <cell r="CV1483" t="b">
            <v>0</v>
          </cell>
          <cell r="CX1483" t="b">
            <v>0</v>
          </cell>
          <cell r="CZ1483" t="b">
            <v>0</v>
          </cell>
          <cell r="DB1483" t="b">
            <v>0</v>
          </cell>
          <cell r="DD1483" t="b">
            <v>0</v>
          </cell>
          <cell r="DF1483" t="b">
            <v>0</v>
          </cell>
          <cell r="DH1483" t="b">
            <v>0</v>
          </cell>
          <cell r="DJ1483" t="b">
            <v>0</v>
          </cell>
          <cell r="DL1483" t="b">
            <v>0</v>
          </cell>
          <cell r="DN1483" t="b">
            <v>0</v>
          </cell>
          <cell r="DP1483" t="b">
            <v>0</v>
          </cell>
          <cell r="DV1483">
            <v>0</v>
          </cell>
          <cell r="DX1483">
            <v>0</v>
          </cell>
          <cell r="DZ1483">
            <v>0</v>
          </cell>
          <cell r="EB1483">
            <v>0</v>
          </cell>
          <cell r="ED1483">
            <v>0</v>
          </cell>
          <cell r="EF1483">
            <v>0</v>
          </cell>
          <cell r="EJ1483">
            <v>0</v>
          </cell>
          <cell r="EL1483">
            <v>0</v>
          </cell>
          <cell r="EN1483">
            <v>0</v>
          </cell>
          <cell r="EP1483">
            <v>0</v>
          </cell>
          <cell r="ER1483">
            <v>0</v>
          </cell>
          <cell r="ET1483">
            <v>0</v>
          </cell>
          <cell r="EX1483">
            <v>0</v>
          </cell>
          <cell r="EZ1483">
            <v>0</v>
          </cell>
          <cell r="FD1483">
            <v>0</v>
          </cell>
          <cell r="FF1483">
            <v>0</v>
          </cell>
        </row>
        <row r="1484">
          <cell r="A1484" t="str">
            <v>TROLLHATTAN GT 3</v>
          </cell>
          <cell r="B1484" t="str">
            <v>Sverige</v>
          </cell>
          <cell r="G1484">
            <v>82.5</v>
          </cell>
          <cell r="H1484">
            <v>151.25</v>
          </cell>
          <cell r="AK1484">
            <v>23.512499999999999</v>
          </cell>
          <cell r="AL1484">
            <v>79.028125000000003</v>
          </cell>
          <cell r="AN1484">
            <v>0</v>
          </cell>
          <cell r="AO1484">
            <v>3.3000000000000003</v>
          </cell>
          <cell r="AP1484">
            <v>1237.5</v>
          </cell>
          <cell r="AQ1484">
            <v>6.6000000000000005</v>
          </cell>
          <cell r="BG1484" t="b">
            <v>0</v>
          </cell>
          <cell r="BO1484" t="b">
            <v>0</v>
          </cell>
          <cell r="CA1484" t="b">
            <v>0</v>
          </cell>
          <cell r="CB1484" t="b">
            <v>0</v>
          </cell>
          <cell r="CD1484" t="b">
            <v>0</v>
          </cell>
          <cell r="CE1484" t="b">
            <v>0</v>
          </cell>
          <cell r="CG1484" t="b">
            <v>0</v>
          </cell>
          <cell r="CH1484" t="b">
            <v>0</v>
          </cell>
          <cell r="CP1484" t="e">
            <v>#N/A</v>
          </cell>
          <cell r="CT1484" t="b">
            <v>0</v>
          </cell>
          <cell r="CV1484" t="b">
            <v>0</v>
          </cell>
          <cell r="CX1484" t="b">
            <v>0</v>
          </cell>
          <cell r="CZ1484" t="b">
            <v>0</v>
          </cell>
          <cell r="DB1484" t="b">
            <v>0</v>
          </cell>
          <cell r="DD1484" t="b">
            <v>0</v>
          </cell>
          <cell r="DF1484" t="b">
            <v>0</v>
          </cell>
          <cell r="DH1484" t="b">
            <v>0</v>
          </cell>
          <cell r="DJ1484" t="b">
            <v>0</v>
          </cell>
          <cell r="DL1484" t="b">
            <v>0</v>
          </cell>
          <cell r="DN1484" t="b">
            <v>0</v>
          </cell>
          <cell r="DP1484" t="b">
            <v>0</v>
          </cell>
          <cell r="DV1484">
            <v>0</v>
          </cell>
          <cell r="DX1484">
            <v>0</v>
          </cell>
          <cell r="DZ1484">
            <v>0</v>
          </cell>
          <cell r="EB1484">
            <v>0</v>
          </cell>
          <cell r="ED1484">
            <v>0</v>
          </cell>
          <cell r="EF1484">
            <v>0</v>
          </cell>
          <cell r="EJ1484">
            <v>0</v>
          </cell>
          <cell r="EL1484">
            <v>0</v>
          </cell>
          <cell r="EN1484">
            <v>0</v>
          </cell>
          <cell r="EP1484">
            <v>0</v>
          </cell>
          <cell r="ER1484">
            <v>0</v>
          </cell>
          <cell r="ET1484">
            <v>0</v>
          </cell>
          <cell r="EX1484">
            <v>0</v>
          </cell>
          <cell r="EZ1484">
            <v>0</v>
          </cell>
          <cell r="FD1484">
            <v>0</v>
          </cell>
          <cell r="FF1484">
            <v>0</v>
          </cell>
        </row>
        <row r="1485">
          <cell r="A1485" t="str">
            <v>TROLLHATTAN GT 3</v>
          </cell>
          <cell r="B1485" t="str">
            <v>Sverige</v>
          </cell>
          <cell r="G1485">
            <v>82.5</v>
          </cell>
          <cell r="H1485">
            <v>151.25</v>
          </cell>
          <cell r="AK1485">
            <v>23.512499999999999</v>
          </cell>
          <cell r="AL1485">
            <v>79.028125000000003</v>
          </cell>
          <cell r="AN1485">
            <v>0</v>
          </cell>
          <cell r="AO1485">
            <v>3.3000000000000003</v>
          </cell>
          <cell r="AP1485">
            <v>1237.5</v>
          </cell>
          <cell r="AQ1485">
            <v>6.6000000000000005</v>
          </cell>
          <cell r="BG1485" t="b">
            <v>0</v>
          </cell>
          <cell r="BO1485" t="b">
            <v>0</v>
          </cell>
          <cell r="CA1485" t="b">
            <v>0</v>
          </cell>
          <cell r="CB1485" t="b">
            <v>0</v>
          </cell>
          <cell r="CD1485" t="b">
            <v>0</v>
          </cell>
          <cell r="CE1485" t="b">
            <v>0</v>
          </cell>
          <cell r="CG1485" t="b">
            <v>0</v>
          </cell>
          <cell r="CH1485" t="b">
            <v>0</v>
          </cell>
          <cell r="CP1485" t="e">
            <v>#N/A</v>
          </cell>
          <cell r="CT1485" t="b">
            <v>0</v>
          </cell>
          <cell r="CV1485" t="b">
            <v>0</v>
          </cell>
          <cell r="CX1485" t="b">
            <v>0</v>
          </cell>
          <cell r="CZ1485" t="b">
            <v>0</v>
          </cell>
          <cell r="DB1485" t="b">
            <v>0</v>
          </cell>
          <cell r="DD1485" t="b">
            <v>0</v>
          </cell>
          <cell r="DF1485" t="b">
            <v>0</v>
          </cell>
          <cell r="DH1485" t="b">
            <v>0</v>
          </cell>
          <cell r="DJ1485" t="b">
            <v>0</v>
          </cell>
          <cell r="DL1485" t="b">
            <v>0</v>
          </cell>
          <cell r="DN1485" t="b">
            <v>0</v>
          </cell>
          <cell r="DP1485" t="b">
            <v>0</v>
          </cell>
          <cell r="DV1485">
            <v>0</v>
          </cell>
          <cell r="DX1485">
            <v>0</v>
          </cell>
          <cell r="DZ1485">
            <v>0</v>
          </cell>
          <cell r="EB1485">
            <v>0</v>
          </cell>
          <cell r="ED1485">
            <v>0</v>
          </cell>
          <cell r="EF1485">
            <v>0</v>
          </cell>
          <cell r="EJ1485">
            <v>0</v>
          </cell>
          <cell r="EL1485">
            <v>0</v>
          </cell>
          <cell r="EN1485">
            <v>0</v>
          </cell>
          <cell r="EP1485">
            <v>0</v>
          </cell>
          <cell r="ER1485">
            <v>0</v>
          </cell>
          <cell r="ET1485">
            <v>0</v>
          </cell>
          <cell r="EX1485">
            <v>0</v>
          </cell>
          <cell r="EZ1485">
            <v>0</v>
          </cell>
          <cell r="FD1485">
            <v>0</v>
          </cell>
          <cell r="FF1485">
            <v>0</v>
          </cell>
        </row>
        <row r="1486">
          <cell r="A1486" t="str">
            <v>FYRIS 1</v>
          </cell>
          <cell r="B1486" t="str">
            <v>Sverige</v>
          </cell>
          <cell r="G1486">
            <v>130</v>
          </cell>
          <cell r="H1486">
            <v>240</v>
          </cell>
          <cell r="AK1486">
            <v>37.049999999999997</v>
          </cell>
          <cell r="AL1486">
            <v>126.27692307692307</v>
          </cell>
          <cell r="AN1486">
            <v>0</v>
          </cell>
          <cell r="AO1486">
            <v>22.099999999999998</v>
          </cell>
          <cell r="AP1486">
            <v>3575</v>
          </cell>
          <cell r="AQ1486">
            <v>18.200000000000003</v>
          </cell>
          <cell r="BG1486" t="b">
            <v>0</v>
          </cell>
          <cell r="BO1486" t="b">
            <v>0</v>
          </cell>
          <cell r="CA1486" t="b">
            <v>0</v>
          </cell>
          <cell r="CB1486" t="b">
            <v>0</v>
          </cell>
          <cell r="CD1486" t="b">
            <v>0</v>
          </cell>
          <cell r="CE1486" t="b">
            <v>0</v>
          </cell>
          <cell r="CG1486" t="b">
            <v>0</v>
          </cell>
          <cell r="CH1486" t="b">
            <v>0</v>
          </cell>
          <cell r="CP1486" t="e">
            <v>#N/A</v>
          </cell>
          <cell r="CT1486" t="b">
            <v>0</v>
          </cell>
          <cell r="CV1486" t="b">
            <v>0</v>
          </cell>
          <cell r="CX1486" t="b">
            <v>0</v>
          </cell>
          <cell r="CZ1486" t="b">
            <v>0</v>
          </cell>
          <cell r="DB1486" t="b">
            <v>0</v>
          </cell>
          <cell r="DD1486" t="b">
            <v>0</v>
          </cell>
          <cell r="DF1486" t="b">
            <v>0</v>
          </cell>
          <cell r="DH1486" t="b">
            <v>0</v>
          </cell>
          <cell r="DJ1486" t="b">
            <v>0</v>
          </cell>
          <cell r="DL1486" t="b">
            <v>0</v>
          </cell>
          <cell r="DN1486" t="b">
            <v>0</v>
          </cell>
          <cell r="DP1486" t="b">
            <v>0</v>
          </cell>
          <cell r="DV1486">
            <v>0</v>
          </cell>
          <cell r="DX1486">
            <v>0</v>
          </cell>
          <cell r="DZ1486">
            <v>0</v>
          </cell>
          <cell r="EB1486">
            <v>0</v>
          </cell>
          <cell r="ED1486">
            <v>0</v>
          </cell>
          <cell r="EF1486">
            <v>0</v>
          </cell>
          <cell r="EJ1486">
            <v>0</v>
          </cell>
          <cell r="EL1486">
            <v>0</v>
          </cell>
          <cell r="EN1486">
            <v>0</v>
          </cell>
          <cell r="EP1486">
            <v>0</v>
          </cell>
          <cell r="ER1486">
            <v>0</v>
          </cell>
          <cell r="ET1486">
            <v>0</v>
          </cell>
          <cell r="EX1486">
            <v>0</v>
          </cell>
          <cell r="EZ1486">
            <v>0</v>
          </cell>
          <cell r="FD1486">
            <v>0</v>
          </cell>
          <cell r="FF1486">
            <v>0</v>
          </cell>
        </row>
        <row r="1487">
          <cell r="A1487" t="str">
            <v>FYRIS 1</v>
          </cell>
          <cell r="B1487" t="str">
            <v>Sverige</v>
          </cell>
          <cell r="G1487">
            <v>130</v>
          </cell>
          <cell r="H1487">
            <v>240</v>
          </cell>
          <cell r="AK1487">
            <v>37.049999999999997</v>
          </cell>
          <cell r="AL1487">
            <v>126.27692307692307</v>
          </cell>
          <cell r="AN1487">
            <v>0</v>
          </cell>
          <cell r="AO1487">
            <v>17.55</v>
          </cell>
          <cell r="AP1487">
            <v>3575</v>
          </cell>
          <cell r="AQ1487">
            <v>18.200000000000003</v>
          </cell>
          <cell r="BG1487" t="b">
            <v>0</v>
          </cell>
          <cell r="BO1487" t="b">
            <v>0</v>
          </cell>
          <cell r="CA1487" t="b">
            <v>0</v>
          </cell>
          <cell r="CB1487" t="b">
            <v>0</v>
          </cell>
          <cell r="CD1487" t="b">
            <v>0</v>
          </cell>
          <cell r="CE1487" t="b">
            <v>0</v>
          </cell>
          <cell r="CG1487" t="b">
            <v>0</v>
          </cell>
          <cell r="CH1487" t="b">
            <v>0</v>
          </cell>
          <cell r="CP1487" t="e">
            <v>#N/A</v>
          </cell>
          <cell r="CT1487" t="b">
            <v>0</v>
          </cell>
          <cell r="CV1487" t="b">
            <v>0</v>
          </cell>
          <cell r="CX1487" t="b">
            <v>0</v>
          </cell>
          <cell r="CZ1487" t="b">
            <v>0</v>
          </cell>
          <cell r="DB1487" t="b">
            <v>0</v>
          </cell>
          <cell r="DD1487" t="b">
            <v>0</v>
          </cell>
          <cell r="DF1487" t="b">
            <v>0</v>
          </cell>
          <cell r="DH1487" t="b">
            <v>0</v>
          </cell>
          <cell r="DJ1487" t="b">
            <v>0</v>
          </cell>
          <cell r="DL1487" t="b">
            <v>0</v>
          </cell>
          <cell r="DN1487" t="b">
            <v>0</v>
          </cell>
          <cell r="DP1487" t="b">
            <v>0</v>
          </cell>
          <cell r="DV1487">
            <v>0</v>
          </cell>
          <cell r="DX1487">
            <v>0</v>
          </cell>
          <cell r="DZ1487">
            <v>0</v>
          </cell>
          <cell r="EB1487">
            <v>0</v>
          </cell>
          <cell r="ED1487">
            <v>0</v>
          </cell>
          <cell r="EF1487">
            <v>0</v>
          </cell>
          <cell r="EJ1487">
            <v>0</v>
          </cell>
          <cell r="EL1487">
            <v>0</v>
          </cell>
          <cell r="EN1487">
            <v>0</v>
          </cell>
          <cell r="EP1487">
            <v>0</v>
          </cell>
          <cell r="ER1487">
            <v>0</v>
          </cell>
          <cell r="ET1487">
            <v>0</v>
          </cell>
          <cell r="EX1487">
            <v>0</v>
          </cell>
          <cell r="EZ1487">
            <v>0</v>
          </cell>
          <cell r="FD1487">
            <v>0</v>
          </cell>
          <cell r="FF1487">
            <v>0</v>
          </cell>
        </row>
        <row r="1488">
          <cell r="A1488" t="str">
            <v>FYRIS 1</v>
          </cell>
          <cell r="B1488" t="str">
            <v>Sverige</v>
          </cell>
          <cell r="G1488">
            <v>130</v>
          </cell>
          <cell r="H1488">
            <v>240</v>
          </cell>
          <cell r="AK1488">
            <v>37.049999999999997</v>
          </cell>
          <cell r="AL1488">
            <v>126.27692307692307</v>
          </cell>
          <cell r="AN1488">
            <v>0</v>
          </cell>
          <cell r="AO1488">
            <v>17.55</v>
          </cell>
          <cell r="AP1488">
            <v>3575</v>
          </cell>
          <cell r="AQ1488">
            <v>24.7</v>
          </cell>
          <cell r="BG1488" t="b">
            <v>0</v>
          </cell>
          <cell r="BO1488" t="b">
            <v>0</v>
          </cell>
          <cell r="CA1488" t="b">
            <v>0</v>
          </cell>
          <cell r="CB1488" t="b">
            <v>0</v>
          </cell>
          <cell r="CD1488" t="b">
            <v>0</v>
          </cell>
          <cell r="CE1488" t="b">
            <v>0</v>
          </cell>
          <cell r="CG1488" t="b">
            <v>0</v>
          </cell>
          <cell r="CH1488" t="b">
            <v>0</v>
          </cell>
          <cell r="CP1488" t="e">
            <v>#N/A</v>
          </cell>
          <cell r="CT1488" t="b">
            <v>0</v>
          </cell>
          <cell r="CV1488" t="b">
            <v>0</v>
          </cell>
          <cell r="CX1488" t="b">
            <v>0</v>
          </cell>
          <cell r="CZ1488" t="b">
            <v>0</v>
          </cell>
          <cell r="DB1488" t="b">
            <v>0</v>
          </cell>
          <cell r="DD1488" t="b">
            <v>0</v>
          </cell>
          <cell r="DF1488" t="b">
            <v>0</v>
          </cell>
          <cell r="DH1488" t="b">
            <v>0</v>
          </cell>
          <cell r="DJ1488" t="b">
            <v>0</v>
          </cell>
          <cell r="DL1488" t="b">
            <v>0</v>
          </cell>
          <cell r="DN1488" t="b">
            <v>0</v>
          </cell>
          <cell r="DP1488" t="b">
            <v>0</v>
          </cell>
          <cell r="DV1488">
            <v>0</v>
          </cell>
          <cell r="DX1488">
            <v>0</v>
          </cell>
          <cell r="DZ1488">
            <v>0</v>
          </cell>
          <cell r="EB1488">
            <v>0</v>
          </cell>
          <cell r="ED1488">
            <v>0</v>
          </cell>
          <cell r="EF1488">
            <v>0</v>
          </cell>
          <cell r="EJ1488">
            <v>0</v>
          </cell>
          <cell r="EL1488">
            <v>0</v>
          </cell>
          <cell r="EN1488">
            <v>0</v>
          </cell>
          <cell r="EP1488">
            <v>0</v>
          </cell>
          <cell r="ER1488">
            <v>0</v>
          </cell>
          <cell r="ET1488">
            <v>0</v>
          </cell>
          <cell r="EX1488">
            <v>0</v>
          </cell>
          <cell r="EZ1488">
            <v>0</v>
          </cell>
          <cell r="FD1488">
            <v>0</v>
          </cell>
          <cell r="FF1488">
            <v>0</v>
          </cell>
        </row>
        <row r="1489">
          <cell r="A1489" t="str">
            <v>VARBERG GT 1</v>
          </cell>
          <cell r="B1489" t="str">
            <v>Sverige</v>
          </cell>
          <cell r="G1489">
            <v>10</v>
          </cell>
          <cell r="H1489">
            <v>0</v>
          </cell>
          <cell r="AK1489">
            <v>2.1850000000000001</v>
          </cell>
          <cell r="AL1489">
            <v>0</v>
          </cell>
          <cell r="AN1489">
            <v>0</v>
          </cell>
          <cell r="AO1489">
            <v>0.4</v>
          </cell>
          <cell r="AP1489">
            <v>150</v>
          </cell>
          <cell r="AQ1489">
            <v>0.8</v>
          </cell>
          <cell r="BG1489" t="b">
            <v>0</v>
          </cell>
          <cell r="BO1489" t="b">
            <v>0</v>
          </cell>
          <cell r="CA1489" t="b">
            <v>0</v>
          </cell>
          <cell r="CB1489" t="b">
            <v>0</v>
          </cell>
          <cell r="CD1489" t="b">
            <v>0</v>
          </cell>
          <cell r="CE1489" t="b">
            <v>0</v>
          </cell>
          <cell r="CG1489" t="b">
            <v>0</v>
          </cell>
          <cell r="CH1489" t="b">
            <v>0</v>
          </cell>
          <cell r="CP1489" t="e">
            <v>#N/A</v>
          </cell>
          <cell r="CT1489" t="b">
            <v>0</v>
          </cell>
          <cell r="CV1489" t="b">
            <v>0</v>
          </cell>
          <cell r="CX1489" t="b">
            <v>0</v>
          </cell>
          <cell r="CZ1489" t="b">
            <v>0</v>
          </cell>
          <cell r="DB1489" t="b">
            <v>0</v>
          </cell>
          <cell r="DD1489" t="b">
            <v>0</v>
          </cell>
          <cell r="DF1489" t="b">
            <v>0</v>
          </cell>
          <cell r="DH1489" t="b">
            <v>0</v>
          </cell>
          <cell r="DJ1489" t="b">
            <v>0</v>
          </cell>
          <cell r="DL1489" t="b">
            <v>0</v>
          </cell>
          <cell r="DN1489" t="b">
            <v>0</v>
          </cell>
          <cell r="DP1489" t="b">
            <v>0</v>
          </cell>
          <cell r="DV1489">
            <v>0</v>
          </cell>
          <cell r="DX1489">
            <v>0</v>
          </cell>
          <cell r="DZ1489">
            <v>0</v>
          </cell>
          <cell r="EB1489">
            <v>0</v>
          </cell>
          <cell r="ED1489">
            <v>0</v>
          </cell>
          <cell r="EF1489">
            <v>0</v>
          </cell>
          <cell r="EJ1489">
            <v>0</v>
          </cell>
          <cell r="EL1489">
            <v>0</v>
          </cell>
          <cell r="EN1489">
            <v>0</v>
          </cell>
          <cell r="EP1489">
            <v>0</v>
          </cell>
          <cell r="ER1489">
            <v>0</v>
          </cell>
          <cell r="ET1489">
            <v>0</v>
          </cell>
          <cell r="EX1489">
            <v>0</v>
          </cell>
          <cell r="EZ1489">
            <v>0</v>
          </cell>
          <cell r="FD1489">
            <v>0</v>
          </cell>
          <cell r="FF1489">
            <v>0</v>
          </cell>
        </row>
        <row r="1490">
          <cell r="A1490" t="str">
            <v>VARBERG GT 2</v>
          </cell>
          <cell r="B1490" t="str">
            <v>Sverige</v>
          </cell>
          <cell r="G1490">
            <v>12</v>
          </cell>
          <cell r="H1490">
            <v>0</v>
          </cell>
          <cell r="AK1490">
            <v>3.0780000000000003</v>
          </cell>
          <cell r="AL1490">
            <v>0</v>
          </cell>
          <cell r="AN1490">
            <v>0</v>
          </cell>
          <cell r="AO1490">
            <v>0.48</v>
          </cell>
          <cell r="AP1490">
            <v>180</v>
          </cell>
          <cell r="AQ1490">
            <v>0.96</v>
          </cell>
          <cell r="BG1490" t="b">
            <v>0</v>
          </cell>
          <cell r="BO1490" t="b">
            <v>0</v>
          </cell>
          <cell r="CA1490" t="b">
            <v>0</v>
          </cell>
          <cell r="CB1490" t="b">
            <v>0</v>
          </cell>
          <cell r="CD1490" t="b">
            <v>0</v>
          </cell>
          <cell r="CE1490" t="b">
            <v>0</v>
          </cell>
          <cell r="CG1490" t="b">
            <v>0</v>
          </cell>
          <cell r="CH1490" t="b">
            <v>0</v>
          </cell>
          <cell r="CP1490" t="e">
            <v>#N/A</v>
          </cell>
          <cell r="CT1490" t="b">
            <v>0</v>
          </cell>
          <cell r="CV1490" t="b">
            <v>0</v>
          </cell>
          <cell r="CX1490" t="b">
            <v>0</v>
          </cell>
          <cell r="CZ1490" t="b">
            <v>0</v>
          </cell>
          <cell r="DB1490" t="b">
            <v>0</v>
          </cell>
          <cell r="DD1490" t="b">
            <v>0</v>
          </cell>
          <cell r="DF1490" t="b">
            <v>0</v>
          </cell>
          <cell r="DH1490" t="b">
            <v>0</v>
          </cell>
          <cell r="DJ1490" t="b">
            <v>0</v>
          </cell>
          <cell r="DL1490" t="b">
            <v>0</v>
          </cell>
          <cell r="DN1490" t="b">
            <v>0</v>
          </cell>
          <cell r="DP1490" t="b">
            <v>0</v>
          </cell>
          <cell r="DV1490">
            <v>0</v>
          </cell>
          <cell r="DX1490">
            <v>0</v>
          </cell>
          <cell r="DZ1490">
            <v>0</v>
          </cell>
          <cell r="EB1490">
            <v>0</v>
          </cell>
          <cell r="ED1490">
            <v>0</v>
          </cell>
          <cell r="EF1490">
            <v>0</v>
          </cell>
          <cell r="EJ1490">
            <v>0</v>
          </cell>
          <cell r="EL1490">
            <v>0</v>
          </cell>
          <cell r="EN1490">
            <v>0</v>
          </cell>
          <cell r="EP1490">
            <v>0</v>
          </cell>
          <cell r="ER1490">
            <v>0</v>
          </cell>
          <cell r="ET1490">
            <v>0</v>
          </cell>
          <cell r="EX1490">
            <v>0</v>
          </cell>
          <cell r="EZ1490">
            <v>0</v>
          </cell>
          <cell r="FD1490">
            <v>0</v>
          </cell>
          <cell r="FF1490">
            <v>0</v>
          </cell>
        </row>
        <row r="1491">
          <cell r="A1491" t="str">
            <v>VARBERG GT 2</v>
          </cell>
          <cell r="B1491" t="str">
            <v>Sverige</v>
          </cell>
          <cell r="G1491">
            <v>12</v>
          </cell>
          <cell r="H1491">
            <v>0</v>
          </cell>
          <cell r="AK1491">
            <v>3.0780000000000003</v>
          </cell>
          <cell r="AL1491">
            <v>0</v>
          </cell>
          <cell r="AN1491">
            <v>0</v>
          </cell>
          <cell r="AO1491">
            <v>0.48</v>
          </cell>
          <cell r="AP1491">
            <v>180</v>
          </cell>
          <cell r="AQ1491">
            <v>0.96</v>
          </cell>
          <cell r="BG1491" t="b">
            <v>0</v>
          </cell>
          <cell r="BO1491" t="b">
            <v>0</v>
          </cell>
          <cell r="CA1491" t="b">
            <v>0</v>
          </cell>
          <cell r="CB1491" t="b">
            <v>0</v>
          </cell>
          <cell r="CD1491" t="b">
            <v>0</v>
          </cell>
          <cell r="CE1491" t="b">
            <v>0</v>
          </cell>
          <cell r="CG1491" t="b">
            <v>0</v>
          </cell>
          <cell r="CH1491" t="b">
            <v>0</v>
          </cell>
          <cell r="CP1491" t="e">
            <v>#N/A</v>
          </cell>
          <cell r="CT1491" t="b">
            <v>0</v>
          </cell>
          <cell r="CV1491" t="b">
            <v>0</v>
          </cell>
          <cell r="CX1491" t="b">
            <v>0</v>
          </cell>
          <cell r="CZ1491" t="b">
            <v>0</v>
          </cell>
          <cell r="DB1491" t="b">
            <v>0</v>
          </cell>
          <cell r="DD1491" t="b">
            <v>0</v>
          </cell>
          <cell r="DF1491" t="b">
            <v>0</v>
          </cell>
          <cell r="DH1491" t="b">
            <v>0</v>
          </cell>
          <cell r="DJ1491" t="b">
            <v>0</v>
          </cell>
          <cell r="DL1491" t="b">
            <v>0</v>
          </cell>
          <cell r="DN1491" t="b">
            <v>0</v>
          </cell>
          <cell r="DP1491" t="b">
            <v>0</v>
          </cell>
          <cell r="DV1491">
            <v>0</v>
          </cell>
          <cell r="DX1491">
            <v>0</v>
          </cell>
          <cell r="DZ1491">
            <v>0</v>
          </cell>
          <cell r="EB1491">
            <v>0</v>
          </cell>
          <cell r="ED1491">
            <v>0</v>
          </cell>
          <cell r="EF1491">
            <v>0</v>
          </cell>
          <cell r="EJ1491">
            <v>0</v>
          </cell>
          <cell r="EL1491">
            <v>0</v>
          </cell>
          <cell r="EN1491">
            <v>0</v>
          </cell>
          <cell r="EP1491">
            <v>0</v>
          </cell>
          <cell r="ER1491">
            <v>0</v>
          </cell>
          <cell r="ET1491">
            <v>0</v>
          </cell>
          <cell r="EX1491">
            <v>0</v>
          </cell>
          <cell r="EZ1491">
            <v>0</v>
          </cell>
          <cell r="FD1491">
            <v>0</v>
          </cell>
          <cell r="FF1491">
            <v>0</v>
          </cell>
        </row>
        <row r="1492">
          <cell r="A1492" t="str">
            <v>VISBY GT 1</v>
          </cell>
          <cell r="B1492" t="str">
            <v>Sverige</v>
          </cell>
          <cell r="G1492">
            <v>11.5</v>
          </cell>
          <cell r="H1492">
            <v>0</v>
          </cell>
          <cell r="AK1492">
            <v>2.9497499999999999</v>
          </cell>
          <cell r="AL1492">
            <v>0</v>
          </cell>
          <cell r="AN1492">
            <v>0</v>
          </cell>
          <cell r="AO1492">
            <v>0.46</v>
          </cell>
          <cell r="AP1492">
            <v>172.5</v>
          </cell>
          <cell r="AQ1492">
            <v>0.92</v>
          </cell>
          <cell r="BG1492" t="b">
            <v>0</v>
          </cell>
          <cell r="BO1492" t="b">
            <v>0</v>
          </cell>
          <cell r="CA1492" t="b">
            <v>0</v>
          </cell>
          <cell r="CB1492" t="b">
            <v>0</v>
          </cell>
          <cell r="CD1492" t="b">
            <v>0</v>
          </cell>
          <cell r="CE1492" t="b">
            <v>0</v>
          </cell>
          <cell r="CG1492" t="b">
            <v>0</v>
          </cell>
          <cell r="CH1492" t="b">
            <v>0</v>
          </cell>
          <cell r="CP1492" t="e">
            <v>#N/A</v>
          </cell>
          <cell r="CT1492" t="b">
            <v>0</v>
          </cell>
          <cell r="CV1492" t="b">
            <v>0</v>
          </cell>
          <cell r="CX1492" t="b">
            <v>0</v>
          </cell>
          <cell r="CZ1492" t="b">
            <v>0</v>
          </cell>
          <cell r="DB1492" t="b">
            <v>0</v>
          </cell>
          <cell r="DD1492" t="b">
            <v>0</v>
          </cell>
          <cell r="DF1492" t="b">
            <v>0</v>
          </cell>
          <cell r="DH1492" t="b">
            <v>0</v>
          </cell>
          <cell r="DJ1492" t="b">
            <v>0</v>
          </cell>
          <cell r="DL1492" t="b">
            <v>0</v>
          </cell>
          <cell r="DN1492" t="b">
            <v>0</v>
          </cell>
          <cell r="DP1492" t="b">
            <v>0</v>
          </cell>
          <cell r="DV1492">
            <v>0</v>
          </cell>
          <cell r="DX1492">
            <v>0</v>
          </cell>
          <cell r="DZ1492">
            <v>0</v>
          </cell>
          <cell r="EB1492">
            <v>0</v>
          </cell>
          <cell r="ED1492">
            <v>0</v>
          </cell>
          <cell r="EF1492">
            <v>0</v>
          </cell>
          <cell r="EJ1492">
            <v>0</v>
          </cell>
          <cell r="EL1492">
            <v>0</v>
          </cell>
          <cell r="EN1492">
            <v>0</v>
          </cell>
          <cell r="EP1492">
            <v>0</v>
          </cell>
          <cell r="ER1492">
            <v>0</v>
          </cell>
          <cell r="ET1492">
            <v>0</v>
          </cell>
          <cell r="EX1492">
            <v>0</v>
          </cell>
          <cell r="EZ1492">
            <v>0</v>
          </cell>
          <cell r="FD1492">
            <v>0</v>
          </cell>
          <cell r="FF1492">
            <v>0</v>
          </cell>
        </row>
        <row r="1493">
          <cell r="A1493" t="str">
            <v>VISBY GT 1</v>
          </cell>
          <cell r="B1493" t="str">
            <v>Sverige</v>
          </cell>
          <cell r="G1493">
            <v>11.5</v>
          </cell>
          <cell r="H1493">
            <v>0</v>
          </cell>
          <cell r="AK1493">
            <v>2.9497499999999999</v>
          </cell>
          <cell r="AL1493">
            <v>0</v>
          </cell>
          <cell r="AN1493">
            <v>0</v>
          </cell>
          <cell r="AO1493">
            <v>0.46</v>
          </cell>
          <cell r="AP1493">
            <v>172.5</v>
          </cell>
          <cell r="AQ1493">
            <v>0.92</v>
          </cell>
          <cell r="BG1493" t="b">
            <v>0</v>
          </cell>
          <cell r="BO1493" t="b">
            <v>0</v>
          </cell>
          <cell r="CA1493" t="b">
            <v>0</v>
          </cell>
          <cell r="CB1493" t="b">
            <v>0</v>
          </cell>
          <cell r="CD1493" t="b">
            <v>0</v>
          </cell>
          <cell r="CE1493" t="b">
            <v>0</v>
          </cell>
          <cell r="CG1493" t="b">
            <v>0</v>
          </cell>
          <cell r="CH1493" t="b">
            <v>0</v>
          </cell>
          <cell r="CP1493" t="e">
            <v>#N/A</v>
          </cell>
          <cell r="CT1493" t="b">
            <v>0</v>
          </cell>
          <cell r="CV1493" t="b">
            <v>0</v>
          </cell>
          <cell r="CX1493" t="b">
            <v>0</v>
          </cell>
          <cell r="CZ1493" t="b">
            <v>0</v>
          </cell>
          <cell r="DB1493" t="b">
            <v>0</v>
          </cell>
          <cell r="DD1493" t="b">
            <v>0</v>
          </cell>
          <cell r="DF1493" t="b">
            <v>0</v>
          </cell>
          <cell r="DH1493" t="b">
            <v>0</v>
          </cell>
          <cell r="DJ1493" t="b">
            <v>0</v>
          </cell>
          <cell r="DL1493" t="b">
            <v>0</v>
          </cell>
          <cell r="DN1493" t="b">
            <v>0</v>
          </cell>
          <cell r="DP1493" t="b">
            <v>0</v>
          </cell>
          <cell r="DV1493">
            <v>0</v>
          </cell>
          <cell r="DX1493">
            <v>0</v>
          </cell>
          <cell r="DZ1493">
            <v>0</v>
          </cell>
          <cell r="EB1493">
            <v>0</v>
          </cell>
          <cell r="ED1493">
            <v>0</v>
          </cell>
          <cell r="EF1493">
            <v>0</v>
          </cell>
          <cell r="EJ1493">
            <v>0</v>
          </cell>
          <cell r="EL1493">
            <v>0</v>
          </cell>
          <cell r="EN1493">
            <v>0</v>
          </cell>
          <cell r="EP1493">
            <v>0</v>
          </cell>
          <cell r="ER1493">
            <v>0</v>
          </cell>
          <cell r="ET1493">
            <v>0</v>
          </cell>
          <cell r="EX1493">
            <v>0</v>
          </cell>
          <cell r="EZ1493">
            <v>0</v>
          </cell>
          <cell r="FD1493">
            <v>0</v>
          </cell>
          <cell r="FF1493">
            <v>0</v>
          </cell>
        </row>
        <row r="1494">
          <cell r="A1494" t="str">
            <v>VOELUND GT 1</v>
          </cell>
          <cell r="B1494" t="str">
            <v>Sverige</v>
          </cell>
          <cell r="G1494">
            <v>22</v>
          </cell>
          <cell r="H1494">
            <v>39</v>
          </cell>
          <cell r="AK1494">
            <v>6.6879999999999997</v>
          </cell>
          <cell r="AL1494">
            <v>21.017454545454545</v>
          </cell>
          <cell r="AN1494">
            <v>0</v>
          </cell>
          <cell r="AO1494">
            <v>0.88</v>
          </cell>
          <cell r="AP1494">
            <v>220</v>
          </cell>
          <cell r="AQ1494">
            <v>1.76</v>
          </cell>
          <cell r="BG1494" t="b">
            <v>0</v>
          </cell>
          <cell r="BO1494" t="b">
            <v>0</v>
          </cell>
          <cell r="CA1494" t="b">
            <v>0</v>
          </cell>
          <cell r="CB1494" t="b">
            <v>0</v>
          </cell>
          <cell r="CD1494" t="b">
            <v>0</v>
          </cell>
          <cell r="CE1494" t="b">
            <v>0</v>
          </cell>
          <cell r="CG1494" t="b">
            <v>0</v>
          </cell>
          <cell r="CH1494" t="b">
            <v>0</v>
          </cell>
          <cell r="CP1494" t="e">
            <v>#N/A</v>
          </cell>
          <cell r="CT1494" t="b">
            <v>0</v>
          </cell>
          <cell r="CV1494" t="b">
            <v>0</v>
          </cell>
          <cell r="CX1494" t="b">
            <v>0</v>
          </cell>
          <cell r="CZ1494" t="b">
            <v>0</v>
          </cell>
          <cell r="DB1494" t="b">
            <v>0</v>
          </cell>
          <cell r="DD1494" t="b">
            <v>0</v>
          </cell>
          <cell r="DF1494" t="b">
            <v>0</v>
          </cell>
          <cell r="DH1494" t="b">
            <v>0</v>
          </cell>
          <cell r="DJ1494" t="b">
            <v>0</v>
          </cell>
          <cell r="DL1494" t="b">
            <v>0</v>
          </cell>
          <cell r="DN1494" t="b">
            <v>0</v>
          </cell>
          <cell r="DP1494" t="b">
            <v>0</v>
          </cell>
          <cell r="DV1494">
            <v>0</v>
          </cell>
          <cell r="DX1494">
            <v>0</v>
          </cell>
          <cell r="DZ1494">
            <v>0</v>
          </cell>
          <cell r="EB1494">
            <v>0</v>
          </cell>
          <cell r="ED1494">
            <v>0</v>
          </cell>
          <cell r="EF1494">
            <v>0</v>
          </cell>
          <cell r="EJ1494">
            <v>0</v>
          </cell>
          <cell r="EL1494">
            <v>0</v>
          </cell>
          <cell r="EN1494">
            <v>0</v>
          </cell>
          <cell r="EP1494">
            <v>0</v>
          </cell>
          <cell r="ER1494">
            <v>0</v>
          </cell>
          <cell r="ET1494">
            <v>0</v>
          </cell>
          <cell r="EX1494">
            <v>0</v>
          </cell>
          <cell r="EZ1494">
            <v>0</v>
          </cell>
          <cell r="FD1494">
            <v>0</v>
          </cell>
          <cell r="FF1494">
            <v>0</v>
          </cell>
        </row>
        <row r="1495">
          <cell r="A1495" t="str">
            <v>VOELUND GT 1</v>
          </cell>
          <cell r="B1495" t="str">
            <v>Sverige</v>
          </cell>
          <cell r="G1495">
            <v>22</v>
          </cell>
          <cell r="H1495">
            <v>39</v>
          </cell>
          <cell r="AK1495">
            <v>6.6879999999999997</v>
          </cell>
          <cell r="AL1495">
            <v>21.017454545454545</v>
          </cell>
          <cell r="AN1495">
            <v>0</v>
          </cell>
          <cell r="AO1495">
            <v>0.88</v>
          </cell>
          <cell r="AP1495">
            <v>220</v>
          </cell>
          <cell r="AQ1495">
            <v>1.76</v>
          </cell>
          <cell r="BG1495" t="b">
            <v>0</v>
          </cell>
          <cell r="BO1495" t="b">
            <v>0</v>
          </cell>
          <cell r="CA1495" t="b">
            <v>0</v>
          </cell>
          <cell r="CB1495" t="b">
            <v>0</v>
          </cell>
          <cell r="CD1495" t="b">
            <v>0</v>
          </cell>
          <cell r="CE1495" t="b">
            <v>0</v>
          </cell>
          <cell r="CG1495" t="b">
            <v>0</v>
          </cell>
          <cell r="CH1495" t="b">
            <v>0</v>
          </cell>
          <cell r="CP1495" t="e">
            <v>#N/A</v>
          </cell>
          <cell r="CT1495" t="b">
            <v>0</v>
          </cell>
          <cell r="CV1495" t="b">
            <v>0</v>
          </cell>
          <cell r="CX1495" t="b">
            <v>0</v>
          </cell>
          <cell r="CZ1495" t="b">
            <v>0</v>
          </cell>
          <cell r="DB1495" t="b">
            <v>0</v>
          </cell>
          <cell r="DD1495" t="b">
            <v>0</v>
          </cell>
          <cell r="DF1495" t="b">
            <v>0</v>
          </cell>
          <cell r="DH1495" t="b">
            <v>0</v>
          </cell>
          <cell r="DJ1495" t="b">
            <v>0</v>
          </cell>
          <cell r="DL1495" t="b">
            <v>0</v>
          </cell>
          <cell r="DN1495" t="b">
            <v>0</v>
          </cell>
          <cell r="DP1495" t="b">
            <v>0</v>
          </cell>
          <cell r="DV1495">
            <v>0</v>
          </cell>
          <cell r="DX1495">
            <v>0</v>
          </cell>
          <cell r="DZ1495">
            <v>0</v>
          </cell>
          <cell r="EB1495">
            <v>0</v>
          </cell>
          <cell r="ED1495">
            <v>0</v>
          </cell>
          <cell r="EF1495">
            <v>0</v>
          </cell>
          <cell r="EJ1495">
            <v>0</v>
          </cell>
          <cell r="EL1495">
            <v>0</v>
          </cell>
          <cell r="EN1495">
            <v>0</v>
          </cell>
          <cell r="EP1495">
            <v>0</v>
          </cell>
          <cell r="ER1495">
            <v>0</v>
          </cell>
          <cell r="ET1495">
            <v>0</v>
          </cell>
          <cell r="EX1495">
            <v>0</v>
          </cell>
          <cell r="EZ1495">
            <v>0</v>
          </cell>
          <cell r="FD1495">
            <v>0</v>
          </cell>
          <cell r="FF1495">
            <v>0</v>
          </cell>
        </row>
        <row r="1496">
          <cell r="A1496" t="str">
            <v>VÄRTAVERKET GT 1</v>
          </cell>
          <cell r="B1496" t="str">
            <v>Sverige</v>
          </cell>
          <cell r="G1496">
            <v>54</v>
          </cell>
          <cell r="H1496">
            <v>0</v>
          </cell>
          <cell r="AK1496">
            <v>12.824999999999999</v>
          </cell>
          <cell r="AL1496">
            <v>0</v>
          </cell>
          <cell r="AN1496">
            <v>0</v>
          </cell>
          <cell r="AO1496">
            <v>2.16</v>
          </cell>
          <cell r="AP1496">
            <v>810</v>
          </cell>
          <cell r="AQ1496">
            <v>4.32</v>
          </cell>
          <cell r="BG1496" t="b">
            <v>0</v>
          </cell>
          <cell r="BO1496" t="b">
            <v>0</v>
          </cell>
          <cell r="CA1496" t="b">
            <v>0</v>
          </cell>
          <cell r="CB1496" t="b">
            <v>0</v>
          </cell>
          <cell r="CD1496" t="b">
            <v>0</v>
          </cell>
          <cell r="CE1496" t="b">
            <v>0</v>
          </cell>
          <cell r="CG1496" t="b">
            <v>0</v>
          </cell>
          <cell r="CH1496" t="b">
            <v>0</v>
          </cell>
          <cell r="CP1496" t="e">
            <v>#N/A</v>
          </cell>
          <cell r="CT1496" t="b">
            <v>0</v>
          </cell>
          <cell r="CV1496" t="b">
            <v>0</v>
          </cell>
          <cell r="CX1496" t="b">
            <v>0</v>
          </cell>
          <cell r="CZ1496" t="b">
            <v>0</v>
          </cell>
          <cell r="DB1496" t="b">
            <v>0</v>
          </cell>
          <cell r="DD1496" t="b">
            <v>0</v>
          </cell>
          <cell r="DF1496" t="b">
            <v>0</v>
          </cell>
          <cell r="DH1496" t="b">
            <v>0</v>
          </cell>
          <cell r="DJ1496" t="b">
            <v>0</v>
          </cell>
          <cell r="DL1496" t="b">
            <v>0</v>
          </cell>
          <cell r="DN1496" t="b">
            <v>0</v>
          </cell>
          <cell r="DP1496" t="b">
            <v>0</v>
          </cell>
          <cell r="DV1496">
            <v>0</v>
          </cell>
          <cell r="DX1496">
            <v>0</v>
          </cell>
          <cell r="DZ1496">
            <v>0</v>
          </cell>
          <cell r="EB1496">
            <v>0</v>
          </cell>
          <cell r="ED1496">
            <v>0</v>
          </cell>
          <cell r="EF1496">
            <v>0</v>
          </cell>
          <cell r="EJ1496">
            <v>0</v>
          </cell>
          <cell r="EL1496">
            <v>0</v>
          </cell>
          <cell r="EN1496">
            <v>0</v>
          </cell>
          <cell r="EP1496">
            <v>0</v>
          </cell>
          <cell r="ER1496">
            <v>0</v>
          </cell>
          <cell r="ET1496">
            <v>0</v>
          </cell>
          <cell r="EX1496">
            <v>0</v>
          </cell>
          <cell r="EZ1496">
            <v>0</v>
          </cell>
          <cell r="FD1496">
            <v>0</v>
          </cell>
          <cell r="FF1496">
            <v>0</v>
          </cell>
        </row>
        <row r="1497">
          <cell r="A1497" t="str">
            <v>VÄRTAVERKET I 1</v>
          </cell>
          <cell r="B1497" t="str">
            <v>Sverige</v>
          </cell>
          <cell r="G1497">
            <v>220</v>
          </cell>
          <cell r="H1497">
            <v>403.33333333333343</v>
          </cell>
          <cell r="AK1497">
            <v>62.699999999999996</v>
          </cell>
          <cell r="AL1497">
            <v>210.74166666666676</v>
          </cell>
          <cell r="AN1497">
            <v>0</v>
          </cell>
          <cell r="AO1497">
            <v>17.600000000000001</v>
          </cell>
          <cell r="AP1497">
            <v>4400</v>
          </cell>
          <cell r="AQ1497">
            <v>30.800000000000004</v>
          </cell>
          <cell r="BG1497" t="b">
            <v>0</v>
          </cell>
          <cell r="BO1497" t="b">
            <v>0</v>
          </cell>
          <cell r="CA1497" t="b">
            <v>0</v>
          </cell>
          <cell r="CB1497" t="b">
            <v>0</v>
          </cell>
          <cell r="CD1497" t="b">
            <v>0</v>
          </cell>
          <cell r="CE1497" t="b">
            <v>0</v>
          </cell>
          <cell r="CG1497" t="b">
            <v>0</v>
          </cell>
          <cell r="CH1497" t="b">
            <v>0</v>
          </cell>
          <cell r="CP1497" t="e">
            <v>#N/A</v>
          </cell>
          <cell r="CT1497" t="b">
            <v>0</v>
          </cell>
          <cell r="CV1497" t="b">
            <v>0</v>
          </cell>
          <cell r="CX1497" t="b">
            <v>0</v>
          </cell>
          <cell r="CZ1497" t="b">
            <v>0</v>
          </cell>
          <cell r="DB1497" t="b">
            <v>0</v>
          </cell>
          <cell r="DD1497" t="b">
            <v>0</v>
          </cell>
          <cell r="DF1497" t="b">
            <v>0</v>
          </cell>
          <cell r="DH1497" t="b">
            <v>0</v>
          </cell>
          <cell r="DJ1497" t="b">
            <v>0</v>
          </cell>
          <cell r="DL1497" t="b">
            <v>0</v>
          </cell>
          <cell r="DN1497" t="b">
            <v>0</v>
          </cell>
          <cell r="DP1497" t="b">
            <v>0</v>
          </cell>
          <cell r="DV1497">
            <v>0</v>
          </cell>
          <cell r="DX1497">
            <v>0</v>
          </cell>
          <cell r="DZ1497">
            <v>0</v>
          </cell>
          <cell r="EB1497">
            <v>0</v>
          </cell>
          <cell r="ED1497">
            <v>0</v>
          </cell>
          <cell r="EF1497">
            <v>0</v>
          </cell>
          <cell r="EJ1497">
            <v>0</v>
          </cell>
          <cell r="EL1497">
            <v>0</v>
          </cell>
          <cell r="EN1497">
            <v>0</v>
          </cell>
          <cell r="EP1497">
            <v>0</v>
          </cell>
          <cell r="ER1497">
            <v>0</v>
          </cell>
          <cell r="ET1497">
            <v>0</v>
          </cell>
          <cell r="EX1497">
            <v>0</v>
          </cell>
          <cell r="EZ1497">
            <v>0</v>
          </cell>
          <cell r="FD1497">
            <v>0</v>
          </cell>
          <cell r="FF1497">
            <v>0</v>
          </cell>
        </row>
        <row r="1498">
          <cell r="A1498" t="str">
            <v>VÄRTAVERKET I 1</v>
          </cell>
          <cell r="B1498" t="str">
            <v>Sverige</v>
          </cell>
          <cell r="G1498">
            <v>220</v>
          </cell>
          <cell r="H1498">
            <v>403.33333333333343</v>
          </cell>
          <cell r="AK1498">
            <v>62.699999999999996</v>
          </cell>
          <cell r="AL1498">
            <v>210.74166666666676</v>
          </cell>
          <cell r="AN1498">
            <v>0</v>
          </cell>
          <cell r="AO1498">
            <v>17.600000000000001</v>
          </cell>
          <cell r="AP1498">
            <v>4400</v>
          </cell>
          <cell r="AQ1498">
            <v>41.8</v>
          </cell>
          <cell r="BG1498" t="b">
            <v>0</v>
          </cell>
          <cell r="BO1498" t="b">
            <v>0</v>
          </cell>
          <cell r="CA1498" t="b">
            <v>0</v>
          </cell>
          <cell r="CB1498" t="b">
            <v>0</v>
          </cell>
          <cell r="CD1498" t="b">
            <v>0</v>
          </cell>
          <cell r="CE1498" t="b">
            <v>0</v>
          </cell>
          <cell r="CG1498" t="b">
            <v>0</v>
          </cell>
          <cell r="CH1498" t="b">
            <v>0</v>
          </cell>
          <cell r="CP1498" t="e">
            <v>#N/A</v>
          </cell>
          <cell r="CT1498" t="b">
            <v>0</v>
          </cell>
          <cell r="CV1498" t="b">
            <v>0</v>
          </cell>
          <cell r="CX1498" t="b">
            <v>0</v>
          </cell>
          <cell r="CZ1498" t="b">
            <v>0</v>
          </cell>
          <cell r="DB1498" t="b">
            <v>0</v>
          </cell>
          <cell r="DD1498" t="b">
            <v>0</v>
          </cell>
          <cell r="DF1498" t="b">
            <v>0</v>
          </cell>
          <cell r="DH1498" t="b">
            <v>0</v>
          </cell>
          <cell r="DJ1498" t="b">
            <v>0</v>
          </cell>
          <cell r="DL1498" t="b">
            <v>0</v>
          </cell>
          <cell r="DN1498" t="b">
            <v>0</v>
          </cell>
          <cell r="DP1498" t="b">
            <v>0</v>
          </cell>
          <cell r="DV1498">
            <v>0</v>
          </cell>
          <cell r="DX1498">
            <v>0</v>
          </cell>
          <cell r="DZ1498">
            <v>0</v>
          </cell>
          <cell r="EB1498">
            <v>0</v>
          </cell>
          <cell r="ED1498">
            <v>0</v>
          </cell>
          <cell r="EF1498">
            <v>0</v>
          </cell>
          <cell r="EJ1498">
            <v>0</v>
          </cell>
          <cell r="EL1498">
            <v>0</v>
          </cell>
          <cell r="EN1498">
            <v>0</v>
          </cell>
          <cell r="EP1498">
            <v>0</v>
          </cell>
          <cell r="ER1498">
            <v>0</v>
          </cell>
          <cell r="ET1498">
            <v>0</v>
          </cell>
          <cell r="EX1498">
            <v>0</v>
          </cell>
          <cell r="EZ1498">
            <v>0</v>
          </cell>
          <cell r="FD1498">
            <v>0</v>
          </cell>
          <cell r="FF1498">
            <v>0</v>
          </cell>
        </row>
        <row r="1499">
          <cell r="A1499" t="str">
            <v>VÄRTAVERKET II 1</v>
          </cell>
          <cell r="B1499" t="str">
            <v>Sverige</v>
          </cell>
          <cell r="G1499">
            <v>140</v>
          </cell>
          <cell r="H1499">
            <v>224</v>
          </cell>
          <cell r="AK1499">
            <v>42.56</v>
          </cell>
          <cell r="AL1499">
            <v>108.95360000000001</v>
          </cell>
          <cell r="AN1499">
            <v>0</v>
          </cell>
          <cell r="AO1499">
            <v>22.064000000000004</v>
          </cell>
          <cell r="AP1499">
            <v>3479</v>
          </cell>
          <cell r="AQ1499">
            <v>19.600000000000001</v>
          </cell>
          <cell r="BG1499" t="b">
            <v>0</v>
          </cell>
          <cell r="BO1499" t="b">
            <v>0</v>
          </cell>
          <cell r="CA1499" t="b">
            <v>0</v>
          </cell>
          <cell r="CB1499" t="b">
            <v>0</v>
          </cell>
          <cell r="CD1499" t="b">
            <v>0</v>
          </cell>
          <cell r="CE1499" t="b">
            <v>0</v>
          </cell>
          <cell r="CG1499" t="b">
            <v>0</v>
          </cell>
          <cell r="CH1499" t="b">
            <v>0</v>
          </cell>
          <cell r="CP1499" t="e">
            <v>#N/A</v>
          </cell>
          <cell r="CT1499" t="b">
            <v>0</v>
          </cell>
          <cell r="CV1499" t="b">
            <v>0</v>
          </cell>
          <cell r="CX1499" t="b">
            <v>0</v>
          </cell>
          <cell r="CZ1499" t="b">
            <v>0</v>
          </cell>
          <cell r="DB1499" t="b">
            <v>0</v>
          </cell>
          <cell r="DD1499" t="b">
            <v>0</v>
          </cell>
          <cell r="DF1499" t="b">
            <v>0</v>
          </cell>
          <cell r="DH1499" t="b">
            <v>0</v>
          </cell>
          <cell r="DJ1499" t="b">
            <v>0</v>
          </cell>
          <cell r="DL1499" t="b">
            <v>0</v>
          </cell>
          <cell r="DN1499" t="b">
            <v>0</v>
          </cell>
          <cell r="DP1499" t="b">
            <v>0</v>
          </cell>
          <cell r="DV1499">
            <v>0</v>
          </cell>
          <cell r="DX1499">
            <v>0</v>
          </cell>
          <cell r="DZ1499">
            <v>0</v>
          </cell>
          <cell r="EB1499">
            <v>0</v>
          </cell>
          <cell r="ED1499">
            <v>0</v>
          </cell>
          <cell r="EF1499">
            <v>0</v>
          </cell>
          <cell r="EJ1499">
            <v>0</v>
          </cell>
          <cell r="EL1499">
            <v>0</v>
          </cell>
          <cell r="EN1499">
            <v>0</v>
          </cell>
          <cell r="EP1499">
            <v>0</v>
          </cell>
          <cell r="ER1499">
            <v>0</v>
          </cell>
          <cell r="ET1499">
            <v>0</v>
          </cell>
          <cell r="EX1499">
            <v>0</v>
          </cell>
          <cell r="EZ1499">
            <v>0</v>
          </cell>
          <cell r="FD1499">
            <v>0</v>
          </cell>
          <cell r="FF1499">
            <v>0</v>
          </cell>
        </row>
        <row r="1500">
          <cell r="A1500" t="str">
            <v>VÄRTAVERKET II 1</v>
          </cell>
          <cell r="B1500" t="str">
            <v>Sverige</v>
          </cell>
          <cell r="G1500">
            <v>140</v>
          </cell>
          <cell r="H1500">
            <v>224</v>
          </cell>
          <cell r="AK1500">
            <v>42.56</v>
          </cell>
          <cell r="AL1500">
            <v>108.95360000000001</v>
          </cell>
          <cell r="AN1500">
            <v>0</v>
          </cell>
          <cell r="AO1500">
            <v>22.064000000000004</v>
          </cell>
          <cell r="AP1500">
            <v>3479</v>
          </cell>
          <cell r="AQ1500">
            <v>19.600000000000001</v>
          </cell>
          <cell r="BG1500" t="b">
            <v>0</v>
          </cell>
          <cell r="BO1500" t="b">
            <v>0</v>
          </cell>
          <cell r="CA1500" t="b">
            <v>0</v>
          </cell>
          <cell r="CB1500" t="b">
            <v>0</v>
          </cell>
          <cell r="CD1500" t="b">
            <v>0</v>
          </cell>
          <cell r="CE1500" t="b">
            <v>0</v>
          </cell>
          <cell r="CG1500" t="b">
            <v>0</v>
          </cell>
          <cell r="CH1500" t="b">
            <v>0</v>
          </cell>
          <cell r="CP1500" t="e">
            <v>#N/A</v>
          </cell>
          <cell r="CT1500" t="b">
            <v>0</v>
          </cell>
          <cell r="CV1500" t="b">
            <v>0</v>
          </cell>
          <cell r="CX1500" t="b">
            <v>0</v>
          </cell>
          <cell r="CZ1500" t="b">
            <v>0</v>
          </cell>
          <cell r="DB1500" t="b">
            <v>0</v>
          </cell>
          <cell r="DD1500" t="b">
            <v>0</v>
          </cell>
          <cell r="DF1500" t="b">
            <v>0</v>
          </cell>
          <cell r="DH1500" t="b">
            <v>0</v>
          </cell>
          <cell r="DJ1500" t="b">
            <v>0</v>
          </cell>
          <cell r="DL1500" t="b">
            <v>0</v>
          </cell>
          <cell r="DN1500" t="b">
            <v>0</v>
          </cell>
          <cell r="DP1500" t="b">
            <v>0</v>
          </cell>
          <cell r="DV1500">
            <v>0</v>
          </cell>
          <cell r="DX1500">
            <v>0</v>
          </cell>
          <cell r="DZ1500">
            <v>0</v>
          </cell>
          <cell r="EB1500">
            <v>0</v>
          </cell>
          <cell r="ED1500">
            <v>0</v>
          </cell>
          <cell r="EF1500">
            <v>0</v>
          </cell>
          <cell r="EJ1500">
            <v>0</v>
          </cell>
          <cell r="EL1500">
            <v>0</v>
          </cell>
          <cell r="EN1500">
            <v>0</v>
          </cell>
          <cell r="EP1500">
            <v>0</v>
          </cell>
          <cell r="ER1500">
            <v>0</v>
          </cell>
          <cell r="ET1500">
            <v>0</v>
          </cell>
          <cell r="EX1500">
            <v>0</v>
          </cell>
          <cell r="EZ1500">
            <v>0</v>
          </cell>
          <cell r="FD1500">
            <v>0</v>
          </cell>
          <cell r="FF1500">
            <v>0</v>
          </cell>
        </row>
        <row r="1501">
          <cell r="A1501" t="str">
            <v>VÄSTERVIK GT 1</v>
          </cell>
          <cell r="B1501" t="str">
            <v>Sverige</v>
          </cell>
          <cell r="G1501">
            <v>40.5</v>
          </cell>
          <cell r="H1501">
            <v>0</v>
          </cell>
          <cell r="AK1501">
            <v>12.311999999999999</v>
          </cell>
          <cell r="AL1501">
            <v>0</v>
          </cell>
          <cell r="AN1501">
            <v>0</v>
          </cell>
          <cell r="AO1501">
            <v>4.7628000000000004</v>
          </cell>
          <cell r="AP1501">
            <v>803.92500000000007</v>
          </cell>
          <cell r="AQ1501">
            <v>3.24</v>
          </cell>
          <cell r="BG1501" t="b">
            <v>0</v>
          </cell>
          <cell r="BO1501" t="b">
            <v>0</v>
          </cell>
          <cell r="CA1501" t="b">
            <v>0</v>
          </cell>
          <cell r="CB1501" t="b">
            <v>0</v>
          </cell>
          <cell r="CD1501" t="b">
            <v>0</v>
          </cell>
          <cell r="CE1501" t="b">
            <v>0</v>
          </cell>
          <cell r="CG1501" t="b">
            <v>0</v>
          </cell>
          <cell r="CH1501" t="b">
            <v>0</v>
          </cell>
          <cell r="CP1501" t="e">
            <v>#N/A</v>
          </cell>
          <cell r="CT1501" t="b">
            <v>0</v>
          </cell>
          <cell r="CV1501" t="b">
            <v>0</v>
          </cell>
          <cell r="CX1501" t="b">
            <v>0</v>
          </cell>
          <cell r="CZ1501" t="b">
            <v>0</v>
          </cell>
          <cell r="DB1501" t="b">
            <v>0</v>
          </cell>
          <cell r="DD1501" t="b">
            <v>0</v>
          </cell>
          <cell r="DF1501" t="b">
            <v>0</v>
          </cell>
          <cell r="DH1501" t="b">
            <v>0</v>
          </cell>
          <cell r="DJ1501" t="b">
            <v>0</v>
          </cell>
          <cell r="DL1501" t="b">
            <v>0</v>
          </cell>
          <cell r="DN1501" t="b">
            <v>0</v>
          </cell>
          <cell r="DP1501" t="b">
            <v>0</v>
          </cell>
          <cell r="DV1501">
            <v>0</v>
          </cell>
          <cell r="DX1501">
            <v>0</v>
          </cell>
          <cell r="DZ1501">
            <v>0</v>
          </cell>
          <cell r="EB1501">
            <v>0</v>
          </cell>
          <cell r="ED1501">
            <v>0</v>
          </cell>
          <cell r="EF1501">
            <v>0</v>
          </cell>
          <cell r="EJ1501">
            <v>0</v>
          </cell>
          <cell r="EL1501">
            <v>0</v>
          </cell>
          <cell r="EN1501">
            <v>0</v>
          </cell>
          <cell r="EP1501">
            <v>0</v>
          </cell>
          <cell r="ER1501">
            <v>0</v>
          </cell>
          <cell r="ET1501">
            <v>0</v>
          </cell>
          <cell r="EX1501">
            <v>0</v>
          </cell>
          <cell r="EZ1501">
            <v>0</v>
          </cell>
          <cell r="FD1501">
            <v>0</v>
          </cell>
          <cell r="FF1501">
            <v>0</v>
          </cell>
        </row>
        <row r="1502">
          <cell r="A1502" t="str">
            <v>Västerås1-2</v>
          </cell>
          <cell r="B1502" t="str">
            <v>Sverige</v>
          </cell>
          <cell r="G1502">
            <v>70</v>
          </cell>
          <cell r="H1502">
            <v>200</v>
          </cell>
          <cell r="AK1502">
            <v>15.295</v>
          </cell>
          <cell r="AL1502">
            <v>124.85714285714286</v>
          </cell>
          <cell r="AN1502">
            <v>0</v>
          </cell>
          <cell r="AO1502">
            <v>11.032000000000002</v>
          </cell>
          <cell r="AP1502">
            <v>1739.5</v>
          </cell>
          <cell r="AQ1502">
            <v>9.8000000000000007</v>
          </cell>
          <cell r="BG1502" t="b">
            <v>0</v>
          </cell>
          <cell r="BO1502" t="b">
            <v>0</v>
          </cell>
          <cell r="CA1502" t="b">
            <v>0</v>
          </cell>
          <cell r="CB1502" t="b">
            <v>0</v>
          </cell>
          <cell r="CD1502" t="b">
            <v>0</v>
          </cell>
          <cell r="CE1502" t="b">
            <v>0</v>
          </cell>
          <cell r="CG1502" t="b">
            <v>0</v>
          </cell>
          <cell r="CH1502" t="b">
            <v>0</v>
          </cell>
          <cell r="CP1502" t="e">
            <v>#N/A</v>
          </cell>
          <cell r="CT1502" t="b">
            <v>0</v>
          </cell>
          <cell r="CV1502" t="b">
            <v>0</v>
          </cell>
          <cell r="CX1502" t="b">
            <v>0</v>
          </cell>
          <cell r="CZ1502" t="b">
            <v>0</v>
          </cell>
          <cell r="DB1502" t="b">
            <v>0</v>
          </cell>
          <cell r="DD1502" t="b">
            <v>0</v>
          </cell>
          <cell r="DF1502" t="b">
            <v>0</v>
          </cell>
          <cell r="DH1502" t="b">
            <v>0</v>
          </cell>
          <cell r="DJ1502" t="b">
            <v>0</v>
          </cell>
          <cell r="DL1502" t="b">
            <v>0</v>
          </cell>
          <cell r="DN1502" t="b">
            <v>0</v>
          </cell>
          <cell r="DP1502" t="b">
            <v>0</v>
          </cell>
          <cell r="DV1502">
            <v>0</v>
          </cell>
          <cell r="DX1502">
            <v>0</v>
          </cell>
          <cell r="DZ1502">
            <v>0</v>
          </cell>
          <cell r="EB1502">
            <v>0</v>
          </cell>
          <cell r="ED1502">
            <v>0</v>
          </cell>
          <cell r="EF1502">
            <v>0</v>
          </cell>
          <cell r="EJ1502">
            <v>0</v>
          </cell>
          <cell r="EL1502">
            <v>0</v>
          </cell>
          <cell r="EN1502">
            <v>0</v>
          </cell>
          <cell r="EP1502">
            <v>0</v>
          </cell>
          <cell r="ER1502">
            <v>0</v>
          </cell>
          <cell r="ET1502">
            <v>0</v>
          </cell>
          <cell r="EX1502">
            <v>0</v>
          </cell>
          <cell r="EZ1502">
            <v>0</v>
          </cell>
          <cell r="FD1502">
            <v>0</v>
          </cell>
          <cell r="FF1502">
            <v>0</v>
          </cell>
        </row>
        <row r="1503">
          <cell r="A1503" t="str">
            <v>Västerås3</v>
          </cell>
          <cell r="B1503" t="str">
            <v>Sverige</v>
          </cell>
          <cell r="G1503">
            <v>185</v>
          </cell>
          <cell r="H1503">
            <v>290</v>
          </cell>
          <cell r="AK1503">
            <v>61.512499999999996</v>
          </cell>
          <cell r="AL1503">
            <v>151.15270270270267</v>
          </cell>
          <cell r="AN1503">
            <v>0</v>
          </cell>
          <cell r="AO1503">
            <v>29.156000000000002</v>
          </cell>
          <cell r="AP1503">
            <v>4597.25</v>
          </cell>
          <cell r="AQ1503">
            <v>25.900000000000002</v>
          </cell>
          <cell r="BG1503" t="b">
            <v>0</v>
          </cell>
          <cell r="BO1503" t="b">
            <v>0</v>
          </cell>
          <cell r="CA1503" t="b">
            <v>0</v>
          </cell>
          <cell r="CB1503" t="b">
            <v>0</v>
          </cell>
          <cell r="CD1503" t="b">
            <v>0</v>
          </cell>
          <cell r="CE1503" t="b">
            <v>0</v>
          </cell>
          <cell r="CG1503" t="b">
            <v>0</v>
          </cell>
          <cell r="CH1503" t="b">
            <v>0</v>
          </cell>
          <cell r="CP1503" t="e">
            <v>#N/A</v>
          </cell>
          <cell r="CT1503" t="b">
            <v>0</v>
          </cell>
          <cell r="CV1503" t="b">
            <v>0</v>
          </cell>
          <cell r="CX1503" t="b">
            <v>0</v>
          </cell>
          <cell r="CZ1503" t="b">
            <v>0</v>
          </cell>
          <cell r="DB1503" t="b">
            <v>0</v>
          </cell>
          <cell r="DD1503" t="b">
            <v>0</v>
          </cell>
          <cell r="DF1503" t="b">
            <v>0</v>
          </cell>
          <cell r="DH1503" t="b">
            <v>0</v>
          </cell>
          <cell r="DJ1503" t="b">
            <v>0</v>
          </cell>
          <cell r="DL1503" t="b">
            <v>0</v>
          </cell>
          <cell r="DN1503" t="b">
            <v>0</v>
          </cell>
          <cell r="DP1503" t="b">
            <v>0</v>
          </cell>
          <cell r="DV1503">
            <v>0</v>
          </cell>
          <cell r="DX1503">
            <v>0</v>
          </cell>
          <cell r="DZ1503">
            <v>0</v>
          </cell>
          <cell r="EB1503">
            <v>0</v>
          </cell>
          <cell r="ED1503">
            <v>0</v>
          </cell>
          <cell r="EF1503">
            <v>0</v>
          </cell>
          <cell r="EJ1503">
            <v>0</v>
          </cell>
          <cell r="EL1503">
            <v>0</v>
          </cell>
          <cell r="EN1503">
            <v>0</v>
          </cell>
          <cell r="EP1503">
            <v>0</v>
          </cell>
          <cell r="ER1503">
            <v>0</v>
          </cell>
          <cell r="ET1503">
            <v>0</v>
          </cell>
          <cell r="EX1503">
            <v>0</v>
          </cell>
          <cell r="EZ1503">
            <v>0</v>
          </cell>
          <cell r="FD1503">
            <v>0</v>
          </cell>
          <cell r="FF1503">
            <v>0</v>
          </cell>
        </row>
        <row r="1504">
          <cell r="A1504" t="str">
            <v>Västerås3</v>
          </cell>
          <cell r="B1504" t="str">
            <v>Sverige</v>
          </cell>
          <cell r="G1504">
            <v>185</v>
          </cell>
          <cell r="H1504">
            <v>290</v>
          </cell>
          <cell r="AK1504">
            <v>61.512499999999996</v>
          </cell>
          <cell r="AL1504">
            <v>151.15270270270267</v>
          </cell>
          <cell r="AN1504">
            <v>0</v>
          </cell>
          <cell r="AO1504">
            <v>29.156000000000002</v>
          </cell>
          <cell r="AP1504">
            <v>4597.25</v>
          </cell>
          <cell r="AQ1504">
            <v>25.900000000000002</v>
          </cell>
          <cell r="BG1504" t="b">
            <v>0</v>
          </cell>
          <cell r="BO1504" t="b">
            <v>0</v>
          </cell>
          <cell r="CA1504" t="b">
            <v>0</v>
          </cell>
          <cell r="CB1504" t="b">
            <v>0</v>
          </cell>
          <cell r="CD1504" t="b">
            <v>0</v>
          </cell>
          <cell r="CE1504" t="b">
            <v>0</v>
          </cell>
          <cell r="CG1504" t="b">
            <v>0</v>
          </cell>
          <cell r="CH1504" t="b">
            <v>0</v>
          </cell>
          <cell r="CP1504" t="e">
            <v>#N/A</v>
          </cell>
          <cell r="CT1504" t="b">
            <v>0</v>
          </cell>
          <cell r="CV1504" t="b">
            <v>0</v>
          </cell>
          <cell r="CX1504" t="b">
            <v>0</v>
          </cell>
          <cell r="CZ1504" t="b">
            <v>0</v>
          </cell>
          <cell r="DB1504" t="b">
            <v>0</v>
          </cell>
          <cell r="DD1504" t="b">
            <v>0</v>
          </cell>
          <cell r="DF1504" t="b">
            <v>0</v>
          </cell>
          <cell r="DH1504" t="b">
            <v>0</v>
          </cell>
          <cell r="DJ1504" t="b">
            <v>0</v>
          </cell>
          <cell r="DL1504" t="b">
            <v>0</v>
          </cell>
          <cell r="DN1504" t="b">
            <v>0</v>
          </cell>
          <cell r="DP1504" t="b">
            <v>0</v>
          </cell>
          <cell r="DV1504">
            <v>0</v>
          </cell>
          <cell r="DX1504">
            <v>0</v>
          </cell>
          <cell r="DZ1504">
            <v>0</v>
          </cell>
          <cell r="EB1504">
            <v>0</v>
          </cell>
          <cell r="ED1504">
            <v>0</v>
          </cell>
          <cell r="EF1504">
            <v>0</v>
          </cell>
          <cell r="EJ1504">
            <v>0</v>
          </cell>
          <cell r="EL1504">
            <v>0</v>
          </cell>
          <cell r="EN1504">
            <v>0</v>
          </cell>
          <cell r="EP1504">
            <v>0</v>
          </cell>
          <cell r="ER1504">
            <v>0</v>
          </cell>
          <cell r="ET1504">
            <v>0</v>
          </cell>
          <cell r="EX1504">
            <v>0</v>
          </cell>
          <cell r="EZ1504">
            <v>0</v>
          </cell>
          <cell r="FD1504">
            <v>0</v>
          </cell>
          <cell r="FF1504">
            <v>0</v>
          </cell>
        </row>
        <row r="1505">
          <cell r="A1505" t="str">
            <v>Västerås4</v>
          </cell>
          <cell r="B1505" t="str">
            <v>Sverige</v>
          </cell>
          <cell r="G1505">
            <v>155</v>
          </cell>
          <cell r="H1505">
            <v>250</v>
          </cell>
          <cell r="AK1505">
            <v>50.065000000000005</v>
          </cell>
          <cell r="AL1505">
            <v>130.24193548387098</v>
          </cell>
          <cell r="AN1505">
            <v>0</v>
          </cell>
          <cell r="AO1505">
            <v>24.428000000000004</v>
          </cell>
          <cell r="AP1505">
            <v>3851.75</v>
          </cell>
          <cell r="AQ1505">
            <v>21.700000000000003</v>
          </cell>
          <cell r="BG1505" t="b">
            <v>0</v>
          </cell>
          <cell r="BO1505" t="b">
            <v>0</v>
          </cell>
          <cell r="CA1505" t="b">
            <v>0</v>
          </cell>
          <cell r="CB1505" t="b">
            <v>0</v>
          </cell>
          <cell r="CD1505" t="b">
            <v>0</v>
          </cell>
          <cell r="CE1505" t="b">
            <v>0</v>
          </cell>
          <cell r="CG1505" t="b">
            <v>0</v>
          </cell>
          <cell r="CH1505" t="b">
            <v>0</v>
          </cell>
          <cell r="CP1505" t="e">
            <v>#N/A</v>
          </cell>
          <cell r="CT1505" t="b">
            <v>0</v>
          </cell>
          <cell r="CV1505" t="b">
            <v>0</v>
          </cell>
          <cell r="CX1505" t="b">
            <v>0</v>
          </cell>
          <cell r="CZ1505" t="b">
            <v>0</v>
          </cell>
          <cell r="DB1505" t="b">
            <v>0</v>
          </cell>
          <cell r="DD1505" t="b">
            <v>0</v>
          </cell>
          <cell r="DF1505" t="b">
            <v>0</v>
          </cell>
          <cell r="DH1505" t="b">
            <v>0</v>
          </cell>
          <cell r="DJ1505" t="b">
            <v>0</v>
          </cell>
          <cell r="DL1505" t="b">
            <v>0</v>
          </cell>
          <cell r="DN1505" t="b">
            <v>0</v>
          </cell>
          <cell r="DP1505" t="b">
            <v>0</v>
          </cell>
          <cell r="DV1505">
            <v>0</v>
          </cell>
          <cell r="DX1505">
            <v>0</v>
          </cell>
          <cell r="DZ1505">
            <v>0</v>
          </cell>
          <cell r="EB1505">
            <v>0</v>
          </cell>
          <cell r="ED1505">
            <v>0</v>
          </cell>
          <cell r="EF1505">
            <v>0</v>
          </cell>
          <cell r="EJ1505">
            <v>0</v>
          </cell>
          <cell r="EL1505">
            <v>0</v>
          </cell>
          <cell r="EN1505">
            <v>0</v>
          </cell>
          <cell r="EP1505">
            <v>0</v>
          </cell>
          <cell r="ER1505">
            <v>0</v>
          </cell>
          <cell r="ET1505">
            <v>0</v>
          </cell>
          <cell r="EX1505">
            <v>0</v>
          </cell>
          <cell r="EZ1505">
            <v>0</v>
          </cell>
          <cell r="FD1505">
            <v>0</v>
          </cell>
          <cell r="FF1505">
            <v>0</v>
          </cell>
        </row>
        <row r="1506">
          <cell r="A1506" t="str">
            <v>Västerås4</v>
          </cell>
          <cell r="B1506" t="str">
            <v>Sverige</v>
          </cell>
          <cell r="G1506">
            <v>155</v>
          </cell>
          <cell r="H1506">
            <v>250</v>
          </cell>
          <cell r="AK1506">
            <v>50.065000000000005</v>
          </cell>
          <cell r="AL1506">
            <v>130.24193548387098</v>
          </cell>
          <cell r="AN1506">
            <v>0</v>
          </cell>
          <cell r="AO1506">
            <v>24.428000000000004</v>
          </cell>
          <cell r="AP1506">
            <v>3851.75</v>
          </cell>
          <cell r="AQ1506">
            <v>21.700000000000003</v>
          </cell>
          <cell r="BG1506" t="b">
            <v>0</v>
          </cell>
          <cell r="BO1506" t="b">
            <v>0</v>
          </cell>
          <cell r="CA1506" t="b">
            <v>0</v>
          </cell>
          <cell r="CB1506" t="b">
            <v>0</v>
          </cell>
          <cell r="CD1506" t="b">
            <v>0</v>
          </cell>
          <cell r="CE1506" t="b">
            <v>0</v>
          </cell>
          <cell r="CG1506" t="b">
            <v>0</v>
          </cell>
          <cell r="CH1506" t="b">
            <v>0</v>
          </cell>
          <cell r="CP1506" t="e">
            <v>#N/A</v>
          </cell>
          <cell r="CT1506" t="b">
            <v>0</v>
          </cell>
          <cell r="CV1506" t="b">
            <v>0</v>
          </cell>
          <cell r="CX1506" t="b">
            <v>0</v>
          </cell>
          <cell r="CZ1506" t="b">
            <v>0</v>
          </cell>
          <cell r="DB1506" t="b">
            <v>0</v>
          </cell>
          <cell r="DD1506" t="b">
            <v>0</v>
          </cell>
          <cell r="DF1506" t="b">
            <v>0</v>
          </cell>
          <cell r="DH1506" t="b">
            <v>0</v>
          </cell>
          <cell r="DJ1506" t="b">
            <v>0</v>
          </cell>
          <cell r="DL1506" t="b">
            <v>0</v>
          </cell>
          <cell r="DN1506" t="b">
            <v>0</v>
          </cell>
          <cell r="DP1506" t="b">
            <v>0</v>
          </cell>
          <cell r="DV1506">
            <v>0</v>
          </cell>
          <cell r="DX1506">
            <v>0</v>
          </cell>
          <cell r="DZ1506">
            <v>0</v>
          </cell>
          <cell r="EB1506">
            <v>0</v>
          </cell>
          <cell r="ED1506">
            <v>0</v>
          </cell>
          <cell r="EF1506">
            <v>0</v>
          </cell>
          <cell r="EJ1506">
            <v>0</v>
          </cell>
          <cell r="EL1506">
            <v>0</v>
          </cell>
          <cell r="EN1506">
            <v>0</v>
          </cell>
          <cell r="EP1506">
            <v>0</v>
          </cell>
          <cell r="ER1506">
            <v>0</v>
          </cell>
          <cell r="ET1506">
            <v>0</v>
          </cell>
          <cell r="EX1506">
            <v>0</v>
          </cell>
          <cell r="EZ1506">
            <v>0</v>
          </cell>
          <cell r="FD1506">
            <v>0</v>
          </cell>
          <cell r="FF1506">
            <v>0</v>
          </cell>
        </row>
        <row r="1507">
          <cell r="A1507" t="str">
            <v>VÄSTHAMNSVERKET 1</v>
          </cell>
          <cell r="B1507" t="str">
            <v>Sverige</v>
          </cell>
          <cell r="G1507">
            <v>82</v>
          </cell>
          <cell r="H1507">
            <v>118.42857142857143</v>
          </cell>
          <cell r="AK1507">
            <v>27.264999999999997</v>
          </cell>
          <cell r="AL1507">
            <v>56.870988675958188</v>
          </cell>
          <cell r="AN1507">
            <v>0</v>
          </cell>
          <cell r="AO1507">
            <v>10.25</v>
          </cell>
          <cell r="AP1507">
            <v>2050</v>
          </cell>
          <cell r="AQ1507">
            <v>11.48</v>
          </cell>
          <cell r="BG1507" t="b">
            <v>0</v>
          </cell>
          <cell r="BO1507" t="b">
            <v>0</v>
          </cell>
          <cell r="CA1507" t="b">
            <v>0</v>
          </cell>
          <cell r="CB1507" t="b">
            <v>0</v>
          </cell>
          <cell r="CD1507" t="b">
            <v>0</v>
          </cell>
          <cell r="CE1507" t="b">
            <v>0</v>
          </cell>
          <cell r="CG1507" t="b">
            <v>0</v>
          </cell>
          <cell r="CH1507" t="b">
            <v>0</v>
          </cell>
          <cell r="CP1507" t="e">
            <v>#N/A</v>
          </cell>
          <cell r="CT1507" t="b">
            <v>0</v>
          </cell>
          <cell r="CV1507" t="b">
            <v>0</v>
          </cell>
          <cell r="CX1507" t="b">
            <v>0</v>
          </cell>
          <cell r="CZ1507" t="b">
            <v>0</v>
          </cell>
          <cell r="DB1507" t="b">
            <v>0</v>
          </cell>
          <cell r="DD1507" t="b">
            <v>0</v>
          </cell>
          <cell r="DF1507" t="b">
            <v>0</v>
          </cell>
          <cell r="DH1507" t="b">
            <v>0</v>
          </cell>
          <cell r="DJ1507" t="b">
            <v>0</v>
          </cell>
          <cell r="DL1507" t="b">
            <v>0</v>
          </cell>
          <cell r="DN1507" t="b">
            <v>0</v>
          </cell>
          <cell r="DP1507" t="b">
            <v>0</v>
          </cell>
          <cell r="DV1507">
            <v>0</v>
          </cell>
          <cell r="DX1507">
            <v>0</v>
          </cell>
          <cell r="DZ1507">
            <v>0</v>
          </cell>
          <cell r="EB1507">
            <v>0</v>
          </cell>
          <cell r="ED1507">
            <v>0</v>
          </cell>
          <cell r="EF1507">
            <v>0</v>
          </cell>
          <cell r="EJ1507">
            <v>0</v>
          </cell>
          <cell r="EL1507">
            <v>0</v>
          </cell>
          <cell r="EN1507">
            <v>0</v>
          </cell>
          <cell r="EP1507">
            <v>0</v>
          </cell>
          <cell r="ER1507">
            <v>0</v>
          </cell>
          <cell r="ET1507">
            <v>0</v>
          </cell>
          <cell r="EX1507">
            <v>0</v>
          </cell>
          <cell r="EZ1507">
            <v>0</v>
          </cell>
          <cell r="FD1507">
            <v>0</v>
          </cell>
          <cell r="FF1507">
            <v>0</v>
          </cell>
        </row>
        <row r="1508">
          <cell r="A1508" t="str">
            <v>VÄSTHAMNSVERKET 1</v>
          </cell>
          <cell r="B1508" t="str">
            <v>Sverige</v>
          </cell>
          <cell r="G1508">
            <v>82</v>
          </cell>
          <cell r="H1508">
            <v>118.42857142857143</v>
          </cell>
          <cell r="AK1508">
            <v>27.264999999999997</v>
          </cell>
          <cell r="AL1508">
            <v>56.870988675958188</v>
          </cell>
          <cell r="AN1508">
            <v>0</v>
          </cell>
          <cell r="AO1508">
            <v>10.25</v>
          </cell>
          <cell r="AP1508">
            <v>2050</v>
          </cell>
          <cell r="AQ1508">
            <v>11.48</v>
          </cell>
          <cell r="BG1508" t="b">
            <v>0</v>
          </cell>
          <cell r="BO1508" t="b">
            <v>0</v>
          </cell>
          <cell r="CA1508" t="b">
            <v>0</v>
          </cell>
          <cell r="CB1508" t="b">
            <v>0</v>
          </cell>
          <cell r="CD1508" t="b">
            <v>0</v>
          </cell>
          <cell r="CE1508" t="b">
            <v>0</v>
          </cell>
          <cell r="CG1508" t="b">
            <v>0</v>
          </cell>
          <cell r="CH1508" t="b">
            <v>0</v>
          </cell>
          <cell r="CP1508" t="e">
            <v>#N/A</v>
          </cell>
          <cell r="CT1508" t="b">
            <v>0</v>
          </cell>
          <cell r="CV1508" t="b">
            <v>0</v>
          </cell>
          <cell r="CX1508" t="b">
            <v>0</v>
          </cell>
          <cell r="CZ1508" t="b">
            <v>0</v>
          </cell>
          <cell r="DB1508" t="b">
            <v>0</v>
          </cell>
          <cell r="DD1508" t="b">
            <v>0</v>
          </cell>
          <cell r="DF1508" t="b">
            <v>0</v>
          </cell>
          <cell r="DH1508" t="b">
            <v>0</v>
          </cell>
          <cell r="DJ1508" t="b">
            <v>0</v>
          </cell>
          <cell r="DL1508" t="b">
            <v>0</v>
          </cell>
          <cell r="DN1508" t="b">
            <v>0</v>
          </cell>
          <cell r="DP1508" t="b">
            <v>0</v>
          </cell>
          <cell r="DV1508">
            <v>0</v>
          </cell>
          <cell r="DX1508">
            <v>0</v>
          </cell>
          <cell r="DZ1508">
            <v>0</v>
          </cell>
          <cell r="EB1508">
            <v>0</v>
          </cell>
          <cell r="ED1508">
            <v>0</v>
          </cell>
          <cell r="EF1508">
            <v>0</v>
          </cell>
          <cell r="EJ1508">
            <v>0</v>
          </cell>
          <cell r="EL1508">
            <v>0</v>
          </cell>
          <cell r="EN1508">
            <v>0</v>
          </cell>
          <cell r="EP1508">
            <v>0</v>
          </cell>
          <cell r="ER1508">
            <v>0</v>
          </cell>
          <cell r="ET1508">
            <v>0</v>
          </cell>
          <cell r="EX1508">
            <v>0</v>
          </cell>
          <cell r="EZ1508">
            <v>0</v>
          </cell>
          <cell r="FD1508">
            <v>0</v>
          </cell>
          <cell r="FF1508">
            <v>0</v>
          </cell>
        </row>
        <row r="1509">
          <cell r="A1509" t="str">
            <v>VÄSTHAMNSVERKET GT 1</v>
          </cell>
          <cell r="B1509" t="str">
            <v>Sverige</v>
          </cell>
          <cell r="G1509">
            <v>43</v>
          </cell>
          <cell r="H1509">
            <v>67.571428571428569</v>
          </cell>
          <cell r="AK1509">
            <v>14.297499999999998</v>
          </cell>
          <cell r="AL1509">
            <v>35.306071428571421</v>
          </cell>
          <cell r="AN1509">
            <v>0</v>
          </cell>
          <cell r="AO1509">
            <v>1.72</v>
          </cell>
          <cell r="AP1509">
            <v>430</v>
          </cell>
          <cell r="AQ1509">
            <v>3.44</v>
          </cell>
          <cell r="BG1509" t="b">
            <v>0</v>
          </cell>
          <cell r="BO1509" t="b">
            <v>0</v>
          </cell>
          <cell r="CA1509" t="b">
            <v>0</v>
          </cell>
          <cell r="CB1509" t="b">
            <v>0</v>
          </cell>
          <cell r="CD1509" t="b">
            <v>0</v>
          </cell>
          <cell r="CE1509" t="b">
            <v>0</v>
          </cell>
          <cell r="CG1509" t="b">
            <v>0</v>
          </cell>
          <cell r="CH1509" t="b">
            <v>0</v>
          </cell>
          <cell r="CP1509" t="e">
            <v>#N/A</v>
          </cell>
          <cell r="CT1509" t="b">
            <v>0</v>
          </cell>
          <cell r="CV1509" t="b">
            <v>0</v>
          </cell>
          <cell r="CX1509" t="b">
            <v>0</v>
          </cell>
          <cell r="CZ1509" t="b">
            <v>0</v>
          </cell>
          <cell r="DB1509" t="b">
            <v>0</v>
          </cell>
          <cell r="DD1509" t="b">
            <v>0</v>
          </cell>
          <cell r="DF1509" t="b">
            <v>0</v>
          </cell>
          <cell r="DH1509" t="b">
            <v>0</v>
          </cell>
          <cell r="DJ1509" t="b">
            <v>0</v>
          </cell>
          <cell r="DL1509" t="b">
            <v>0</v>
          </cell>
          <cell r="DN1509" t="b">
            <v>0</v>
          </cell>
          <cell r="DP1509" t="b">
            <v>0</v>
          </cell>
          <cell r="DV1509">
            <v>0</v>
          </cell>
          <cell r="DX1509">
            <v>0</v>
          </cell>
          <cell r="DZ1509">
            <v>0</v>
          </cell>
          <cell r="EB1509">
            <v>0</v>
          </cell>
          <cell r="ED1509">
            <v>0</v>
          </cell>
          <cell r="EF1509">
            <v>0</v>
          </cell>
          <cell r="EJ1509">
            <v>0</v>
          </cell>
          <cell r="EL1509">
            <v>0</v>
          </cell>
          <cell r="EN1509">
            <v>0</v>
          </cell>
          <cell r="EP1509">
            <v>0</v>
          </cell>
          <cell r="ER1509">
            <v>0</v>
          </cell>
          <cell r="ET1509">
            <v>0</v>
          </cell>
          <cell r="EX1509">
            <v>0</v>
          </cell>
          <cell r="EZ1509">
            <v>0</v>
          </cell>
          <cell r="FD1509">
            <v>0</v>
          </cell>
          <cell r="FF1509">
            <v>0</v>
          </cell>
        </row>
        <row r="1510">
          <cell r="A1510" t="str">
            <v>VÄSTHAMNSVERKET GT 1</v>
          </cell>
          <cell r="B1510" t="str">
            <v>Sverige</v>
          </cell>
          <cell r="G1510">
            <v>43</v>
          </cell>
          <cell r="H1510">
            <v>67.571428571428569</v>
          </cell>
          <cell r="AK1510">
            <v>14.297499999999998</v>
          </cell>
          <cell r="AL1510">
            <v>35.306071428571421</v>
          </cell>
          <cell r="AN1510">
            <v>0</v>
          </cell>
          <cell r="AO1510">
            <v>1.72</v>
          </cell>
          <cell r="AP1510">
            <v>430</v>
          </cell>
          <cell r="AQ1510">
            <v>3.44</v>
          </cell>
          <cell r="BG1510" t="b">
            <v>0</v>
          </cell>
          <cell r="BO1510" t="b">
            <v>0</v>
          </cell>
          <cell r="CA1510" t="b">
            <v>0</v>
          </cell>
          <cell r="CB1510" t="b">
            <v>0</v>
          </cell>
          <cell r="CD1510" t="b">
            <v>0</v>
          </cell>
          <cell r="CE1510" t="b">
            <v>0</v>
          </cell>
          <cell r="CG1510" t="b">
            <v>0</v>
          </cell>
          <cell r="CH1510" t="b">
            <v>0</v>
          </cell>
          <cell r="CP1510" t="e">
            <v>#N/A</v>
          </cell>
          <cell r="CT1510" t="b">
            <v>0</v>
          </cell>
          <cell r="CV1510" t="b">
            <v>0</v>
          </cell>
          <cell r="CX1510" t="b">
            <v>0</v>
          </cell>
          <cell r="CZ1510" t="b">
            <v>0</v>
          </cell>
          <cell r="DB1510" t="b">
            <v>0</v>
          </cell>
          <cell r="DD1510" t="b">
            <v>0</v>
          </cell>
          <cell r="DF1510" t="b">
            <v>0</v>
          </cell>
          <cell r="DH1510" t="b">
            <v>0</v>
          </cell>
          <cell r="DJ1510" t="b">
            <v>0</v>
          </cell>
          <cell r="DL1510" t="b">
            <v>0</v>
          </cell>
          <cell r="DN1510" t="b">
            <v>0</v>
          </cell>
          <cell r="DP1510" t="b">
            <v>0</v>
          </cell>
          <cell r="DV1510">
            <v>0</v>
          </cell>
          <cell r="DX1510">
            <v>0</v>
          </cell>
          <cell r="DZ1510">
            <v>0</v>
          </cell>
          <cell r="EB1510">
            <v>0</v>
          </cell>
          <cell r="ED1510">
            <v>0</v>
          </cell>
          <cell r="EF1510">
            <v>0</v>
          </cell>
          <cell r="EJ1510">
            <v>0</v>
          </cell>
          <cell r="EL1510">
            <v>0</v>
          </cell>
          <cell r="EN1510">
            <v>0</v>
          </cell>
          <cell r="EP1510">
            <v>0</v>
          </cell>
          <cell r="ER1510">
            <v>0</v>
          </cell>
          <cell r="ET1510">
            <v>0</v>
          </cell>
          <cell r="EX1510">
            <v>0</v>
          </cell>
          <cell r="EZ1510">
            <v>0</v>
          </cell>
          <cell r="FD1510">
            <v>0</v>
          </cell>
          <cell r="FF1510">
            <v>0</v>
          </cell>
        </row>
        <row r="1511">
          <cell r="A1511" t="str">
            <v>ÖRESUNDVERKET 1-2</v>
          </cell>
          <cell r="B1511" t="str">
            <v>Sverige</v>
          </cell>
          <cell r="G1511">
            <v>100</v>
          </cell>
          <cell r="H1511">
            <v>0</v>
          </cell>
          <cell r="AK1511">
            <v>32.300000000000004</v>
          </cell>
          <cell r="AL1511">
            <v>0</v>
          </cell>
          <cell r="AN1511">
            <v>0</v>
          </cell>
          <cell r="AO1511">
            <v>15.760000000000002</v>
          </cell>
          <cell r="AP1511">
            <v>2485</v>
          </cell>
          <cell r="AQ1511">
            <v>14.000000000000002</v>
          </cell>
          <cell r="BG1511" t="b">
            <v>0</v>
          </cell>
          <cell r="BO1511" t="b">
            <v>0</v>
          </cell>
          <cell r="CA1511" t="b">
            <v>0</v>
          </cell>
          <cell r="CB1511" t="b">
            <v>0</v>
          </cell>
          <cell r="CD1511" t="b">
            <v>0</v>
          </cell>
          <cell r="CE1511" t="b">
            <v>0</v>
          </cell>
          <cell r="CG1511" t="b">
            <v>0</v>
          </cell>
          <cell r="CH1511" t="b">
            <v>0</v>
          </cell>
          <cell r="CP1511" t="e">
            <v>#N/A</v>
          </cell>
          <cell r="CT1511" t="b">
            <v>0</v>
          </cell>
          <cell r="CV1511" t="b">
            <v>0</v>
          </cell>
          <cell r="CX1511" t="b">
            <v>0</v>
          </cell>
          <cell r="CZ1511" t="b">
            <v>0</v>
          </cell>
          <cell r="DB1511" t="b">
            <v>0</v>
          </cell>
          <cell r="DD1511" t="b">
            <v>0</v>
          </cell>
          <cell r="DF1511" t="b">
            <v>0</v>
          </cell>
          <cell r="DH1511" t="b">
            <v>0</v>
          </cell>
          <cell r="DJ1511" t="b">
            <v>0</v>
          </cell>
          <cell r="DL1511" t="b">
            <v>0</v>
          </cell>
          <cell r="DN1511" t="b">
            <v>0</v>
          </cell>
          <cell r="DP1511" t="b">
            <v>0</v>
          </cell>
          <cell r="DV1511">
            <v>0</v>
          </cell>
          <cell r="DX1511">
            <v>0</v>
          </cell>
          <cell r="DZ1511">
            <v>0</v>
          </cell>
          <cell r="EB1511">
            <v>0</v>
          </cell>
          <cell r="ED1511">
            <v>0</v>
          </cell>
          <cell r="EF1511">
            <v>0</v>
          </cell>
          <cell r="EJ1511">
            <v>0</v>
          </cell>
          <cell r="EL1511">
            <v>0</v>
          </cell>
          <cell r="EN1511">
            <v>0</v>
          </cell>
          <cell r="EP1511">
            <v>0</v>
          </cell>
          <cell r="ER1511">
            <v>0</v>
          </cell>
          <cell r="ET1511">
            <v>0</v>
          </cell>
          <cell r="EX1511">
            <v>0</v>
          </cell>
          <cell r="EZ1511">
            <v>0</v>
          </cell>
          <cell r="FD1511">
            <v>0</v>
          </cell>
          <cell r="FF1511">
            <v>0</v>
          </cell>
        </row>
        <row r="1512">
          <cell r="A1512" t="str">
            <v>ÖRESUNDVERKET 3</v>
          </cell>
          <cell r="B1512" t="str">
            <v>Sverige</v>
          </cell>
          <cell r="G1512">
            <v>75</v>
          </cell>
          <cell r="H1512">
            <v>0</v>
          </cell>
          <cell r="AK1512">
            <v>24.937499999999996</v>
          </cell>
          <cell r="AL1512">
            <v>0</v>
          </cell>
          <cell r="AN1512">
            <v>0</v>
          </cell>
          <cell r="AO1512">
            <v>11.820000000000002</v>
          </cell>
          <cell r="AP1512">
            <v>1863.75</v>
          </cell>
          <cell r="AQ1512">
            <v>10.500000000000002</v>
          </cell>
          <cell r="BG1512" t="b">
            <v>0</v>
          </cell>
          <cell r="BO1512" t="b">
            <v>0</v>
          </cell>
          <cell r="CA1512" t="b">
            <v>0</v>
          </cell>
          <cell r="CB1512" t="b">
            <v>0</v>
          </cell>
          <cell r="CD1512" t="b">
            <v>0</v>
          </cell>
          <cell r="CE1512" t="b">
            <v>0</v>
          </cell>
          <cell r="CG1512" t="b">
            <v>0</v>
          </cell>
          <cell r="CH1512" t="b">
            <v>0</v>
          </cell>
          <cell r="CP1512" t="e">
            <v>#N/A</v>
          </cell>
          <cell r="CT1512" t="b">
            <v>0</v>
          </cell>
          <cell r="CV1512" t="b">
            <v>0</v>
          </cell>
          <cell r="CX1512" t="b">
            <v>0</v>
          </cell>
          <cell r="CZ1512" t="b">
            <v>0</v>
          </cell>
          <cell r="DB1512" t="b">
            <v>0</v>
          </cell>
          <cell r="DD1512" t="b">
            <v>0</v>
          </cell>
          <cell r="DF1512" t="b">
            <v>0</v>
          </cell>
          <cell r="DH1512" t="b">
            <v>0</v>
          </cell>
          <cell r="DJ1512" t="b">
            <v>0</v>
          </cell>
          <cell r="DL1512" t="b">
            <v>0</v>
          </cell>
          <cell r="DN1512" t="b">
            <v>0</v>
          </cell>
          <cell r="DP1512" t="b">
            <v>0</v>
          </cell>
          <cell r="DV1512">
            <v>0</v>
          </cell>
          <cell r="DX1512">
            <v>0</v>
          </cell>
          <cell r="DZ1512">
            <v>0</v>
          </cell>
          <cell r="EB1512">
            <v>0</v>
          </cell>
          <cell r="ED1512">
            <v>0</v>
          </cell>
          <cell r="EF1512">
            <v>0</v>
          </cell>
          <cell r="EJ1512">
            <v>0</v>
          </cell>
          <cell r="EL1512">
            <v>0</v>
          </cell>
          <cell r="EN1512">
            <v>0</v>
          </cell>
          <cell r="EP1512">
            <v>0</v>
          </cell>
          <cell r="ER1512">
            <v>0</v>
          </cell>
          <cell r="ET1512">
            <v>0</v>
          </cell>
          <cell r="EX1512">
            <v>0</v>
          </cell>
          <cell r="EZ1512">
            <v>0</v>
          </cell>
          <cell r="FD1512">
            <v>0</v>
          </cell>
          <cell r="FF1512">
            <v>0</v>
          </cell>
        </row>
        <row r="1513">
          <cell r="A1513" t="str">
            <v>ÖRESUNDVERKET 4</v>
          </cell>
          <cell r="B1513" t="str">
            <v>Sverige</v>
          </cell>
          <cell r="G1513">
            <v>150</v>
          </cell>
          <cell r="H1513">
            <v>0</v>
          </cell>
          <cell r="AK1513">
            <v>52.724999999999994</v>
          </cell>
          <cell r="AL1513">
            <v>0</v>
          </cell>
          <cell r="AN1513">
            <v>0</v>
          </cell>
          <cell r="AO1513">
            <v>12</v>
          </cell>
          <cell r="AP1513">
            <v>3000</v>
          </cell>
          <cell r="AQ1513">
            <v>21.000000000000004</v>
          </cell>
          <cell r="BG1513" t="b">
            <v>0</v>
          </cell>
          <cell r="BO1513" t="b">
            <v>0</v>
          </cell>
          <cell r="CA1513" t="b">
            <v>0</v>
          </cell>
          <cell r="CB1513" t="b">
            <v>0</v>
          </cell>
          <cell r="CD1513" t="b">
            <v>0</v>
          </cell>
          <cell r="CE1513" t="b">
            <v>0</v>
          </cell>
          <cell r="CG1513" t="b">
            <v>0</v>
          </cell>
          <cell r="CH1513" t="b">
            <v>0</v>
          </cell>
          <cell r="CP1513" t="e">
            <v>#N/A</v>
          </cell>
          <cell r="CT1513" t="b">
            <v>0</v>
          </cell>
          <cell r="CV1513" t="b">
            <v>0</v>
          </cell>
          <cell r="CX1513" t="b">
            <v>0</v>
          </cell>
          <cell r="CZ1513" t="b">
            <v>0</v>
          </cell>
          <cell r="DB1513" t="b">
            <v>0</v>
          </cell>
          <cell r="DD1513" t="b">
            <v>0</v>
          </cell>
          <cell r="DF1513" t="b">
            <v>0</v>
          </cell>
          <cell r="DH1513" t="b">
            <v>0</v>
          </cell>
          <cell r="DJ1513" t="b">
            <v>0</v>
          </cell>
          <cell r="DL1513" t="b">
            <v>0</v>
          </cell>
          <cell r="DN1513" t="b">
            <v>0</v>
          </cell>
          <cell r="DP1513" t="b">
            <v>0</v>
          </cell>
          <cell r="DV1513">
            <v>0</v>
          </cell>
          <cell r="DX1513">
            <v>0</v>
          </cell>
          <cell r="DZ1513">
            <v>0</v>
          </cell>
          <cell r="EB1513">
            <v>0</v>
          </cell>
          <cell r="ED1513">
            <v>0</v>
          </cell>
          <cell r="EF1513">
            <v>0</v>
          </cell>
          <cell r="EJ1513">
            <v>0</v>
          </cell>
          <cell r="EL1513">
            <v>0</v>
          </cell>
          <cell r="EN1513">
            <v>0</v>
          </cell>
          <cell r="EP1513">
            <v>0</v>
          </cell>
          <cell r="ER1513">
            <v>0</v>
          </cell>
          <cell r="ET1513">
            <v>0</v>
          </cell>
          <cell r="EX1513">
            <v>0</v>
          </cell>
          <cell r="EZ1513">
            <v>0</v>
          </cell>
          <cell r="FD1513">
            <v>0</v>
          </cell>
          <cell r="FF1513">
            <v>0</v>
          </cell>
        </row>
        <row r="1514">
          <cell r="A1514" t="str">
            <v>ÖRESUNDVERKET CC</v>
          </cell>
          <cell r="B1514" t="str">
            <v>Sverige</v>
          </cell>
          <cell r="G1514">
            <v>440</v>
          </cell>
          <cell r="H1514">
            <v>250</v>
          </cell>
          <cell r="AK1514">
            <v>238.26</v>
          </cell>
          <cell r="AL1514">
            <v>902.5</v>
          </cell>
          <cell r="AN1514">
            <v>37.5</v>
          </cell>
          <cell r="AO1514">
            <v>35.200000000000003</v>
          </cell>
          <cell r="AP1514">
            <v>4400</v>
          </cell>
          <cell r="AQ1514">
            <v>44</v>
          </cell>
          <cell r="BG1514" t="b">
            <v>0</v>
          </cell>
          <cell r="BO1514" t="b">
            <v>0</v>
          </cell>
          <cell r="CA1514" t="b">
            <v>0</v>
          </cell>
          <cell r="CB1514" t="b">
            <v>0</v>
          </cell>
          <cell r="CD1514" t="b">
            <v>0</v>
          </cell>
          <cell r="CE1514" t="b">
            <v>0</v>
          </cell>
          <cell r="CG1514" t="b">
            <v>0</v>
          </cell>
          <cell r="CH1514" t="b">
            <v>0</v>
          </cell>
          <cell r="CP1514" t="e">
            <v>#N/A</v>
          </cell>
          <cell r="CT1514" t="b">
            <v>0</v>
          </cell>
          <cell r="CV1514" t="b">
            <v>0</v>
          </cell>
          <cell r="CX1514" t="b">
            <v>0</v>
          </cell>
          <cell r="CZ1514" t="b">
            <v>0</v>
          </cell>
          <cell r="DB1514" t="b">
            <v>0</v>
          </cell>
          <cell r="DD1514" t="b">
            <v>0</v>
          </cell>
          <cell r="DF1514" t="b">
            <v>0</v>
          </cell>
          <cell r="DH1514" t="b">
            <v>0</v>
          </cell>
          <cell r="DJ1514" t="b">
            <v>0</v>
          </cell>
          <cell r="DL1514" t="b">
            <v>0</v>
          </cell>
          <cell r="DN1514" t="b">
            <v>0</v>
          </cell>
          <cell r="DP1514" t="b">
            <v>0</v>
          </cell>
          <cell r="DV1514">
            <v>0</v>
          </cell>
          <cell r="DX1514">
            <v>0</v>
          </cell>
          <cell r="DZ1514">
            <v>0</v>
          </cell>
          <cell r="EB1514">
            <v>0</v>
          </cell>
          <cell r="ED1514">
            <v>0</v>
          </cell>
          <cell r="EF1514">
            <v>0</v>
          </cell>
          <cell r="EJ1514">
            <v>0</v>
          </cell>
          <cell r="EL1514">
            <v>0</v>
          </cell>
          <cell r="EN1514">
            <v>0</v>
          </cell>
          <cell r="EP1514">
            <v>0</v>
          </cell>
          <cell r="ER1514">
            <v>0</v>
          </cell>
          <cell r="ET1514">
            <v>0</v>
          </cell>
          <cell r="EX1514">
            <v>0</v>
          </cell>
          <cell r="EZ1514">
            <v>0</v>
          </cell>
          <cell r="FD1514">
            <v>0</v>
          </cell>
          <cell r="FF1514">
            <v>0</v>
          </cell>
        </row>
        <row r="1515">
          <cell r="A1515" t="str">
            <v>ÖSTERSUND 1</v>
          </cell>
          <cell r="B1515" t="str">
            <v>Sverige</v>
          </cell>
          <cell r="G1515">
            <v>45</v>
          </cell>
          <cell r="H1515">
            <v>79.505300353356901</v>
          </cell>
          <cell r="AK1515">
            <v>13.2525</v>
          </cell>
          <cell r="AL1515">
            <v>41.368040554882697</v>
          </cell>
          <cell r="AN1515">
            <v>0</v>
          </cell>
          <cell r="AO1515">
            <v>4.05</v>
          </cell>
          <cell r="AP1515">
            <v>1125</v>
          </cell>
          <cell r="AQ1515">
            <v>6.3000000000000007</v>
          </cell>
          <cell r="BG1515" t="b">
            <v>0</v>
          </cell>
          <cell r="BO1515" t="b">
            <v>0</v>
          </cell>
          <cell r="CA1515" t="b">
            <v>0</v>
          </cell>
          <cell r="CB1515" t="b">
            <v>0</v>
          </cell>
          <cell r="CD1515" t="b">
            <v>0</v>
          </cell>
          <cell r="CE1515" t="b">
            <v>0</v>
          </cell>
          <cell r="CG1515" t="b">
            <v>0</v>
          </cell>
          <cell r="CH1515" t="b">
            <v>0</v>
          </cell>
          <cell r="CP1515" t="str">
            <v>ECWCHBPC</v>
          </cell>
          <cell r="CT1515" t="b">
            <v>0</v>
          </cell>
          <cell r="CV1515" t="b">
            <v>0</v>
          </cell>
          <cell r="CX1515" t="b">
            <v>0</v>
          </cell>
          <cell r="CZ1515" t="b">
            <v>0</v>
          </cell>
          <cell r="DB1515" t="b">
            <v>0</v>
          </cell>
          <cell r="DD1515" t="b">
            <v>0</v>
          </cell>
          <cell r="DF1515" t="b">
            <v>0</v>
          </cell>
          <cell r="DH1515" t="b">
            <v>0</v>
          </cell>
          <cell r="DJ1515" t="b">
            <v>0</v>
          </cell>
          <cell r="DL1515" t="b">
            <v>0</v>
          </cell>
          <cell r="DN1515" t="b">
            <v>0</v>
          </cell>
          <cell r="DP1515" t="b">
            <v>0</v>
          </cell>
          <cell r="DV1515">
            <v>0</v>
          </cell>
          <cell r="DX1515">
            <v>0</v>
          </cell>
          <cell r="DZ1515">
            <v>0</v>
          </cell>
          <cell r="EB1515">
            <v>0</v>
          </cell>
          <cell r="ED1515">
            <v>0</v>
          </cell>
          <cell r="EF1515">
            <v>0</v>
          </cell>
          <cell r="EJ1515">
            <v>0</v>
          </cell>
          <cell r="EL1515">
            <v>0</v>
          </cell>
          <cell r="EN1515">
            <v>0</v>
          </cell>
          <cell r="EP1515">
            <v>0</v>
          </cell>
          <cell r="ER1515">
            <v>0</v>
          </cell>
          <cell r="ET1515">
            <v>0</v>
          </cell>
          <cell r="EX1515">
            <v>0</v>
          </cell>
          <cell r="EZ1515">
            <v>0</v>
          </cell>
          <cell r="FD1515">
            <v>0</v>
          </cell>
          <cell r="FF1515">
            <v>0</v>
          </cell>
        </row>
        <row r="1516">
          <cell r="A1516" t="str">
            <v>ÅBYVERKET 1-3</v>
          </cell>
          <cell r="B1516" t="str">
            <v>Sverige</v>
          </cell>
          <cell r="G1516">
            <v>150</v>
          </cell>
          <cell r="H1516">
            <v>360.00000000000006</v>
          </cell>
          <cell r="AK1516">
            <v>35.625</v>
          </cell>
          <cell r="AL1516">
            <v>205.20000000000007</v>
          </cell>
          <cell r="AN1516">
            <v>0</v>
          </cell>
          <cell r="AO1516">
            <v>18.75</v>
          </cell>
          <cell r="AP1516">
            <v>3750</v>
          </cell>
          <cell r="AQ1516">
            <v>28.5</v>
          </cell>
          <cell r="BG1516" t="b">
            <v>0</v>
          </cell>
          <cell r="BO1516" t="b">
            <v>0</v>
          </cell>
          <cell r="CA1516" t="b">
            <v>0</v>
          </cell>
          <cell r="CB1516" t="b">
            <v>0</v>
          </cell>
          <cell r="CD1516" t="b">
            <v>0</v>
          </cell>
          <cell r="CE1516" t="b">
            <v>0</v>
          </cell>
          <cell r="CG1516" t="b">
            <v>0</v>
          </cell>
          <cell r="CH1516" t="b">
            <v>0</v>
          </cell>
          <cell r="CP1516" t="e">
            <v>#N/A</v>
          </cell>
          <cell r="CT1516" t="b">
            <v>0</v>
          </cell>
          <cell r="CV1516" t="b">
            <v>0</v>
          </cell>
          <cell r="CX1516" t="b">
            <v>0</v>
          </cell>
          <cell r="CZ1516" t="b">
            <v>0</v>
          </cell>
          <cell r="DB1516" t="b">
            <v>0</v>
          </cell>
          <cell r="DD1516" t="b">
            <v>0</v>
          </cell>
          <cell r="DF1516" t="b">
            <v>0</v>
          </cell>
          <cell r="DH1516" t="b">
            <v>0</v>
          </cell>
          <cell r="DJ1516" t="b">
            <v>0</v>
          </cell>
          <cell r="DL1516" t="b">
            <v>0</v>
          </cell>
          <cell r="DN1516" t="b">
            <v>0</v>
          </cell>
          <cell r="DP1516" t="b">
            <v>0</v>
          </cell>
          <cell r="DV1516">
            <v>0</v>
          </cell>
          <cell r="DX1516">
            <v>0</v>
          </cell>
          <cell r="DZ1516">
            <v>0</v>
          </cell>
          <cell r="EB1516">
            <v>0</v>
          </cell>
          <cell r="ED1516">
            <v>0</v>
          </cell>
          <cell r="EF1516">
            <v>0</v>
          </cell>
          <cell r="EJ1516">
            <v>0</v>
          </cell>
          <cell r="EL1516">
            <v>0</v>
          </cell>
          <cell r="EN1516">
            <v>0</v>
          </cell>
          <cell r="EP1516">
            <v>0</v>
          </cell>
          <cell r="ER1516">
            <v>0</v>
          </cell>
          <cell r="ET1516">
            <v>0</v>
          </cell>
          <cell r="EX1516">
            <v>0</v>
          </cell>
          <cell r="EZ1516">
            <v>0</v>
          </cell>
          <cell r="FD1516">
            <v>0</v>
          </cell>
          <cell r="FF1516">
            <v>0</v>
          </cell>
        </row>
        <row r="1517">
          <cell r="A1517" t="str">
            <v>Åbyverket 4</v>
          </cell>
          <cell r="B1517" t="str">
            <v>Sverige</v>
          </cell>
          <cell r="G1517">
            <v>23</v>
          </cell>
          <cell r="H1517">
            <v>40</v>
          </cell>
          <cell r="AK1517">
            <v>7.5900000000000007</v>
          </cell>
          <cell r="AL1517">
            <v>22.956521739130437</v>
          </cell>
          <cell r="AN1517">
            <v>0</v>
          </cell>
          <cell r="AO1517">
            <v>2.0699999999999998</v>
          </cell>
          <cell r="AP1517">
            <v>575</v>
          </cell>
          <cell r="AQ1517">
            <v>3.22</v>
          </cell>
          <cell r="BG1517" t="b">
            <v>0</v>
          </cell>
          <cell r="BO1517" t="b">
            <v>0</v>
          </cell>
          <cell r="CA1517" t="b">
            <v>0</v>
          </cell>
          <cell r="CB1517" t="b">
            <v>0</v>
          </cell>
          <cell r="CD1517" t="b">
            <v>0</v>
          </cell>
          <cell r="CE1517" t="b">
            <v>0</v>
          </cell>
          <cell r="CG1517" t="b">
            <v>0</v>
          </cell>
          <cell r="CH1517" t="b">
            <v>0</v>
          </cell>
          <cell r="CP1517" t="str">
            <v>ECWCHBPC</v>
          </cell>
          <cell r="CT1517" t="b">
            <v>0</v>
          </cell>
          <cell r="CV1517" t="b">
            <v>0</v>
          </cell>
          <cell r="CX1517" t="b">
            <v>0</v>
          </cell>
          <cell r="CZ1517" t="b">
            <v>0</v>
          </cell>
          <cell r="DB1517" t="b">
            <v>0</v>
          </cell>
          <cell r="DD1517" t="b">
            <v>0</v>
          </cell>
          <cell r="DF1517" t="b">
            <v>0</v>
          </cell>
          <cell r="DH1517" t="b">
            <v>0</v>
          </cell>
          <cell r="DJ1517" t="b">
            <v>0</v>
          </cell>
          <cell r="DL1517" t="b">
            <v>0</v>
          </cell>
          <cell r="DN1517" t="b">
            <v>0</v>
          </cell>
          <cell r="DP1517" t="b">
            <v>0</v>
          </cell>
          <cell r="DV1517">
            <v>0</v>
          </cell>
          <cell r="DX1517">
            <v>0</v>
          </cell>
          <cell r="DZ1517">
            <v>0</v>
          </cell>
          <cell r="EB1517">
            <v>0</v>
          </cell>
          <cell r="ED1517">
            <v>0</v>
          </cell>
          <cell r="EF1517">
            <v>0</v>
          </cell>
          <cell r="EJ1517">
            <v>0</v>
          </cell>
          <cell r="EL1517">
            <v>0</v>
          </cell>
          <cell r="EN1517">
            <v>0</v>
          </cell>
          <cell r="EP1517">
            <v>0</v>
          </cell>
          <cell r="ER1517">
            <v>0</v>
          </cell>
          <cell r="ET1517">
            <v>0</v>
          </cell>
          <cell r="EX1517">
            <v>0</v>
          </cell>
          <cell r="EZ1517">
            <v>0</v>
          </cell>
          <cell r="FD1517">
            <v>0</v>
          </cell>
          <cell r="FF1517">
            <v>0</v>
          </cell>
        </row>
        <row r="1518">
          <cell r="A1518" t="str">
            <v>SmallWoodCHPSweden</v>
          </cell>
          <cell r="B1518" t="str">
            <v>Sverige</v>
          </cell>
          <cell r="G1518">
            <v>107.05</v>
          </cell>
          <cell r="H1518">
            <v>284</v>
          </cell>
          <cell r="AK1518">
            <v>26.708300000000001</v>
          </cell>
          <cell r="AL1518">
            <v>187.97910720631711</v>
          </cell>
          <cell r="AN1518">
            <v>0</v>
          </cell>
          <cell r="AO1518">
            <v>9.6344999999999992</v>
          </cell>
          <cell r="AP1518">
            <v>2676.25</v>
          </cell>
          <cell r="AQ1518">
            <v>14.987000000000002</v>
          </cell>
          <cell r="BG1518" t="b">
            <v>0</v>
          </cell>
          <cell r="BO1518" t="b">
            <v>0</v>
          </cell>
          <cell r="CA1518" t="b">
            <v>0</v>
          </cell>
          <cell r="CB1518" t="b">
            <v>0</v>
          </cell>
          <cell r="CD1518" t="b">
            <v>0</v>
          </cell>
          <cell r="CE1518" t="b">
            <v>0</v>
          </cell>
          <cell r="CG1518" t="b">
            <v>0</v>
          </cell>
          <cell r="CH1518" t="b">
            <v>0</v>
          </cell>
          <cell r="CP1518" t="str">
            <v>ECWCHBPC</v>
          </cell>
          <cell r="CT1518" t="b">
            <v>0</v>
          </cell>
          <cell r="CV1518" t="b">
            <v>0</v>
          </cell>
          <cell r="CX1518" t="b">
            <v>0</v>
          </cell>
          <cell r="CZ1518" t="b">
            <v>0</v>
          </cell>
          <cell r="DB1518" t="b">
            <v>0</v>
          </cell>
          <cell r="DD1518" t="b">
            <v>0</v>
          </cell>
          <cell r="DF1518" t="b">
            <v>0</v>
          </cell>
          <cell r="DH1518" t="b">
            <v>0</v>
          </cell>
          <cell r="DJ1518" t="b">
            <v>0</v>
          </cell>
          <cell r="DL1518" t="b">
            <v>0</v>
          </cell>
          <cell r="DN1518" t="b">
            <v>0</v>
          </cell>
          <cell r="DP1518" t="b">
            <v>0</v>
          </cell>
          <cell r="DV1518">
            <v>0</v>
          </cell>
          <cell r="DX1518">
            <v>0</v>
          </cell>
          <cell r="DZ1518">
            <v>0</v>
          </cell>
          <cell r="EB1518">
            <v>0</v>
          </cell>
          <cell r="ED1518">
            <v>0</v>
          </cell>
          <cell r="EF1518">
            <v>0</v>
          </cell>
          <cell r="EJ1518">
            <v>0</v>
          </cell>
          <cell r="EL1518">
            <v>0</v>
          </cell>
          <cell r="EN1518">
            <v>0</v>
          </cell>
          <cell r="EP1518">
            <v>0</v>
          </cell>
          <cell r="ER1518">
            <v>0</v>
          </cell>
          <cell r="ET1518">
            <v>0</v>
          </cell>
          <cell r="EX1518">
            <v>0</v>
          </cell>
          <cell r="EZ1518">
            <v>0</v>
          </cell>
          <cell r="FD1518">
            <v>0</v>
          </cell>
          <cell r="FF1518">
            <v>0</v>
          </cell>
        </row>
        <row r="1519">
          <cell r="A1519" t="str">
            <v>SmallNGCHPSweden</v>
          </cell>
          <cell r="B1519" t="str">
            <v>Sverige</v>
          </cell>
          <cell r="G1519">
            <v>35.318000000000005</v>
          </cell>
          <cell r="H1519">
            <v>50.539720279720278</v>
          </cell>
          <cell r="AK1519">
            <v>12.231994800000001</v>
          </cell>
          <cell r="AL1519">
            <v>25.04786714908078</v>
          </cell>
          <cell r="AN1519">
            <v>0</v>
          </cell>
          <cell r="AO1519">
            <v>3.5318000000000005</v>
          </cell>
          <cell r="AP1519">
            <v>1059.5400000000002</v>
          </cell>
          <cell r="AQ1519">
            <v>3.5318000000000005</v>
          </cell>
          <cell r="BG1519" t="b">
            <v>0</v>
          </cell>
          <cell r="BO1519" t="b">
            <v>0</v>
          </cell>
          <cell r="CA1519" t="b">
            <v>0</v>
          </cell>
          <cell r="CB1519" t="b">
            <v>0</v>
          </cell>
          <cell r="CD1519" t="b">
            <v>0</v>
          </cell>
          <cell r="CE1519" t="b">
            <v>0</v>
          </cell>
          <cell r="CG1519" t="b">
            <v>0</v>
          </cell>
          <cell r="CH1519" t="b">
            <v>0</v>
          </cell>
          <cell r="CP1519" t="e">
            <v>#N/A</v>
          </cell>
          <cell r="CT1519" t="b">
            <v>0</v>
          </cell>
          <cell r="CV1519" t="b">
            <v>0</v>
          </cell>
          <cell r="CX1519" t="b">
            <v>0</v>
          </cell>
          <cell r="CZ1519" t="b">
            <v>0</v>
          </cell>
          <cell r="DB1519" t="b">
            <v>0</v>
          </cell>
          <cell r="DD1519" t="b">
            <v>0</v>
          </cell>
          <cell r="DF1519" t="b">
            <v>0</v>
          </cell>
          <cell r="DH1519" t="b">
            <v>0</v>
          </cell>
          <cell r="DJ1519" t="b">
            <v>0</v>
          </cell>
          <cell r="DL1519" t="b">
            <v>0</v>
          </cell>
          <cell r="DN1519" t="b">
            <v>0</v>
          </cell>
          <cell r="DP1519" t="b">
            <v>0</v>
          </cell>
          <cell r="DV1519">
            <v>0</v>
          </cell>
          <cell r="DX1519">
            <v>0</v>
          </cell>
          <cell r="DZ1519">
            <v>0</v>
          </cell>
          <cell r="EB1519">
            <v>0</v>
          </cell>
          <cell r="ED1519">
            <v>0</v>
          </cell>
          <cell r="EF1519">
            <v>0</v>
          </cell>
          <cell r="EJ1519">
            <v>0</v>
          </cell>
          <cell r="EL1519">
            <v>0</v>
          </cell>
          <cell r="EN1519">
            <v>0</v>
          </cell>
          <cell r="EP1519">
            <v>0</v>
          </cell>
          <cell r="ER1519">
            <v>0</v>
          </cell>
          <cell r="ET1519">
            <v>0</v>
          </cell>
          <cell r="EX1519">
            <v>0</v>
          </cell>
          <cell r="EZ1519">
            <v>0</v>
          </cell>
          <cell r="FD1519">
            <v>0</v>
          </cell>
          <cell r="FF1519">
            <v>0</v>
          </cell>
        </row>
        <row r="1520">
          <cell r="A1520" t="str">
            <v>SmallNGCHPSweden</v>
          </cell>
          <cell r="B1520" t="str">
            <v>Sverige</v>
          </cell>
          <cell r="G1520">
            <v>31.417999999999996</v>
          </cell>
          <cell r="H1520">
            <v>44.039720279720278</v>
          </cell>
          <cell r="AK1520">
            <v>11.0463948</v>
          </cell>
          <cell r="AL1520">
            <v>21.70464035192709</v>
          </cell>
          <cell r="AN1520">
            <v>0</v>
          </cell>
          <cell r="AO1520">
            <v>3.1417999999999999</v>
          </cell>
          <cell r="AP1520">
            <v>942.53999999999985</v>
          </cell>
          <cell r="AQ1520">
            <v>3.1417999999999999</v>
          </cell>
          <cell r="BG1520" t="b">
            <v>0</v>
          </cell>
          <cell r="BO1520" t="b">
            <v>0</v>
          </cell>
          <cell r="CA1520" t="b">
            <v>0</v>
          </cell>
          <cell r="CB1520" t="b">
            <v>0</v>
          </cell>
          <cell r="CD1520" t="b">
            <v>0</v>
          </cell>
          <cell r="CE1520" t="b">
            <v>0</v>
          </cell>
          <cell r="CG1520" t="b">
            <v>0</v>
          </cell>
          <cell r="CH1520" t="b">
            <v>0</v>
          </cell>
          <cell r="CP1520" t="e">
            <v>#N/A</v>
          </cell>
          <cell r="CT1520" t="b">
            <v>0</v>
          </cell>
          <cell r="CV1520" t="b">
            <v>0</v>
          </cell>
          <cell r="CX1520" t="b">
            <v>0</v>
          </cell>
          <cell r="CZ1520" t="b">
            <v>0</v>
          </cell>
          <cell r="DB1520" t="b">
            <v>0</v>
          </cell>
          <cell r="DD1520" t="b">
            <v>0</v>
          </cell>
          <cell r="DF1520" t="b">
            <v>0</v>
          </cell>
          <cell r="DH1520" t="b">
            <v>0</v>
          </cell>
          <cell r="DJ1520" t="b">
            <v>0</v>
          </cell>
          <cell r="DL1520" t="b">
            <v>0</v>
          </cell>
          <cell r="DN1520" t="b">
            <v>0</v>
          </cell>
          <cell r="DP1520" t="b">
            <v>0</v>
          </cell>
          <cell r="DV1520">
            <v>0</v>
          </cell>
          <cell r="DX1520">
            <v>0</v>
          </cell>
          <cell r="DZ1520">
            <v>0</v>
          </cell>
          <cell r="EB1520">
            <v>0</v>
          </cell>
          <cell r="ED1520">
            <v>0</v>
          </cell>
          <cell r="EF1520">
            <v>0</v>
          </cell>
          <cell r="EJ1520">
            <v>0</v>
          </cell>
          <cell r="EL1520">
            <v>0</v>
          </cell>
          <cell r="EN1520">
            <v>0</v>
          </cell>
          <cell r="EP1520">
            <v>0</v>
          </cell>
          <cell r="ER1520">
            <v>0</v>
          </cell>
          <cell r="ET1520">
            <v>0</v>
          </cell>
          <cell r="EX1520">
            <v>0</v>
          </cell>
          <cell r="EZ1520">
            <v>0</v>
          </cell>
          <cell r="FD1520">
            <v>0</v>
          </cell>
          <cell r="FF1520">
            <v>0</v>
          </cell>
        </row>
        <row r="1521">
          <cell r="A1521" t="str">
            <v>SmallOilCHPSweden</v>
          </cell>
          <cell r="B1521" t="str">
            <v>Sverige</v>
          </cell>
          <cell r="G1521">
            <v>44.930999999999997</v>
          </cell>
          <cell r="H1521">
            <v>66.952727272727259</v>
          </cell>
          <cell r="AK1521">
            <v>15.645968</v>
          </cell>
          <cell r="AL1521">
            <v>34.741359832930733</v>
          </cell>
          <cell r="AN1521">
            <v>0</v>
          </cell>
          <cell r="AO1521">
            <v>4.4931000000000001</v>
          </cell>
          <cell r="AP1521">
            <v>1572.5849999999998</v>
          </cell>
          <cell r="AQ1521">
            <v>4.4931000000000001</v>
          </cell>
          <cell r="BG1521" t="b">
            <v>0</v>
          </cell>
          <cell r="BO1521" t="b">
            <v>0</v>
          </cell>
          <cell r="CA1521" t="b">
            <v>0</v>
          </cell>
          <cell r="CB1521" t="b">
            <v>0</v>
          </cell>
          <cell r="CD1521" t="b">
            <v>0</v>
          </cell>
          <cell r="CE1521" t="b">
            <v>0</v>
          </cell>
          <cell r="CG1521" t="b">
            <v>0</v>
          </cell>
          <cell r="CH1521" t="b">
            <v>0</v>
          </cell>
          <cell r="CP1521" t="e">
            <v>#N/A</v>
          </cell>
          <cell r="CT1521" t="b">
            <v>0</v>
          </cell>
          <cell r="CV1521" t="b">
            <v>0</v>
          </cell>
          <cell r="CX1521" t="b">
            <v>0</v>
          </cell>
          <cell r="CZ1521" t="b">
            <v>0</v>
          </cell>
          <cell r="DB1521" t="b">
            <v>0</v>
          </cell>
          <cell r="DD1521" t="b">
            <v>0</v>
          </cell>
          <cell r="DF1521" t="b">
            <v>0</v>
          </cell>
          <cell r="DH1521" t="b">
            <v>0</v>
          </cell>
          <cell r="DJ1521" t="b">
            <v>0</v>
          </cell>
          <cell r="DL1521" t="b">
            <v>0</v>
          </cell>
          <cell r="DN1521" t="b">
            <v>0</v>
          </cell>
          <cell r="DP1521" t="b">
            <v>0</v>
          </cell>
          <cell r="DV1521">
            <v>0</v>
          </cell>
          <cell r="DX1521">
            <v>0</v>
          </cell>
          <cell r="DZ1521">
            <v>0</v>
          </cell>
          <cell r="EB1521">
            <v>0</v>
          </cell>
          <cell r="ED1521">
            <v>0</v>
          </cell>
          <cell r="EF1521">
            <v>0</v>
          </cell>
          <cell r="EJ1521">
            <v>0</v>
          </cell>
          <cell r="EL1521">
            <v>0</v>
          </cell>
          <cell r="EN1521">
            <v>0</v>
          </cell>
          <cell r="EP1521">
            <v>0</v>
          </cell>
          <cell r="ER1521">
            <v>0</v>
          </cell>
          <cell r="ET1521">
            <v>0</v>
          </cell>
          <cell r="EX1521">
            <v>0</v>
          </cell>
          <cell r="EZ1521">
            <v>0</v>
          </cell>
          <cell r="FD1521">
            <v>0</v>
          </cell>
          <cell r="FF1521">
            <v>0</v>
          </cell>
        </row>
        <row r="1522">
          <cell r="A1522" t="str">
            <v>SmallOilCHPSweden</v>
          </cell>
          <cell r="B1522" t="str">
            <v>Sverige</v>
          </cell>
          <cell r="G1522">
            <v>42.466999999999999</v>
          </cell>
          <cell r="H1522">
            <v>62.472727272727262</v>
          </cell>
          <cell r="AK1522">
            <v>14.896911999999999</v>
          </cell>
          <cell r="AL1522">
            <v>32.238440066325168</v>
          </cell>
          <cell r="AN1522">
            <v>0</v>
          </cell>
          <cell r="AO1522">
            <v>4.2466999999999997</v>
          </cell>
          <cell r="AP1522">
            <v>1486.345</v>
          </cell>
          <cell r="AQ1522">
            <v>4.2466999999999997</v>
          </cell>
          <cell r="BG1522" t="b">
            <v>0</v>
          </cell>
          <cell r="BO1522" t="b">
            <v>0</v>
          </cell>
          <cell r="CA1522" t="b">
            <v>0</v>
          </cell>
          <cell r="CB1522" t="b">
            <v>0</v>
          </cell>
          <cell r="CD1522" t="b">
            <v>0</v>
          </cell>
          <cell r="CE1522" t="b">
            <v>0</v>
          </cell>
          <cell r="CG1522" t="b">
            <v>0</v>
          </cell>
          <cell r="CH1522" t="b">
            <v>0</v>
          </cell>
          <cell r="CP1522" t="e">
            <v>#N/A</v>
          </cell>
          <cell r="CT1522" t="b">
            <v>0</v>
          </cell>
          <cell r="CV1522" t="b">
            <v>0</v>
          </cell>
          <cell r="CX1522" t="b">
            <v>0</v>
          </cell>
          <cell r="CZ1522" t="b">
            <v>0</v>
          </cell>
          <cell r="DB1522" t="b">
            <v>0</v>
          </cell>
          <cell r="DD1522" t="b">
            <v>0</v>
          </cell>
          <cell r="DF1522" t="b">
            <v>0</v>
          </cell>
          <cell r="DH1522" t="b">
            <v>0</v>
          </cell>
          <cell r="DJ1522" t="b">
            <v>0</v>
          </cell>
          <cell r="DL1522" t="b">
            <v>0</v>
          </cell>
          <cell r="DN1522" t="b">
            <v>0</v>
          </cell>
          <cell r="DP1522" t="b">
            <v>0</v>
          </cell>
          <cell r="DV1522">
            <v>0</v>
          </cell>
          <cell r="DX1522">
            <v>0</v>
          </cell>
          <cell r="DZ1522">
            <v>0</v>
          </cell>
          <cell r="EB1522">
            <v>0</v>
          </cell>
          <cell r="ED1522">
            <v>0</v>
          </cell>
          <cell r="EF1522">
            <v>0</v>
          </cell>
          <cell r="EJ1522">
            <v>0</v>
          </cell>
          <cell r="EL1522">
            <v>0</v>
          </cell>
          <cell r="EN1522">
            <v>0</v>
          </cell>
          <cell r="EP1522">
            <v>0</v>
          </cell>
          <cell r="ER1522">
            <v>0</v>
          </cell>
          <cell r="ET1522">
            <v>0</v>
          </cell>
          <cell r="EX1522">
            <v>0</v>
          </cell>
          <cell r="EZ1522">
            <v>0</v>
          </cell>
          <cell r="FD1522">
            <v>0</v>
          </cell>
          <cell r="FF1522">
            <v>0</v>
          </cell>
        </row>
        <row r="1523">
          <cell r="A1523" t="str">
            <v>SmallBiogasSweden</v>
          </cell>
          <cell r="B1523" t="str">
            <v>Sverige</v>
          </cell>
          <cell r="G1523">
            <v>8.5959999999999983</v>
          </cell>
          <cell r="H1523">
            <v>14.326666666666664</v>
          </cell>
          <cell r="AK1523">
            <v>2.7765079999999998</v>
          </cell>
          <cell r="AL1523">
            <v>7.7125222222222218</v>
          </cell>
          <cell r="AN1523">
            <v>0</v>
          </cell>
          <cell r="AO1523">
            <v>0.85959999999999992</v>
          </cell>
          <cell r="AP1523">
            <v>257.87999999999994</v>
          </cell>
          <cell r="AQ1523">
            <v>0.85959999999999992</v>
          </cell>
          <cell r="BG1523" t="b">
            <v>0</v>
          </cell>
          <cell r="BO1523" t="b">
            <v>0</v>
          </cell>
          <cell r="CA1523" t="b">
            <v>0</v>
          </cell>
          <cell r="CB1523" t="b">
            <v>0</v>
          </cell>
          <cell r="CD1523" t="b">
            <v>0</v>
          </cell>
          <cell r="CE1523" t="b">
            <v>0</v>
          </cell>
          <cell r="CG1523" t="b">
            <v>0</v>
          </cell>
          <cell r="CH1523" t="b">
            <v>0</v>
          </cell>
          <cell r="CP1523" t="str">
            <v>ECBGAENC</v>
          </cell>
          <cell r="CT1523" t="b">
            <v>0</v>
          </cell>
          <cell r="CV1523" t="b">
            <v>0</v>
          </cell>
          <cell r="CX1523" t="b">
            <v>0</v>
          </cell>
          <cell r="CZ1523" t="b">
            <v>0</v>
          </cell>
          <cell r="DB1523" t="b">
            <v>0</v>
          </cell>
          <cell r="DD1523" t="b">
            <v>0</v>
          </cell>
          <cell r="DF1523" t="b">
            <v>0</v>
          </cell>
          <cell r="DH1523" t="b">
            <v>0</v>
          </cell>
          <cell r="DJ1523" t="b">
            <v>0</v>
          </cell>
          <cell r="DL1523" t="b">
            <v>0</v>
          </cell>
          <cell r="DN1523" t="b">
            <v>0</v>
          </cell>
          <cell r="DP1523" t="b">
            <v>0</v>
          </cell>
          <cell r="DV1523">
            <v>0</v>
          </cell>
          <cell r="DX1523">
            <v>0</v>
          </cell>
          <cell r="DZ1523">
            <v>0</v>
          </cell>
          <cell r="EB1523">
            <v>0</v>
          </cell>
          <cell r="ED1523">
            <v>0</v>
          </cell>
          <cell r="EF1523">
            <v>0</v>
          </cell>
          <cell r="EJ1523">
            <v>0</v>
          </cell>
          <cell r="EL1523">
            <v>0</v>
          </cell>
          <cell r="EN1523">
            <v>0</v>
          </cell>
          <cell r="EP1523">
            <v>0</v>
          </cell>
          <cell r="ER1523">
            <v>0</v>
          </cell>
          <cell r="ET1523">
            <v>0</v>
          </cell>
          <cell r="EX1523">
            <v>0</v>
          </cell>
          <cell r="EZ1523">
            <v>0</v>
          </cell>
          <cell r="FD1523">
            <v>0</v>
          </cell>
          <cell r="FF1523">
            <v>0</v>
          </cell>
        </row>
        <row r="1524">
          <cell r="A1524" t="str">
            <v>GÄRSTAD S1 GT1</v>
          </cell>
          <cell r="B1524" t="str">
            <v>Sverige</v>
          </cell>
          <cell r="G1524">
            <v>50</v>
          </cell>
          <cell r="H1524">
            <v>61.425061425061429</v>
          </cell>
          <cell r="AK1524">
            <v>15.9125</v>
          </cell>
          <cell r="AL1524">
            <v>24.015387958876904</v>
          </cell>
          <cell r="AN1524">
            <v>0</v>
          </cell>
          <cell r="AO1524">
            <v>28.999999999999996</v>
          </cell>
          <cell r="AP1524">
            <v>3125</v>
          </cell>
          <cell r="AQ1524">
            <v>7.0000000000000009</v>
          </cell>
          <cell r="BG1524" t="b">
            <v>0</v>
          </cell>
          <cell r="BO1524" t="b">
            <v>0</v>
          </cell>
          <cell r="CA1524" t="b">
            <v>0</v>
          </cell>
          <cell r="CB1524" t="b">
            <v>0</v>
          </cell>
          <cell r="CD1524" t="b">
            <v>0</v>
          </cell>
          <cell r="CE1524" t="b">
            <v>0</v>
          </cell>
          <cell r="CG1524" t="b">
            <v>0</v>
          </cell>
          <cell r="CH1524" t="b">
            <v>0</v>
          </cell>
          <cell r="CP1524" t="e">
            <v>#N/A</v>
          </cell>
          <cell r="CT1524" t="b">
            <v>0</v>
          </cell>
          <cell r="CV1524" t="b">
            <v>0</v>
          </cell>
          <cell r="CX1524" t="b">
            <v>0</v>
          </cell>
          <cell r="CZ1524" t="b">
            <v>0</v>
          </cell>
          <cell r="DB1524" t="b">
            <v>0</v>
          </cell>
          <cell r="DD1524" t="b">
            <v>0</v>
          </cell>
          <cell r="DF1524" t="b">
            <v>0</v>
          </cell>
          <cell r="DH1524" t="b">
            <v>0</v>
          </cell>
          <cell r="DJ1524" t="b">
            <v>0</v>
          </cell>
          <cell r="DL1524" t="b">
            <v>0</v>
          </cell>
          <cell r="DN1524" t="b">
            <v>0</v>
          </cell>
          <cell r="DP1524" t="b">
            <v>0</v>
          </cell>
          <cell r="DV1524">
            <v>0</v>
          </cell>
          <cell r="DX1524">
            <v>0</v>
          </cell>
          <cell r="DZ1524">
            <v>0</v>
          </cell>
          <cell r="EB1524">
            <v>0</v>
          </cell>
          <cell r="ED1524">
            <v>0</v>
          </cell>
          <cell r="EF1524">
            <v>0</v>
          </cell>
          <cell r="EJ1524">
            <v>0</v>
          </cell>
          <cell r="EL1524">
            <v>0</v>
          </cell>
          <cell r="EN1524">
            <v>0</v>
          </cell>
          <cell r="EP1524">
            <v>0</v>
          </cell>
          <cell r="ER1524">
            <v>0</v>
          </cell>
          <cell r="ET1524">
            <v>0</v>
          </cell>
          <cell r="EX1524">
            <v>0</v>
          </cell>
          <cell r="EZ1524">
            <v>0</v>
          </cell>
          <cell r="FD1524">
            <v>0</v>
          </cell>
          <cell r="FF1524">
            <v>0</v>
          </cell>
        </row>
        <row r="1525">
          <cell r="A1525" t="str">
            <v>GÄRSTAD S1 GT1</v>
          </cell>
          <cell r="B1525" t="str">
            <v>Sverige</v>
          </cell>
          <cell r="G1525">
            <v>50</v>
          </cell>
          <cell r="H1525">
            <v>61.425061425061429</v>
          </cell>
          <cell r="AK1525">
            <v>15.9125</v>
          </cell>
          <cell r="AL1525">
            <v>24.015387958876904</v>
          </cell>
          <cell r="AN1525">
            <v>0</v>
          </cell>
          <cell r="AO1525">
            <v>28.999999999999996</v>
          </cell>
          <cell r="AP1525">
            <v>3125</v>
          </cell>
          <cell r="AQ1525">
            <v>7.0000000000000009</v>
          </cell>
          <cell r="BG1525" t="b">
            <v>0</v>
          </cell>
          <cell r="BO1525" t="b">
            <v>0</v>
          </cell>
          <cell r="CA1525" t="b">
            <v>0</v>
          </cell>
          <cell r="CB1525" t="b">
            <v>0</v>
          </cell>
          <cell r="CD1525" t="b">
            <v>0</v>
          </cell>
          <cell r="CE1525" t="b">
            <v>0</v>
          </cell>
          <cell r="CG1525" t="b">
            <v>0</v>
          </cell>
          <cell r="CH1525" t="b">
            <v>0</v>
          </cell>
          <cell r="CP1525" t="e">
            <v>#N/A</v>
          </cell>
          <cell r="CT1525" t="b">
            <v>0</v>
          </cell>
          <cell r="CV1525" t="b">
            <v>0</v>
          </cell>
          <cell r="CX1525" t="b">
            <v>0</v>
          </cell>
          <cell r="CZ1525" t="b">
            <v>0</v>
          </cell>
          <cell r="DB1525" t="b">
            <v>0</v>
          </cell>
          <cell r="DD1525" t="b">
            <v>0</v>
          </cell>
          <cell r="DF1525" t="b">
            <v>0</v>
          </cell>
          <cell r="DH1525" t="b">
            <v>0</v>
          </cell>
          <cell r="DJ1525" t="b">
            <v>0</v>
          </cell>
          <cell r="DL1525" t="b">
            <v>0</v>
          </cell>
          <cell r="DN1525" t="b">
            <v>0</v>
          </cell>
          <cell r="DP1525" t="b">
            <v>0</v>
          </cell>
          <cell r="DV1525">
            <v>0</v>
          </cell>
          <cell r="DX1525">
            <v>0</v>
          </cell>
          <cell r="DZ1525">
            <v>0</v>
          </cell>
          <cell r="EB1525">
            <v>0</v>
          </cell>
          <cell r="ED1525">
            <v>0</v>
          </cell>
          <cell r="EF1525">
            <v>0</v>
          </cell>
          <cell r="EJ1525">
            <v>0</v>
          </cell>
          <cell r="EL1525">
            <v>0</v>
          </cell>
          <cell r="EN1525">
            <v>0</v>
          </cell>
          <cell r="EP1525">
            <v>0</v>
          </cell>
          <cell r="ER1525">
            <v>0</v>
          </cell>
          <cell r="ET1525">
            <v>0</v>
          </cell>
          <cell r="EX1525">
            <v>0</v>
          </cell>
          <cell r="EZ1525">
            <v>0</v>
          </cell>
          <cell r="FD1525">
            <v>0</v>
          </cell>
          <cell r="FF1525">
            <v>0</v>
          </cell>
        </row>
        <row r="1526">
          <cell r="A1526" t="str">
            <v>Gärstad2</v>
          </cell>
          <cell r="B1526" t="str">
            <v>Sverige</v>
          </cell>
          <cell r="G1526">
            <v>50</v>
          </cell>
          <cell r="H1526">
            <v>85</v>
          </cell>
          <cell r="AK1526">
            <v>14.725</v>
          </cell>
          <cell r="AL1526">
            <v>42.555249999999994</v>
          </cell>
          <cell r="AN1526">
            <v>0</v>
          </cell>
          <cell r="AO1526">
            <v>4.5</v>
          </cell>
          <cell r="AP1526">
            <v>1250</v>
          </cell>
          <cell r="AQ1526">
            <v>7.0000000000000009</v>
          </cell>
          <cell r="BG1526" t="b">
            <v>0</v>
          </cell>
          <cell r="BO1526" t="b">
            <v>0</v>
          </cell>
          <cell r="CA1526" t="b">
            <v>0</v>
          </cell>
          <cell r="CB1526" t="b">
            <v>0</v>
          </cell>
          <cell r="CD1526" t="b">
            <v>0</v>
          </cell>
          <cell r="CE1526" t="b">
            <v>0</v>
          </cell>
          <cell r="CG1526" t="b">
            <v>0</v>
          </cell>
          <cell r="CH1526" t="b">
            <v>0</v>
          </cell>
          <cell r="CP1526" t="str">
            <v>ECWCHBPC</v>
          </cell>
          <cell r="CT1526" t="b">
            <v>0</v>
          </cell>
          <cell r="CV1526" t="b">
            <v>0</v>
          </cell>
          <cell r="CX1526" t="b">
            <v>0</v>
          </cell>
          <cell r="CZ1526" t="b">
            <v>0</v>
          </cell>
          <cell r="DB1526" t="b">
            <v>0</v>
          </cell>
          <cell r="DD1526" t="b">
            <v>0</v>
          </cell>
          <cell r="DF1526" t="b">
            <v>0</v>
          </cell>
          <cell r="DH1526" t="b">
            <v>0</v>
          </cell>
          <cell r="DJ1526" t="b">
            <v>0</v>
          </cell>
          <cell r="DL1526" t="b">
            <v>0</v>
          </cell>
          <cell r="DN1526" t="b">
            <v>0</v>
          </cell>
          <cell r="DP1526" t="b">
            <v>0</v>
          </cell>
          <cell r="DV1526">
            <v>0</v>
          </cell>
          <cell r="DX1526">
            <v>0</v>
          </cell>
          <cell r="DZ1526">
            <v>0</v>
          </cell>
          <cell r="EB1526">
            <v>0</v>
          </cell>
          <cell r="ED1526">
            <v>0</v>
          </cell>
          <cell r="EF1526">
            <v>0</v>
          </cell>
          <cell r="EJ1526">
            <v>0</v>
          </cell>
          <cell r="EL1526">
            <v>0</v>
          </cell>
          <cell r="EN1526">
            <v>0</v>
          </cell>
          <cell r="EP1526">
            <v>0</v>
          </cell>
          <cell r="ER1526">
            <v>0</v>
          </cell>
          <cell r="ET1526">
            <v>0</v>
          </cell>
          <cell r="EX1526">
            <v>0</v>
          </cell>
          <cell r="EZ1526">
            <v>0</v>
          </cell>
          <cell r="FD1526">
            <v>0</v>
          </cell>
          <cell r="FF1526">
            <v>0</v>
          </cell>
        </row>
        <row r="1527">
          <cell r="A1527" t="str">
            <v>WasteCHPSweden</v>
          </cell>
          <cell r="B1527" t="str">
            <v>Sverige</v>
          </cell>
          <cell r="G1527">
            <v>51.174999999999997</v>
          </cell>
          <cell r="H1527">
            <v>153.52499999999998</v>
          </cell>
          <cell r="AK1527">
            <v>9.7232500000000002</v>
          </cell>
          <cell r="AL1527">
            <v>87.50924999999998</v>
          </cell>
          <cell r="AN1527">
            <v>0</v>
          </cell>
          <cell r="AO1527">
            <v>54.757249999999999</v>
          </cell>
          <cell r="AP1527">
            <v>5327.3174999999992</v>
          </cell>
          <cell r="AQ1527">
            <v>7.1645000000000003</v>
          </cell>
          <cell r="BG1527" t="b">
            <v>0</v>
          </cell>
          <cell r="BO1527" t="b">
            <v>0</v>
          </cell>
          <cell r="CA1527" t="b">
            <v>0</v>
          </cell>
          <cell r="CB1527" t="b">
            <v>0</v>
          </cell>
          <cell r="CD1527" t="b">
            <v>0</v>
          </cell>
          <cell r="CE1527" t="b">
            <v>0</v>
          </cell>
          <cell r="CG1527" t="b">
            <v>0</v>
          </cell>
          <cell r="CH1527" t="b">
            <v>0</v>
          </cell>
          <cell r="CP1527" t="str">
            <v>ECWSTBPC</v>
          </cell>
          <cell r="CT1527" t="b">
            <v>0</v>
          </cell>
          <cell r="CV1527" t="b">
            <v>0</v>
          </cell>
          <cell r="CX1527" t="b">
            <v>0</v>
          </cell>
          <cell r="CZ1527" t="b">
            <v>0</v>
          </cell>
          <cell r="DB1527" t="b">
            <v>0</v>
          </cell>
          <cell r="DD1527" t="b">
            <v>0</v>
          </cell>
          <cell r="DF1527" t="b">
            <v>0</v>
          </cell>
          <cell r="DH1527" t="b">
            <v>0</v>
          </cell>
          <cell r="DJ1527" t="b">
            <v>0</v>
          </cell>
          <cell r="DL1527" t="b">
            <v>0</v>
          </cell>
          <cell r="DN1527" t="b">
            <v>0</v>
          </cell>
          <cell r="DP1527" t="b">
            <v>0</v>
          </cell>
          <cell r="DV1527">
            <v>0</v>
          </cell>
          <cell r="DX1527">
            <v>0</v>
          </cell>
          <cell r="DZ1527">
            <v>0</v>
          </cell>
          <cell r="EB1527">
            <v>0</v>
          </cell>
          <cell r="ED1527">
            <v>0</v>
          </cell>
          <cell r="EF1527">
            <v>0</v>
          </cell>
          <cell r="EJ1527">
            <v>0</v>
          </cell>
          <cell r="EL1527">
            <v>0</v>
          </cell>
          <cell r="EN1527">
            <v>0</v>
          </cell>
          <cell r="EP1527">
            <v>0</v>
          </cell>
          <cell r="ER1527">
            <v>0</v>
          </cell>
          <cell r="ET1527">
            <v>0</v>
          </cell>
          <cell r="EX1527">
            <v>0</v>
          </cell>
          <cell r="EZ1527">
            <v>0</v>
          </cell>
          <cell r="FD1527">
            <v>0</v>
          </cell>
          <cell r="FF1527">
            <v>0</v>
          </cell>
        </row>
        <row r="1528">
          <cell r="A1528" t="str">
            <v>WasteCHPSweden</v>
          </cell>
          <cell r="B1528" t="str">
            <v>Sverige</v>
          </cell>
          <cell r="G1528">
            <v>190.648</v>
          </cell>
          <cell r="H1528">
            <v>571.94399999999996</v>
          </cell>
          <cell r="AK1528">
            <v>39.845431999999995</v>
          </cell>
          <cell r="AL1528">
            <v>358.60888799999998</v>
          </cell>
          <cell r="AN1528">
            <v>0</v>
          </cell>
          <cell r="AO1528">
            <v>203.99336</v>
          </cell>
          <cell r="AP1528">
            <v>19846.4568</v>
          </cell>
          <cell r="AQ1528">
            <v>26.690720000000002</v>
          </cell>
          <cell r="BG1528" t="b">
            <v>0</v>
          </cell>
          <cell r="BO1528" t="b">
            <v>0</v>
          </cell>
          <cell r="CA1528" t="b">
            <v>0</v>
          </cell>
          <cell r="CB1528" t="b">
            <v>0</v>
          </cell>
          <cell r="CD1528" t="b">
            <v>0</v>
          </cell>
          <cell r="CE1528" t="b">
            <v>0</v>
          </cell>
          <cell r="CG1528" t="b">
            <v>0</v>
          </cell>
          <cell r="CH1528" t="b">
            <v>0</v>
          </cell>
          <cell r="CP1528" t="str">
            <v>ECWSTBPC</v>
          </cell>
          <cell r="CT1528" t="b">
            <v>0</v>
          </cell>
          <cell r="CV1528" t="b">
            <v>0</v>
          </cell>
          <cell r="CX1528" t="b">
            <v>0</v>
          </cell>
          <cell r="CZ1528" t="b">
            <v>0</v>
          </cell>
          <cell r="DB1528" t="b">
            <v>0</v>
          </cell>
          <cell r="DD1528" t="b">
            <v>0</v>
          </cell>
          <cell r="DF1528" t="b">
            <v>0</v>
          </cell>
          <cell r="DH1528" t="b">
            <v>0</v>
          </cell>
          <cell r="DJ1528" t="b">
            <v>0</v>
          </cell>
          <cell r="DL1528" t="b">
            <v>0</v>
          </cell>
          <cell r="DN1528" t="b">
            <v>0</v>
          </cell>
          <cell r="DP1528" t="b">
            <v>0</v>
          </cell>
          <cell r="DV1528">
            <v>0</v>
          </cell>
          <cell r="DX1528">
            <v>0</v>
          </cell>
          <cell r="DZ1528">
            <v>0</v>
          </cell>
          <cell r="EB1528">
            <v>0</v>
          </cell>
          <cell r="ED1528">
            <v>0</v>
          </cell>
          <cell r="EF1528">
            <v>0</v>
          </cell>
          <cell r="EJ1528">
            <v>0</v>
          </cell>
          <cell r="EL1528">
            <v>0</v>
          </cell>
          <cell r="EN1528">
            <v>0</v>
          </cell>
          <cell r="EP1528">
            <v>0</v>
          </cell>
          <cell r="ER1528">
            <v>0</v>
          </cell>
          <cell r="ET1528">
            <v>0</v>
          </cell>
          <cell r="EX1528">
            <v>0</v>
          </cell>
          <cell r="EZ1528">
            <v>0</v>
          </cell>
          <cell r="FD1528">
            <v>0</v>
          </cell>
          <cell r="FF1528">
            <v>0</v>
          </cell>
        </row>
        <row r="1529">
          <cell r="A1529" t="str">
            <v>WasteCHPSweden</v>
          </cell>
          <cell r="B1529" t="str">
            <v>Sverige</v>
          </cell>
          <cell r="G1529">
            <v>285.97199999999998</v>
          </cell>
          <cell r="H1529">
            <v>857.91599999999994</v>
          </cell>
          <cell r="AK1529">
            <v>62.484881999999999</v>
          </cell>
          <cell r="AL1529">
            <v>562.36393799999996</v>
          </cell>
          <cell r="AN1529">
            <v>0</v>
          </cell>
          <cell r="AO1529">
            <v>305.99004000000002</v>
          </cell>
          <cell r="AP1529">
            <v>29769.685199999996</v>
          </cell>
          <cell r="AQ1529">
            <v>40.036079999999998</v>
          </cell>
          <cell r="BG1529" t="b">
            <v>0</v>
          </cell>
          <cell r="BO1529" t="b">
            <v>0</v>
          </cell>
          <cell r="CA1529" t="b">
            <v>0</v>
          </cell>
          <cell r="CB1529" t="b">
            <v>0</v>
          </cell>
          <cell r="CD1529" t="b">
            <v>0</v>
          </cell>
          <cell r="CE1529" t="b">
            <v>0</v>
          </cell>
          <cell r="CG1529" t="b">
            <v>0</v>
          </cell>
          <cell r="CH1529" t="b">
            <v>0</v>
          </cell>
          <cell r="CP1529" t="str">
            <v>ECWSTBPC</v>
          </cell>
          <cell r="CT1529" t="b">
            <v>0</v>
          </cell>
          <cell r="CV1529" t="b">
            <v>0</v>
          </cell>
          <cell r="CX1529" t="b">
            <v>0</v>
          </cell>
          <cell r="CZ1529" t="b">
            <v>0</v>
          </cell>
          <cell r="DB1529" t="b">
            <v>0</v>
          </cell>
          <cell r="DD1529" t="b">
            <v>0</v>
          </cell>
          <cell r="DF1529" t="b">
            <v>0</v>
          </cell>
          <cell r="DH1529" t="b">
            <v>0</v>
          </cell>
          <cell r="DJ1529" t="b">
            <v>0</v>
          </cell>
          <cell r="DL1529" t="b">
            <v>0</v>
          </cell>
          <cell r="DN1529" t="b">
            <v>0</v>
          </cell>
          <cell r="DP1529" t="b">
            <v>0</v>
          </cell>
          <cell r="DV1529">
            <v>0</v>
          </cell>
          <cell r="DX1529">
            <v>0</v>
          </cell>
          <cell r="DZ1529">
            <v>0</v>
          </cell>
          <cell r="EB1529">
            <v>0</v>
          </cell>
          <cell r="ED1529">
            <v>0</v>
          </cell>
          <cell r="EF1529">
            <v>0</v>
          </cell>
          <cell r="EJ1529">
            <v>0</v>
          </cell>
          <cell r="EL1529">
            <v>0</v>
          </cell>
          <cell r="EN1529">
            <v>0</v>
          </cell>
          <cell r="EP1529">
            <v>0</v>
          </cell>
          <cell r="ER1529">
            <v>0</v>
          </cell>
          <cell r="ET1529">
            <v>0</v>
          </cell>
          <cell r="EX1529">
            <v>0</v>
          </cell>
          <cell r="EZ1529">
            <v>0</v>
          </cell>
          <cell r="FD1529">
            <v>0</v>
          </cell>
          <cell r="FF1529">
            <v>0</v>
          </cell>
        </row>
        <row r="1530">
          <cell r="A1530" t="str">
            <v>WasteCHPSweden</v>
          </cell>
          <cell r="B1530" t="str">
            <v>Sverige</v>
          </cell>
          <cell r="G1530">
            <v>381.29599999999999</v>
          </cell>
          <cell r="H1530">
            <v>1143.8879999999999</v>
          </cell>
          <cell r="AK1530">
            <v>86.935487999999992</v>
          </cell>
          <cell r="AL1530">
            <v>782.41939199999979</v>
          </cell>
          <cell r="AN1530">
            <v>0</v>
          </cell>
          <cell r="AO1530">
            <v>407.98671999999999</v>
          </cell>
          <cell r="AP1530">
            <v>39692.9136</v>
          </cell>
          <cell r="AQ1530">
            <v>53.381440000000005</v>
          </cell>
          <cell r="BG1530" t="b">
            <v>0</v>
          </cell>
          <cell r="BO1530" t="b">
            <v>0</v>
          </cell>
          <cell r="CA1530" t="b">
            <v>0</v>
          </cell>
          <cell r="CB1530" t="b">
            <v>0</v>
          </cell>
          <cell r="CD1530" t="b">
            <v>0</v>
          </cell>
          <cell r="CE1530" t="b">
            <v>0</v>
          </cell>
          <cell r="CG1530" t="b">
            <v>0</v>
          </cell>
          <cell r="CH1530" t="b">
            <v>0</v>
          </cell>
          <cell r="CP1530" t="str">
            <v>ECWSTBPC</v>
          </cell>
          <cell r="CT1530" t="b">
            <v>0</v>
          </cell>
          <cell r="CV1530" t="b">
            <v>0</v>
          </cell>
          <cell r="CX1530" t="b">
            <v>0</v>
          </cell>
          <cell r="CZ1530" t="b">
            <v>0</v>
          </cell>
          <cell r="DB1530" t="b">
            <v>0</v>
          </cell>
          <cell r="DD1530" t="b">
            <v>0</v>
          </cell>
          <cell r="DF1530" t="b">
            <v>0</v>
          </cell>
          <cell r="DH1530" t="b">
            <v>0</v>
          </cell>
          <cell r="DJ1530" t="b">
            <v>0</v>
          </cell>
          <cell r="DL1530" t="b">
            <v>0</v>
          </cell>
          <cell r="DN1530" t="b">
            <v>0</v>
          </cell>
          <cell r="DP1530" t="b">
            <v>0</v>
          </cell>
          <cell r="DV1530">
            <v>0</v>
          </cell>
          <cell r="DX1530">
            <v>0</v>
          </cell>
          <cell r="DZ1530">
            <v>0</v>
          </cell>
          <cell r="EB1530">
            <v>0</v>
          </cell>
          <cell r="ED1530">
            <v>0</v>
          </cell>
          <cell r="EF1530">
            <v>0</v>
          </cell>
          <cell r="EJ1530">
            <v>0</v>
          </cell>
          <cell r="EL1530">
            <v>0</v>
          </cell>
          <cell r="EN1530">
            <v>0</v>
          </cell>
          <cell r="EP1530">
            <v>0</v>
          </cell>
          <cell r="ER1530">
            <v>0</v>
          </cell>
          <cell r="ET1530">
            <v>0</v>
          </cell>
          <cell r="EX1530">
            <v>0</v>
          </cell>
          <cell r="EZ1530">
            <v>0</v>
          </cell>
          <cell r="FD1530">
            <v>0</v>
          </cell>
          <cell r="FF1530">
            <v>0</v>
          </cell>
        </row>
        <row r="1531">
          <cell r="A1531" t="str">
            <v>WasteHeatSweden</v>
          </cell>
          <cell r="B1531" t="str">
            <v>Sverige</v>
          </cell>
          <cell r="G1531">
            <v>0</v>
          </cell>
          <cell r="H1531">
            <v>691.4375</v>
          </cell>
          <cell r="AK1531">
            <v>0</v>
          </cell>
          <cell r="AL1531">
            <v>558.33578124999997</v>
          </cell>
          <cell r="AN1531">
            <v>0</v>
          </cell>
          <cell r="AO1531">
            <v>136.90462500000001</v>
          </cell>
          <cell r="AP1531">
            <v>69074.606249999997</v>
          </cell>
          <cell r="AQ1531">
            <v>0</v>
          </cell>
          <cell r="BG1531" t="b">
            <v>0</v>
          </cell>
          <cell r="BO1531" t="b">
            <v>0</v>
          </cell>
          <cell r="CA1531" t="b">
            <v>0</v>
          </cell>
          <cell r="CB1531" t="b">
            <v>0</v>
          </cell>
          <cell r="CD1531" t="b">
            <v>0</v>
          </cell>
          <cell r="CE1531" t="b">
            <v>0</v>
          </cell>
          <cell r="CG1531" t="b">
            <v>0</v>
          </cell>
          <cell r="CH1531" t="b">
            <v>0</v>
          </cell>
          <cell r="CP1531" t="str">
            <v>EHWSTBOC</v>
          </cell>
          <cell r="CT1531" t="b">
            <v>0</v>
          </cell>
          <cell r="CV1531" t="b">
            <v>0</v>
          </cell>
          <cell r="CX1531" t="b">
            <v>0</v>
          </cell>
          <cell r="CZ1531" t="b">
            <v>0</v>
          </cell>
          <cell r="DB1531" t="b">
            <v>0</v>
          </cell>
          <cell r="DD1531" t="b">
            <v>0</v>
          </cell>
          <cell r="DF1531" t="b">
            <v>0</v>
          </cell>
          <cell r="DH1531" t="b">
            <v>0</v>
          </cell>
          <cell r="DJ1531" t="b">
            <v>0</v>
          </cell>
          <cell r="DL1531" t="b">
            <v>0</v>
          </cell>
          <cell r="DN1531" t="b">
            <v>0</v>
          </cell>
          <cell r="DP1531" t="b">
            <v>0</v>
          </cell>
          <cell r="DV1531">
            <v>0</v>
          </cell>
          <cell r="DX1531">
            <v>0</v>
          </cell>
          <cell r="DZ1531">
            <v>0</v>
          </cell>
          <cell r="EB1531">
            <v>0</v>
          </cell>
          <cell r="ED1531">
            <v>0</v>
          </cell>
          <cell r="EF1531">
            <v>0</v>
          </cell>
          <cell r="EJ1531">
            <v>0</v>
          </cell>
          <cell r="EL1531">
            <v>0</v>
          </cell>
          <cell r="EN1531">
            <v>0</v>
          </cell>
          <cell r="EP1531">
            <v>0</v>
          </cell>
          <cell r="ER1531">
            <v>0</v>
          </cell>
          <cell r="ET1531">
            <v>0</v>
          </cell>
          <cell r="EX1531">
            <v>0</v>
          </cell>
          <cell r="EZ1531">
            <v>0</v>
          </cell>
          <cell r="FD1531">
            <v>0</v>
          </cell>
          <cell r="FF1531">
            <v>0</v>
          </cell>
        </row>
        <row r="1532">
          <cell r="A1532" t="str">
            <v>WasteHeatSweden</v>
          </cell>
          <cell r="B1532" t="str">
            <v>Sverige</v>
          </cell>
          <cell r="G1532">
            <v>0</v>
          </cell>
          <cell r="H1532">
            <v>878.05600000000004</v>
          </cell>
          <cell r="AK1532">
            <v>0</v>
          </cell>
          <cell r="AL1532">
            <v>734.05481599999996</v>
          </cell>
          <cell r="AN1532">
            <v>0</v>
          </cell>
          <cell r="AO1532">
            <v>173.85508800000002</v>
          </cell>
          <cell r="AP1532">
            <v>87717.794399999999</v>
          </cell>
          <cell r="AQ1532">
            <v>0</v>
          </cell>
          <cell r="BG1532" t="b">
            <v>0</v>
          </cell>
          <cell r="BO1532" t="b">
            <v>0</v>
          </cell>
          <cell r="CA1532" t="b">
            <v>0</v>
          </cell>
          <cell r="CB1532" t="b">
            <v>0</v>
          </cell>
          <cell r="CD1532" t="b">
            <v>0</v>
          </cell>
          <cell r="CE1532" t="b">
            <v>0</v>
          </cell>
          <cell r="CG1532" t="b">
            <v>0</v>
          </cell>
          <cell r="CH1532" t="b">
            <v>0</v>
          </cell>
          <cell r="CP1532" t="str">
            <v>EHWSTBOC</v>
          </cell>
          <cell r="CT1532" t="b">
            <v>0</v>
          </cell>
          <cell r="CV1532" t="b">
            <v>0</v>
          </cell>
          <cell r="CX1532" t="b">
            <v>0</v>
          </cell>
          <cell r="CZ1532" t="b">
            <v>0</v>
          </cell>
          <cell r="DB1532" t="b">
            <v>0</v>
          </cell>
          <cell r="DD1532" t="b">
            <v>0</v>
          </cell>
          <cell r="DF1532" t="b">
            <v>0</v>
          </cell>
          <cell r="DH1532" t="b">
            <v>0</v>
          </cell>
          <cell r="DJ1532" t="b">
            <v>0</v>
          </cell>
          <cell r="DL1532" t="b">
            <v>0</v>
          </cell>
          <cell r="DN1532" t="b">
            <v>0</v>
          </cell>
          <cell r="DP1532" t="b">
            <v>0</v>
          </cell>
          <cell r="DV1532">
            <v>0</v>
          </cell>
          <cell r="DX1532">
            <v>0</v>
          </cell>
          <cell r="DZ1532">
            <v>0</v>
          </cell>
          <cell r="EB1532">
            <v>0</v>
          </cell>
          <cell r="ED1532">
            <v>0</v>
          </cell>
          <cell r="EF1532">
            <v>0</v>
          </cell>
          <cell r="EJ1532">
            <v>0</v>
          </cell>
          <cell r="EL1532">
            <v>0</v>
          </cell>
          <cell r="EN1532">
            <v>0</v>
          </cell>
          <cell r="EP1532">
            <v>0</v>
          </cell>
          <cell r="ER1532">
            <v>0</v>
          </cell>
          <cell r="ET1532">
            <v>0</v>
          </cell>
          <cell r="EX1532">
            <v>0</v>
          </cell>
          <cell r="EZ1532">
            <v>0</v>
          </cell>
          <cell r="FD1532">
            <v>0</v>
          </cell>
          <cell r="FF1532">
            <v>0</v>
          </cell>
        </row>
        <row r="1533">
          <cell r="A1533" t="str">
            <v>WasteHeatSweden</v>
          </cell>
          <cell r="B1533" t="str">
            <v>Sverige</v>
          </cell>
          <cell r="G1533">
            <v>0</v>
          </cell>
          <cell r="H1533">
            <v>1317.0840000000001</v>
          </cell>
          <cell r="AK1533">
            <v>0</v>
          </cell>
          <cell r="AL1533">
            <v>1138.6191180000001</v>
          </cell>
          <cell r="AN1533">
            <v>0</v>
          </cell>
          <cell r="AO1533">
            <v>260.78263200000004</v>
          </cell>
          <cell r="AP1533">
            <v>131576.69159999999</v>
          </cell>
          <cell r="AQ1533">
            <v>0</v>
          </cell>
          <cell r="BG1533" t="b">
            <v>0</v>
          </cell>
          <cell r="BO1533" t="b">
            <v>0</v>
          </cell>
          <cell r="CA1533" t="b">
            <v>0</v>
          </cell>
          <cell r="CB1533" t="b">
            <v>0</v>
          </cell>
          <cell r="CD1533" t="b">
            <v>0</v>
          </cell>
          <cell r="CE1533" t="b">
            <v>0</v>
          </cell>
          <cell r="CG1533" t="b">
            <v>0</v>
          </cell>
          <cell r="CH1533" t="b">
            <v>0</v>
          </cell>
          <cell r="CP1533" t="str">
            <v>EHWSTBOC</v>
          </cell>
          <cell r="CT1533" t="b">
            <v>0</v>
          </cell>
          <cell r="CV1533" t="b">
            <v>0</v>
          </cell>
          <cell r="CX1533" t="b">
            <v>0</v>
          </cell>
          <cell r="CZ1533" t="b">
            <v>0</v>
          </cell>
          <cell r="DB1533" t="b">
            <v>0</v>
          </cell>
          <cell r="DD1533" t="b">
            <v>0</v>
          </cell>
          <cell r="DF1533" t="b">
            <v>0</v>
          </cell>
          <cell r="DH1533" t="b">
            <v>0</v>
          </cell>
          <cell r="DJ1533" t="b">
            <v>0</v>
          </cell>
          <cell r="DL1533" t="b">
            <v>0</v>
          </cell>
          <cell r="DN1533" t="b">
            <v>0</v>
          </cell>
          <cell r="DP1533" t="b">
            <v>0</v>
          </cell>
          <cell r="DV1533">
            <v>0</v>
          </cell>
          <cell r="DX1533">
            <v>0</v>
          </cell>
          <cell r="DZ1533">
            <v>0</v>
          </cell>
          <cell r="EB1533">
            <v>0</v>
          </cell>
          <cell r="ED1533">
            <v>0</v>
          </cell>
          <cell r="EF1533">
            <v>0</v>
          </cell>
          <cell r="EJ1533">
            <v>0</v>
          </cell>
          <cell r="EL1533">
            <v>0</v>
          </cell>
          <cell r="EN1533">
            <v>0</v>
          </cell>
          <cell r="EP1533">
            <v>0</v>
          </cell>
          <cell r="ER1533">
            <v>0</v>
          </cell>
          <cell r="ET1533">
            <v>0</v>
          </cell>
          <cell r="EX1533">
            <v>0</v>
          </cell>
          <cell r="EZ1533">
            <v>0</v>
          </cell>
          <cell r="FD1533">
            <v>0</v>
          </cell>
          <cell r="FF1533">
            <v>0</v>
          </cell>
        </row>
        <row r="1534">
          <cell r="A1534" t="str">
            <v>ICHPSweden</v>
          </cell>
          <cell r="B1534" t="str">
            <v>Sverige</v>
          </cell>
          <cell r="G1534">
            <v>957</v>
          </cell>
          <cell r="H1534">
            <v>0</v>
          </cell>
          <cell r="N1534">
            <v>4700</v>
          </cell>
          <cell r="AK1534">
            <v>957</v>
          </cell>
          <cell r="AL1534">
            <v>0</v>
          </cell>
          <cell r="AN1534">
            <v>0</v>
          </cell>
          <cell r="AO1534">
            <v>0</v>
          </cell>
          <cell r="AP1534">
            <v>0</v>
          </cell>
          <cell r="AQ1534">
            <v>0</v>
          </cell>
          <cell r="BG1534" t="b">
            <v>0</v>
          </cell>
          <cell r="BO1534" t="b">
            <v>0</v>
          </cell>
          <cell r="CA1534" t="b">
            <v>0</v>
          </cell>
          <cell r="CB1534" t="b">
            <v>0</v>
          </cell>
          <cell r="CD1534" t="b">
            <v>0</v>
          </cell>
          <cell r="CE1534" t="b">
            <v>0</v>
          </cell>
          <cell r="CG1534" t="b">
            <v>0</v>
          </cell>
          <cell r="CH1534" t="b">
            <v>0</v>
          </cell>
          <cell r="CP1534">
            <v>0</v>
          </cell>
          <cell r="CT1534" t="b">
            <v>0</v>
          </cell>
          <cell r="CV1534" t="b">
            <v>0</v>
          </cell>
          <cell r="CX1534" t="b">
            <v>0</v>
          </cell>
          <cell r="CZ1534" t="b">
            <v>0</v>
          </cell>
          <cell r="DB1534" t="b">
            <v>0</v>
          </cell>
          <cell r="DD1534" t="b">
            <v>0</v>
          </cell>
          <cell r="DF1534" t="b">
            <v>0</v>
          </cell>
          <cell r="DH1534" t="b">
            <v>0</v>
          </cell>
          <cell r="DJ1534" t="b">
            <v>0</v>
          </cell>
          <cell r="DL1534" t="b">
            <v>0</v>
          </cell>
          <cell r="DN1534" t="b">
            <v>0</v>
          </cell>
          <cell r="DP1534" t="b">
            <v>0</v>
          </cell>
          <cell r="DV1534">
            <v>0</v>
          </cell>
          <cell r="DX1534">
            <v>0</v>
          </cell>
          <cell r="DZ1534">
            <v>0</v>
          </cell>
          <cell r="EB1534">
            <v>0</v>
          </cell>
          <cell r="ED1534">
            <v>0</v>
          </cell>
          <cell r="EF1534">
            <v>0</v>
          </cell>
          <cell r="EJ1534">
            <v>0</v>
          </cell>
          <cell r="EL1534">
            <v>0</v>
          </cell>
          <cell r="EN1534">
            <v>0</v>
          </cell>
          <cell r="EP1534">
            <v>0</v>
          </cell>
          <cell r="ER1534">
            <v>0</v>
          </cell>
          <cell r="ET1534">
            <v>0</v>
          </cell>
          <cell r="EX1534">
            <v>0</v>
          </cell>
          <cell r="EZ1534">
            <v>0</v>
          </cell>
          <cell r="FD1534">
            <v>0</v>
          </cell>
          <cell r="FF1534">
            <v>0</v>
          </cell>
        </row>
        <row r="1535">
          <cell r="A1535" t="str">
            <v>ICHPSweden</v>
          </cell>
          <cell r="B1535" t="str">
            <v>Sverige</v>
          </cell>
          <cell r="G1535">
            <v>1221.7021276595744</v>
          </cell>
          <cell r="H1535">
            <v>0</v>
          </cell>
          <cell r="N1535">
            <v>6000</v>
          </cell>
          <cell r="AK1535">
            <v>1221.7021276595744</v>
          </cell>
          <cell r="AL1535">
            <v>0</v>
          </cell>
          <cell r="AN1535">
            <v>0</v>
          </cell>
          <cell r="AO1535">
            <v>0</v>
          </cell>
          <cell r="AP1535">
            <v>0</v>
          </cell>
          <cell r="AQ1535">
            <v>0</v>
          </cell>
          <cell r="BG1535" t="b">
            <v>0</v>
          </cell>
          <cell r="BO1535" t="b">
            <v>0</v>
          </cell>
          <cell r="CA1535" t="b">
            <v>0</v>
          </cell>
          <cell r="CB1535" t="b">
            <v>0</v>
          </cell>
          <cell r="CD1535" t="b">
            <v>0</v>
          </cell>
          <cell r="CE1535" t="b">
            <v>0</v>
          </cell>
          <cell r="CG1535" t="b">
            <v>0</v>
          </cell>
          <cell r="CH1535" t="b">
            <v>0</v>
          </cell>
          <cell r="CP1535">
            <v>0</v>
          </cell>
          <cell r="CT1535" t="b">
            <v>0</v>
          </cell>
          <cell r="CV1535" t="b">
            <v>0</v>
          </cell>
          <cell r="CX1535" t="b">
            <v>0</v>
          </cell>
          <cell r="CZ1535" t="b">
            <v>0</v>
          </cell>
          <cell r="DB1535" t="b">
            <v>0</v>
          </cell>
          <cell r="DD1535" t="b">
            <v>0</v>
          </cell>
          <cell r="DF1535" t="b">
            <v>0</v>
          </cell>
          <cell r="DH1535" t="b">
            <v>0</v>
          </cell>
          <cell r="DJ1535" t="b">
            <v>0</v>
          </cell>
          <cell r="DL1535" t="b">
            <v>0</v>
          </cell>
          <cell r="DN1535" t="b">
            <v>0</v>
          </cell>
          <cell r="DP1535" t="b">
            <v>0</v>
          </cell>
          <cell r="DV1535">
            <v>0</v>
          </cell>
          <cell r="DX1535">
            <v>0</v>
          </cell>
          <cell r="DZ1535">
            <v>0</v>
          </cell>
          <cell r="EB1535">
            <v>0</v>
          </cell>
          <cell r="ED1535">
            <v>0</v>
          </cell>
          <cell r="EF1535">
            <v>0</v>
          </cell>
          <cell r="EJ1535">
            <v>0</v>
          </cell>
          <cell r="EL1535">
            <v>0</v>
          </cell>
          <cell r="EN1535">
            <v>0</v>
          </cell>
          <cell r="EP1535">
            <v>0</v>
          </cell>
          <cell r="ER1535">
            <v>0</v>
          </cell>
          <cell r="ET1535">
            <v>0</v>
          </cell>
          <cell r="EX1535">
            <v>0</v>
          </cell>
          <cell r="EZ1535">
            <v>0</v>
          </cell>
          <cell r="FD1535">
            <v>0</v>
          </cell>
          <cell r="FF1535">
            <v>0</v>
          </cell>
        </row>
        <row r="1536">
          <cell r="A1536" t="str">
            <v>ICHPSweden</v>
          </cell>
          <cell r="B1536" t="str">
            <v>Sverige</v>
          </cell>
          <cell r="G1536">
            <v>1527.127659574468</v>
          </cell>
          <cell r="H1536">
            <v>0</v>
          </cell>
          <cell r="N1536">
            <v>7500</v>
          </cell>
          <cell r="AK1536">
            <v>1527.127659574468</v>
          </cell>
          <cell r="AL1536">
            <v>0</v>
          </cell>
          <cell r="AN1536">
            <v>0</v>
          </cell>
          <cell r="AO1536">
            <v>0</v>
          </cell>
          <cell r="AP1536">
            <v>0</v>
          </cell>
          <cell r="AQ1536">
            <v>0</v>
          </cell>
          <cell r="BG1536" t="b">
            <v>0</v>
          </cell>
          <cell r="BO1536" t="b">
            <v>0</v>
          </cell>
          <cell r="CA1536" t="b">
            <v>0</v>
          </cell>
          <cell r="CB1536" t="b">
            <v>0</v>
          </cell>
          <cell r="CD1536" t="b">
            <v>0</v>
          </cell>
          <cell r="CE1536" t="b">
            <v>0</v>
          </cell>
          <cell r="CG1536" t="b">
            <v>0</v>
          </cell>
          <cell r="CH1536" t="b">
            <v>0</v>
          </cell>
          <cell r="CP1536">
            <v>0</v>
          </cell>
          <cell r="CT1536" t="b">
            <v>0</v>
          </cell>
          <cell r="CV1536" t="b">
            <v>0</v>
          </cell>
          <cell r="CX1536" t="b">
            <v>0</v>
          </cell>
          <cell r="CZ1536" t="b">
            <v>0</v>
          </cell>
          <cell r="DB1536" t="b">
            <v>0</v>
          </cell>
          <cell r="DD1536" t="b">
            <v>0</v>
          </cell>
          <cell r="DF1536" t="b">
            <v>0</v>
          </cell>
          <cell r="DH1536" t="b">
            <v>0</v>
          </cell>
          <cell r="DJ1536" t="b">
            <v>0</v>
          </cell>
          <cell r="DL1536" t="b">
            <v>0</v>
          </cell>
          <cell r="DN1536" t="b">
            <v>0</v>
          </cell>
          <cell r="DP1536" t="b">
            <v>0</v>
          </cell>
          <cell r="DV1536">
            <v>0</v>
          </cell>
          <cell r="DX1536">
            <v>0</v>
          </cell>
          <cell r="DZ1536">
            <v>0</v>
          </cell>
          <cell r="EB1536">
            <v>0</v>
          </cell>
          <cell r="ED1536">
            <v>0</v>
          </cell>
          <cell r="EF1536">
            <v>0</v>
          </cell>
          <cell r="EJ1536">
            <v>0</v>
          </cell>
          <cell r="EL1536">
            <v>0</v>
          </cell>
          <cell r="EN1536">
            <v>0</v>
          </cell>
          <cell r="EP1536">
            <v>0</v>
          </cell>
          <cell r="ER1536">
            <v>0</v>
          </cell>
          <cell r="ET1536">
            <v>0</v>
          </cell>
          <cell r="EX1536">
            <v>0</v>
          </cell>
          <cell r="EZ1536">
            <v>0</v>
          </cell>
          <cell r="FD1536">
            <v>0</v>
          </cell>
          <cell r="FF1536">
            <v>0</v>
          </cell>
        </row>
        <row r="1537">
          <cell r="A1537" t="str">
            <v>ICHPSweden</v>
          </cell>
          <cell r="B1537" t="str">
            <v>Sverige</v>
          </cell>
          <cell r="G1537">
            <v>1547.4893617021276</v>
          </cell>
          <cell r="H1537">
            <v>0</v>
          </cell>
          <cell r="N1537">
            <v>7600</v>
          </cell>
          <cell r="AK1537">
            <v>1547.4893617021276</v>
          </cell>
          <cell r="AL1537">
            <v>0</v>
          </cell>
          <cell r="AN1537">
            <v>0</v>
          </cell>
          <cell r="AO1537">
            <v>0</v>
          </cell>
          <cell r="AP1537">
            <v>0</v>
          </cell>
          <cell r="AQ1537">
            <v>0</v>
          </cell>
          <cell r="BG1537" t="b">
            <v>0</v>
          </cell>
          <cell r="BO1537" t="b">
            <v>0</v>
          </cell>
          <cell r="CA1537" t="b">
            <v>0</v>
          </cell>
          <cell r="CB1537" t="b">
            <v>0</v>
          </cell>
          <cell r="CD1537" t="b">
            <v>0</v>
          </cell>
          <cell r="CE1537" t="b">
            <v>0</v>
          </cell>
          <cell r="CG1537" t="b">
            <v>0</v>
          </cell>
          <cell r="CH1537" t="b">
            <v>0</v>
          </cell>
          <cell r="CP1537">
            <v>0</v>
          </cell>
          <cell r="CT1537" t="b">
            <v>0</v>
          </cell>
          <cell r="CV1537" t="b">
            <v>0</v>
          </cell>
          <cell r="CX1537" t="b">
            <v>0</v>
          </cell>
          <cell r="CZ1537" t="b">
            <v>0</v>
          </cell>
          <cell r="DB1537" t="b">
            <v>0</v>
          </cell>
          <cell r="DD1537" t="b">
            <v>0</v>
          </cell>
          <cell r="DF1537" t="b">
            <v>0</v>
          </cell>
          <cell r="DH1537" t="b">
            <v>0</v>
          </cell>
          <cell r="DJ1537" t="b">
            <v>0</v>
          </cell>
          <cell r="DL1537" t="b">
            <v>0</v>
          </cell>
          <cell r="DN1537" t="b">
            <v>0</v>
          </cell>
          <cell r="DP1537" t="b">
            <v>0</v>
          </cell>
          <cell r="DV1537">
            <v>0</v>
          </cell>
          <cell r="DX1537">
            <v>0</v>
          </cell>
          <cell r="DZ1537">
            <v>0</v>
          </cell>
          <cell r="EB1537">
            <v>0</v>
          </cell>
          <cell r="ED1537">
            <v>0</v>
          </cell>
          <cell r="EF1537">
            <v>0</v>
          </cell>
          <cell r="EJ1537">
            <v>0</v>
          </cell>
          <cell r="EL1537">
            <v>0</v>
          </cell>
          <cell r="EN1537">
            <v>0</v>
          </cell>
          <cell r="EP1537">
            <v>0</v>
          </cell>
          <cell r="ER1537">
            <v>0</v>
          </cell>
          <cell r="ET1537">
            <v>0</v>
          </cell>
          <cell r="EX1537">
            <v>0</v>
          </cell>
          <cell r="EZ1537">
            <v>0</v>
          </cell>
          <cell r="FD1537">
            <v>0</v>
          </cell>
          <cell r="FF1537">
            <v>0</v>
          </cell>
        </row>
        <row r="1538">
          <cell r="A1538" t="str">
            <v>IndustryHeatSweden</v>
          </cell>
          <cell r="B1538" t="str">
            <v>Sverige</v>
          </cell>
          <cell r="G1538">
            <v>0</v>
          </cell>
          <cell r="H1538">
            <v>778.76668785759693</v>
          </cell>
          <cell r="N1538">
            <v>4900</v>
          </cell>
          <cell r="AK1538">
            <v>0</v>
          </cell>
          <cell r="AL1538">
            <v>0</v>
          </cell>
          <cell r="AN1538">
            <v>0</v>
          </cell>
          <cell r="AO1538">
            <v>0</v>
          </cell>
          <cell r="AP1538">
            <v>0</v>
          </cell>
          <cell r="AQ1538">
            <v>0</v>
          </cell>
          <cell r="BG1538" t="b">
            <v>0</v>
          </cell>
          <cell r="BO1538" t="b">
            <v>0</v>
          </cell>
          <cell r="CA1538" t="b">
            <v>0</v>
          </cell>
          <cell r="CB1538" t="b">
            <v>0</v>
          </cell>
          <cell r="CD1538" t="b">
            <v>0</v>
          </cell>
          <cell r="CE1538" t="b">
            <v>0</v>
          </cell>
          <cell r="CG1538" t="b">
            <v>0</v>
          </cell>
          <cell r="CH1538" t="b">
            <v>0</v>
          </cell>
          <cell r="CP1538">
            <v>0</v>
          </cell>
          <cell r="CT1538" t="b">
            <v>0</v>
          </cell>
          <cell r="CV1538" t="b">
            <v>0</v>
          </cell>
          <cell r="CX1538" t="b">
            <v>0</v>
          </cell>
          <cell r="CZ1538" t="b">
            <v>0</v>
          </cell>
          <cell r="DB1538" t="b">
            <v>0</v>
          </cell>
          <cell r="DD1538" t="b">
            <v>0</v>
          </cell>
          <cell r="DF1538" t="b">
            <v>0</v>
          </cell>
          <cell r="DH1538" t="b">
            <v>0</v>
          </cell>
          <cell r="DJ1538" t="b">
            <v>0</v>
          </cell>
          <cell r="DL1538" t="b">
            <v>0</v>
          </cell>
          <cell r="DN1538" t="b">
            <v>0</v>
          </cell>
          <cell r="DP1538" t="b">
            <v>0</v>
          </cell>
          <cell r="DV1538">
            <v>0</v>
          </cell>
          <cell r="DX1538">
            <v>0</v>
          </cell>
          <cell r="DZ1538">
            <v>0</v>
          </cell>
          <cell r="EB1538">
            <v>0</v>
          </cell>
          <cell r="ED1538">
            <v>0</v>
          </cell>
          <cell r="EF1538">
            <v>0</v>
          </cell>
          <cell r="EJ1538">
            <v>0</v>
          </cell>
          <cell r="EL1538">
            <v>0</v>
          </cell>
          <cell r="EN1538">
            <v>0</v>
          </cell>
          <cell r="EP1538">
            <v>0</v>
          </cell>
          <cell r="ER1538">
            <v>0</v>
          </cell>
          <cell r="ET1538">
            <v>0</v>
          </cell>
          <cell r="EX1538">
            <v>0</v>
          </cell>
          <cell r="EZ1538">
            <v>0</v>
          </cell>
          <cell r="FD1538">
            <v>0</v>
          </cell>
          <cell r="FF1538">
            <v>0</v>
          </cell>
        </row>
        <row r="1539">
          <cell r="A1539" t="str">
            <v>IndustryHeatSweden</v>
          </cell>
          <cell r="B1539" t="str">
            <v>Sverige</v>
          </cell>
          <cell r="G1539">
            <v>0</v>
          </cell>
          <cell r="H1539">
            <v>794.65988556897651</v>
          </cell>
          <cell r="N1539">
            <v>5000</v>
          </cell>
          <cell r="AK1539">
            <v>0</v>
          </cell>
          <cell r="AL1539">
            <v>0</v>
          </cell>
          <cell r="AN1539">
            <v>0</v>
          </cell>
          <cell r="AO1539">
            <v>0</v>
          </cell>
          <cell r="AP1539">
            <v>0</v>
          </cell>
          <cell r="AQ1539">
            <v>0</v>
          </cell>
          <cell r="BG1539" t="b">
            <v>0</v>
          </cell>
          <cell r="BO1539" t="b">
            <v>0</v>
          </cell>
          <cell r="CA1539" t="b">
            <v>0</v>
          </cell>
          <cell r="CB1539" t="b">
            <v>0</v>
          </cell>
          <cell r="CD1539" t="b">
            <v>0</v>
          </cell>
          <cell r="CE1539" t="b">
            <v>0</v>
          </cell>
          <cell r="CG1539" t="b">
            <v>0</v>
          </cell>
          <cell r="CH1539" t="b">
            <v>0</v>
          </cell>
          <cell r="CP1539">
            <v>0</v>
          </cell>
          <cell r="CT1539" t="b">
            <v>0</v>
          </cell>
          <cell r="CV1539" t="b">
            <v>0</v>
          </cell>
          <cell r="CX1539" t="b">
            <v>0</v>
          </cell>
          <cell r="CZ1539" t="b">
            <v>0</v>
          </cell>
          <cell r="DB1539" t="b">
            <v>0</v>
          </cell>
          <cell r="DD1539" t="b">
            <v>0</v>
          </cell>
          <cell r="DF1539" t="b">
            <v>0</v>
          </cell>
          <cell r="DH1539" t="b">
            <v>0</v>
          </cell>
          <cell r="DJ1539" t="b">
            <v>0</v>
          </cell>
          <cell r="DL1539" t="b">
            <v>0</v>
          </cell>
          <cell r="DN1539" t="b">
            <v>0</v>
          </cell>
          <cell r="DP1539" t="b">
            <v>0</v>
          </cell>
          <cell r="DV1539">
            <v>0</v>
          </cell>
          <cell r="DX1539">
            <v>0</v>
          </cell>
          <cell r="DZ1539">
            <v>0</v>
          </cell>
          <cell r="EB1539">
            <v>0</v>
          </cell>
          <cell r="ED1539">
            <v>0</v>
          </cell>
          <cell r="EF1539">
            <v>0</v>
          </cell>
          <cell r="EJ1539">
            <v>0</v>
          </cell>
          <cell r="EL1539">
            <v>0</v>
          </cell>
          <cell r="EN1539">
            <v>0</v>
          </cell>
          <cell r="EP1539">
            <v>0</v>
          </cell>
          <cell r="ER1539">
            <v>0</v>
          </cell>
          <cell r="ET1539">
            <v>0</v>
          </cell>
          <cell r="EX1539">
            <v>0</v>
          </cell>
          <cell r="EZ1539">
            <v>0</v>
          </cell>
          <cell r="FD1539">
            <v>0</v>
          </cell>
          <cell r="FF1539">
            <v>0</v>
          </cell>
        </row>
        <row r="1540">
          <cell r="A1540" t="str">
            <v>IndustryHeatSweden</v>
          </cell>
          <cell r="B1540" t="str">
            <v>Sverige</v>
          </cell>
          <cell r="G1540">
            <v>0</v>
          </cell>
          <cell r="H1540">
            <v>858.23267641449468</v>
          </cell>
          <cell r="N1540">
            <v>5400</v>
          </cell>
          <cell r="AK1540">
            <v>0</v>
          </cell>
          <cell r="AL1540">
            <v>0</v>
          </cell>
          <cell r="AN1540">
            <v>0</v>
          </cell>
          <cell r="AO1540">
            <v>0</v>
          </cell>
          <cell r="AP1540">
            <v>0</v>
          </cell>
          <cell r="AQ1540">
            <v>0</v>
          </cell>
          <cell r="BG1540" t="b">
            <v>0</v>
          </cell>
          <cell r="BO1540" t="b">
            <v>0</v>
          </cell>
          <cell r="CA1540" t="b">
            <v>0</v>
          </cell>
          <cell r="CB1540" t="b">
            <v>0</v>
          </cell>
          <cell r="CD1540" t="b">
            <v>0</v>
          </cell>
          <cell r="CE1540" t="b">
            <v>0</v>
          </cell>
          <cell r="CG1540" t="b">
            <v>0</v>
          </cell>
          <cell r="CH1540" t="b">
            <v>0</v>
          </cell>
          <cell r="CP1540">
            <v>0</v>
          </cell>
          <cell r="CT1540" t="b">
            <v>0</v>
          </cell>
          <cell r="CV1540" t="b">
            <v>0</v>
          </cell>
          <cell r="CX1540" t="b">
            <v>0</v>
          </cell>
          <cell r="CZ1540" t="b">
            <v>0</v>
          </cell>
          <cell r="DB1540" t="b">
            <v>0</v>
          </cell>
          <cell r="DD1540" t="b">
            <v>0</v>
          </cell>
          <cell r="DF1540" t="b">
            <v>0</v>
          </cell>
          <cell r="DH1540" t="b">
            <v>0</v>
          </cell>
          <cell r="DJ1540" t="b">
            <v>0</v>
          </cell>
          <cell r="DL1540" t="b">
            <v>0</v>
          </cell>
          <cell r="DN1540" t="b">
            <v>0</v>
          </cell>
          <cell r="DP1540" t="b">
            <v>0</v>
          </cell>
          <cell r="DV1540">
            <v>0</v>
          </cell>
          <cell r="DX1540">
            <v>0</v>
          </cell>
          <cell r="DZ1540">
            <v>0</v>
          </cell>
          <cell r="EB1540">
            <v>0</v>
          </cell>
          <cell r="ED1540">
            <v>0</v>
          </cell>
          <cell r="EF1540">
            <v>0</v>
          </cell>
          <cell r="EJ1540">
            <v>0</v>
          </cell>
          <cell r="EL1540">
            <v>0</v>
          </cell>
          <cell r="EN1540">
            <v>0</v>
          </cell>
          <cell r="EP1540">
            <v>0</v>
          </cell>
          <cell r="ER1540">
            <v>0</v>
          </cell>
          <cell r="ET1540">
            <v>0</v>
          </cell>
          <cell r="EX1540">
            <v>0</v>
          </cell>
          <cell r="EZ1540">
            <v>0</v>
          </cell>
          <cell r="FD1540">
            <v>0</v>
          </cell>
          <cell r="FF1540">
            <v>0</v>
          </cell>
        </row>
        <row r="1541">
          <cell r="A1541" t="str">
            <v>HydroSwedenR</v>
          </cell>
          <cell r="B1541" t="str">
            <v>Sverige</v>
          </cell>
          <cell r="G1541">
            <v>16195</v>
          </cell>
          <cell r="H1541">
            <v>0</v>
          </cell>
          <cell r="N1541">
            <v>65000</v>
          </cell>
          <cell r="AK1541">
            <v>16195</v>
          </cell>
          <cell r="AL1541">
            <v>0</v>
          </cell>
          <cell r="AN1541">
            <v>0</v>
          </cell>
          <cell r="AO1541">
            <v>809.75</v>
          </cell>
          <cell r="AP1541">
            <v>566825</v>
          </cell>
          <cell r="AQ1541">
            <v>971.69999999999993</v>
          </cell>
          <cell r="BG1541" t="b">
            <v>0</v>
          </cell>
          <cell r="BO1541" t="b">
            <v>0</v>
          </cell>
          <cell r="CA1541" t="b">
            <v>0</v>
          </cell>
          <cell r="CB1541" t="b">
            <v>0</v>
          </cell>
          <cell r="CD1541" t="b">
            <v>0</v>
          </cell>
          <cell r="CE1541" t="b">
            <v>0</v>
          </cell>
          <cell r="CG1541" t="b">
            <v>0</v>
          </cell>
          <cell r="CH1541" t="b">
            <v>0</v>
          </cell>
          <cell r="CP1541" t="str">
            <v>ERHYDDAM</v>
          </cell>
          <cell r="CT1541" t="b">
            <v>0</v>
          </cell>
          <cell r="CV1541" t="b">
            <v>0</v>
          </cell>
          <cell r="CX1541" t="b">
            <v>0</v>
          </cell>
          <cell r="CZ1541" t="b">
            <v>0</v>
          </cell>
          <cell r="DB1541" t="b">
            <v>0</v>
          </cell>
          <cell r="DD1541" t="b">
            <v>0</v>
          </cell>
          <cell r="DF1541" t="b">
            <v>0</v>
          </cell>
          <cell r="DH1541" t="b">
            <v>0</v>
          </cell>
          <cell r="DJ1541" t="b">
            <v>0</v>
          </cell>
          <cell r="DL1541" t="b">
            <v>0</v>
          </cell>
          <cell r="DN1541" t="b">
            <v>0</v>
          </cell>
          <cell r="DP1541" t="b">
            <v>0</v>
          </cell>
          <cell r="DV1541">
            <v>0</v>
          </cell>
          <cell r="DX1541">
            <v>0</v>
          </cell>
          <cell r="DZ1541">
            <v>0</v>
          </cell>
          <cell r="EB1541">
            <v>0</v>
          </cell>
          <cell r="ED1541">
            <v>0</v>
          </cell>
          <cell r="EF1541">
            <v>0</v>
          </cell>
          <cell r="EJ1541">
            <v>0</v>
          </cell>
          <cell r="EL1541">
            <v>0</v>
          </cell>
          <cell r="EN1541">
            <v>0</v>
          </cell>
          <cell r="EP1541">
            <v>0</v>
          </cell>
          <cell r="ER1541">
            <v>0</v>
          </cell>
          <cell r="ET1541">
            <v>0</v>
          </cell>
          <cell r="EX1541">
            <v>0</v>
          </cell>
          <cell r="EZ1541">
            <v>0</v>
          </cell>
          <cell r="FD1541">
            <v>0</v>
          </cell>
          <cell r="FF1541">
            <v>0</v>
          </cell>
        </row>
        <row r="1542">
          <cell r="A1542" t="str">
            <v>HydroSwedenR</v>
          </cell>
          <cell r="B1542" t="str">
            <v>Sverige</v>
          </cell>
          <cell r="G1542">
            <v>16942.461538461539</v>
          </cell>
          <cell r="H1542">
            <v>0</v>
          </cell>
          <cell r="N1542">
            <v>68000</v>
          </cell>
          <cell r="AK1542">
            <v>16942.461538461539</v>
          </cell>
          <cell r="AL1542">
            <v>0</v>
          </cell>
          <cell r="AN1542">
            <v>0</v>
          </cell>
          <cell r="AO1542">
            <v>847.12307692307695</v>
          </cell>
          <cell r="AP1542">
            <v>592986.15384615387</v>
          </cell>
          <cell r="AQ1542">
            <v>1016.5476923076923</v>
          </cell>
          <cell r="BG1542" t="b">
            <v>0</v>
          </cell>
          <cell r="BO1542" t="b">
            <v>0</v>
          </cell>
          <cell r="CA1542" t="b">
            <v>0</v>
          </cell>
          <cell r="CB1542" t="b">
            <v>0</v>
          </cell>
          <cell r="CD1542" t="b">
            <v>0</v>
          </cell>
          <cell r="CE1542" t="b">
            <v>0</v>
          </cell>
          <cell r="CG1542" t="b">
            <v>0</v>
          </cell>
          <cell r="CH1542" t="b">
            <v>0</v>
          </cell>
          <cell r="CP1542" t="str">
            <v>ERHYDDAM</v>
          </cell>
          <cell r="CT1542" t="b">
            <v>0</v>
          </cell>
          <cell r="CV1542" t="b">
            <v>0</v>
          </cell>
          <cell r="CX1542" t="b">
            <v>0</v>
          </cell>
          <cell r="CZ1542" t="b">
            <v>0</v>
          </cell>
          <cell r="DB1542" t="b">
            <v>0</v>
          </cell>
          <cell r="DD1542" t="b">
            <v>0</v>
          </cell>
          <cell r="DF1542" t="b">
            <v>0</v>
          </cell>
          <cell r="DH1542" t="b">
            <v>0</v>
          </cell>
          <cell r="DJ1542" t="b">
            <v>0</v>
          </cell>
          <cell r="DL1542" t="b">
            <v>0</v>
          </cell>
          <cell r="DN1542" t="b">
            <v>0</v>
          </cell>
          <cell r="DP1542" t="b">
            <v>0</v>
          </cell>
          <cell r="DV1542">
            <v>0</v>
          </cell>
          <cell r="DX1542">
            <v>0</v>
          </cell>
          <cell r="DZ1542">
            <v>0</v>
          </cell>
          <cell r="EB1542">
            <v>0</v>
          </cell>
          <cell r="ED1542">
            <v>0</v>
          </cell>
          <cell r="EF1542">
            <v>0</v>
          </cell>
          <cell r="EJ1542">
            <v>0</v>
          </cell>
          <cell r="EL1542">
            <v>0</v>
          </cell>
          <cell r="EN1542">
            <v>0</v>
          </cell>
          <cell r="EP1542">
            <v>0</v>
          </cell>
          <cell r="ER1542">
            <v>0</v>
          </cell>
          <cell r="ET1542">
            <v>0</v>
          </cell>
          <cell r="EX1542">
            <v>0</v>
          </cell>
          <cell r="EZ1542">
            <v>0</v>
          </cell>
          <cell r="FD1542">
            <v>0</v>
          </cell>
          <cell r="FF1542">
            <v>0</v>
          </cell>
        </row>
        <row r="1543">
          <cell r="A1543" t="str">
            <v>HydroSwedenR</v>
          </cell>
          <cell r="B1543" t="str">
            <v>Sverige</v>
          </cell>
          <cell r="G1543">
            <v>16942.461538461539</v>
          </cell>
          <cell r="H1543">
            <v>0</v>
          </cell>
          <cell r="N1543">
            <v>68000</v>
          </cell>
          <cell r="AK1543">
            <v>16942.461538461539</v>
          </cell>
          <cell r="AL1543">
            <v>0</v>
          </cell>
          <cell r="AN1543">
            <v>0</v>
          </cell>
          <cell r="AO1543">
            <v>847.12307692307695</v>
          </cell>
          <cell r="AP1543">
            <v>592986.15384615387</v>
          </cell>
          <cell r="AQ1543">
            <v>1016.5476923076923</v>
          </cell>
          <cell r="BG1543" t="b">
            <v>0</v>
          </cell>
          <cell r="BO1543" t="b">
            <v>0</v>
          </cell>
          <cell r="CA1543" t="b">
            <v>0</v>
          </cell>
          <cell r="CB1543" t="b">
            <v>0</v>
          </cell>
          <cell r="CD1543" t="b">
            <v>0</v>
          </cell>
          <cell r="CE1543" t="b">
            <v>0</v>
          </cell>
          <cell r="CG1543" t="b">
            <v>0</v>
          </cell>
          <cell r="CH1543" t="b">
            <v>0</v>
          </cell>
          <cell r="CP1543" t="str">
            <v>ERHYDDAM</v>
          </cell>
          <cell r="CT1543" t="b">
            <v>0</v>
          </cell>
          <cell r="CV1543" t="b">
            <v>0</v>
          </cell>
          <cell r="CX1543" t="b">
            <v>0</v>
          </cell>
          <cell r="CZ1543" t="b">
            <v>0</v>
          </cell>
          <cell r="DB1543" t="b">
            <v>0</v>
          </cell>
          <cell r="DD1543" t="b">
            <v>0</v>
          </cell>
          <cell r="DF1543" t="b">
            <v>0</v>
          </cell>
          <cell r="DH1543" t="b">
            <v>0</v>
          </cell>
          <cell r="DJ1543" t="b">
            <v>0</v>
          </cell>
          <cell r="DL1543" t="b">
            <v>0</v>
          </cell>
          <cell r="DN1543" t="b">
            <v>0</v>
          </cell>
          <cell r="DP1543" t="b">
            <v>0</v>
          </cell>
          <cell r="DV1543">
            <v>0</v>
          </cell>
          <cell r="DX1543">
            <v>0</v>
          </cell>
          <cell r="DZ1543">
            <v>0</v>
          </cell>
          <cell r="EB1543">
            <v>0</v>
          </cell>
          <cell r="ED1543">
            <v>0</v>
          </cell>
          <cell r="EF1543">
            <v>0</v>
          </cell>
          <cell r="EJ1543">
            <v>0</v>
          </cell>
          <cell r="EL1543">
            <v>0</v>
          </cell>
          <cell r="EN1543">
            <v>0</v>
          </cell>
          <cell r="EP1543">
            <v>0</v>
          </cell>
          <cell r="ER1543">
            <v>0</v>
          </cell>
          <cell r="ET1543">
            <v>0</v>
          </cell>
          <cell r="EX1543">
            <v>0</v>
          </cell>
          <cell r="EZ1543">
            <v>0</v>
          </cell>
          <cell r="FD1543">
            <v>0</v>
          </cell>
          <cell r="FF1543">
            <v>0</v>
          </cell>
        </row>
        <row r="1544">
          <cell r="A1544" t="str">
            <v>WindS</v>
          </cell>
          <cell r="B1544" t="str">
            <v>Sverige</v>
          </cell>
          <cell r="G1544">
            <v>148</v>
          </cell>
          <cell r="H1544">
            <v>0</v>
          </cell>
          <cell r="N1544">
            <v>317</v>
          </cell>
          <cell r="AK1544">
            <v>148</v>
          </cell>
          <cell r="AL1544">
            <v>0</v>
          </cell>
          <cell r="AN1544">
            <v>0</v>
          </cell>
          <cell r="AO1544">
            <v>23.154600000000002</v>
          </cell>
          <cell r="AP1544">
            <v>7718.2</v>
          </cell>
          <cell r="AQ1544">
            <v>0</v>
          </cell>
          <cell r="BG1544" t="b">
            <v>0</v>
          </cell>
          <cell r="BO1544" t="b">
            <v>0</v>
          </cell>
          <cell r="CA1544" t="b">
            <v>0</v>
          </cell>
          <cell r="CB1544" t="b">
            <v>0</v>
          </cell>
          <cell r="CD1544" t="b">
            <v>0</v>
          </cell>
          <cell r="CE1544" t="b">
            <v>0</v>
          </cell>
          <cell r="CG1544" t="b">
            <v>0</v>
          </cell>
          <cell r="CH1544" t="b">
            <v>0</v>
          </cell>
          <cell r="CP1544" t="str">
            <v>ERWINWON</v>
          </cell>
          <cell r="CT1544" t="b">
            <v>0</v>
          </cell>
          <cell r="CV1544" t="b">
            <v>0</v>
          </cell>
          <cell r="CX1544" t="b">
            <v>0</v>
          </cell>
          <cell r="CZ1544" t="b">
            <v>0</v>
          </cell>
          <cell r="DB1544" t="b">
            <v>0</v>
          </cell>
          <cell r="DD1544" t="b">
            <v>0</v>
          </cell>
          <cell r="DF1544" t="b">
            <v>0</v>
          </cell>
          <cell r="DH1544" t="b">
            <v>0</v>
          </cell>
          <cell r="DJ1544" t="b">
            <v>0</v>
          </cell>
          <cell r="DL1544" t="b">
            <v>0</v>
          </cell>
          <cell r="DN1544" t="b">
            <v>0</v>
          </cell>
          <cell r="DP1544" t="b">
            <v>0</v>
          </cell>
          <cell r="DV1544">
            <v>0</v>
          </cell>
          <cell r="DX1544">
            <v>0</v>
          </cell>
          <cell r="DZ1544">
            <v>0</v>
          </cell>
          <cell r="EB1544">
            <v>0</v>
          </cell>
          <cell r="ED1544">
            <v>0</v>
          </cell>
          <cell r="EF1544">
            <v>0</v>
          </cell>
          <cell r="EJ1544">
            <v>0</v>
          </cell>
          <cell r="EL1544">
            <v>0</v>
          </cell>
          <cell r="EN1544">
            <v>0</v>
          </cell>
          <cell r="EP1544">
            <v>0</v>
          </cell>
          <cell r="ER1544">
            <v>0</v>
          </cell>
          <cell r="ET1544">
            <v>0</v>
          </cell>
          <cell r="EX1544">
            <v>0</v>
          </cell>
          <cell r="EZ1544">
            <v>0</v>
          </cell>
          <cell r="FD1544">
            <v>0</v>
          </cell>
          <cell r="FF1544">
            <v>0</v>
          </cell>
        </row>
        <row r="1545">
          <cell r="A1545" t="str">
            <v>WindS</v>
          </cell>
          <cell r="B1545" t="str">
            <v>Sverige</v>
          </cell>
          <cell r="G1545">
            <v>185</v>
          </cell>
          <cell r="H1545">
            <v>0</v>
          </cell>
          <cell r="N1545">
            <v>358</v>
          </cell>
          <cell r="AK1545">
            <v>185</v>
          </cell>
          <cell r="AL1545">
            <v>0</v>
          </cell>
          <cell r="AN1545">
            <v>0</v>
          </cell>
          <cell r="AO1545">
            <v>28.943250000000003</v>
          </cell>
          <cell r="AP1545">
            <v>9647.75</v>
          </cell>
          <cell r="AQ1545">
            <v>0</v>
          </cell>
          <cell r="BG1545" t="b">
            <v>0</v>
          </cell>
          <cell r="BO1545" t="b">
            <v>0</v>
          </cell>
          <cell r="CA1545" t="b">
            <v>0</v>
          </cell>
          <cell r="CB1545" t="b">
            <v>0</v>
          </cell>
          <cell r="CD1545" t="b">
            <v>0</v>
          </cell>
          <cell r="CE1545" t="b">
            <v>0</v>
          </cell>
          <cell r="CG1545" t="b">
            <v>0</v>
          </cell>
          <cell r="CH1545" t="b">
            <v>0</v>
          </cell>
          <cell r="CP1545" t="str">
            <v>ERWINWON</v>
          </cell>
          <cell r="CT1545" t="b">
            <v>0</v>
          </cell>
          <cell r="CV1545" t="b">
            <v>0</v>
          </cell>
          <cell r="CX1545" t="b">
            <v>0</v>
          </cell>
          <cell r="CZ1545" t="b">
            <v>0</v>
          </cell>
          <cell r="DB1545" t="b">
            <v>0</v>
          </cell>
          <cell r="DD1545" t="b">
            <v>0</v>
          </cell>
          <cell r="DF1545" t="b">
            <v>0</v>
          </cell>
          <cell r="DH1545" t="b">
            <v>0</v>
          </cell>
          <cell r="DJ1545" t="b">
            <v>0</v>
          </cell>
          <cell r="DL1545" t="b">
            <v>0</v>
          </cell>
          <cell r="DN1545" t="b">
            <v>0</v>
          </cell>
          <cell r="DP1545" t="b">
            <v>0</v>
          </cell>
          <cell r="DV1545">
            <v>0</v>
          </cell>
          <cell r="DX1545">
            <v>0</v>
          </cell>
          <cell r="DZ1545">
            <v>0</v>
          </cell>
          <cell r="EB1545">
            <v>0</v>
          </cell>
          <cell r="ED1545">
            <v>0</v>
          </cell>
          <cell r="EF1545">
            <v>0</v>
          </cell>
          <cell r="EJ1545">
            <v>0</v>
          </cell>
          <cell r="EL1545">
            <v>0</v>
          </cell>
          <cell r="EN1545">
            <v>0</v>
          </cell>
          <cell r="EP1545">
            <v>0</v>
          </cell>
          <cell r="ER1545">
            <v>0</v>
          </cell>
          <cell r="ET1545">
            <v>0</v>
          </cell>
          <cell r="EX1545">
            <v>0</v>
          </cell>
          <cell r="EZ1545">
            <v>0</v>
          </cell>
          <cell r="FD1545">
            <v>0</v>
          </cell>
          <cell r="FF1545">
            <v>0</v>
          </cell>
        </row>
        <row r="1546">
          <cell r="A1546" t="str">
            <v>WindS</v>
          </cell>
          <cell r="B1546" t="str">
            <v>Sverige</v>
          </cell>
          <cell r="G1546">
            <v>202.5</v>
          </cell>
          <cell r="H1546">
            <v>0</v>
          </cell>
          <cell r="N1546">
            <v>447</v>
          </cell>
          <cell r="AK1546">
            <v>202.5</v>
          </cell>
          <cell r="AL1546">
            <v>0</v>
          </cell>
          <cell r="AN1546">
            <v>0</v>
          </cell>
          <cell r="AO1546">
            <v>31.681125000000002</v>
          </cell>
          <cell r="AP1546">
            <v>10560.375</v>
          </cell>
          <cell r="AQ1546">
            <v>0</v>
          </cell>
          <cell r="BG1546" t="b">
            <v>0</v>
          </cell>
          <cell r="BO1546" t="b">
            <v>0</v>
          </cell>
          <cell r="CA1546" t="b">
            <v>0</v>
          </cell>
          <cell r="CB1546" t="b">
            <v>0</v>
          </cell>
          <cell r="CD1546" t="b">
            <v>0</v>
          </cell>
          <cell r="CE1546" t="b">
            <v>0</v>
          </cell>
          <cell r="CG1546" t="b">
            <v>0</v>
          </cell>
          <cell r="CH1546" t="b">
            <v>0</v>
          </cell>
          <cell r="CP1546" t="str">
            <v>ERWINWON</v>
          </cell>
          <cell r="CT1546" t="b">
            <v>0</v>
          </cell>
          <cell r="CV1546" t="b">
            <v>0</v>
          </cell>
          <cell r="CX1546" t="b">
            <v>0</v>
          </cell>
          <cell r="CZ1546" t="b">
            <v>0</v>
          </cell>
          <cell r="DB1546" t="b">
            <v>0</v>
          </cell>
          <cell r="DD1546" t="b">
            <v>0</v>
          </cell>
          <cell r="DF1546" t="b">
            <v>0</v>
          </cell>
          <cell r="DH1546" t="b">
            <v>0</v>
          </cell>
          <cell r="DJ1546" t="b">
            <v>0</v>
          </cell>
          <cell r="DL1546" t="b">
            <v>0</v>
          </cell>
          <cell r="DN1546" t="b">
            <v>0</v>
          </cell>
          <cell r="DP1546" t="b">
            <v>0</v>
          </cell>
          <cell r="DV1546">
            <v>0</v>
          </cell>
          <cell r="DX1546">
            <v>0</v>
          </cell>
          <cell r="DZ1546">
            <v>0</v>
          </cell>
          <cell r="EB1546">
            <v>0</v>
          </cell>
          <cell r="ED1546">
            <v>0</v>
          </cell>
          <cell r="EF1546">
            <v>0</v>
          </cell>
          <cell r="EJ1546">
            <v>0</v>
          </cell>
          <cell r="EL1546">
            <v>0</v>
          </cell>
          <cell r="EN1546">
            <v>0</v>
          </cell>
          <cell r="EP1546">
            <v>0</v>
          </cell>
          <cell r="ER1546">
            <v>0</v>
          </cell>
          <cell r="ET1546">
            <v>0</v>
          </cell>
          <cell r="EX1546">
            <v>0</v>
          </cell>
          <cell r="EZ1546">
            <v>0</v>
          </cell>
          <cell r="FD1546">
            <v>0</v>
          </cell>
          <cell r="FF1546">
            <v>0</v>
          </cell>
        </row>
        <row r="1547">
          <cell r="A1547" t="str">
            <v>WindS</v>
          </cell>
          <cell r="B1547" t="str">
            <v>Sverige</v>
          </cell>
          <cell r="G1547">
            <v>251</v>
          </cell>
          <cell r="H1547">
            <v>0</v>
          </cell>
          <cell r="N1547">
            <v>478</v>
          </cell>
          <cell r="AK1547">
            <v>251</v>
          </cell>
          <cell r="AL1547">
            <v>0</v>
          </cell>
          <cell r="AN1547">
            <v>0</v>
          </cell>
          <cell r="AO1547">
            <v>39.268950000000004</v>
          </cell>
          <cell r="AP1547">
            <v>13089.65</v>
          </cell>
          <cell r="AQ1547">
            <v>0</v>
          </cell>
          <cell r="BG1547" t="b">
            <v>0</v>
          </cell>
          <cell r="BO1547" t="b">
            <v>0</v>
          </cell>
          <cell r="CA1547" t="b">
            <v>0</v>
          </cell>
          <cell r="CB1547" t="b">
            <v>0</v>
          </cell>
          <cell r="CD1547" t="b">
            <v>0</v>
          </cell>
          <cell r="CE1547" t="b">
            <v>0</v>
          </cell>
          <cell r="CG1547" t="b">
            <v>0</v>
          </cell>
          <cell r="CH1547" t="b">
            <v>0</v>
          </cell>
          <cell r="CP1547" t="str">
            <v>ERWINWON</v>
          </cell>
          <cell r="CT1547" t="b">
            <v>0</v>
          </cell>
          <cell r="CV1547" t="b">
            <v>0</v>
          </cell>
          <cell r="CX1547" t="b">
            <v>0</v>
          </cell>
          <cell r="CZ1547" t="b">
            <v>0</v>
          </cell>
          <cell r="DB1547" t="b">
            <v>0</v>
          </cell>
          <cell r="DD1547" t="b">
            <v>0</v>
          </cell>
          <cell r="DF1547" t="b">
            <v>0</v>
          </cell>
          <cell r="DH1547" t="b">
            <v>0</v>
          </cell>
          <cell r="DJ1547" t="b">
            <v>0</v>
          </cell>
          <cell r="DL1547" t="b">
            <v>0</v>
          </cell>
          <cell r="DN1547" t="b">
            <v>0</v>
          </cell>
          <cell r="DP1547" t="b">
            <v>0</v>
          </cell>
          <cell r="DV1547">
            <v>0</v>
          </cell>
          <cell r="DX1547">
            <v>0</v>
          </cell>
          <cell r="DZ1547">
            <v>0</v>
          </cell>
          <cell r="EB1547">
            <v>0</v>
          </cell>
          <cell r="ED1547">
            <v>0</v>
          </cell>
          <cell r="EF1547">
            <v>0</v>
          </cell>
          <cell r="EJ1547">
            <v>0</v>
          </cell>
          <cell r="EL1547">
            <v>0</v>
          </cell>
          <cell r="EN1547">
            <v>0</v>
          </cell>
          <cell r="EP1547">
            <v>0</v>
          </cell>
          <cell r="ER1547">
            <v>0</v>
          </cell>
          <cell r="ET1547">
            <v>0</v>
          </cell>
          <cell r="EX1547">
            <v>0</v>
          </cell>
          <cell r="EZ1547">
            <v>0</v>
          </cell>
          <cell r="FD1547">
            <v>0</v>
          </cell>
          <cell r="FF1547">
            <v>0</v>
          </cell>
        </row>
        <row r="1548">
          <cell r="A1548" t="str">
            <v>WindS</v>
          </cell>
          <cell r="B1548" t="str">
            <v>Sverige</v>
          </cell>
          <cell r="G1548">
            <v>316</v>
          </cell>
          <cell r="H1548">
            <v>0</v>
          </cell>
          <cell r="N1548">
            <v>558</v>
          </cell>
          <cell r="AK1548">
            <v>316</v>
          </cell>
          <cell r="AL1548">
            <v>0</v>
          </cell>
          <cell r="AN1548">
            <v>0</v>
          </cell>
          <cell r="AO1548">
            <v>49.438200000000002</v>
          </cell>
          <cell r="AP1548">
            <v>16479.399999999998</v>
          </cell>
          <cell r="AQ1548">
            <v>0</v>
          </cell>
          <cell r="BG1548" t="b">
            <v>0</v>
          </cell>
          <cell r="BO1548" t="b">
            <v>0</v>
          </cell>
          <cell r="CA1548" t="b">
            <v>0</v>
          </cell>
          <cell r="CB1548" t="b">
            <v>0</v>
          </cell>
          <cell r="CD1548" t="b">
            <v>0</v>
          </cell>
          <cell r="CE1548" t="b">
            <v>0</v>
          </cell>
          <cell r="CG1548" t="b">
            <v>0</v>
          </cell>
          <cell r="CH1548" t="b">
            <v>0</v>
          </cell>
          <cell r="CP1548" t="str">
            <v>ERWINWON</v>
          </cell>
          <cell r="CT1548" t="b">
            <v>0</v>
          </cell>
          <cell r="CV1548" t="b">
            <v>0</v>
          </cell>
          <cell r="CX1548" t="b">
            <v>0</v>
          </cell>
          <cell r="CZ1548" t="b">
            <v>0</v>
          </cell>
          <cell r="DB1548" t="b">
            <v>0</v>
          </cell>
          <cell r="DD1548" t="b">
            <v>0</v>
          </cell>
          <cell r="DF1548" t="b">
            <v>0</v>
          </cell>
          <cell r="DH1548" t="b">
            <v>0</v>
          </cell>
          <cell r="DJ1548" t="b">
            <v>0</v>
          </cell>
          <cell r="DL1548" t="b">
            <v>0</v>
          </cell>
          <cell r="DN1548" t="b">
            <v>0</v>
          </cell>
          <cell r="DP1548" t="b">
            <v>0</v>
          </cell>
          <cell r="DV1548">
            <v>0</v>
          </cell>
          <cell r="DX1548">
            <v>0</v>
          </cell>
          <cell r="DZ1548">
            <v>0</v>
          </cell>
          <cell r="EB1548">
            <v>0</v>
          </cell>
          <cell r="ED1548">
            <v>0</v>
          </cell>
          <cell r="EF1548">
            <v>0</v>
          </cell>
          <cell r="EJ1548">
            <v>0</v>
          </cell>
          <cell r="EL1548">
            <v>0</v>
          </cell>
          <cell r="EN1548">
            <v>0</v>
          </cell>
          <cell r="EP1548">
            <v>0</v>
          </cell>
          <cell r="ER1548">
            <v>0</v>
          </cell>
          <cell r="ET1548">
            <v>0</v>
          </cell>
          <cell r="EX1548">
            <v>0</v>
          </cell>
          <cell r="EZ1548">
            <v>0</v>
          </cell>
          <cell r="FD1548">
            <v>0</v>
          </cell>
          <cell r="FF1548">
            <v>0</v>
          </cell>
        </row>
        <row r="1549">
          <cell r="A1549" t="str">
            <v>WindS</v>
          </cell>
          <cell r="B1549" t="str">
            <v>Sverige</v>
          </cell>
          <cell r="G1549">
            <v>369</v>
          </cell>
          <cell r="H1549">
            <v>0</v>
          </cell>
          <cell r="N1549">
            <v>761.20687832600413</v>
          </cell>
          <cell r="AK1549">
            <v>369</v>
          </cell>
          <cell r="AL1549">
            <v>0</v>
          </cell>
          <cell r="AN1549">
            <v>0</v>
          </cell>
          <cell r="AO1549">
            <v>57.730050000000006</v>
          </cell>
          <cell r="AP1549">
            <v>19243.349999999999</v>
          </cell>
          <cell r="AQ1549">
            <v>0</v>
          </cell>
          <cell r="BG1549" t="b">
            <v>0</v>
          </cell>
          <cell r="BO1549" t="b">
            <v>0</v>
          </cell>
          <cell r="CA1549" t="b">
            <v>0</v>
          </cell>
          <cell r="CB1549" t="b">
            <v>0</v>
          </cell>
          <cell r="CD1549" t="b">
            <v>0</v>
          </cell>
          <cell r="CE1549" t="b">
            <v>0</v>
          </cell>
          <cell r="CG1549" t="b">
            <v>0</v>
          </cell>
          <cell r="CH1549" t="b">
            <v>0</v>
          </cell>
          <cell r="CP1549" t="str">
            <v>ERWINWON</v>
          </cell>
          <cell r="CT1549" t="b">
            <v>0</v>
          </cell>
          <cell r="CV1549" t="b">
            <v>0</v>
          </cell>
          <cell r="CX1549" t="b">
            <v>0</v>
          </cell>
          <cell r="CZ1549" t="b">
            <v>0</v>
          </cell>
          <cell r="DB1549" t="b">
            <v>0</v>
          </cell>
          <cell r="DD1549" t="b">
            <v>0</v>
          </cell>
          <cell r="DF1549" t="b">
            <v>0</v>
          </cell>
          <cell r="DH1549" t="b">
            <v>0</v>
          </cell>
          <cell r="DJ1549" t="b">
            <v>0</v>
          </cell>
          <cell r="DL1549" t="b">
            <v>0</v>
          </cell>
          <cell r="DN1549" t="b">
            <v>0</v>
          </cell>
          <cell r="DP1549" t="b">
            <v>0</v>
          </cell>
          <cell r="DV1549">
            <v>0</v>
          </cell>
          <cell r="DX1549">
            <v>0</v>
          </cell>
          <cell r="DZ1549">
            <v>0</v>
          </cell>
          <cell r="EB1549">
            <v>0</v>
          </cell>
          <cell r="ED1549">
            <v>0</v>
          </cell>
          <cell r="EF1549">
            <v>0</v>
          </cell>
          <cell r="EJ1549">
            <v>0</v>
          </cell>
          <cell r="EL1549">
            <v>0</v>
          </cell>
          <cell r="EN1549">
            <v>0</v>
          </cell>
          <cell r="EP1549">
            <v>0</v>
          </cell>
          <cell r="ER1549">
            <v>0</v>
          </cell>
          <cell r="ET1549">
            <v>0</v>
          </cell>
          <cell r="EX1549">
            <v>0</v>
          </cell>
          <cell r="EZ1549">
            <v>0</v>
          </cell>
          <cell r="FD1549">
            <v>0</v>
          </cell>
          <cell r="FF1549">
            <v>0</v>
          </cell>
        </row>
        <row r="1550">
          <cell r="A1550" t="str">
            <v>WindS</v>
          </cell>
          <cell r="B1550" t="str">
            <v>Sverige</v>
          </cell>
          <cell r="G1550">
            <v>420.5</v>
          </cell>
          <cell r="H1550">
            <v>0</v>
          </cell>
          <cell r="N1550">
            <v>867.44577868857652</v>
          </cell>
          <cell r="AK1550">
            <v>420.5</v>
          </cell>
          <cell r="AL1550">
            <v>0</v>
          </cell>
          <cell r="AN1550">
            <v>0</v>
          </cell>
          <cell r="AO1550">
            <v>65.787225000000007</v>
          </cell>
          <cell r="AP1550">
            <v>21929.075000000001</v>
          </cell>
          <cell r="AQ1550">
            <v>0</v>
          </cell>
          <cell r="BG1550" t="b">
            <v>0</v>
          </cell>
          <cell r="BO1550" t="b">
            <v>0</v>
          </cell>
          <cell r="CA1550" t="b">
            <v>0</v>
          </cell>
          <cell r="CB1550" t="b">
            <v>0</v>
          </cell>
          <cell r="CD1550" t="b">
            <v>0</v>
          </cell>
          <cell r="CE1550" t="b">
            <v>0</v>
          </cell>
          <cell r="CG1550" t="b">
            <v>0</v>
          </cell>
          <cell r="CH1550" t="b">
            <v>0</v>
          </cell>
          <cell r="CP1550" t="str">
            <v>ERWINWON</v>
          </cell>
          <cell r="CT1550" t="b">
            <v>0</v>
          </cell>
          <cell r="CV1550" t="b">
            <v>0</v>
          </cell>
          <cell r="CX1550" t="b">
            <v>0</v>
          </cell>
          <cell r="CZ1550" t="b">
            <v>0</v>
          </cell>
          <cell r="DB1550" t="b">
            <v>0</v>
          </cell>
          <cell r="DD1550" t="b">
            <v>0</v>
          </cell>
          <cell r="DF1550" t="b">
            <v>0</v>
          </cell>
          <cell r="DH1550" t="b">
            <v>0</v>
          </cell>
          <cell r="DJ1550" t="b">
            <v>0</v>
          </cell>
          <cell r="DL1550" t="b">
            <v>0</v>
          </cell>
          <cell r="DN1550" t="b">
            <v>0</v>
          </cell>
          <cell r="DP1550" t="b">
            <v>0</v>
          </cell>
          <cell r="DV1550">
            <v>0</v>
          </cell>
          <cell r="DX1550">
            <v>0</v>
          </cell>
          <cell r="DZ1550">
            <v>0</v>
          </cell>
          <cell r="EB1550">
            <v>0</v>
          </cell>
          <cell r="ED1550">
            <v>0</v>
          </cell>
          <cell r="EF1550">
            <v>0</v>
          </cell>
          <cell r="EJ1550">
            <v>0</v>
          </cell>
          <cell r="EL1550">
            <v>0</v>
          </cell>
          <cell r="EN1550">
            <v>0</v>
          </cell>
          <cell r="EP1550">
            <v>0</v>
          </cell>
          <cell r="ER1550">
            <v>0</v>
          </cell>
          <cell r="ET1550">
            <v>0</v>
          </cell>
          <cell r="EX1550">
            <v>0</v>
          </cell>
          <cell r="EZ1550">
            <v>0</v>
          </cell>
          <cell r="FD1550">
            <v>0</v>
          </cell>
          <cell r="FF1550">
            <v>0</v>
          </cell>
        </row>
        <row r="1551">
          <cell r="A1551" t="str">
            <v>WindS</v>
          </cell>
          <cell r="B1551" t="str">
            <v>Sverige</v>
          </cell>
          <cell r="G1551">
            <v>483.5</v>
          </cell>
          <cell r="H1551">
            <v>0</v>
          </cell>
          <cell r="N1551">
            <v>997.40792864667469</v>
          </cell>
          <cell r="AK1551">
            <v>483.5</v>
          </cell>
          <cell r="AL1551">
            <v>0</v>
          </cell>
          <cell r="AN1551">
            <v>0</v>
          </cell>
          <cell r="AO1551">
            <v>75.643574999999998</v>
          </cell>
          <cell r="AP1551">
            <v>25214.524999999998</v>
          </cell>
          <cell r="AQ1551">
            <v>0</v>
          </cell>
          <cell r="BG1551" t="b">
            <v>0</v>
          </cell>
          <cell r="BO1551" t="b">
            <v>0</v>
          </cell>
          <cell r="CA1551" t="b">
            <v>0</v>
          </cell>
          <cell r="CB1551" t="b">
            <v>0</v>
          </cell>
          <cell r="CD1551" t="b">
            <v>0</v>
          </cell>
          <cell r="CE1551" t="b">
            <v>0</v>
          </cell>
          <cell r="CG1551" t="b">
            <v>0</v>
          </cell>
          <cell r="CH1551" t="b">
            <v>0</v>
          </cell>
          <cell r="CP1551" t="str">
            <v>ERWINWON</v>
          </cell>
          <cell r="CT1551" t="b">
            <v>0</v>
          </cell>
          <cell r="CV1551" t="b">
            <v>0</v>
          </cell>
          <cell r="CX1551" t="b">
            <v>0</v>
          </cell>
          <cell r="CZ1551" t="b">
            <v>0</v>
          </cell>
          <cell r="DB1551" t="b">
            <v>0</v>
          </cell>
          <cell r="DD1551" t="b">
            <v>0</v>
          </cell>
          <cell r="DF1551" t="b">
            <v>0</v>
          </cell>
          <cell r="DH1551" t="b">
            <v>0</v>
          </cell>
          <cell r="DJ1551" t="b">
            <v>0</v>
          </cell>
          <cell r="DL1551" t="b">
            <v>0</v>
          </cell>
          <cell r="DN1551" t="b">
            <v>0</v>
          </cell>
          <cell r="DP1551" t="b">
            <v>0</v>
          </cell>
          <cell r="DV1551">
            <v>0</v>
          </cell>
          <cell r="DX1551">
            <v>0</v>
          </cell>
          <cell r="DZ1551">
            <v>0</v>
          </cell>
          <cell r="EB1551">
            <v>0</v>
          </cell>
          <cell r="ED1551">
            <v>0</v>
          </cell>
          <cell r="EF1551">
            <v>0</v>
          </cell>
          <cell r="EJ1551">
            <v>0</v>
          </cell>
          <cell r="EL1551">
            <v>0</v>
          </cell>
          <cell r="EN1551">
            <v>0</v>
          </cell>
          <cell r="EP1551">
            <v>0</v>
          </cell>
          <cell r="ER1551">
            <v>0</v>
          </cell>
          <cell r="ET1551">
            <v>0</v>
          </cell>
          <cell r="EX1551">
            <v>0</v>
          </cell>
          <cell r="EZ1551">
            <v>0</v>
          </cell>
          <cell r="FD1551">
            <v>0</v>
          </cell>
          <cell r="FF1551">
            <v>0</v>
          </cell>
        </row>
        <row r="1552">
          <cell r="A1552" t="str">
            <v>WindS</v>
          </cell>
          <cell r="B1552" t="str">
            <v>Sverige</v>
          </cell>
          <cell r="G1552">
            <v>552.5</v>
          </cell>
          <cell r="H1552">
            <v>0</v>
          </cell>
          <cell r="N1552">
            <v>1139.74742621983</v>
          </cell>
          <cell r="AK1552">
            <v>552.5</v>
          </cell>
          <cell r="AL1552">
            <v>0</v>
          </cell>
          <cell r="AN1552">
            <v>0</v>
          </cell>
          <cell r="AO1552">
            <v>86.438625000000002</v>
          </cell>
          <cell r="AP1552">
            <v>28812.875</v>
          </cell>
          <cell r="AQ1552">
            <v>0</v>
          </cell>
          <cell r="BG1552" t="b">
            <v>0</v>
          </cell>
          <cell r="BO1552" t="b">
            <v>0</v>
          </cell>
          <cell r="CA1552" t="b">
            <v>0</v>
          </cell>
          <cell r="CB1552" t="b">
            <v>0</v>
          </cell>
          <cell r="CD1552" t="b">
            <v>0</v>
          </cell>
          <cell r="CE1552" t="b">
            <v>0</v>
          </cell>
          <cell r="CG1552" t="b">
            <v>0</v>
          </cell>
          <cell r="CH1552" t="b">
            <v>0</v>
          </cell>
          <cell r="CP1552" t="str">
            <v>ERWINWON</v>
          </cell>
          <cell r="CT1552" t="b">
            <v>0</v>
          </cell>
          <cell r="CV1552" t="b">
            <v>0</v>
          </cell>
          <cell r="CX1552" t="b">
            <v>0</v>
          </cell>
          <cell r="CZ1552" t="b">
            <v>0</v>
          </cell>
          <cell r="DB1552" t="b">
            <v>0</v>
          </cell>
          <cell r="DD1552" t="b">
            <v>0</v>
          </cell>
          <cell r="DF1552" t="b">
            <v>0</v>
          </cell>
          <cell r="DH1552" t="b">
            <v>0</v>
          </cell>
          <cell r="DJ1552" t="b">
            <v>0</v>
          </cell>
          <cell r="DL1552" t="b">
            <v>0</v>
          </cell>
          <cell r="DN1552" t="b">
            <v>0</v>
          </cell>
          <cell r="DP1552" t="b">
            <v>0</v>
          </cell>
          <cell r="DV1552">
            <v>0</v>
          </cell>
          <cell r="DX1552">
            <v>0</v>
          </cell>
          <cell r="DZ1552">
            <v>0</v>
          </cell>
          <cell r="EB1552">
            <v>0</v>
          </cell>
          <cell r="ED1552">
            <v>0</v>
          </cell>
          <cell r="EF1552">
            <v>0</v>
          </cell>
          <cell r="EJ1552">
            <v>0</v>
          </cell>
          <cell r="EL1552">
            <v>0</v>
          </cell>
          <cell r="EN1552">
            <v>0</v>
          </cell>
          <cell r="EP1552">
            <v>0</v>
          </cell>
          <cell r="ER1552">
            <v>0</v>
          </cell>
          <cell r="ET1552">
            <v>0</v>
          </cell>
          <cell r="EX1552">
            <v>0</v>
          </cell>
          <cell r="EZ1552">
            <v>0</v>
          </cell>
          <cell r="FD1552">
            <v>0</v>
          </cell>
          <cell r="FF1552">
            <v>0</v>
          </cell>
        </row>
        <row r="1553">
          <cell r="A1553" t="str">
            <v>WindS</v>
          </cell>
          <cell r="B1553" t="str">
            <v>Sverige</v>
          </cell>
          <cell r="G1553">
            <v>680</v>
          </cell>
          <cell r="H1553">
            <v>0</v>
          </cell>
          <cell r="N1553">
            <v>1431</v>
          </cell>
          <cell r="AK1553">
            <v>680</v>
          </cell>
          <cell r="AL1553">
            <v>0</v>
          </cell>
          <cell r="AN1553">
            <v>0</v>
          </cell>
          <cell r="AO1553">
            <v>106.38600000000001</v>
          </cell>
          <cell r="AP1553">
            <v>35462</v>
          </cell>
          <cell r="AQ1553">
            <v>0</v>
          </cell>
          <cell r="BG1553" t="b">
            <v>0</v>
          </cell>
          <cell r="BO1553" t="b">
            <v>0</v>
          </cell>
          <cell r="CA1553" t="b">
            <v>0</v>
          </cell>
          <cell r="CB1553" t="b">
            <v>0</v>
          </cell>
          <cell r="CD1553" t="b">
            <v>0</v>
          </cell>
          <cell r="CE1553" t="b">
            <v>0</v>
          </cell>
          <cell r="CG1553" t="b">
            <v>0</v>
          </cell>
          <cell r="CH1553" t="b">
            <v>0</v>
          </cell>
          <cell r="CP1553" t="str">
            <v>ERWINWON</v>
          </cell>
          <cell r="CT1553" t="b">
            <v>0</v>
          </cell>
          <cell r="CV1553" t="b">
            <v>0</v>
          </cell>
          <cell r="CX1553" t="b">
            <v>0</v>
          </cell>
          <cell r="CZ1553" t="b">
            <v>0</v>
          </cell>
          <cell r="DB1553" t="b">
            <v>0</v>
          </cell>
          <cell r="DD1553" t="b">
            <v>0</v>
          </cell>
          <cell r="DF1553" t="b">
            <v>0</v>
          </cell>
          <cell r="DH1553" t="b">
            <v>0</v>
          </cell>
          <cell r="DJ1553" t="b">
            <v>0</v>
          </cell>
          <cell r="DL1553" t="b">
            <v>0</v>
          </cell>
          <cell r="DN1553" t="b">
            <v>0</v>
          </cell>
          <cell r="DP1553" t="b">
            <v>0</v>
          </cell>
          <cell r="DV1553">
            <v>0</v>
          </cell>
          <cell r="DX1553">
            <v>0</v>
          </cell>
          <cell r="DZ1553">
            <v>0</v>
          </cell>
          <cell r="EB1553">
            <v>0</v>
          </cell>
          <cell r="ED1553">
            <v>0</v>
          </cell>
          <cell r="EF1553">
            <v>0</v>
          </cell>
          <cell r="EJ1553">
            <v>0</v>
          </cell>
          <cell r="EL1553">
            <v>0</v>
          </cell>
          <cell r="EN1553">
            <v>0</v>
          </cell>
          <cell r="EP1553">
            <v>0</v>
          </cell>
          <cell r="ER1553">
            <v>0</v>
          </cell>
          <cell r="ET1553">
            <v>0</v>
          </cell>
          <cell r="EX1553">
            <v>0</v>
          </cell>
          <cell r="EZ1553">
            <v>0</v>
          </cell>
          <cell r="FD1553">
            <v>0</v>
          </cell>
          <cell r="FF1553">
            <v>0</v>
          </cell>
        </row>
        <row r="1554">
          <cell r="A1554" t="str">
            <v>WindS</v>
          </cell>
          <cell r="B1554" t="str">
            <v>Sverige</v>
          </cell>
          <cell r="G1554">
            <v>900.5</v>
          </cell>
          <cell r="H1554">
            <v>0</v>
          </cell>
          <cell r="N1554">
            <v>1995</v>
          </cell>
          <cell r="AK1554">
            <v>900.5</v>
          </cell>
          <cell r="AL1554">
            <v>0</v>
          </cell>
          <cell r="AN1554">
            <v>0</v>
          </cell>
          <cell r="AO1554">
            <v>140.88322500000001</v>
          </cell>
          <cell r="AP1554">
            <v>46961.074999999997</v>
          </cell>
          <cell r="AQ1554">
            <v>0</v>
          </cell>
          <cell r="BG1554" t="b">
            <v>0</v>
          </cell>
          <cell r="BO1554" t="b">
            <v>0</v>
          </cell>
          <cell r="CA1554" t="b">
            <v>0</v>
          </cell>
          <cell r="CB1554" t="b">
            <v>0</v>
          </cell>
          <cell r="CD1554" t="b">
            <v>0</v>
          </cell>
          <cell r="CE1554" t="b">
            <v>0</v>
          </cell>
          <cell r="CG1554" t="b">
            <v>0</v>
          </cell>
          <cell r="CH1554" t="b">
            <v>0</v>
          </cell>
          <cell r="CP1554" t="str">
            <v>ERWINWON</v>
          </cell>
          <cell r="CT1554" t="b">
            <v>0</v>
          </cell>
          <cell r="CV1554" t="b">
            <v>0</v>
          </cell>
          <cell r="CX1554" t="b">
            <v>0</v>
          </cell>
          <cell r="CZ1554" t="b">
            <v>0</v>
          </cell>
          <cell r="DB1554" t="b">
            <v>0</v>
          </cell>
          <cell r="DD1554" t="b">
            <v>0</v>
          </cell>
          <cell r="DF1554" t="b">
            <v>0</v>
          </cell>
          <cell r="DH1554" t="b">
            <v>0</v>
          </cell>
          <cell r="DJ1554" t="b">
            <v>0</v>
          </cell>
          <cell r="DL1554" t="b">
            <v>0</v>
          </cell>
          <cell r="DN1554" t="b">
            <v>0</v>
          </cell>
          <cell r="DP1554" t="b">
            <v>0</v>
          </cell>
          <cell r="DV1554">
            <v>0</v>
          </cell>
          <cell r="DX1554">
            <v>0</v>
          </cell>
          <cell r="DZ1554">
            <v>0</v>
          </cell>
          <cell r="EB1554">
            <v>0</v>
          </cell>
          <cell r="ED1554">
            <v>0</v>
          </cell>
          <cell r="EF1554">
            <v>0</v>
          </cell>
          <cell r="EJ1554">
            <v>0</v>
          </cell>
          <cell r="EL1554">
            <v>0</v>
          </cell>
          <cell r="EN1554">
            <v>0</v>
          </cell>
          <cell r="EP1554">
            <v>0</v>
          </cell>
          <cell r="ER1554">
            <v>0</v>
          </cell>
          <cell r="ET1554">
            <v>0</v>
          </cell>
          <cell r="EX1554">
            <v>0</v>
          </cell>
          <cell r="EZ1554">
            <v>0</v>
          </cell>
          <cell r="FD1554">
            <v>0</v>
          </cell>
          <cell r="FF1554">
            <v>0</v>
          </cell>
        </row>
        <row r="1555">
          <cell r="A1555" t="str">
            <v>WindS</v>
          </cell>
          <cell r="B1555" t="str">
            <v>Sverige</v>
          </cell>
          <cell r="G1555">
            <v>1108.1666666666665</v>
          </cell>
          <cell r="H1555">
            <v>0</v>
          </cell>
          <cell r="N1555">
            <v>2770.4166666666665</v>
          </cell>
          <cell r="AK1555">
            <v>1108.1666666666665</v>
          </cell>
          <cell r="AL1555">
            <v>0</v>
          </cell>
          <cell r="AN1555">
            <v>0</v>
          </cell>
          <cell r="AO1555">
            <v>173.37267499999999</v>
          </cell>
          <cell r="AP1555">
            <v>57790.891666666656</v>
          </cell>
          <cell r="AQ1555">
            <v>0</v>
          </cell>
          <cell r="BG1555" t="b">
            <v>0</v>
          </cell>
          <cell r="BO1555" t="b">
            <v>0</v>
          </cell>
          <cell r="CA1555" t="b">
            <v>0</v>
          </cell>
          <cell r="CB1555" t="b">
            <v>0</v>
          </cell>
          <cell r="CD1555" t="b">
            <v>0</v>
          </cell>
          <cell r="CE1555" t="b">
            <v>0</v>
          </cell>
          <cell r="CG1555" t="b">
            <v>0</v>
          </cell>
          <cell r="CH1555" t="b">
            <v>0</v>
          </cell>
          <cell r="CP1555" t="str">
            <v>ERWINWON</v>
          </cell>
          <cell r="CT1555" t="b">
            <v>0</v>
          </cell>
          <cell r="CV1555" t="b">
            <v>0</v>
          </cell>
          <cell r="CX1555" t="b">
            <v>0</v>
          </cell>
          <cell r="CZ1555" t="b">
            <v>0</v>
          </cell>
          <cell r="DB1555" t="b">
            <v>0</v>
          </cell>
          <cell r="DD1555" t="b">
            <v>0</v>
          </cell>
          <cell r="DF1555" t="b">
            <v>0</v>
          </cell>
          <cell r="DH1555" t="b">
            <v>0</v>
          </cell>
          <cell r="DJ1555" t="b">
            <v>0</v>
          </cell>
          <cell r="DL1555" t="b">
            <v>0</v>
          </cell>
          <cell r="DN1555" t="b">
            <v>0</v>
          </cell>
          <cell r="DP1555" t="b">
            <v>0</v>
          </cell>
          <cell r="DV1555">
            <v>0</v>
          </cell>
          <cell r="DX1555">
            <v>0</v>
          </cell>
          <cell r="DZ1555">
            <v>0</v>
          </cell>
          <cell r="EB1555">
            <v>0</v>
          </cell>
          <cell r="ED1555">
            <v>0</v>
          </cell>
          <cell r="EF1555">
            <v>0</v>
          </cell>
          <cell r="EJ1555">
            <v>0</v>
          </cell>
          <cell r="EL1555">
            <v>0</v>
          </cell>
          <cell r="EN1555">
            <v>0</v>
          </cell>
          <cell r="EP1555">
            <v>0</v>
          </cell>
          <cell r="ER1555">
            <v>0</v>
          </cell>
          <cell r="ET1555">
            <v>0</v>
          </cell>
          <cell r="EX1555">
            <v>0</v>
          </cell>
          <cell r="EZ1555">
            <v>0</v>
          </cell>
          <cell r="FD1555">
            <v>0</v>
          </cell>
          <cell r="FF1555">
            <v>0</v>
          </cell>
        </row>
        <row r="1556">
          <cell r="A1556" t="str">
            <v>WindS</v>
          </cell>
          <cell r="B1556" t="str">
            <v>Sverige</v>
          </cell>
          <cell r="G1556">
            <v>1418.3333333333333</v>
          </cell>
          <cell r="H1556">
            <v>0</v>
          </cell>
          <cell r="N1556">
            <v>3545.833333333333</v>
          </cell>
          <cell r="AK1556">
            <v>1418.3333333333333</v>
          </cell>
          <cell r="AL1556">
            <v>0</v>
          </cell>
          <cell r="AN1556">
            <v>0</v>
          </cell>
          <cell r="AO1556">
            <v>221.89824999999999</v>
          </cell>
          <cell r="AP1556">
            <v>73966.083333333328</v>
          </cell>
          <cell r="AQ1556">
            <v>0</v>
          </cell>
          <cell r="BG1556" t="b">
            <v>0</v>
          </cell>
          <cell r="BO1556" t="b">
            <v>0</v>
          </cell>
          <cell r="CA1556" t="b">
            <v>0</v>
          </cell>
          <cell r="CB1556" t="b">
            <v>0</v>
          </cell>
          <cell r="CD1556" t="b">
            <v>0</v>
          </cell>
          <cell r="CE1556" t="b">
            <v>0</v>
          </cell>
          <cell r="CG1556" t="b">
            <v>0</v>
          </cell>
          <cell r="CH1556" t="b">
            <v>0</v>
          </cell>
          <cell r="CP1556" t="str">
            <v>ERWINWON</v>
          </cell>
          <cell r="CT1556" t="b">
            <v>0</v>
          </cell>
          <cell r="CV1556" t="b">
            <v>0</v>
          </cell>
          <cell r="CX1556" t="b">
            <v>0</v>
          </cell>
          <cell r="CZ1556" t="b">
            <v>0</v>
          </cell>
          <cell r="DB1556" t="b">
            <v>0</v>
          </cell>
          <cell r="DD1556" t="b">
            <v>0</v>
          </cell>
          <cell r="DF1556" t="b">
            <v>0</v>
          </cell>
          <cell r="DH1556" t="b">
            <v>0</v>
          </cell>
          <cell r="DJ1556" t="b">
            <v>0</v>
          </cell>
          <cell r="DL1556" t="b">
            <v>0</v>
          </cell>
          <cell r="DN1556" t="b">
            <v>0</v>
          </cell>
          <cell r="DP1556" t="b">
            <v>0</v>
          </cell>
          <cell r="DV1556">
            <v>0</v>
          </cell>
          <cell r="DX1556">
            <v>0</v>
          </cell>
          <cell r="DZ1556">
            <v>0</v>
          </cell>
          <cell r="EB1556">
            <v>0</v>
          </cell>
          <cell r="ED1556">
            <v>0</v>
          </cell>
          <cell r="EF1556">
            <v>0</v>
          </cell>
          <cell r="EJ1556">
            <v>0</v>
          </cell>
          <cell r="EL1556">
            <v>0</v>
          </cell>
          <cell r="EN1556">
            <v>0</v>
          </cell>
          <cell r="EP1556">
            <v>0</v>
          </cell>
          <cell r="ER1556">
            <v>0</v>
          </cell>
          <cell r="ET1556">
            <v>0</v>
          </cell>
          <cell r="EX1556">
            <v>0</v>
          </cell>
          <cell r="EZ1556">
            <v>0</v>
          </cell>
          <cell r="FD1556">
            <v>0</v>
          </cell>
          <cell r="FF1556">
            <v>0</v>
          </cell>
        </row>
        <row r="1557">
          <cell r="A1557" t="str">
            <v>WindS</v>
          </cell>
          <cell r="B1557" t="str">
            <v>Sverige</v>
          </cell>
          <cell r="G1557">
            <v>1728.5</v>
          </cell>
          <cell r="H1557">
            <v>0</v>
          </cell>
          <cell r="N1557">
            <v>4321.25</v>
          </cell>
          <cell r="AK1557">
            <v>1728.5</v>
          </cell>
          <cell r="AL1557">
            <v>0</v>
          </cell>
          <cell r="AN1557">
            <v>0</v>
          </cell>
          <cell r="AO1557">
            <v>270.42382500000002</v>
          </cell>
          <cell r="AP1557">
            <v>90141.274999999994</v>
          </cell>
          <cell r="AQ1557">
            <v>0</v>
          </cell>
          <cell r="BG1557" t="b">
            <v>0</v>
          </cell>
          <cell r="BO1557" t="b">
            <v>0</v>
          </cell>
          <cell r="CA1557" t="b">
            <v>0</v>
          </cell>
          <cell r="CB1557" t="b">
            <v>0</v>
          </cell>
          <cell r="CD1557" t="b">
            <v>0</v>
          </cell>
          <cell r="CE1557" t="b">
            <v>0</v>
          </cell>
          <cell r="CG1557" t="b">
            <v>0</v>
          </cell>
          <cell r="CH1557" t="b">
            <v>0</v>
          </cell>
          <cell r="CP1557" t="str">
            <v>ERWINWON</v>
          </cell>
          <cell r="CT1557" t="b">
            <v>0</v>
          </cell>
          <cell r="CV1557" t="b">
            <v>0</v>
          </cell>
          <cell r="CX1557" t="b">
            <v>0</v>
          </cell>
          <cell r="CZ1557" t="b">
            <v>0</v>
          </cell>
          <cell r="DB1557" t="b">
            <v>0</v>
          </cell>
          <cell r="DD1557" t="b">
            <v>0</v>
          </cell>
          <cell r="DF1557" t="b">
            <v>0</v>
          </cell>
          <cell r="DH1557" t="b">
            <v>0</v>
          </cell>
          <cell r="DJ1557" t="b">
            <v>0</v>
          </cell>
          <cell r="DL1557" t="b">
            <v>0</v>
          </cell>
          <cell r="DN1557" t="b">
            <v>0</v>
          </cell>
          <cell r="DP1557" t="b">
            <v>0</v>
          </cell>
          <cell r="DV1557">
            <v>0</v>
          </cell>
          <cell r="DX1557">
            <v>0</v>
          </cell>
          <cell r="DZ1557">
            <v>0</v>
          </cell>
          <cell r="EB1557">
            <v>0</v>
          </cell>
          <cell r="ED1557">
            <v>0</v>
          </cell>
          <cell r="EF1557">
            <v>0</v>
          </cell>
          <cell r="EJ1557">
            <v>0</v>
          </cell>
          <cell r="EL1557">
            <v>0</v>
          </cell>
          <cell r="EN1557">
            <v>0</v>
          </cell>
          <cell r="EP1557">
            <v>0</v>
          </cell>
          <cell r="ER1557">
            <v>0</v>
          </cell>
          <cell r="ET1557">
            <v>0</v>
          </cell>
          <cell r="EX1557">
            <v>0</v>
          </cell>
          <cell r="EZ1557">
            <v>0</v>
          </cell>
          <cell r="FD1557">
            <v>0</v>
          </cell>
          <cell r="FF1557">
            <v>0</v>
          </cell>
        </row>
        <row r="1558">
          <cell r="A1558" t="str">
            <v>WindS</v>
          </cell>
          <cell r="B1558" t="str">
            <v>Sverige</v>
          </cell>
          <cell r="G1558">
            <v>2038.6666666666667</v>
          </cell>
          <cell r="H1558">
            <v>0</v>
          </cell>
          <cell r="N1558">
            <v>5096.666666666667</v>
          </cell>
          <cell r="AK1558">
            <v>2038.6666666666667</v>
          </cell>
          <cell r="AL1558">
            <v>0</v>
          </cell>
          <cell r="AN1558">
            <v>0</v>
          </cell>
          <cell r="AO1558">
            <v>318.94940000000003</v>
          </cell>
          <cell r="AP1558">
            <v>106316.46666666667</v>
          </cell>
          <cell r="AQ1558">
            <v>0</v>
          </cell>
          <cell r="BG1558" t="b">
            <v>0</v>
          </cell>
          <cell r="BO1558" t="b">
            <v>0</v>
          </cell>
          <cell r="CA1558" t="b">
            <v>0</v>
          </cell>
          <cell r="CB1558" t="b">
            <v>0</v>
          </cell>
          <cell r="CD1558" t="b">
            <v>0</v>
          </cell>
          <cell r="CE1558" t="b">
            <v>0</v>
          </cell>
          <cell r="CG1558" t="b">
            <v>0</v>
          </cell>
          <cell r="CH1558" t="b">
            <v>0</v>
          </cell>
          <cell r="CP1558" t="str">
            <v>ERWINWON</v>
          </cell>
          <cell r="CT1558" t="b">
            <v>0</v>
          </cell>
          <cell r="CV1558" t="b">
            <v>0</v>
          </cell>
          <cell r="CX1558" t="b">
            <v>0</v>
          </cell>
          <cell r="CZ1558" t="b">
            <v>0</v>
          </cell>
          <cell r="DB1558" t="b">
            <v>0</v>
          </cell>
          <cell r="DD1558" t="b">
            <v>0</v>
          </cell>
          <cell r="DF1558" t="b">
            <v>0</v>
          </cell>
          <cell r="DH1558" t="b">
            <v>0</v>
          </cell>
          <cell r="DJ1558" t="b">
            <v>0</v>
          </cell>
          <cell r="DL1558" t="b">
            <v>0</v>
          </cell>
          <cell r="DN1558" t="b">
            <v>0</v>
          </cell>
          <cell r="DP1558" t="b">
            <v>0</v>
          </cell>
          <cell r="DV1558">
            <v>0</v>
          </cell>
          <cell r="DX1558">
            <v>0</v>
          </cell>
          <cell r="DZ1558">
            <v>0</v>
          </cell>
          <cell r="EB1558">
            <v>0</v>
          </cell>
          <cell r="ED1558">
            <v>0</v>
          </cell>
          <cell r="EF1558">
            <v>0</v>
          </cell>
          <cell r="EJ1558">
            <v>0</v>
          </cell>
          <cell r="EL1558">
            <v>0</v>
          </cell>
          <cell r="EN1558">
            <v>0</v>
          </cell>
          <cell r="EP1558">
            <v>0</v>
          </cell>
          <cell r="ER1558">
            <v>0</v>
          </cell>
          <cell r="ET1558">
            <v>0</v>
          </cell>
          <cell r="EX1558">
            <v>0</v>
          </cell>
          <cell r="EZ1558">
            <v>0</v>
          </cell>
          <cell r="FD1558">
            <v>0</v>
          </cell>
          <cell r="FF1558">
            <v>0</v>
          </cell>
        </row>
        <row r="1559">
          <cell r="A1559" t="str">
            <v>WindS</v>
          </cell>
          <cell r="B1559" t="str">
            <v>Sverige</v>
          </cell>
          <cell r="G1559">
            <v>2348.8333333333339</v>
          </cell>
          <cell r="H1559">
            <v>0</v>
          </cell>
          <cell r="N1559">
            <v>5872.0833333333339</v>
          </cell>
          <cell r="AK1559">
            <v>2348.8333333333339</v>
          </cell>
          <cell r="AL1559">
            <v>0</v>
          </cell>
          <cell r="AN1559">
            <v>0</v>
          </cell>
          <cell r="AO1559">
            <v>367.47497500000009</v>
          </cell>
          <cell r="AP1559">
            <v>122491.65833333335</v>
          </cell>
          <cell r="AQ1559">
            <v>0</v>
          </cell>
          <cell r="BG1559" t="b">
            <v>0</v>
          </cell>
          <cell r="BO1559" t="b">
            <v>0</v>
          </cell>
          <cell r="CA1559" t="b">
            <v>0</v>
          </cell>
          <cell r="CB1559" t="b">
            <v>0</v>
          </cell>
          <cell r="CD1559" t="b">
            <v>0</v>
          </cell>
          <cell r="CE1559" t="b">
            <v>0</v>
          </cell>
          <cell r="CG1559" t="b">
            <v>0</v>
          </cell>
          <cell r="CH1559" t="b">
            <v>0</v>
          </cell>
          <cell r="CP1559" t="str">
            <v>ERWINWON</v>
          </cell>
          <cell r="CT1559" t="b">
            <v>0</v>
          </cell>
          <cell r="CV1559" t="b">
            <v>0</v>
          </cell>
          <cell r="CX1559" t="b">
            <v>0</v>
          </cell>
          <cell r="CZ1559" t="b">
            <v>0</v>
          </cell>
          <cell r="DB1559" t="b">
            <v>0</v>
          </cell>
          <cell r="DD1559" t="b">
            <v>0</v>
          </cell>
          <cell r="DF1559" t="b">
            <v>0</v>
          </cell>
          <cell r="DH1559" t="b">
            <v>0</v>
          </cell>
          <cell r="DJ1559" t="b">
            <v>0</v>
          </cell>
          <cell r="DL1559" t="b">
            <v>0</v>
          </cell>
          <cell r="DN1559" t="b">
            <v>0</v>
          </cell>
          <cell r="DP1559" t="b">
            <v>0</v>
          </cell>
          <cell r="DV1559">
            <v>0</v>
          </cell>
          <cell r="DX1559">
            <v>0</v>
          </cell>
          <cell r="DZ1559">
            <v>0</v>
          </cell>
          <cell r="EB1559">
            <v>0</v>
          </cell>
          <cell r="ED1559">
            <v>0</v>
          </cell>
          <cell r="EF1559">
            <v>0</v>
          </cell>
          <cell r="EJ1559">
            <v>0</v>
          </cell>
          <cell r="EL1559">
            <v>0</v>
          </cell>
          <cell r="EN1559">
            <v>0</v>
          </cell>
          <cell r="EP1559">
            <v>0</v>
          </cell>
          <cell r="ER1559">
            <v>0</v>
          </cell>
          <cell r="ET1559">
            <v>0</v>
          </cell>
          <cell r="EX1559">
            <v>0</v>
          </cell>
          <cell r="EZ1559">
            <v>0</v>
          </cell>
          <cell r="FD1559">
            <v>0</v>
          </cell>
          <cell r="FF1559">
            <v>0</v>
          </cell>
        </row>
        <row r="1560">
          <cell r="A1560" t="str">
            <v>WindS</v>
          </cell>
          <cell r="B1560" t="str">
            <v>Sverige</v>
          </cell>
          <cell r="G1560">
            <v>2659.0000000000005</v>
          </cell>
          <cell r="H1560">
            <v>0</v>
          </cell>
          <cell r="N1560">
            <v>6647.5000000000009</v>
          </cell>
          <cell r="AK1560">
            <v>2659.0000000000005</v>
          </cell>
          <cell r="AL1560">
            <v>0</v>
          </cell>
          <cell r="AN1560">
            <v>0</v>
          </cell>
          <cell r="AO1560">
            <v>416.00055000000009</v>
          </cell>
          <cell r="AP1560">
            <v>138666.85</v>
          </cell>
          <cell r="AQ1560">
            <v>0</v>
          </cell>
          <cell r="BG1560" t="b">
            <v>0</v>
          </cell>
          <cell r="BO1560" t="b">
            <v>0</v>
          </cell>
          <cell r="CA1560" t="b">
            <v>0</v>
          </cell>
          <cell r="CB1560" t="b">
            <v>0</v>
          </cell>
          <cell r="CD1560" t="b">
            <v>0</v>
          </cell>
          <cell r="CE1560" t="b">
            <v>0</v>
          </cell>
          <cell r="CG1560" t="b">
            <v>0</v>
          </cell>
          <cell r="CH1560" t="b">
            <v>0</v>
          </cell>
          <cell r="CP1560" t="str">
            <v>ERWINWON</v>
          </cell>
          <cell r="CT1560" t="b">
            <v>0</v>
          </cell>
          <cell r="CV1560" t="b">
            <v>0</v>
          </cell>
          <cell r="CX1560" t="b">
            <v>0</v>
          </cell>
          <cell r="CZ1560" t="b">
            <v>0</v>
          </cell>
          <cell r="DB1560" t="b">
            <v>0</v>
          </cell>
          <cell r="DD1560" t="b">
            <v>0</v>
          </cell>
          <cell r="DF1560" t="b">
            <v>0</v>
          </cell>
          <cell r="DH1560" t="b">
            <v>0</v>
          </cell>
          <cell r="DJ1560" t="b">
            <v>0</v>
          </cell>
          <cell r="DL1560" t="b">
            <v>0</v>
          </cell>
          <cell r="DN1560" t="b">
            <v>0</v>
          </cell>
          <cell r="DP1560" t="b">
            <v>0</v>
          </cell>
          <cell r="DV1560">
            <v>0</v>
          </cell>
          <cell r="DX1560">
            <v>0</v>
          </cell>
          <cell r="DZ1560">
            <v>0</v>
          </cell>
          <cell r="EB1560">
            <v>0</v>
          </cell>
          <cell r="ED1560">
            <v>0</v>
          </cell>
          <cell r="EF1560">
            <v>0</v>
          </cell>
          <cell r="EJ1560">
            <v>0</v>
          </cell>
          <cell r="EL1560">
            <v>0</v>
          </cell>
          <cell r="EN1560">
            <v>0</v>
          </cell>
          <cell r="EP1560">
            <v>0</v>
          </cell>
          <cell r="ER1560">
            <v>0</v>
          </cell>
          <cell r="ET1560">
            <v>0</v>
          </cell>
          <cell r="EX1560">
            <v>0</v>
          </cell>
          <cell r="EZ1560">
            <v>0</v>
          </cell>
          <cell r="FD1560">
            <v>0</v>
          </cell>
          <cell r="FF1560">
            <v>0</v>
          </cell>
        </row>
        <row r="1561">
          <cell r="A1561" t="str">
            <v>WindS</v>
          </cell>
          <cell r="B1561" t="str">
            <v>Sverige</v>
          </cell>
          <cell r="G1561">
            <v>2969.166666666667</v>
          </cell>
          <cell r="H1561">
            <v>0</v>
          </cell>
          <cell r="N1561">
            <v>7422.9166666666679</v>
          </cell>
          <cell r="AK1561">
            <v>2969.166666666667</v>
          </cell>
          <cell r="AL1561">
            <v>0</v>
          </cell>
          <cell r="AN1561">
            <v>0</v>
          </cell>
          <cell r="AO1561">
            <v>464.52612500000009</v>
          </cell>
          <cell r="AP1561">
            <v>154842.04166666669</v>
          </cell>
          <cell r="AQ1561">
            <v>0</v>
          </cell>
          <cell r="BG1561" t="b">
            <v>0</v>
          </cell>
          <cell r="BO1561" t="b">
            <v>0</v>
          </cell>
          <cell r="CA1561" t="b">
            <v>0</v>
          </cell>
          <cell r="CB1561" t="b">
            <v>0</v>
          </cell>
          <cell r="CD1561" t="b">
            <v>0</v>
          </cell>
          <cell r="CE1561" t="b">
            <v>0</v>
          </cell>
          <cell r="CG1561" t="b">
            <v>0</v>
          </cell>
          <cell r="CH1561" t="b">
            <v>0</v>
          </cell>
          <cell r="CP1561" t="str">
            <v>ERWINWON</v>
          </cell>
          <cell r="CT1561" t="b">
            <v>0</v>
          </cell>
          <cell r="CV1561" t="b">
            <v>0</v>
          </cell>
          <cell r="CX1561" t="b">
            <v>0</v>
          </cell>
          <cell r="CZ1561" t="b">
            <v>0</v>
          </cell>
          <cell r="DB1561" t="b">
            <v>0</v>
          </cell>
          <cell r="DD1561" t="b">
            <v>0</v>
          </cell>
          <cell r="DF1561" t="b">
            <v>0</v>
          </cell>
          <cell r="DH1561" t="b">
            <v>0</v>
          </cell>
          <cell r="DJ1561" t="b">
            <v>0</v>
          </cell>
          <cell r="DL1561" t="b">
            <v>0</v>
          </cell>
          <cell r="DN1561" t="b">
            <v>0</v>
          </cell>
          <cell r="DP1561" t="b">
            <v>0</v>
          </cell>
          <cell r="DV1561">
            <v>0</v>
          </cell>
          <cell r="DX1561">
            <v>0</v>
          </cell>
          <cell r="DZ1561">
            <v>0</v>
          </cell>
          <cell r="EB1561">
            <v>0</v>
          </cell>
          <cell r="ED1561">
            <v>0</v>
          </cell>
          <cell r="EF1561">
            <v>0</v>
          </cell>
          <cell r="EJ1561">
            <v>0</v>
          </cell>
          <cell r="EL1561">
            <v>0</v>
          </cell>
          <cell r="EN1561">
            <v>0</v>
          </cell>
          <cell r="EP1561">
            <v>0</v>
          </cell>
          <cell r="ER1561">
            <v>0</v>
          </cell>
          <cell r="ET1561">
            <v>0</v>
          </cell>
          <cell r="EX1561">
            <v>0</v>
          </cell>
          <cell r="EZ1561">
            <v>0</v>
          </cell>
          <cell r="FD1561">
            <v>0</v>
          </cell>
          <cell r="FF1561">
            <v>0</v>
          </cell>
        </row>
        <row r="1562">
          <cell r="A1562" t="str">
            <v>WindS</v>
          </cell>
          <cell r="B1562" t="str">
            <v>Sverige</v>
          </cell>
          <cell r="G1562">
            <v>3279.3333333333335</v>
          </cell>
          <cell r="H1562">
            <v>0</v>
          </cell>
          <cell r="N1562">
            <v>8198.3333333333339</v>
          </cell>
          <cell r="AK1562">
            <v>3279.3333333333335</v>
          </cell>
          <cell r="AL1562">
            <v>0</v>
          </cell>
          <cell r="AN1562">
            <v>0</v>
          </cell>
          <cell r="AO1562">
            <v>513.0517000000001</v>
          </cell>
          <cell r="AP1562">
            <v>171017.23333333334</v>
          </cell>
          <cell r="AQ1562">
            <v>0</v>
          </cell>
          <cell r="BG1562" t="b">
            <v>0</v>
          </cell>
          <cell r="BO1562" t="b">
            <v>0</v>
          </cell>
          <cell r="CA1562" t="b">
            <v>0</v>
          </cell>
          <cell r="CB1562" t="b">
            <v>0</v>
          </cell>
          <cell r="CD1562" t="b">
            <v>0</v>
          </cell>
          <cell r="CE1562" t="b">
            <v>0</v>
          </cell>
          <cell r="CG1562" t="b">
            <v>0</v>
          </cell>
          <cell r="CH1562" t="b">
            <v>0</v>
          </cell>
          <cell r="CP1562" t="str">
            <v>ERWINWON</v>
          </cell>
          <cell r="CT1562" t="b">
            <v>0</v>
          </cell>
          <cell r="CV1562" t="b">
            <v>0</v>
          </cell>
          <cell r="CX1562" t="b">
            <v>0</v>
          </cell>
          <cell r="CZ1562" t="b">
            <v>0</v>
          </cell>
          <cell r="DB1562" t="b">
            <v>0</v>
          </cell>
          <cell r="DD1562" t="b">
            <v>0</v>
          </cell>
          <cell r="DF1562" t="b">
            <v>0</v>
          </cell>
          <cell r="DH1562" t="b">
            <v>0</v>
          </cell>
          <cell r="DJ1562" t="b">
            <v>0</v>
          </cell>
          <cell r="DL1562" t="b">
            <v>0</v>
          </cell>
          <cell r="DN1562" t="b">
            <v>0</v>
          </cell>
          <cell r="DP1562" t="b">
            <v>0</v>
          </cell>
          <cell r="DV1562">
            <v>0</v>
          </cell>
          <cell r="DX1562">
            <v>0</v>
          </cell>
          <cell r="DZ1562">
            <v>0</v>
          </cell>
          <cell r="EB1562">
            <v>0</v>
          </cell>
          <cell r="ED1562">
            <v>0</v>
          </cell>
          <cell r="EF1562">
            <v>0</v>
          </cell>
          <cell r="EJ1562">
            <v>0</v>
          </cell>
          <cell r="EL1562">
            <v>0</v>
          </cell>
          <cell r="EN1562">
            <v>0</v>
          </cell>
          <cell r="EP1562">
            <v>0</v>
          </cell>
          <cell r="ER1562">
            <v>0</v>
          </cell>
          <cell r="ET1562">
            <v>0</v>
          </cell>
          <cell r="EX1562">
            <v>0</v>
          </cell>
          <cell r="EZ1562">
            <v>0</v>
          </cell>
          <cell r="FD1562">
            <v>0</v>
          </cell>
          <cell r="FF1562">
            <v>0</v>
          </cell>
        </row>
        <row r="1563">
          <cell r="A1563" t="str">
            <v>WindS</v>
          </cell>
          <cell r="B1563" t="str">
            <v>Sverige</v>
          </cell>
          <cell r="G1563">
            <v>3589.5</v>
          </cell>
          <cell r="H1563">
            <v>0</v>
          </cell>
          <cell r="N1563">
            <v>8973.75</v>
          </cell>
          <cell r="AK1563">
            <v>3589.5</v>
          </cell>
          <cell r="AL1563">
            <v>0</v>
          </cell>
          <cell r="AN1563">
            <v>0</v>
          </cell>
          <cell r="AO1563">
            <v>561.57727499999999</v>
          </cell>
          <cell r="AP1563">
            <v>187192.42499999999</v>
          </cell>
          <cell r="AQ1563">
            <v>0</v>
          </cell>
          <cell r="BG1563" t="b">
            <v>0</v>
          </cell>
          <cell r="BO1563" t="b">
            <v>0</v>
          </cell>
          <cell r="CA1563" t="b">
            <v>0</v>
          </cell>
          <cell r="CB1563" t="b">
            <v>0</v>
          </cell>
          <cell r="CD1563" t="b">
            <v>0</v>
          </cell>
          <cell r="CE1563" t="b">
            <v>0</v>
          </cell>
          <cell r="CG1563" t="b">
            <v>0</v>
          </cell>
          <cell r="CH1563" t="b">
            <v>0</v>
          </cell>
          <cell r="CP1563" t="str">
            <v>ERWINWON</v>
          </cell>
          <cell r="CT1563" t="b">
            <v>0</v>
          </cell>
          <cell r="CV1563" t="b">
            <v>0</v>
          </cell>
          <cell r="CX1563" t="b">
            <v>0</v>
          </cell>
          <cell r="CZ1563" t="b">
            <v>0</v>
          </cell>
          <cell r="DB1563" t="b">
            <v>0</v>
          </cell>
          <cell r="DD1563" t="b">
            <v>0</v>
          </cell>
          <cell r="DF1563" t="b">
            <v>0</v>
          </cell>
          <cell r="DH1563" t="b">
            <v>0</v>
          </cell>
          <cell r="DJ1563" t="b">
            <v>0</v>
          </cell>
          <cell r="DL1563" t="b">
            <v>0</v>
          </cell>
          <cell r="DN1563" t="b">
            <v>0</v>
          </cell>
          <cell r="DP1563" t="b">
            <v>0</v>
          </cell>
          <cell r="DV1563">
            <v>0</v>
          </cell>
          <cell r="DX1563">
            <v>0</v>
          </cell>
          <cell r="DZ1563">
            <v>0</v>
          </cell>
          <cell r="EB1563">
            <v>0</v>
          </cell>
          <cell r="ED1563">
            <v>0</v>
          </cell>
          <cell r="EF1563">
            <v>0</v>
          </cell>
          <cell r="EJ1563">
            <v>0</v>
          </cell>
          <cell r="EL1563">
            <v>0</v>
          </cell>
          <cell r="EN1563">
            <v>0</v>
          </cell>
          <cell r="EP1563">
            <v>0</v>
          </cell>
          <cell r="ER1563">
            <v>0</v>
          </cell>
          <cell r="ET1563">
            <v>0</v>
          </cell>
          <cell r="EX1563">
            <v>0</v>
          </cell>
          <cell r="EZ1563">
            <v>0</v>
          </cell>
          <cell r="FD1563">
            <v>0</v>
          </cell>
          <cell r="FF1563">
            <v>0</v>
          </cell>
        </row>
        <row r="1564">
          <cell r="A1564" t="str">
            <v>WindS</v>
          </cell>
          <cell r="B1564" t="str">
            <v>Sverige</v>
          </cell>
          <cell r="G1564">
            <v>3899.6666666666665</v>
          </cell>
          <cell r="H1564">
            <v>0</v>
          </cell>
          <cell r="N1564">
            <v>9749.1666666666661</v>
          </cell>
          <cell r="AK1564">
            <v>3899.6666666666665</v>
          </cell>
          <cell r="AL1564">
            <v>0</v>
          </cell>
          <cell r="AN1564">
            <v>0</v>
          </cell>
          <cell r="AO1564">
            <v>610.10284999999999</v>
          </cell>
          <cell r="AP1564">
            <v>203367.61666666664</v>
          </cell>
          <cell r="AQ1564">
            <v>0</v>
          </cell>
          <cell r="BG1564" t="b">
            <v>0</v>
          </cell>
          <cell r="BO1564" t="b">
            <v>0</v>
          </cell>
          <cell r="CA1564" t="b">
            <v>0</v>
          </cell>
          <cell r="CB1564" t="b">
            <v>0</v>
          </cell>
          <cell r="CD1564" t="b">
            <v>0</v>
          </cell>
          <cell r="CE1564" t="b">
            <v>0</v>
          </cell>
          <cell r="CG1564" t="b">
            <v>0</v>
          </cell>
          <cell r="CH1564" t="b">
            <v>0</v>
          </cell>
          <cell r="CP1564" t="str">
            <v>ERWINWON</v>
          </cell>
          <cell r="CT1564" t="b">
            <v>0</v>
          </cell>
          <cell r="CV1564" t="b">
            <v>0</v>
          </cell>
          <cell r="CX1564" t="b">
            <v>0</v>
          </cell>
          <cell r="CZ1564" t="b">
            <v>0</v>
          </cell>
          <cell r="DB1564" t="b">
            <v>0</v>
          </cell>
          <cell r="DD1564" t="b">
            <v>0</v>
          </cell>
          <cell r="DF1564" t="b">
            <v>0</v>
          </cell>
          <cell r="DH1564" t="b">
            <v>0</v>
          </cell>
          <cell r="DJ1564" t="b">
            <v>0</v>
          </cell>
          <cell r="DL1564" t="b">
            <v>0</v>
          </cell>
          <cell r="DN1564" t="b">
            <v>0</v>
          </cell>
          <cell r="DP1564" t="b">
            <v>0</v>
          </cell>
          <cell r="DV1564">
            <v>0</v>
          </cell>
          <cell r="DX1564">
            <v>0</v>
          </cell>
          <cell r="DZ1564">
            <v>0</v>
          </cell>
          <cell r="EB1564">
            <v>0</v>
          </cell>
          <cell r="ED1564">
            <v>0</v>
          </cell>
          <cell r="EF1564">
            <v>0</v>
          </cell>
          <cell r="EJ1564">
            <v>0</v>
          </cell>
          <cell r="EL1564">
            <v>0</v>
          </cell>
          <cell r="EN1564">
            <v>0</v>
          </cell>
          <cell r="EP1564">
            <v>0</v>
          </cell>
          <cell r="ER1564">
            <v>0</v>
          </cell>
          <cell r="ET1564">
            <v>0</v>
          </cell>
          <cell r="EX1564">
            <v>0</v>
          </cell>
          <cell r="EZ1564">
            <v>0</v>
          </cell>
          <cell r="FD1564">
            <v>0</v>
          </cell>
          <cell r="FF1564">
            <v>0</v>
          </cell>
        </row>
        <row r="1565">
          <cell r="A1565" t="str">
            <v>WindS</v>
          </cell>
          <cell r="B1565" t="str">
            <v>Sverige</v>
          </cell>
          <cell r="G1565">
            <v>4209.833333333333</v>
          </cell>
          <cell r="H1565">
            <v>0</v>
          </cell>
          <cell r="N1565">
            <v>10524.583333333332</v>
          </cell>
          <cell r="AK1565">
            <v>4209.833333333333</v>
          </cell>
          <cell r="AL1565">
            <v>0</v>
          </cell>
          <cell r="AN1565">
            <v>0</v>
          </cell>
          <cell r="AO1565">
            <v>658.62842499999999</v>
          </cell>
          <cell r="AP1565">
            <v>219542.80833333332</v>
          </cell>
          <cell r="AQ1565">
            <v>0</v>
          </cell>
          <cell r="BG1565" t="b">
            <v>0</v>
          </cell>
          <cell r="BO1565" t="b">
            <v>0</v>
          </cell>
          <cell r="CA1565" t="b">
            <v>0</v>
          </cell>
          <cell r="CB1565" t="b">
            <v>0</v>
          </cell>
          <cell r="CD1565" t="b">
            <v>0</v>
          </cell>
          <cell r="CE1565" t="b">
            <v>0</v>
          </cell>
          <cell r="CG1565" t="b">
            <v>0</v>
          </cell>
          <cell r="CH1565" t="b">
            <v>0</v>
          </cell>
          <cell r="CP1565" t="str">
            <v>ERWINWON</v>
          </cell>
          <cell r="CT1565" t="b">
            <v>0</v>
          </cell>
          <cell r="CV1565" t="b">
            <v>0</v>
          </cell>
          <cell r="CX1565" t="b">
            <v>0</v>
          </cell>
          <cell r="CZ1565" t="b">
            <v>0</v>
          </cell>
          <cell r="DB1565" t="b">
            <v>0</v>
          </cell>
          <cell r="DD1565" t="b">
            <v>0</v>
          </cell>
          <cell r="DF1565" t="b">
            <v>0</v>
          </cell>
          <cell r="DH1565" t="b">
            <v>0</v>
          </cell>
          <cell r="DJ1565" t="b">
            <v>0</v>
          </cell>
          <cell r="DL1565" t="b">
            <v>0</v>
          </cell>
          <cell r="DN1565" t="b">
            <v>0</v>
          </cell>
          <cell r="DP1565" t="b">
            <v>0</v>
          </cell>
          <cell r="DV1565">
            <v>0</v>
          </cell>
          <cell r="DX1565">
            <v>0</v>
          </cell>
          <cell r="DZ1565">
            <v>0</v>
          </cell>
          <cell r="EB1565">
            <v>0</v>
          </cell>
          <cell r="ED1565">
            <v>0</v>
          </cell>
          <cell r="EF1565">
            <v>0</v>
          </cell>
          <cell r="EJ1565">
            <v>0</v>
          </cell>
          <cell r="EL1565">
            <v>0</v>
          </cell>
          <cell r="EN1565">
            <v>0</v>
          </cell>
          <cell r="EP1565">
            <v>0</v>
          </cell>
          <cell r="ER1565">
            <v>0</v>
          </cell>
          <cell r="ET1565">
            <v>0</v>
          </cell>
          <cell r="EX1565">
            <v>0</v>
          </cell>
          <cell r="EZ1565">
            <v>0</v>
          </cell>
          <cell r="FD1565">
            <v>0</v>
          </cell>
          <cell r="FF1565">
            <v>0</v>
          </cell>
        </row>
        <row r="1566">
          <cell r="A1566" t="str">
            <v>WindS</v>
          </cell>
          <cell r="B1566" t="str">
            <v>Sverige</v>
          </cell>
          <cell r="G1566">
            <v>4520</v>
          </cell>
          <cell r="H1566">
            <v>0</v>
          </cell>
          <cell r="N1566">
            <v>11300</v>
          </cell>
          <cell r="AK1566">
            <v>4520</v>
          </cell>
          <cell r="AL1566">
            <v>0</v>
          </cell>
          <cell r="AN1566">
            <v>0</v>
          </cell>
          <cell r="AO1566">
            <v>707.154</v>
          </cell>
          <cell r="AP1566">
            <v>235718</v>
          </cell>
          <cell r="AQ1566">
            <v>0</v>
          </cell>
          <cell r="BG1566" t="b">
            <v>0</v>
          </cell>
          <cell r="BO1566" t="b">
            <v>0</v>
          </cell>
          <cell r="CA1566" t="b">
            <v>0</v>
          </cell>
          <cell r="CB1566" t="b">
            <v>0</v>
          </cell>
          <cell r="CD1566" t="b">
            <v>0</v>
          </cell>
          <cell r="CE1566" t="b">
            <v>0</v>
          </cell>
          <cell r="CG1566" t="b">
            <v>0</v>
          </cell>
          <cell r="CH1566" t="b">
            <v>0</v>
          </cell>
          <cell r="CP1566" t="str">
            <v>ERWINWON</v>
          </cell>
          <cell r="CT1566" t="b">
            <v>0</v>
          </cell>
          <cell r="CV1566" t="b">
            <v>0</v>
          </cell>
          <cell r="CX1566" t="b">
            <v>0</v>
          </cell>
          <cell r="CZ1566" t="b">
            <v>0</v>
          </cell>
          <cell r="DB1566" t="b">
            <v>0</v>
          </cell>
          <cell r="DD1566" t="b">
            <v>0</v>
          </cell>
          <cell r="DF1566" t="b">
            <v>0</v>
          </cell>
          <cell r="DH1566" t="b">
            <v>0</v>
          </cell>
          <cell r="DJ1566" t="b">
            <v>0</v>
          </cell>
          <cell r="DL1566" t="b">
            <v>0</v>
          </cell>
          <cell r="DN1566" t="b">
            <v>0</v>
          </cell>
          <cell r="DP1566" t="b">
            <v>0</v>
          </cell>
          <cell r="DV1566">
            <v>0</v>
          </cell>
          <cell r="DX1566">
            <v>0</v>
          </cell>
          <cell r="DZ1566">
            <v>0</v>
          </cell>
          <cell r="EB1566">
            <v>0</v>
          </cell>
          <cell r="ED1566">
            <v>0</v>
          </cell>
          <cell r="EF1566">
            <v>0</v>
          </cell>
          <cell r="EJ1566">
            <v>0</v>
          </cell>
          <cell r="EL1566">
            <v>0</v>
          </cell>
          <cell r="EN1566">
            <v>0</v>
          </cell>
          <cell r="EP1566">
            <v>0</v>
          </cell>
          <cell r="ER1566">
            <v>0</v>
          </cell>
          <cell r="ET1566">
            <v>0</v>
          </cell>
          <cell r="EX1566">
            <v>0</v>
          </cell>
          <cell r="EZ1566">
            <v>0</v>
          </cell>
          <cell r="FD1566">
            <v>0</v>
          </cell>
          <cell r="FF1566">
            <v>0</v>
          </cell>
        </row>
        <row r="1567">
          <cell r="A1567" t="str">
            <v>WindS</v>
          </cell>
          <cell r="B1567" t="str">
            <v>Sverige</v>
          </cell>
          <cell r="G1567">
            <v>4496</v>
          </cell>
          <cell r="H1567">
            <v>0</v>
          </cell>
          <cell r="N1567">
            <v>11240</v>
          </cell>
          <cell r="AK1567">
            <v>4496</v>
          </cell>
          <cell r="AL1567">
            <v>0</v>
          </cell>
          <cell r="AN1567">
            <v>0</v>
          </cell>
          <cell r="AO1567">
            <v>703.39920000000006</v>
          </cell>
          <cell r="AP1567">
            <v>234466.4</v>
          </cell>
          <cell r="AQ1567">
            <v>0</v>
          </cell>
          <cell r="BG1567" t="b">
            <v>0</v>
          </cell>
          <cell r="BO1567" t="b">
            <v>0</v>
          </cell>
          <cell r="CA1567" t="b">
            <v>0</v>
          </cell>
          <cell r="CB1567" t="b">
            <v>0</v>
          </cell>
          <cell r="CD1567" t="b">
            <v>0</v>
          </cell>
          <cell r="CE1567" t="b">
            <v>0</v>
          </cell>
          <cell r="CG1567" t="b">
            <v>0</v>
          </cell>
          <cell r="CH1567" t="b">
            <v>0</v>
          </cell>
          <cell r="CP1567" t="str">
            <v>ERWINWON</v>
          </cell>
          <cell r="CT1567" t="b">
            <v>0</v>
          </cell>
          <cell r="CV1567" t="b">
            <v>0</v>
          </cell>
          <cell r="CX1567" t="b">
            <v>0</v>
          </cell>
          <cell r="CZ1567" t="b">
            <v>0</v>
          </cell>
          <cell r="DB1567" t="b">
            <v>0</v>
          </cell>
          <cell r="DD1567" t="b">
            <v>0</v>
          </cell>
          <cell r="DF1567" t="b">
            <v>0</v>
          </cell>
          <cell r="DH1567" t="b">
            <v>0</v>
          </cell>
          <cell r="DJ1567" t="b">
            <v>0</v>
          </cell>
          <cell r="DL1567" t="b">
            <v>0</v>
          </cell>
          <cell r="DN1567" t="b">
            <v>0</v>
          </cell>
          <cell r="DP1567" t="b">
            <v>0</v>
          </cell>
          <cell r="DV1567">
            <v>0</v>
          </cell>
          <cell r="DX1567">
            <v>0</v>
          </cell>
          <cell r="DZ1567">
            <v>0</v>
          </cell>
          <cell r="EB1567">
            <v>0</v>
          </cell>
          <cell r="ED1567">
            <v>0</v>
          </cell>
          <cell r="EF1567">
            <v>0</v>
          </cell>
          <cell r="EJ1567">
            <v>0</v>
          </cell>
          <cell r="EL1567">
            <v>0</v>
          </cell>
          <cell r="EN1567">
            <v>0</v>
          </cell>
          <cell r="EP1567">
            <v>0</v>
          </cell>
          <cell r="ER1567">
            <v>0</v>
          </cell>
          <cell r="ET1567">
            <v>0</v>
          </cell>
          <cell r="EX1567">
            <v>0</v>
          </cell>
          <cell r="EZ1567">
            <v>0</v>
          </cell>
          <cell r="FD1567">
            <v>0</v>
          </cell>
          <cell r="FF1567">
            <v>0</v>
          </cell>
        </row>
        <row r="1568">
          <cell r="A1568" t="str">
            <v>WindS</v>
          </cell>
          <cell r="B1568" t="str">
            <v>Sverige</v>
          </cell>
          <cell r="G1568">
            <v>4472</v>
          </cell>
          <cell r="H1568">
            <v>0</v>
          </cell>
          <cell r="N1568">
            <v>11180</v>
          </cell>
          <cell r="AK1568">
            <v>4472</v>
          </cell>
          <cell r="AL1568">
            <v>0</v>
          </cell>
          <cell r="AN1568">
            <v>0</v>
          </cell>
          <cell r="AO1568">
            <v>699.64440000000002</v>
          </cell>
          <cell r="AP1568">
            <v>233214.8</v>
          </cell>
          <cell r="AQ1568">
            <v>0</v>
          </cell>
          <cell r="BG1568" t="b">
            <v>0</v>
          </cell>
          <cell r="BO1568" t="b">
            <v>0</v>
          </cell>
          <cell r="CA1568" t="b">
            <v>0</v>
          </cell>
          <cell r="CB1568" t="b">
            <v>0</v>
          </cell>
          <cell r="CD1568" t="b">
            <v>0</v>
          </cell>
          <cell r="CE1568" t="b">
            <v>0</v>
          </cell>
          <cell r="CG1568" t="b">
            <v>0</v>
          </cell>
          <cell r="CH1568" t="b">
            <v>0</v>
          </cell>
          <cell r="CP1568" t="str">
            <v>ERWINWON</v>
          </cell>
          <cell r="CT1568" t="b">
            <v>0</v>
          </cell>
          <cell r="CV1568" t="b">
            <v>0</v>
          </cell>
          <cell r="CX1568" t="b">
            <v>0</v>
          </cell>
          <cell r="CZ1568" t="b">
            <v>0</v>
          </cell>
          <cell r="DB1568" t="b">
            <v>0</v>
          </cell>
          <cell r="DD1568" t="b">
            <v>0</v>
          </cell>
          <cell r="DF1568" t="b">
            <v>0</v>
          </cell>
          <cell r="DH1568" t="b">
            <v>0</v>
          </cell>
          <cell r="DJ1568" t="b">
            <v>0</v>
          </cell>
          <cell r="DL1568" t="b">
            <v>0</v>
          </cell>
          <cell r="DN1568" t="b">
            <v>0</v>
          </cell>
          <cell r="DP1568" t="b">
            <v>0</v>
          </cell>
          <cell r="DV1568">
            <v>0</v>
          </cell>
          <cell r="DX1568">
            <v>0</v>
          </cell>
          <cell r="DZ1568">
            <v>0</v>
          </cell>
          <cell r="EB1568">
            <v>0</v>
          </cell>
          <cell r="ED1568">
            <v>0</v>
          </cell>
          <cell r="EF1568">
            <v>0</v>
          </cell>
          <cell r="EJ1568">
            <v>0</v>
          </cell>
          <cell r="EL1568">
            <v>0</v>
          </cell>
          <cell r="EN1568">
            <v>0</v>
          </cell>
          <cell r="EP1568">
            <v>0</v>
          </cell>
          <cell r="ER1568">
            <v>0</v>
          </cell>
          <cell r="ET1568">
            <v>0</v>
          </cell>
          <cell r="EX1568">
            <v>0</v>
          </cell>
          <cell r="EZ1568">
            <v>0</v>
          </cell>
          <cell r="FD1568">
            <v>0</v>
          </cell>
          <cell r="FF1568">
            <v>0</v>
          </cell>
        </row>
        <row r="1569">
          <cell r="A1569" t="str">
            <v>WindS</v>
          </cell>
          <cell r="B1569" t="str">
            <v>Sverige</v>
          </cell>
          <cell r="G1569">
            <v>4448</v>
          </cell>
          <cell r="H1569">
            <v>0</v>
          </cell>
          <cell r="N1569">
            <v>11120</v>
          </cell>
          <cell r="AK1569">
            <v>4448</v>
          </cell>
          <cell r="AL1569">
            <v>0</v>
          </cell>
          <cell r="AN1569">
            <v>0</v>
          </cell>
          <cell r="AO1569">
            <v>695.88959999999997</v>
          </cell>
          <cell r="AP1569">
            <v>231963.19999999998</v>
          </cell>
          <cell r="AQ1569">
            <v>0</v>
          </cell>
          <cell r="BG1569" t="b">
            <v>0</v>
          </cell>
          <cell r="BO1569" t="b">
            <v>0</v>
          </cell>
          <cell r="CA1569" t="b">
            <v>0</v>
          </cell>
          <cell r="CB1569" t="b">
            <v>0</v>
          </cell>
          <cell r="CD1569" t="b">
            <v>0</v>
          </cell>
          <cell r="CE1569" t="b">
            <v>0</v>
          </cell>
          <cell r="CG1569" t="b">
            <v>0</v>
          </cell>
          <cell r="CH1569" t="b">
            <v>0</v>
          </cell>
          <cell r="CP1569" t="str">
            <v>ERWINWON</v>
          </cell>
          <cell r="CT1569" t="b">
            <v>0</v>
          </cell>
          <cell r="CV1569" t="b">
            <v>0</v>
          </cell>
          <cell r="CX1569" t="b">
            <v>0</v>
          </cell>
          <cell r="CZ1569" t="b">
            <v>0</v>
          </cell>
          <cell r="DB1569" t="b">
            <v>0</v>
          </cell>
          <cell r="DD1569" t="b">
            <v>0</v>
          </cell>
          <cell r="DF1569" t="b">
            <v>0</v>
          </cell>
          <cell r="DH1569" t="b">
            <v>0</v>
          </cell>
          <cell r="DJ1569" t="b">
            <v>0</v>
          </cell>
          <cell r="DL1569" t="b">
            <v>0</v>
          </cell>
          <cell r="DN1569" t="b">
            <v>0</v>
          </cell>
          <cell r="DP1569" t="b">
            <v>0</v>
          </cell>
          <cell r="DV1569">
            <v>0</v>
          </cell>
          <cell r="DX1569">
            <v>0</v>
          </cell>
          <cell r="DZ1569">
            <v>0</v>
          </cell>
          <cell r="EB1569">
            <v>0</v>
          </cell>
          <cell r="ED1569">
            <v>0</v>
          </cell>
          <cell r="EF1569">
            <v>0</v>
          </cell>
          <cell r="EJ1569">
            <v>0</v>
          </cell>
          <cell r="EL1569">
            <v>0</v>
          </cell>
          <cell r="EN1569">
            <v>0</v>
          </cell>
          <cell r="EP1569">
            <v>0</v>
          </cell>
          <cell r="ER1569">
            <v>0</v>
          </cell>
          <cell r="ET1569">
            <v>0</v>
          </cell>
          <cell r="EX1569">
            <v>0</v>
          </cell>
          <cell r="EZ1569">
            <v>0</v>
          </cell>
          <cell r="FD1569">
            <v>0</v>
          </cell>
          <cell r="FF1569">
            <v>0</v>
          </cell>
        </row>
        <row r="1570">
          <cell r="A1570" t="str">
            <v>WindS</v>
          </cell>
          <cell r="B1570" t="str">
            <v>Sverige</v>
          </cell>
          <cell r="G1570">
            <v>4424</v>
          </cell>
          <cell r="H1570">
            <v>0</v>
          </cell>
          <cell r="N1570">
            <v>11060</v>
          </cell>
          <cell r="AK1570">
            <v>4424</v>
          </cell>
          <cell r="AL1570">
            <v>0</v>
          </cell>
          <cell r="AN1570">
            <v>0</v>
          </cell>
          <cell r="AO1570">
            <v>692.13480000000004</v>
          </cell>
          <cell r="AP1570">
            <v>230711.6</v>
          </cell>
          <cell r="AQ1570">
            <v>0</v>
          </cell>
          <cell r="BG1570" t="b">
            <v>0</v>
          </cell>
          <cell r="BO1570" t="b">
            <v>0</v>
          </cell>
          <cell r="CA1570" t="b">
            <v>0</v>
          </cell>
          <cell r="CB1570" t="b">
            <v>0</v>
          </cell>
          <cell r="CD1570" t="b">
            <v>0</v>
          </cell>
          <cell r="CE1570" t="b">
            <v>0</v>
          </cell>
          <cell r="CG1570" t="b">
            <v>0</v>
          </cell>
          <cell r="CH1570" t="b">
            <v>0</v>
          </cell>
          <cell r="CP1570" t="str">
            <v>ERWINWON</v>
          </cell>
          <cell r="CT1570" t="b">
            <v>0</v>
          </cell>
          <cell r="CV1570" t="b">
            <v>0</v>
          </cell>
          <cell r="CX1570" t="b">
            <v>0</v>
          </cell>
          <cell r="CZ1570" t="b">
            <v>0</v>
          </cell>
          <cell r="DB1570" t="b">
            <v>0</v>
          </cell>
          <cell r="DD1570" t="b">
            <v>0</v>
          </cell>
          <cell r="DF1570" t="b">
            <v>0</v>
          </cell>
          <cell r="DH1570" t="b">
            <v>0</v>
          </cell>
          <cell r="DJ1570" t="b">
            <v>0</v>
          </cell>
          <cell r="DL1570" t="b">
            <v>0</v>
          </cell>
          <cell r="DN1570" t="b">
            <v>0</v>
          </cell>
          <cell r="DP1570" t="b">
            <v>0</v>
          </cell>
          <cell r="DV1570">
            <v>0</v>
          </cell>
          <cell r="DX1570">
            <v>0</v>
          </cell>
          <cell r="DZ1570">
            <v>0</v>
          </cell>
          <cell r="EB1570">
            <v>0</v>
          </cell>
          <cell r="ED1570">
            <v>0</v>
          </cell>
          <cell r="EF1570">
            <v>0</v>
          </cell>
          <cell r="EJ1570">
            <v>0</v>
          </cell>
          <cell r="EL1570">
            <v>0</v>
          </cell>
          <cell r="EN1570">
            <v>0</v>
          </cell>
          <cell r="EP1570">
            <v>0</v>
          </cell>
          <cell r="ER1570">
            <v>0</v>
          </cell>
          <cell r="ET1570">
            <v>0</v>
          </cell>
          <cell r="EX1570">
            <v>0</v>
          </cell>
          <cell r="EZ1570">
            <v>0</v>
          </cell>
          <cell r="FD1570">
            <v>0</v>
          </cell>
          <cell r="FF1570">
            <v>0</v>
          </cell>
        </row>
        <row r="1571">
          <cell r="A1571" t="str">
            <v>WindS</v>
          </cell>
          <cell r="B1571" t="str">
            <v>Sverige</v>
          </cell>
          <cell r="G1571">
            <v>4400</v>
          </cell>
          <cell r="H1571">
            <v>0</v>
          </cell>
          <cell r="N1571">
            <v>11000</v>
          </cell>
          <cell r="AK1571">
            <v>4400</v>
          </cell>
          <cell r="AL1571">
            <v>0</v>
          </cell>
          <cell r="AN1571">
            <v>0</v>
          </cell>
          <cell r="AO1571">
            <v>688.38</v>
          </cell>
          <cell r="AP1571">
            <v>229460</v>
          </cell>
          <cell r="AQ1571">
            <v>0</v>
          </cell>
          <cell r="BG1571" t="b">
            <v>0</v>
          </cell>
          <cell r="BO1571" t="b">
            <v>0</v>
          </cell>
          <cell r="CA1571" t="b">
            <v>0</v>
          </cell>
          <cell r="CB1571" t="b">
            <v>0</v>
          </cell>
          <cell r="CD1571" t="b">
            <v>0</v>
          </cell>
          <cell r="CE1571" t="b">
            <v>0</v>
          </cell>
          <cell r="CG1571" t="b">
            <v>0</v>
          </cell>
          <cell r="CH1571" t="b">
            <v>0</v>
          </cell>
          <cell r="CP1571" t="str">
            <v>ERWINWON</v>
          </cell>
          <cell r="CT1571" t="b">
            <v>0</v>
          </cell>
          <cell r="CV1571" t="b">
            <v>0</v>
          </cell>
          <cell r="CX1571" t="b">
            <v>0</v>
          </cell>
          <cell r="CZ1571" t="b">
            <v>0</v>
          </cell>
          <cell r="DB1571" t="b">
            <v>0</v>
          </cell>
          <cell r="DD1571" t="b">
            <v>0</v>
          </cell>
          <cell r="DF1571" t="b">
            <v>0</v>
          </cell>
          <cell r="DH1571" t="b">
            <v>0</v>
          </cell>
          <cell r="DJ1571" t="b">
            <v>0</v>
          </cell>
          <cell r="DL1571" t="b">
            <v>0</v>
          </cell>
          <cell r="DN1571" t="b">
            <v>0</v>
          </cell>
          <cell r="DP1571" t="b">
            <v>0</v>
          </cell>
          <cell r="DV1571">
            <v>0</v>
          </cell>
          <cell r="DX1571">
            <v>0</v>
          </cell>
          <cell r="DZ1571">
            <v>0</v>
          </cell>
          <cell r="EB1571">
            <v>0</v>
          </cell>
          <cell r="ED1571">
            <v>0</v>
          </cell>
          <cell r="EF1571">
            <v>0</v>
          </cell>
          <cell r="EJ1571">
            <v>0</v>
          </cell>
          <cell r="EL1571">
            <v>0</v>
          </cell>
          <cell r="EN1571">
            <v>0</v>
          </cell>
          <cell r="EP1571">
            <v>0</v>
          </cell>
          <cell r="ER1571">
            <v>0</v>
          </cell>
          <cell r="ET1571">
            <v>0</v>
          </cell>
          <cell r="EX1571">
            <v>0</v>
          </cell>
          <cell r="EZ1571">
            <v>0</v>
          </cell>
          <cell r="FD1571">
            <v>0</v>
          </cell>
          <cell r="FF1571">
            <v>0</v>
          </cell>
        </row>
        <row r="1572">
          <cell r="A1572" t="str">
            <v>PeakBoilersS</v>
          </cell>
          <cell r="B1572" t="str">
            <v>Sverige</v>
          </cell>
          <cell r="G1572">
            <v>0</v>
          </cell>
          <cell r="H1572">
            <v>15000</v>
          </cell>
          <cell r="AK1572">
            <v>0</v>
          </cell>
          <cell r="AL1572">
            <v>12825</v>
          </cell>
          <cell r="AN1572">
            <v>0</v>
          </cell>
          <cell r="AO1572">
            <v>27.000000000000007</v>
          </cell>
          <cell r="AP1572">
            <v>304500</v>
          </cell>
          <cell r="AQ1572">
            <v>0</v>
          </cell>
          <cell r="BG1572" t="b">
            <v>0</v>
          </cell>
          <cell r="BO1572" t="b">
            <v>0</v>
          </cell>
          <cell r="CA1572" t="b">
            <v>0</v>
          </cell>
          <cell r="CB1572" t="b">
            <v>0</v>
          </cell>
          <cell r="CD1572" t="b">
            <v>0</v>
          </cell>
          <cell r="CE1572" t="b">
            <v>0</v>
          </cell>
          <cell r="CG1572" t="b">
            <v>0</v>
          </cell>
          <cell r="CH1572" t="b">
            <v>0</v>
          </cell>
          <cell r="CP1572" t="e">
            <v>#N/A</v>
          </cell>
          <cell r="CT1572" t="b">
            <v>0</v>
          </cell>
          <cell r="CV1572" t="b">
            <v>0</v>
          </cell>
          <cell r="CX1572" t="b">
            <v>0</v>
          </cell>
          <cell r="CZ1572" t="b">
            <v>0</v>
          </cell>
          <cell r="DB1572" t="b">
            <v>0</v>
          </cell>
          <cell r="DD1572" t="b">
            <v>0</v>
          </cell>
          <cell r="DF1572" t="b">
            <v>0</v>
          </cell>
          <cell r="DH1572" t="b">
            <v>0</v>
          </cell>
          <cell r="DJ1572" t="b">
            <v>0</v>
          </cell>
          <cell r="DL1572" t="b">
            <v>0</v>
          </cell>
          <cell r="DN1572" t="b">
            <v>0</v>
          </cell>
          <cell r="DP1572" t="b">
            <v>0</v>
          </cell>
          <cell r="DV1572">
            <v>0</v>
          </cell>
          <cell r="DX1572">
            <v>0</v>
          </cell>
          <cell r="DZ1572">
            <v>0</v>
          </cell>
          <cell r="EB1572">
            <v>0</v>
          </cell>
          <cell r="ED1572">
            <v>0</v>
          </cell>
          <cell r="EF1572">
            <v>0</v>
          </cell>
          <cell r="EJ1572">
            <v>0</v>
          </cell>
          <cell r="EL1572">
            <v>0</v>
          </cell>
          <cell r="EN1572">
            <v>0</v>
          </cell>
          <cell r="EP1572">
            <v>0</v>
          </cell>
          <cell r="ER1572">
            <v>0</v>
          </cell>
          <cell r="ET1572">
            <v>0</v>
          </cell>
          <cell r="EX1572">
            <v>0</v>
          </cell>
          <cell r="EZ1572">
            <v>0</v>
          </cell>
          <cell r="FD1572">
            <v>0</v>
          </cell>
          <cell r="FF1572">
            <v>0</v>
          </cell>
        </row>
        <row r="1573">
          <cell r="A1573" t="str">
            <v>PeakBoilersS</v>
          </cell>
          <cell r="B1573" t="str">
            <v>Sverige</v>
          </cell>
          <cell r="G1573">
            <v>0</v>
          </cell>
          <cell r="H1573">
            <v>15000</v>
          </cell>
          <cell r="AK1573">
            <v>0</v>
          </cell>
          <cell r="AL1573">
            <v>12825</v>
          </cell>
          <cell r="AN1573">
            <v>0</v>
          </cell>
          <cell r="AO1573">
            <v>27.000000000000007</v>
          </cell>
          <cell r="AP1573">
            <v>304500</v>
          </cell>
          <cell r="AQ1573">
            <v>0</v>
          </cell>
          <cell r="BG1573" t="b">
            <v>0</v>
          </cell>
          <cell r="BO1573" t="b">
            <v>0</v>
          </cell>
          <cell r="CA1573" t="b">
            <v>0</v>
          </cell>
          <cell r="CB1573" t="b">
            <v>0</v>
          </cell>
          <cell r="CD1573" t="b">
            <v>0</v>
          </cell>
          <cell r="CE1573" t="b">
            <v>0</v>
          </cell>
          <cell r="CG1573" t="b">
            <v>0</v>
          </cell>
          <cell r="CH1573" t="b">
            <v>0</v>
          </cell>
          <cell r="CP1573" t="e">
            <v>#N/A</v>
          </cell>
          <cell r="CT1573" t="b">
            <v>0</v>
          </cell>
          <cell r="CV1573" t="b">
            <v>0</v>
          </cell>
          <cell r="CX1573" t="b">
            <v>0</v>
          </cell>
          <cell r="CZ1573" t="b">
            <v>0</v>
          </cell>
          <cell r="DB1573" t="b">
            <v>0</v>
          </cell>
          <cell r="DD1573" t="b">
            <v>0</v>
          </cell>
          <cell r="DF1573" t="b">
            <v>0</v>
          </cell>
          <cell r="DH1573" t="b">
            <v>0</v>
          </cell>
          <cell r="DJ1573" t="b">
            <v>0</v>
          </cell>
          <cell r="DL1573" t="b">
            <v>0</v>
          </cell>
          <cell r="DN1573" t="b">
            <v>0</v>
          </cell>
          <cell r="DP1573" t="b">
            <v>0</v>
          </cell>
          <cell r="DV1573">
            <v>0</v>
          </cell>
          <cell r="DX1573">
            <v>0</v>
          </cell>
          <cell r="DZ1573">
            <v>0</v>
          </cell>
          <cell r="EB1573">
            <v>0</v>
          </cell>
          <cell r="ED1573">
            <v>0</v>
          </cell>
          <cell r="EF1573">
            <v>0</v>
          </cell>
          <cell r="EJ1573">
            <v>0</v>
          </cell>
          <cell r="EL1573">
            <v>0</v>
          </cell>
          <cell r="EN1573">
            <v>0</v>
          </cell>
          <cell r="EP1573">
            <v>0</v>
          </cell>
          <cell r="ER1573">
            <v>0</v>
          </cell>
          <cell r="ET1573">
            <v>0</v>
          </cell>
          <cell r="EX1573">
            <v>0</v>
          </cell>
          <cell r="EZ1573">
            <v>0</v>
          </cell>
          <cell r="FD1573">
            <v>0</v>
          </cell>
          <cell r="FF1573">
            <v>0</v>
          </cell>
        </row>
        <row r="1574">
          <cell r="A1574" t="str">
            <v>ImportTysklandSverige</v>
          </cell>
          <cell r="B1574" t="str">
            <v>Sverige</v>
          </cell>
          <cell r="G1574">
            <v>600</v>
          </cell>
          <cell r="H1574">
            <v>0</v>
          </cell>
          <cell r="N1574">
            <v>115</v>
          </cell>
          <cell r="AK1574">
            <v>600</v>
          </cell>
          <cell r="AL1574">
            <v>0</v>
          </cell>
          <cell r="AN1574">
            <v>0</v>
          </cell>
          <cell r="AO1574">
            <v>0</v>
          </cell>
          <cell r="AP1574">
            <v>0</v>
          </cell>
          <cell r="AQ1574">
            <v>36</v>
          </cell>
          <cell r="BG1574" t="b">
            <v>0</v>
          </cell>
          <cell r="BO1574" t="b">
            <v>0</v>
          </cell>
          <cell r="CA1574" t="b">
            <v>0</v>
          </cell>
          <cell r="CB1574" t="b">
            <v>0</v>
          </cell>
          <cell r="CD1574" t="b">
            <v>0</v>
          </cell>
          <cell r="CE1574" t="b">
            <v>0</v>
          </cell>
          <cell r="CG1574" t="b">
            <v>0</v>
          </cell>
          <cell r="CH1574" t="b">
            <v>0</v>
          </cell>
          <cell r="CP1574">
            <v>0</v>
          </cell>
          <cell r="CT1574" t="b">
            <v>0</v>
          </cell>
          <cell r="CV1574" t="b">
            <v>0</v>
          </cell>
          <cell r="CX1574" t="b">
            <v>0</v>
          </cell>
          <cell r="CZ1574" t="b">
            <v>0</v>
          </cell>
          <cell r="DB1574" t="b">
            <v>0</v>
          </cell>
          <cell r="DD1574" t="b">
            <v>0</v>
          </cell>
          <cell r="DF1574" t="b">
            <v>0</v>
          </cell>
          <cell r="DH1574" t="b">
            <v>0</v>
          </cell>
          <cell r="DJ1574" t="b">
            <v>0</v>
          </cell>
          <cell r="DL1574" t="b">
            <v>0</v>
          </cell>
          <cell r="DN1574" t="b">
            <v>0</v>
          </cell>
          <cell r="DP1574" t="b">
            <v>0</v>
          </cell>
          <cell r="DV1574">
            <v>0</v>
          </cell>
          <cell r="DX1574">
            <v>0</v>
          </cell>
          <cell r="DZ1574">
            <v>0</v>
          </cell>
          <cell r="EB1574">
            <v>0</v>
          </cell>
          <cell r="ED1574">
            <v>0</v>
          </cell>
          <cell r="EF1574">
            <v>0</v>
          </cell>
          <cell r="EJ1574">
            <v>0</v>
          </cell>
          <cell r="EL1574">
            <v>0</v>
          </cell>
          <cell r="EN1574">
            <v>0</v>
          </cell>
          <cell r="EP1574">
            <v>0</v>
          </cell>
          <cell r="ER1574">
            <v>0</v>
          </cell>
          <cell r="ET1574">
            <v>0</v>
          </cell>
          <cell r="EX1574">
            <v>0</v>
          </cell>
          <cell r="EZ1574">
            <v>0</v>
          </cell>
          <cell r="FD1574">
            <v>0</v>
          </cell>
          <cell r="FF1574">
            <v>0</v>
          </cell>
        </row>
        <row r="1575">
          <cell r="A1575" t="str">
            <v>ImportTysklandSverige</v>
          </cell>
          <cell r="B1575" t="str">
            <v>Sverige</v>
          </cell>
          <cell r="G1575">
            <v>600</v>
          </cell>
          <cell r="H1575">
            <v>0</v>
          </cell>
          <cell r="N1575">
            <v>-3080</v>
          </cell>
          <cell r="AK1575">
            <v>600</v>
          </cell>
          <cell r="AL1575">
            <v>0</v>
          </cell>
          <cell r="AN1575">
            <v>0</v>
          </cell>
          <cell r="AO1575">
            <v>0</v>
          </cell>
          <cell r="AP1575">
            <v>0</v>
          </cell>
          <cell r="AQ1575">
            <v>36</v>
          </cell>
          <cell r="BG1575" t="b">
            <v>0</v>
          </cell>
          <cell r="BO1575" t="b">
            <v>0</v>
          </cell>
          <cell r="CA1575" t="b">
            <v>0</v>
          </cell>
          <cell r="CB1575" t="b">
            <v>0</v>
          </cell>
          <cell r="CD1575" t="b">
            <v>0</v>
          </cell>
          <cell r="CE1575" t="b">
            <v>0</v>
          </cell>
          <cell r="CG1575" t="b">
            <v>0</v>
          </cell>
          <cell r="CH1575" t="b">
            <v>0</v>
          </cell>
          <cell r="CP1575">
            <v>0</v>
          </cell>
          <cell r="CT1575" t="b">
            <v>0</v>
          </cell>
          <cell r="CV1575" t="b">
            <v>0</v>
          </cell>
          <cell r="CX1575" t="b">
            <v>0</v>
          </cell>
          <cell r="CZ1575" t="b">
            <v>0</v>
          </cell>
          <cell r="DB1575" t="b">
            <v>0</v>
          </cell>
          <cell r="DD1575" t="b">
            <v>0</v>
          </cell>
          <cell r="DF1575" t="b">
            <v>0</v>
          </cell>
          <cell r="DH1575" t="b">
            <v>0</v>
          </cell>
          <cell r="DJ1575" t="b">
            <v>0</v>
          </cell>
          <cell r="DL1575" t="b">
            <v>0</v>
          </cell>
          <cell r="DN1575" t="b">
            <v>0</v>
          </cell>
          <cell r="DP1575" t="b">
            <v>0</v>
          </cell>
          <cell r="DV1575">
            <v>0</v>
          </cell>
          <cell r="DX1575">
            <v>0</v>
          </cell>
          <cell r="DZ1575">
            <v>0</v>
          </cell>
          <cell r="EB1575">
            <v>0</v>
          </cell>
          <cell r="ED1575">
            <v>0</v>
          </cell>
          <cell r="EF1575">
            <v>0</v>
          </cell>
          <cell r="EJ1575">
            <v>0</v>
          </cell>
          <cell r="EL1575">
            <v>0</v>
          </cell>
          <cell r="EN1575">
            <v>0</v>
          </cell>
          <cell r="EP1575">
            <v>0</v>
          </cell>
          <cell r="ER1575">
            <v>0</v>
          </cell>
          <cell r="ET1575">
            <v>0</v>
          </cell>
          <cell r="EX1575">
            <v>0</v>
          </cell>
          <cell r="EZ1575">
            <v>0</v>
          </cell>
          <cell r="FD1575">
            <v>0</v>
          </cell>
          <cell r="FF1575">
            <v>0</v>
          </cell>
        </row>
        <row r="1576">
          <cell r="A1576" t="str">
            <v>ImportTysklandSverige</v>
          </cell>
          <cell r="B1576" t="str">
            <v>Sverige</v>
          </cell>
          <cell r="G1576">
            <v>600</v>
          </cell>
          <cell r="H1576">
            <v>0</v>
          </cell>
          <cell r="N1576">
            <v>380</v>
          </cell>
          <cell r="AK1576">
            <v>600</v>
          </cell>
          <cell r="AL1576">
            <v>0</v>
          </cell>
          <cell r="AN1576">
            <v>0</v>
          </cell>
          <cell r="AO1576">
            <v>0</v>
          </cell>
          <cell r="AP1576">
            <v>0</v>
          </cell>
          <cell r="AQ1576">
            <v>36</v>
          </cell>
          <cell r="BG1576" t="b">
            <v>0</v>
          </cell>
          <cell r="BO1576" t="b">
            <v>0</v>
          </cell>
          <cell r="CA1576" t="b">
            <v>0</v>
          </cell>
          <cell r="CB1576" t="b">
            <v>0</v>
          </cell>
          <cell r="CD1576" t="b">
            <v>0</v>
          </cell>
          <cell r="CE1576" t="b">
            <v>0</v>
          </cell>
          <cell r="CG1576" t="b">
            <v>0</v>
          </cell>
          <cell r="CH1576" t="b">
            <v>0</v>
          </cell>
          <cell r="CP1576">
            <v>0</v>
          </cell>
          <cell r="CT1576" t="b">
            <v>0</v>
          </cell>
          <cell r="CV1576" t="b">
            <v>0</v>
          </cell>
          <cell r="CX1576" t="b">
            <v>0</v>
          </cell>
          <cell r="CZ1576" t="b">
            <v>0</v>
          </cell>
          <cell r="DB1576" t="b">
            <v>0</v>
          </cell>
          <cell r="DD1576" t="b">
            <v>0</v>
          </cell>
          <cell r="DF1576" t="b">
            <v>0</v>
          </cell>
          <cell r="DH1576" t="b">
            <v>0</v>
          </cell>
          <cell r="DJ1576" t="b">
            <v>0</v>
          </cell>
          <cell r="DL1576" t="b">
            <v>0</v>
          </cell>
          <cell r="DN1576" t="b">
            <v>0</v>
          </cell>
          <cell r="DP1576" t="b">
            <v>0</v>
          </cell>
          <cell r="DV1576">
            <v>0</v>
          </cell>
          <cell r="DX1576">
            <v>0</v>
          </cell>
          <cell r="DZ1576">
            <v>0</v>
          </cell>
          <cell r="EB1576">
            <v>0</v>
          </cell>
          <cell r="ED1576">
            <v>0</v>
          </cell>
          <cell r="EF1576">
            <v>0</v>
          </cell>
          <cell r="EJ1576">
            <v>0</v>
          </cell>
          <cell r="EL1576">
            <v>0</v>
          </cell>
          <cell r="EN1576">
            <v>0</v>
          </cell>
          <cell r="EP1576">
            <v>0</v>
          </cell>
          <cell r="ER1576">
            <v>0</v>
          </cell>
          <cell r="ET1576">
            <v>0</v>
          </cell>
          <cell r="EX1576">
            <v>0</v>
          </cell>
          <cell r="EZ1576">
            <v>0</v>
          </cell>
          <cell r="FD1576">
            <v>0</v>
          </cell>
          <cell r="FF1576">
            <v>0</v>
          </cell>
        </row>
        <row r="1577">
          <cell r="A1577" t="str">
            <v>ImportTysklandSverige</v>
          </cell>
          <cell r="B1577" t="str">
            <v>Sverige</v>
          </cell>
          <cell r="G1577">
            <v>600</v>
          </cell>
          <cell r="H1577">
            <v>0</v>
          </cell>
          <cell r="N1577">
            <v>-919</v>
          </cell>
          <cell r="AK1577">
            <v>600</v>
          </cell>
          <cell r="AL1577">
            <v>0</v>
          </cell>
          <cell r="AN1577">
            <v>0</v>
          </cell>
          <cell r="AO1577">
            <v>0</v>
          </cell>
          <cell r="AP1577">
            <v>0</v>
          </cell>
          <cell r="AQ1577">
            <v>36</v>
          </cell>
          <cell r="BG1577" t="b">
            <v>0</v>
          </cell>
          <cell r="BO1577" t="b">
            <v>0</v>
          </cell>
          <cell r="CA1577" t="b">
            <v>0</v>
          </cell>
          <cell r="CB1577" t="b">
            <v>0</v>
          </cell>
          <cell r="CD1577" t="b">
            <v>0</v>
          </cell>
          <cell r="CE1577" t="b">
            <v>0</v>
          </cell>
          <cell r="CG1577" t="b">
            <v>0</v>
          </cell>
          <cell r="CH1577" t="b">
            <v>0</v>
          </cell>
          <cell r="CP1577">
            <v>0</v>
          </cell>
          <cell r="CT1577" t="b">
            <v>0</v>
          </cell>
          <cell r="CV1577" t="b">
            <v>0</v>
          </cell>
          <cell r="CX1577" t="b">
            <v>0</v>
          </cell>
          <cell r="CZ1577" t="b">
            <v>0</v>
          </cell>
          <cell r="DB1577" t="b">
            <v>0</v>
          </cell>
          <cell r="DD1577" t="b">
            <v>0</v>
          </cell>
          <cell r="DF1577" t="b">
            <v>0</v>
          </cell>
          <cell r="DH1577" t="b">
            <v>0</v>
          </cell>
          <cell r="DJ1577" t="b">
            <v>0</v>
          </cell>
          <cell r="DL1577" t="b">
            <v>0</v>
          </cell>
          <cell r="DN1577" t="b">
            <v>0</v>
          </cell>
          <cell r="DP1577" t="b">
            <v>0</v>
          </cell>
          <cell r="DV1577">
            <v>0</v>
          </cell>
          <cell r="DX1577">
            <v>0</v>
          </cell>
          <cell r="DZ1577">
            <v>0</v>
          </cell>
          <cell r="EB1577">
            <v>0</v>
          </cell>
          <cell r="ED1577">
            <v>0</v>
          </cell>
          <cell r="EF1577">
            <v>0</v>
          </cell>
          <cell r="EJ1577">
            <v>0</v>
          </cell>
          <cell r="EL1577">
            <v>0</v>
          </cell>
          <cell r="EN1577">
            <v>0</v>
          </cell>
          <cell r="EP1577">
            <v>0</v>
          </cell>
          <cell r="ER1577">
            <v>0</v>
          </cell>
          <cell r="ET1577">
            <v>0</v>
          </cell>
          <cell r="EX1577">
            <v>0</v>
          </cell>
          <cell r="EZ1577">
            <v>0</v>
          </cell>
          <cell r="FD1577">
            <v>0</v>
          </cell>
          <cell r="FF1577">
            <v>0</v>
          </cell>
        </row>
        <row r="1578">
          <cell r="A1578" t="str">
            <v>ImportTysklandSverige</v>
          </cell>
          <cell r="B1578" t="str">
            <v>Sverige</v>
          </cell>
          <cell r="G1578">
            <v>600</v>
          </cell>
          <cell r="H1578">
            <v>0</v>
          </cell>
          <cell r="N1578">
            <v>-2021</v>
          </cell>
          <cell r="AK1578">
            <v>600</v>
          </cell>
          <cell r="AL1578">
            <v>0</v>
          </cell>
          <cell r="AN1578">
            <v>0</v>
          </cell>
          <cell r="AO1578">
            <v>0</v>
          </cell>
          <cell r="AP1578">
            <v>0</v>
          </cell>
          <cell r="AQ1578">
            <v>36</v>
          </cell>
          <cell r="BG1578" t="b">
            <v>0</v>
          </cell>
          <cell r="BO1578" t="b">
            <v>0</v>
          </cell>
          <cell r="CA1578" t="b">
            <v>0</v>
          </cell>
          <cell r="CB1578" t="b">
            <v>0</v>
          </cell>
          <cell r="CD1578" t="b">
            <v>0</v>
          </cell>
          <cell r="CE1578" t="b">
            <v>0</v>
          </cell>
          <cell r="CG1578" t="b">
            <v>0</v>
          </cell>
          <cell r="CH1578" t="b">
            <v>0</v>
          </cell>
          <cell r="CP1578">
            <v>0</v>
          </cell>
          <cell r="CT1578" t="b">
            <v>0</v>
          </cell>
          <cell r="CV1578" t="b">
            <v>0</v>
          </cell>
          <cell r="CX1578" t="b">
            <v>0</v>
          </cell>
          <cell r="CZ1578" t="b">
            <v>0</v>
          </cell>
          <cell r="DB1578" t="b">
            <v>0</v>
          </cell>
          <cell r="DD1578" t="b">
            <v>0</v>
          </cell>
          <cell r="DF1578" t="b">
            <v>0</v>
          </cell>
          <cell r="DH1578" t="b">
            <v>0</v>
          </cell>
          <cell r="DJ1578" t="b">
            <v>0</v>
          </cell>
          <cell r="DL1578" t="b">
            <v>0</v>
          </cell>
          <cell r="DN1578" t="b">
            <v>0</v>
          </cell>
          <cell r="DP1578" t="b">
            <v>0</v>
          </cell>
          <cell r="DV1578">
            <v>0</v>
          </cell>
          <cell r="DX1578">
            <v>0</v>
          </cell>
          <cell r="DZ1578">
            <v>0</v>
          </cell>
          <cell r="EB1578">
            <v>0</v>
          </cell>
          <cell r="ED1578">
            <v>0</v>
          </cell>
          <cell r="EF1578">
            <v>0</v>
          </cell>
          <cell r="EJ1578">
            <v>0</v>
          </cell>
          <cell r="EL1578">
            <v>0</v>
          </cell>
          <cell r="EN1578">
            <v>0</v>
          </cell>
          <cell r="EP1578">
            <v>0</v>
          </cell>
          <cell r="ER1578">
            <v>0</v>
          </cell>
          <cell r="ET1578">
            <v>0</v>
          </cell>
          <cell r="EX1578">
            <v>0</v>
          </cell>
          <cell r="EZ1578">
            <v>0</v>
          </cell>
          <cell r="FD1578">
            <v>0</v>
          </cell>
          <cell r="FF1578">
            <v>0</v>
          </cell>
        </row>
        <row r="1579">
          <cell r="A1579" t="str">
            <v>ImportTysklandSverige</v>
          </cell>
          <cell r="B1579" t="str">
            <v>Sverige</v>
          </cell>
          <cell r="G1579">
            <v>600</v>
          </cell>
          <cell r="H1579">
            <v>0</v>
          </cell>
          <cell r="N1579">
            <v>205</v>
          </cell>
          <cell r="AK1579">
            <v>600</v>
          </cell>
          <cell r="AL1579">
            <v>0</v>
          </cell>
          <cell r="AN1579">
            <v>0</v>
          </cell>
          <cell r="AO1579">
            <v>0</v>
          </cell>
          <cell r="AP1579">
            <v>0</v>
          </cell>
          <cell r="AQ1579">
            <v>36</v>
          </cell>
          <cell r="BG1579" t="b">
            <v>0</v>
          </cell>
          <cell r="BO1579" t="b">
            <v>0</v>
          </cell>
          <cell r="CA1579" t="b">
            <v>0</v>
          </cell>
          <cell r="CB1579" t="b">
            <v>0</v>
          </cell>
          <cell r="CD1579" t="b">
            <v>0</v>
          </cell>
          <cell r="CE1579" t="b">
            <v>0</v>
          </cell>
          <cell r="CG1579" t="b">
            <v>0</v>
          </cell>
          <cell r="CH1579" t="b">
            <v>0</v>
          </cell>
          <cell r="CP1579">
            <v>0</v>
          </cell>
          <cell r="CT1579" t="b">
            <v>0</v>
          </cell>
          <cell r="CV1579" t="b">
            <v>0</v>
          </cell>
          <cell r="CX1579" t="b">
            <v>0</v>
          </cell>
          <cell r="CZ1579" t="b">
            <v>0</v>
          </cell>
          <cell r="DB1579" t="b">
            <v>0</v>
          </cell>
          <cell r="DD1579" t="b">
            <v>0</v>
          </cell>
          <cell r="DF1579" t="b">
            <v>0</v>
          </cell>
          <cell r="DH1579" t="b">
            <v>0</v>
          </cell>
          <cell r="DJ1579" t="b">
            <v>0</v>
          </cell>
          <cell r="DL1579" t="b">
            <v>0</v>
          </cell>
          <cell r="DN1579" t="b">
            <v>0</v>
          </cell>
          <cell r="DP1579" t="b">
            <v>0</v>
          </cell>
          <cell r="DV1579">
            <v>0</v>
          </cell>
          <cell r="DX1579">
            <v>0</v>
          </cell>
          <cell r="DZ1579">
            <v>0</v>
          </cell>
          <cell r="EB1579">
            <v>0</v>
          </cell>
          <cell r="ED1579">
            <v>0</v>
          </cell>
          <cell r="EF1579">
            <v>0</v>
          </cell>
          <cell r="EJ1579">
            <v>0</v>
          </cell>
          <cell r="EL1579">
            <v>0</v>
          </cell>
          <cell r="EN1579">
            <v>0</v>
          </cell>
          <cell r="EP1579">
            <v>0</v>
          </cell>
          <cell r="ER1579">
            <v>0</v>
          </cell>
          <cell r="ET1579">
            <v>0</v>
          </cell>
          <cell r="EX1579">
            <v>0</v>
          </cell>
          <cell r="EZ1579">
            <v>0</v>
          </cell>
          <cell r="FD1579">
            <v>0</v>
          </cell>
          <cell r="FF1579">
            <v>0</v>
          </cell>
        </row>
        <row r="1580">
          <cell r="A1580" t="str">
            <v>ImportTysklandSverige</v>
          </cell>
          <cell r="B1580" t="str">
            <v>Sverige</v>
          </cell>
          <cell r="G1580">
            <v>600</v>
          </cell>
          <cell r="H1580">
            <v>0</v>
          </cell>
          <cell r="N1580">
            <v>1286</v>
          </cell>
          <cell r="AK1580">
            <v>270</v>
          </cell>
          <cell r="AL1580">
            <v>0</v>
          </cell>
          <cell r="AN1580">
            <v>0</v>
          </cell>
          <cell r="AO1580">
            <v>0</v>
          </cell>
          <cell r="AP1580">
            <v>0</v>
          </cell>
          <cell r="AQ1580">
            <v>0</v>
          </cell>
          <cell r="BG1580" t="b">
            <v>0</v>
          </cell>
          <cell r="BO1580" t="b">
            <v>0</v>
          </cell>
          <cell r="CA1580" t="b">
            <v>0</v>
          </cell>
          <cell r="CB1580" t="b">
            <v>0</v>
          </cell>
          <cell r="CD1580" t="b">
            <v>0</v>
          </cell>
          <cell r="CE1580" t="b">
            <v>0</v>
          </cell>
          <cell r="CG1580" t="b">
            <v>0</v>
          </cell>
          <cell r="CH1580" t="b">
            <v>0</v>
          </cell>
          <cell r="CP1580">
            <v>0</v>
          </cell>
          <cell r="CT1580" t="b">
            <v>0</v>
          </cell>
          <cell r="CV1580" t="b">
            <v>0</v>
          </cell>
          <cell r="CX1580" t="b">
            <v>0</v>
          </cell>
          <cell r="CZ1580" t="b">
            <v>0</v>
          </cell>
          <cell r="DB1580" t="b">
            <v>0</v>
          </cell>
          <cell r="DD1580" t="b">
            <v>0</v>
          </cell>
          <cell r="DF1580" t="b">
            <v>0</v>
          </cell>
          <cell r="DH1580" t="b">
            <v>0</v>
          </cell>
          <cell r="DJ1580" t="b">
            <v>0</v>
          </cell>
          <cell r="DL1580" t="b">
            <v>0</v>
          </cell>
          <cell r="DN1580" t="b">
            <v>0</v>
          </cell>
          <cell r="DP1580" t="b">
            <v>0</v>
          </cell>
          <cell r="DV1580">
            <v>0</v>
          </cell>
          <cell r="DX1580">
            <v>0</v>
          </cell>
          <cell r="DZ1580">
            <v>0</v>
          </cell>
          <cell r="EB1580">
            <v>0</v>
          </cell>
          <cell r="ED1580">
            <v>0</v>
          </cell>
          <cell r="EF1580">
            <v>0</v>
          </cell>
          <cell r="EJ1580">
            <v>0</v>
          </cell>
          <cell r="EL1580">
            <v>0</v>
          </cell>
          <cell r="EN1580">
            <v>0</v>
          </cell>
          <cell r="EP1580">
            <v>0</v>
          </cell>
          <cell r="ER1580">
            <v>0</v>
          </cell>
          <cell r="ET1580">
            <v>0</v>
          </cell>
          <cell r="EX1580">
            <v>0</v>
          </cell>
          <cell r="EZ1580">
            <v>0</v>
          </cell>
          <cell r="FD1580">
            <v>0</v>
          </cell>
          <cell r="FF1580">
            <v>0</v>
          </cell>
        </row>
        <row r="1581">
          <cell r="A1581" t="str">
            <v>ImportTysklandSverige</v>
          </cell>
          <cell r="B1581" t="str">
            <v>Sverige</v>
          </cell>
          <cell r="G1581">
            <v>600</v>
          </cell>
          <cell r="H1581">
            <v>0</v>
          </cell>
          <cell r="N1581">
            <v>-1419</v>
          </cell>
          <cell r="AK1581">
            <v>270</v>
          </cell>
          <cell r="AL1581">
            <v>0</v>
          </cell>
          <cell r="AN1581">
            <v>0</v>
          </cell>
          <cell r="AO1581">
            <v>0</v>
          </cell>
          <cell r="AP1581">
            <v>0</v>
          </cell>
          <cell r="AQ1581">
            <v>0</v>
          </cell>
          <cell r="BG1581" t="b">
            <v>0</v>
          </cell>
          <cell r="BO1581" t="b">
            <v>0</v>
          </cell>
          <cell r="CA1581" t="b">
            <v>0</v>
          </cell>
          <cell r="CB1581" t="b">
            <v>0</v>
          </cell>
          <cell r="CD1581" t="b">
            <v>0</v>
          </cell>
          <cell r="CE1581" t="b">
            <v>0</v>
          </cell>
          <cell r="CG1581" t="b">
            <v>0</v>
          </cell>
          <cell r="CH1581" t="b">
            <v>0</v>
          </cell>
          <cell r="CP1581">
            <v>0</v>
          </cell>
          <cell r="CT1581" t="b">
            <v>0</v>
          </cell>
          <cell r="CV1581" t="b">
            <v>0</v>
          </cell>
          <cell r="CX1581" t="b">
            <v>0</v>
          </cell>
          <cell r="CZ1581" t="b">
            <v>0</v>
          </cell>
          <cell r="DB1581" t="b">
            <v>0</v>
          </cell>
          <cell r="DD1581" t="b">
            <v>0</v>
          </cell>
          <cell r="DF1581" t="b">
            <v>0</v>
          </cell>
          <cell r="DH1581" t="b">
            <v>0</v>
          </cell>
          <cell r="DJ1581" t="b">
            <v>0</v>
          </cell>
          <cell r="DL1581" t="b">
            <v>0</v>
          </cell>
          <cell r="DN1581" t="b">
            <v>0</v>
          </cell>
          <cell r="DP1581" t="b">
            <v>0</v>
          </cell>
          <cell r="DV1581">
            <v>0</v>
          </cell>
          <cell r="DX1581">
            <v>0</v>
          </cell>
          <cell r="DZ1581">
            <v>0</v>
          </cell>
          <cell r="EB1581">
            <v>0</v>
          </cell>
          <cell r="ED1581">
            <v>0</v>
          </cell>
          <cell r="EF1581">
            <v>0</v>
          </cell>
          <cell r="EJ1581">
            <v>0</v>
          </cell>
          <cell r="EL1581">
            <v>0</v>
          </cell>
          <cell r="EN1581">
            <v>0</v>
          </cell>
          <cell r="EP1581">
            <v>0</v>
          </cell>
          <cell r="ER1581">
            <v>0</v>
          </cell>
          <cell r="ET1581">
            <v>0</v>
          </cell>
          <cell r="EX1581">
            <v>0</v>
          </cell>
          <cell r="EZ1581">
            <v>0</v>
          </cell>
          <cell r="FD1581">
            <v>0</v>
          </cell>
          <cell r="FF1581">
            <v>0</v>
          </cell>
        </row>
        <row r="1582">
          <cell r="A1582" t="str">
            <v>ImportTysklandSverige</v>
          </cell>
          <cell r="B1582" t="str">
            <v>Sverige</v>
          </cell>
          <cell r="G1582">
            <v>600</v>
          </cell>
          <cell r="H1582">
            <v>0</v>
          </cell>
          <cell r="N1582">
            <v>-237</v>
          </cell>
          <cell r="AK1582">
            <v>300</v>
          </cell>
          <cell r="AL1582">
            <v>0</v>
          </cell>
          <cell r="AN1582">
            <v>0</v>
          </cell>
          <cell r="AO1582">
            <v>0</v>
          </cell>
          <cell r="AP1582">
            <v>0</v>
          </cell>
          <cell r="AQ1582">
            <v>0</v>
          </cell>
          <cell r="BG1582" t="b">
            <v>0</v>
          </cell>
          <cell r="BO1582" t="b">
            <v>0</v>
          </cell>
          <cell r="CA1582" t="b">
            <v>0</v>
          </cell>
          <cell r="CB1582" t="b">
            <v>0</v>
          </cell>
          <cell r="CD1582" t="b">
            <v>0</v>
          </cell>
          <cell r="CE1582" t="b">
            <v>0</v>
          </cell>
          <cell r="CG1582" t="b">
            <v>0</v>
          </cell>
          <cell r="CH1582" t="b">
            <v>0</v>
          </cell>
          <cell r="CP1582">
            <v>0</v>
          </cell>
          <cell r="CT1582" t="b">
            <v>0</v>
          </cell>
          <cell r="CV1582" t="b">
            <v>0</v>
          </cell>
          <cell r="CX1582" t="b">
            <v>0</v>
          </cell>
          <cell r="CZ1582" t="b">
            <v>0</v>
          </cell>
          <cell r="DB1582" t="b">
            <v>0</v>
          </cell>
          <cell r="DD1582" t="b">
            <v>0</v>
          </cell>
          <cell r="DF1582" t="b">
            <v>0</v>
          </cell>
          <cell r="DH1582" t="b">
            <v>0</v>
          </cell>
          <cell r="DJ1582" t="b">
            <v>0</v>
          </cell>
          <cell r="DL1582" t="b">
            <v>0</v>
          </cell>
          <cell r="DN1582" t="b">
            <v>0</v>
          </cell>
          <cell r="DP1582" t="b">
            <v>0</v>
          </cell>
          <cell r="DV1582">
            <v>0</v>
          </cell>
          <cell r="DX1582">
            <v>0</v>
          </cell>
          <cell r="DZ1582">
            <v>0</v>
          </cell>
          <cell r="EB1582">
            <v>0</v>
          </cell>
          <cell r="ED1582">
            <v>0</v>
          </cell>
          <cell r="EF1582">
            <v>0</v>
          </cell>
          <cell r="EJ1582">
            <v>0</v>
          </cell>
          <cell r="EL1582">
            <v>0</v>
          </cell>
          <cell r="EN1582">
            <v>0</v>
          </cell>
          <cell r="EP1582">
            <v>0</v>
          </cell>
          <cell r="ER1582">
            <v>0</v>
          </cell>
          <cell r="ET1582">
            <v>0</v>
          </cell>
          <cell r="EX1582">
            <v>0</v>
          </cell>
          <cell r="EZ1582">
            <v>0</v>
          </cell>
          <cell r="FD1582">
            <v>0</v>
          </cell>
          <cell r="FF1582">
            <v>0</v>
          </cell>
        </row>
        <row r="1583">
          <cell r="A1583" t="str">
            <v>ImportTysklandSverige</v>
          </cell>
          <cell r="B1583" t="str">
            <v>Sverige</v>
          </cell>
          <cell r="G1583">
            <v>600</v>
          </cell>
          <cell r="H1583">
            <v>0</v>
          </cell>
          <cell r="N1583">
            <v>-437</v>
          </cell>
          <cell r="AK1583">
            <v>270</v>
          </cell>
          <cell r="AL1583">
            <v>0</v>
          </cell>
          <cell r="AN1583">
            <v>0</v>
          </cell>
          <cell r="AO1583">
            <v>0</v>
          </cell>
          <cell r="AP1583">
            <v>0</v>
          </cell>
          <cell r="AQ1583">
            <v>0</v>
          </cell>
          <cell r="BG1583" t="b">
            <v>0</v>
          </cell>
          <cell r="BO1583" t="b">
            <v>0</v>
          </cell>
          <cell r="CA1583" t="b">
            <v>0</v>
          </cell>
          <cell r="CB1583" t="b">
            <v>0</v>
          </cell>
          <cell r="CD1583" t="b">
            <v>0</v>
          </cell>
          <cell r="CE1583" t="b">
            <v>0</v>
          </cell>
          <cell r="CG1583" t="b">
            <v>0</v>
          </cell>
          <cell r="CH1583" t="b">
            <v>0</v>
          </cell>
          <cell r="CP1583">
            <v>0</v>
          </cell>
          <cell r="CT1583" t="b">
            <v>0</v>
          </cell>
          <cell r="CV1583" t="b">
            <v>0</v>
          </cell>
          <cell r="CX1583" t="b">
            <v>0</v>
          </cell>
          <cell r="CZ1583" t="b">
            <v>0</v>
          </cell>
          <cell r="DB1583" t="b">
            <v>0</v>
          </cell>
          <cell r="DD1583" t="b">
            <v>0</v>
          </cell>
          <cell r="DF1583" t="b">
            <v>0</v>
          </cell>
          <cell r="DH1583" t="b">
            <v>0</v>
          </cell>
          <cell r="DJ1583" t="b">
            <v>0</v>
          </cell>
          <cell r="DL1583" t="b">
            <v>0</v>
          </cell>
          <cell r="DN1583" t="b">
            <v>0</v>
          </cell>
          <cell r="DP1583" t="b">
            <v>0</v>
          </cell>
          <cell r="DV1583">
            <v>0</v>
          </cell>
          <cell r="DX1583">
            <v>0</v>
          </cell>
          <cell r="DZ1583">
            <v>0</v>
          </cell>
          <cell r="EB1583">
            <v>0</v>
          </cell>
          <cell r="ED1583">
            <v>0</v>
          </cell>
          <cell r="EF1583">
            <v>0</v>
          </cell>
          <cell r="EJ1583">
            <v>0</v>
          </cell>
          <cell r="EL1583">
            <v>0</v>
          </cell>
          <cell r="EN1583">
            <v>0</v>
          </cell>
          <cell r="EP1583">
            <v>0</v>
          </cell>
          <cell r="ER1583">
            <v>0</v>
          </cell>
          <cell r="ET1583">
            <v>0</v>
          </cell>
          <cell r="EX1583">
            <v>0</v>
          </cell>
          <cell r="EZ1583">
            <v>0</v>
          </cell>
          <cell r="FD1583">
            <v>0</v>
          </cell>
          <cell r="FF1583">
            <v>0</v>
          </cell>
        </row>
        <row r="1584">
          <cell r="A1584" t="str">
            <v>ImportTysklandSverige</v>
          </cell>
          <cell r="B1584" t="str">
            <v>Sverige</v>
          </cell>
          <cell r="G1584">
            <v>600</v>
          </cell>
          <cell r="H1584">
            <v>0</v>
          </cell>
          <cell r="N1584">
            <v>-637</v>
          </cell>
          <cell r="AK1584">
            <v>240</v>
          </cell>
          <cell r="AL1584">
            <v>0</v>
          </cell>
          <cell r="AN1584">
            <v>0</v>
          </cell>
          <cell r="AO1584">
            <v>0</v>
          </cell>
          <cell r="AP1584">
            <v>0</v>
          </cell>
          <cell r="AQ1584">
            <v>0</v>
          </cell>
          <cell r="BG1584" t="b">
            <v>0</v>
          </cell>
          <cell r="BO1584" t="b">
            <v>0</v>
          </cell>
          <cell r="CA1584" t="b">
            <v>0</v>
          </cell>
          <cell r="CB1584" t="b">
            <v>0</v>
          </cell>
          <cell r="CD1584" t="b">
            <v>0</v>
          </cell>
          <cell r="CE1584" t="b">
            <v>0</v>
          </cell>
          <cell r="CG1584" t="b">
            <v>0</v>
          </cell>
          <cell r="CH1584" t="b">
            <v>0</v>
          </cell>
          <cell r="CP1584">
            <v>0</v>
          </cell>
          <cell r="CT1584" t="b">
            <v>0</v>
          </cell>
          <cell r="CV1584" t="b">
            <v>0</v>
          </cell>
          <cell r="CX1584" t="b">
            <v>0</v>
          </cell>
          <cell r="CZ1584" t="b">
            <v>0</v>
          </cell>
          <cell r="DB1584" t="b">
            <v>0</v>
          </cell>
          <cell r="DD1584" t="b">
            <v>0</v>
          </cell>
          <cell r="DF1584" t="b">
            <v>0</v>
          </cell>
          <cell r="DH1584" t="b">
            <v>0</v>
          </cell>
          <cell r="DJ1584" t="b">
            <v>0</v>
          </cell>
          <cell r="DL1584" t="b">
            <v>0</v>
          </cell>
          <cell r="DN1584" t="b">
            <v>0</v>
          </cell>
          <cell r="DP1584" t="b">
            <v>0</v>
          </cell>
          <cell r="DV1584">
            <v>0</v>
          </cell>
          <cell r="DX1584">
            <v>0</v>
          </cell>
          <cell r="DZ1584">
            <v>0</v>
          </cell>
          <cell r="EB1584">
            <v>0</v>
          </cell>
          <cell r="ED1584">
            <v>0</v>
          </cell>
          <cell r="EF1584">
            <v>0</v>
          </cell>
          <cell r="EJ1584">
            <v>0</v>
          </cell>
          <cell r="EL1584">
            <v>0</v>
          </cell>
          <cell r="EN1584">
            <v>0</v>
          </cell>
          <cell r="EP1584">
            <v>0</v>
          </cell>
          <cell r="ER1584">
            <v>0</v>
          </cell>
          <cell r="ET1584">
            <v>0</v>
          </cell>
          <cell r="EX1584">
            <v>0</v>
          </cell>
          <cell r="EZ1584">
            <v>0</v>
          </cell>
          <cell r="FD1584">
            <v>0</v>
          </cell>
          <cell r="FF1584">
            <v>0</v>
          </cell>
        </row>
        <row r="1585">
          <cell r="A1585" t="str">
            <v>ImportTysklandSverige</v>
          </cell>
          <cell r="B1585" t="str">
            <v>Sverige</v>
          </cell>
          <cell r="G1585">
            <v>600</v>
          </cell>
          <cell r="H1585">
            <v>0</v>
          </cell>
          <cell r="N1585">
            <v>-837</v>
          </cell>
          <cell r="AK1585">
            <v>210.00000000000003</v>
          </cell>
          <cell r="AL1585">
            <v>0</v>
          </cell>
          <cell r="AN1585">
            <v>0</v>
          </cell>
          <cell r="AO1585">
            <v>0</v>
          </cell>
          <cell r="AP1585">
            <v>0</v>
          </cell>
          <cell r="AQ1585">
            <v>0</v>
          </cell>
          <cell r="BG1585" t="b">
            <v>0</v>
          </cell>
          <cell r="BO1585" t="b">
            <v>0</v>
          </cell>
          <cell r="CA1585" t="b">
            <v>0</v>
          </cell>
          <cell r="CB1585" t="b">
            <v>0</v>
          </cell>
          <cell r="CD1585" t="b">
            <v>0</v>
          </cell>
          <cell r="CE1585" t="b">
            <v>0</v>
          </cell>
          <cell r="CG1585" t="b">
            <v>0</v>
          </cell>
          <cell r="CH1585" t="b">
            <v>0</v>
          </cell>
          <cell r="CP1585">
            <v>0</v>
          </cell>
          <cell r="CT1585" t="b">
            <v>0</v>
          </cell>
          <cell r="CV1585" t="b">
            <v>0</v>
          </cell>
          <cell r="CX1585" t="b">
            <v>0</v>
          </cell>
          <cell r="CZ1585" t="b">
            <v>0</v>
          </cell>
          <cell r="DB1585" t="b">
            <v>0</v>
          </cell>
          <cell r="DD1585" t="b">
            <v>0</v>
          </cell>
          <cell r="DF1585" t="b">
            <v>0</v>
          </cell>
          <cell r="DH1585" t="b">
            <v>0</v>
          </cell>
          <cell r="DJ1585" t="b">
            <v>0</v>
          </cell>
          <cell r="DL1585" t="b">
            <v>0</v>
          </cell>
          <cell r="DN1585" t="b">
            <v>0</v>
          </cell>
          <cell r="DP1585" t="b">
            <v>0</v>
          </cell>
          <cell r="DV1585">
            <v>0</v>
          </cell>
          <cell r="DX1585">
            <v>0</v>
          </cell>
          <cell r="DZ1585">
            <v>0</v>
          </cell>
          <cell r="EB1585">
            <v>0</v>
          </cell>
          <cell r="ED1585">
            <v>0</v>
          </cell>
          <cell r="EF1585">
            <v>0</v>
          </cell>
          <cell r="EJ1585">
            <v>0</v>
          </cell>
          <cell r="EL1585">
            <v>0</v>
          </cell>
          <cell r="EN1585">
            <v>0</v>
          </cell>
          <cell r="EP1585">
            <v>0</v>
          </cell>
          <cell r="ER1585">
            <v>0</v>
          </cell>
          <cell r="ET1585">
            <v>0</v>
          </cell>
          <cell r="EX1585">
            <v>0</v>
          </cell>
          <cell r="EZ1585">
            <v>0</v>
          </cell>
          <cell r="FD1585">
            <v>0</v>
          </cell>
          <cell r="FF1585">
            <v>0</v>
          </cell>
        </row>
        <row r="1586">
          <cell r="A1586" t="str">
            <v>ImportTysklandSverige</v>
          </cell>
          <cell r="B1586" t="str">
            <v>Sverige</v>
          </cell>
          <cell r="G1586">
            <v>600</v>
          </cell>
          <cell r="H1586">
            <v>0</v>
          </cell>
          <cell r="N1586">
            <v>-1037</v>
          </cell>
          <cell r="AK1586">
            <v>180.00000000000003</v>
          </cell>
          <cell r="AL1586">
            <v>0</v>
          </cell>
          <cell r="AN1586">
            <v>0</v>
          </cell>
          <cell r="AO1586">
            <v>0</v>
          </cell>
          <cell r="AP1586">
            <v>0</v>
          </cell>
          <cell r="AQ1586">
            <v>0</v>
          </cell>
          <cell r="BG1586" t="b">
            <v>0</v>
          </cell>
          <cell r="BO1586" t="b">
            <v>0</v>
          </cell>
          <cell r="CA1586" t="b">
            <v>0</v>
          </cell>
          <cell r="CB1586" t="b">
            <v>0</v>
          </cell>
          <cell r="CD1586" t="b">
            <v>0</v>
          </cell>
          <cell r="CE1586" t="b">
            <v>0</v>
          </cell>
          <cell r="CG1586" t="b">
            <v>0</v>
          </cell>
          <cell r="CH1586" t="b">
            <v>0</v>
          </cell>
          <cell r="CP1586">
            <v>0</v>
          </cell>
          <cell r="CT1586" t="b">
            <v>0</v>
          </cell>
          <cell r="CV1586" t="b">
            <v>0</v>
          </cell>
          <cell r="CX1586" t="b">
            <v>0</v>
          </cell>
          <cell r="CZ1586" t="b">
            <v>0</v>
          </cell>
          <cell r="DB1586" t="b">
            <v>0</v>
          </cell>
          <cell r="DD1586" t="b">
            <v>0</v>
          </cell>
          <cell r="DF1586" t="b">
            <v>0</v>
          </cell>
          <cell r="DH1586" t="b">
            <v>0</v>
          </cell>
          <cell r="DJ1586" t="b">
            <v>0</v>
          </cell>
          <cell r="DL1586" t="b">
            <v>0</v>
          </cell>
          <cell r="DN1586" t="b">
            <v>0</v>
          </cell>
          <cell r="DP1586" t="b">
            <v>0</v>
          </cell>
          <cell r="DV1586">
            <v>0</v>
          </cell>
          <cell r="DX1586">
            <v>0</v>
          </cell>
          <cell r="DZ1586">
            <v>0</v>
          </cell>
          <cell r="EB1586">
            <v>0</v>
          </cell>
          <cell r="ED1586">
            <v>0</v>
          </cell>
          <cell r="EF1586">
            <v>0</v>
          </cell>
          <cell r="EJ1586">
            <v>0</v>
          </cell>
          <cell r="EL1586">
            <v>0</v>
          </cell>
          <cell r="EN1586">
            <v>0</v>
          </cell>
          <cell r="EP1586">
            <v>0</v>
          </cell>
          <cell r="ER1586">
            <v>0</v>
          </cell>
          <cell r="ET1586">
            <v>0</v>
          </cell>
          <cell r="EX1586">
            <v>0</v>
          </cell>
          <cell r="EZ1586">
            <v>0</v>
          </cell>
          <cell r="FD1586">
            <v>0</v>
          </cell>
          <cell r="FF1586">
            <v>0</v>
          </cell>
        </row>
        <row r="1587">
          <cell r="A1587" t="str">
            <v>ImportTysklandSverige</v>
          </cell>
          <cell r="B1587" t="str">
            <v>Sverige</v>
          </cell>
          <cell r="G1587">
            <v>600</v>
          </cell>
          <cell r="H1587">
            <v>0</v>
          </cell>
          <cell r="N1587">
            <v>-1237</v>
          </cell>
          <cell r="AK1587">
            <v>150.00000000000003</v>
          </cell>
          <cell r="AL1587">
            <v>0</v>
          </cell>
          <cell r="AN1587">
            <v>0</v>
          </cell>
          <cell r="AO1587">
            <v>0</v>
          </cell>
          <cell r="AP1587">
            <v>0</v>
          </cell>
          <cell r="AQ1587">
            <v>0</v>
          </cell>
          <cell r="BG1587" t="b">
            <v>0</v>
          </cell>
          <cell r="BO1587" t="b">
            <v>0</v>
          </cell>
          <cell r="CA1587" t="b">
            <v>0</v>
          </cell>
          <cell r="CB1587" t="b">
            <v>0</v>
          </cell>
          <cell r="CD1587" t="b">
            <v>0</v>
          </cell>
          <cell r="CE1587" t="b">
            <v>0</v>
          </cell>
          <cell r="CG1587" t="b">
            <v>0</v>
          </cell>
          <cell r="CH1587" t="b">
            <v>0</v>
          </cell>
          <cell r="CP1587">
            <v>0</v>
          </cell>
          <cell r="CT1587" t="b">
            <v>0</v>
          </cell>
          <cell r="CV1587" t="b">
            <v>0</v>
          </cell>
          <cell r="CX1587" t="b">
            <v>0</v>
          </cell>
          <cell r="CZ1587" t="b">
            <v>0</v>
          </cell>
          <cell r="DB1587" t="b">
            <v>0</v>
          </cell>
          <cell r="DD1587" t="b">
            <v>0</v>
          </cell>
          <cell r="DF1587" t="b">
            <v>0</v>
          </cell>
          <cell r="DH1587" t="b">
            <v>0</v>
          </cell>
          <cell r="DJ1587" t="b">
            <v>0</v>
          </cell>
          <cell r="DL1587" t="b">
            <v>0</v>
          </cell>
          <cell r="DN1587" t="b">
            <v>0</v>
          </cell>
          <cell r="DP1587" t="b">
            <v>0</v>
          </cell>
          <cell r="DV1587">
            <v>0</v>
          </cell>
          <cell r="DX1587">
            <v>0</v>
          </cell>
          <cell r="DZ1587">
            <v>0</v>
          </cell>
          <cell r="EB1587">
            <v>0</v>
          </cell>
          <cell r="ED1587">
            <v>0</v>
          </cell>
          <cell r="EF1587">
            <v>0</v>
          </cell>
          <cell r="EJ1587">
            <v>0</v>
          </cell>
          <cell r="EL1587">
            <v>0</v>
          </cell>
          <cell r="EN1587">
            <v>0</v>
          </cell>
          <cell r="EP1587">
            <v>0</v>
          </cell>
          <cell r="ER1587">
            <v>0</v>
          </cell>
          <cell r="ET1587">
            <v>0</v>
          </cell>
          <cell r="EX1587">
            <v>0</v>
          </cell>
          <cell r="EZ1587">
            <v>0</v>
          </cell>
          <cell r="FD1587">
            <v>0</v>
          </cell>
          <cell r="FF1587">
            <v>0</v>
          </cell>
        </row>
        <row r="1588">
          <cell r="A1588" t="str">
            <v>ImportTysklandSverige</v>
          </cell>
          <cell r="B1588" t="str">
            <v>Sverige</v>
          </cell>
          <cell r="G1588">
            <v>600</v>
          </cell>
          <cell r="H1588">
            <v>0</v>
          </cell>
          <cell r="N1588">
            <v>-1437</v>
          </cell>
          <cell r="AK1588">
            <v>120.00000000000004</v>
          </cell>
          <cell r="AL1588">
            <v>0</v>
          </cell>
          <cell r="AN1588">
            <v>0</v>
          </cell>
          <cell r="AO1588">
            <v>0</v>
          </cell>
          <cell r="AP1588">
            <v>0</v>
          </cell>
          <cell r="AQ1588">
            <v>0</v>
          </cell>
          <cell r="BG1588" t="b">
            <v>0</v>
          </cell>
          <cell r="BO1588" t="b">
            <v>0</v>
          </cell>
          <cell r="CA1588" t="b">
            <v>0</v>
          </cell>
          <cell r="CB1588" t="b">
            <v>0</v>
          </cell>
          <cell r="CD1588" t="b">
            <v>0</v>
          </cell>
          <cell r="CE1588" t="b">
            <v>0</v>
          </cell>
          <cell r="CG1588" t="b">
            <v>0</v>
          </cell>
          <cell r="CH1588" t="b">
            <v>0</v>
          </cell>
          <cell r="CP1588">
            <v>0</v>
          </cell>
          <cell r="CT1588" t="b">
            <v>0</v>
          </cell>
          <cell r="CV1588" t="b">
            <v>0</v>
          </cell>
          <cell r="CX1588" t="b">
            <v>0</v>
          </cell>
          <cell r="CZ1588" t="b">
            <v>0</v>
          </cell>
          <cell r="DB1588" t="b">
            <v>0</v>
          </cell>
          <cell r="DD1588" t="b">
            <v>0</v>
          </cell>
          <cell r="DF1588" t="b">
            <v>0</v>
          </cell>
          <cell r="DH1588" t="b">
            <v>0</v>
          </cell>
          <cell r="DJ1588" t="b">
            <v>0</v>
          </cell>
          <cell r="DL1588" t="b">
            <v>0</v>
          </cell>
          <cell r="DN1588" t="b">
            <v>0</v>
          </cell>
          <cell r="DP1588" t="b">
            <v>0</v>
          </cell>
          <cell r="DV1588">
            <v>0</v>
          </cell>
          <cell r="DX1588">
            <v>0</v>
          </cell>
          <cell r="DZ1588">
            <v>0</v>
          </cell>
          <cell r="EB1588">
            <v>0</v>
          </cell>
          <cell r="ED1588">
            <v>0</v>
          </cell>
          <cell r="EF1588">
            <v>0</v>
          </cell>
          <cell r="EJ1588">
            <v>0</v>
          </cell>
          <cell r="EL1588">
            <v>0</v>
          </cell>
          <cell r="EN1588">
            <v>0</v>
          </cell>
          <cell r="EP1588">
            <v>0</v>
          </cell>
          <cell r="ER1588">
            <v>0</v>
          </cell>
          <cell r="ET1588">
            <v>0</v>
          </cell>
          <cell r="EX1588">
            <v>0</v>
          </cell>
          <cell r="EZ1588">
            <v>0</v>
          </cell>
          <cell r="FD1588">
            <v>0</v>
          </cell>
          <cell r="FF1588">
            <v>0</v>
          </cell>
        </row>
        <row r="1589">
          <cell r="A1589" t="str">
            <v>ImportTysklandSverige</v>
          </cell>
          <cell r="B1589" t="str">
            <v>Sverige</v>
          </cell>
          <cell r="G1589">
            <v>600</v>
          </cell>
          <cell r="H1589">
            <v>0</v>
          </cell>
          <cell r="N1589">
            <v>-1637</v>
          </cell>
          <cell r="AK1589">
            <v>90.000000000000043</v>
          </cell>
          <cell r="AL1589">
            <v>0</v>
          </cell>
          <cell r="AN1589">
            <v>0</v>
          </cell>
          <cell r="AO1589">
            <v>0</v>
          </cell>
          <cell r="AP1589">
            <v>0</v>
          </cell>
          <cell r="AQ1589">
            <v>0</v>
          </cell>
          <cell r="BG1589" t="b">
            <v>0</v>
          </cell>
          <cell r="BO1589" t="b">
            <v>0</v>
          </cell>
          <cell r="CA1589" t="b">
            <v>0</v>
          </cell>
          <cell r="CB1589" t="b">
            <v>0</v>
          </cell>
          <cell r="CD1589" t="b">
            <v>0</v>
          </cell>
          <cell r="CE1589" t="b">
            <v>0</v>
          </cell>
          <cell r="CG1589" t="b">
            <v>0</v>
          </cell>
          <cell r="CH1589" t="b">
            <v>0</v>
          </cell>
          <cell r="CP1589">
            <v>0</v>
          </cell>
          <cell r="CT1589" t="b">
            <v>0</v>
          </cell>
          <cell r="CV1589" t="b">
            <v>0</v>
          </cell>
          <cell r="CX1589" t="b">
            <v>0</v>
          </cell>
          <cell r="CZ1589" t="b">
            <v>0</v>
          </cell>
          <cell r="DB1589" t="b">
            <v>0</v>
          </cell>
          <cell r="DD1589" t="b">
            <v>0</v>
          </cell>
          <cell r="DF1589" t="b">
            <v>0</v>
          </cell>
          <cell r="DH1589" t="b">
            <v>0</v>
          </cell>
          <cell r="DJ1589" t="b">
            <v>0</v>
          </cell>
          <cell r="DL1589" t="b">
            <v>0</v>
          </cell>
          <cell r="DN1589" t="b">
            <v>0</v>
          </cell>
          <cell r="DP1589" t="b">
            <v>0</v>
          </cell>
          <cell r="DV1589">
            <v>0</v>
          </cell>
          <cell r="DX1589">
            <v>0</v>
          </cell>
          <cell r="DZ1589">
            <v>0</v>
          </cell>
          <cell r="EB1589">
            <v>0</v>
          </cell>
          <cell r="ED1589">
            <v>0</v>
          </cell>
          <cell r="EF1589">
            <v>0</v>
          </cell>
          <cell r="EJ1589">
            <v>0</v>
          </cell>
          <cell r="EL1589">
            <v>0</v>
          </cell>
          <cell r="EN1589">
            <v>0</v>
          </cell>
          <cell r="EP1589">
            <v>0</v>
          </cell>
          <cell r="ER1589">
            <v>0</v>
          </cell>
          <cell r="ET1589">
            <v>0</v>
          </cell>
          <cell r="EX1589">
            <v>0</v>
          </cell>
          <cell r="EZ1589">
            <v>0</v>
          </cell>
          <cell r="FD1589">
            <v>0</v>
          </cell>
          <cell r="FF1589">
            <v>0</v>
          </cell>
        </row>
        <row r="1590">
          <cell r="A1590" t="str">
            <v>ImportTysklandSverige</v>
          </cell>
          <cell r="B1590" t="str">
            <v>Sverige</v>
          </cell>
          <cell r="G1590">
            <v>600</v>
          </cell>
          <cell r="H1590">
            <v>0</v>
          </cell>
          <cell r="N1590">
            <v>-1837</v>
          </cell>
          <cell r="AK1590">
            <v>60</v>
          </cell>
          <cell r="AL1590">
            <v>0</v>
          </cell>
          <cell r="AN1590">
            <v>0</v>
          </cell>
          <cell r="AO1590">
            <v>0</v>
          </cell>
          <cell r="AP1590">
            <v>0</v>
          </cell>
          <cell r="AQ1590">
            <v>0</v>
          </cell>
          <cell r="BG1590" t="b">
            <v>0</v>
          </cell>
          <cell r="BO1590" t="b">
            <v>0</v>
          </cell>
          <cell r="CA1590" t="b">
            <v>0</v>
          </cell>
          <cell r="CB1590" t="b">
            <v>0</v>
          </cell>
          <cell r="CD1590" t="b">
            <v>0</v>
          </cell>
          <cell r="CE1590" t="b">
            <v>0</v>
          </cell>
          <cell r="CG1590" t="b">
            <v>0</v>
          </cell>
          <cell r="CH1590" t="b">
            <v>0</v>
          </cell>
          <cell r="CP1590">
            <v>0</v>
          </cell>
          <cell r="CT1590" t="b">
            <v>0</v>
          </cell>
          <cell r="CV1590" t="b">
            <v>0</v>
          </cell>
          <cell r="CX1590" t="b">
            <v>0</v>
          </cell>
          <cell r="CZ1590" t="b">
            <v>0</v>
          </cell>
          <cell r="DB1590" t="b">
            <v>0</v>
          </cell>
          <cell r="DD1590" t="b">
            <v>0</v>
          </cell>
          <cell r="DF1590" t="b">
            <v>0</v>
          </cell>
          <cell r="DH1590" t="b">
            <v>0</v>
          </cell>
          <cell r="DJ1590" t="b">
            <v>0</v>
          </cell>
          <cell r="DL1590" t="b">
            <v>0</v>
          </cell>
          <cell r="DN1590" t="b">
            <v>0</v>
          </cell>
          <cell r="DP1590" t="b">
            <v>0</v>
          </cell>
          <cell r="DV1590">
            <v>0</v>
          </cell>
          <cell r="DX1590">
            <v>0</v>
          </cell>
          <cell r="DZ1590">
            <v>0</v>
          </cell>
          <cell r="EB1590">
            <v>0</v>
          </cell>
          <cell r="ED1590">
            <v>0</v>
          </cell>
          <cell r="EF1590">
            <v>0</v>
          </cell>
          <cell r="EJ1590">
            <v>0</v>
          </cell>
          <cell r="EL1590">
            <v>0</v>
          </cell>
          <cell r="EN1590">
            <v>0</v>
          </cell>
          <cell r="EP1590">
            <v>0</v>
          </cell>
          <cell r="ER1590">
            <v>0</v>
          </cell>
          <cell r="ET1590">
            <v>0</v>
          </cell>
          <cell r="EX1590">
            <v>0</v>
          </cell>
          <cell r="EZ1590">
            <v>0</v>
          </cell>
          <cell r="FD1590">
            <v>0</v>
          </cell>
          <cell r="FF1590">
            <v>0</v>
          </cell>
        </row>
        <row r="1591">
          <cell r="A1591" t="str">
            <v>ImportTysklandSverige</v>
          </cell>
          <cell r="B1591" t="str">
            <v>Sverige</v>
          </cell>
          <cell r="G1591">
            <v>600</v>
          </cell>
          <cell r="H1591">
            <v>0</v>
          </cell>
          <cell r="N1591">
            <v>-2037</v>
          </cell>
          <cell r="AK1591">
            <v>60</v>
          </cell>
          <cell r="AL1591">
            <v>0</v>
          </cell>
          <cell r="AN1591">
            <v>0</v>
          </cell>
          <cell r="AO1591">
            <v>0</v>
          </cell>
          <cell r="AP1591">
            <v>0</v>
          </cell>
          <cell r="AQ1591">
            <v>0</v>
          </cell>
          <cell r="BG1591" t="b">
            <v>0</v>
          </cell>
          <cell r="BO1591" t="b">
            <v>0</v>
          </cell>
          <cell r="CA1591" t="b">
            <v>0</v>
          </cell>
          <cell r="CB1591" t="b">
            <v>0</v>
          </cell>
          <cell r="CD1591" t="b">
            <v>0</v>
          </cell>
          <cell r="CE1591" t="b">
            <v>0</v>
          </cell>
          <cell r="CG1591" t="b">
            <v>0</v>
          </cell>
          <cell r="CH1591" t="b">
            <v>0</v>
          </cell>
          <cell r="CP1591">
            <v>0</v>
          </cell>
          <cell r="CT1591" t="b">
            <v>0</v>
          </cell>
          <cell r="CV1591" t="b">
            <v>0</v>
          </cell>
          <cell r="CX1591" t="b">
            <v>0</v>
          </cell>
          <cell r="CZ1591" t="b">
            <v>0</v>
          </cell>
          <cell r="DB1591" t="b">
            <v>0</v>
          </cell>
          <cell r="DD1591" t="b">
            <v>0</v>
          </cell>
          <cell r="DF1591" t="b">
            <v>0</v>
          </cell>
          <cell r="DH1591" t="b">
            <v>0</v>
          </cell>
          <cell r="DJ1591" t="b">
            <v>0</v>
          </cell>
          <cell r="DL1591" t="b">
            <v>0</v>
          </cell>
          <cell r="DN1591" t="b">
            <v>0</v>
          </cell>
          <cell r="DP1591" t="b">
            <v>0</v>
          </cell>
          <cell r="DV1591">
            <v>0</v>
          </cell>
          <cell r="DX1591">
            <v>0</v>
          </cell>
          <cell r="DZ1591">
            <v>0</v>
          </cell>
          <cell r="EB1591">
            <v>0</v>
          </cell>
          <cell r="ED1591">
            <v>0</v>
          </cell>
          <cell r="EF1591">
            <v>0</v>
          </cell>
          <cell r="EJ1591">
            <v>0</v>
          </cell>
          <cell r="EL1591">
            <v>0</v>
          </cell>
          <cell r="EN1591">
            <v>0</v>
          </cell>
          <cell r="EP1591">
            <v>0</v>
          </cell>
          <cell r="ER1591">
            <v>0</v>
          </cell>
          <cell r="ET1591">
            <v>0</v>
          </cell>
          <cell r="EX1591">
            <v>0</v>
          </cell>
          <cell r="EZ1591">
            <v>0</v>
          </cell>
          <cell r="FD1591">
            <v>0</v>
          </cell>
          <cell r="FF1591">
            <v>0</v>
          </cell>
        </row>
        <row r="1592">
          <cell r="A1592" t="str">
            <v>ImportTysklandSverige</v>
          </cell>
          <cell r="B1592" t="str">
            <v>Sverige</v>
          </cell>
          <cell r="G1592">
            <v>600</v>
          </cell>
          <cell r="H1592">
            <v>0</v>
          </cell>
          <cell r="N1592">
            <v>-2237</v>
          </cell>
          <cell r="AK1592">
            <v>60</v>
          </cell>
          <cell r="AL1592">
            <v>0</v>
          </cell>
          <cell r="AN1592">
            <v>0</v>
          </cell>
          <cell r="AO1592">
            <v>0</v>
          </cell>
          <cell r="AP1592">
            <v>0</v>
          </cell>
          <cell r="AQ1592">
            <v>0</v>
          </cell>
          <cell r="BG1592" t="b">
            <v>0</v>
          </cell>
          <cell r="BO1592" t="b">
            <v>0</v>
          </cell>
          <cell r="CA1592" t="b">
            <v>0</v>
          </cell>
          <cell r="CB1592" t="b">
            <v>0</v>
          </cell>
          <cell r="CD1592" t="b">
            <v>0</v>
          </cell>
          <cell r="CE1592" t="b">
            <v>0</v>
          </cell>
          <cell r="CG1592" t="b">
            <v>0</v>
          </cell>
          <cell r="CH1592" t="b">
            <v>0</v>
          </cell>
          <cell r="CP1592">
            <v>0</v>
          </cell>
          <cell r="CT1592" t="b">
            <v>0</v>
          </cell>
          <cell r="CV1592" t="b">
            <v>0</v>
          </cell>
          <cell r="CX1592" t="b">
            <v>0</v>
          </cell>
          <cell r="CZ1592" t="b">
            <v>0</v>
          </cell>
          <cell r="DB1592" t="b">
            <v>0</v>
          </cell>
          <cell r="DD1592" t="b">
            <v>0</v>
          </cell>
          <cell r="DF1592" t="b">
            <v>0</v>
          </cell>
          <cell r="DH1592" t="b">
            <v>0</v>
          </cell>
          <cell r="DJ1592" t="b">
            <v>0</v>
          </cell>
          <cell r="DL1592" t="b">
            <v>0</v>
          </cell>
          <cell r="DN1592" t="b">
            <v>0</v>
          </cell>
          <cell r="DP1592" t="b">
            <v>0</v>
          </cell>
          <cell r="DV1592">
            <v>0</v>
          </cell>
          <cell r="DX1592">
            <v>0</v>
          </cell>
          <cell r="DZ1592">
            <v>0</v>
          </cell>
          <cell r="EB1592">
            <v>0</v>
          </cell>
          <cell r="ED1592">
            <v>0</v>
          </cell>
          <cell r="EF1592">
            <v>0</v>
          </cell>
          <cell r="EJ1592">
            <v>0</v>
          </cell>
          <cell r="EL1592">
            <v>0</v>
          </cell>
          <cell r="EN1592">
            <v>0</v>
          </cell>
          <cell r="EP1592">
            <v>0</v>
          </cell>
          <cell r="ER1592">
            <v>0</v>
          </cell>
          <cell r="ET1592">
            <v>0</v>
          </cell>
          <cell r="EX1592">
            <v>0</v>
          </cell>
          <cell r="EZ1592">
            <v>0</v>
          </cell>
          <cell r="FD1592">
            <v>0</v>
          </cell>
          <cell r="FF1592">
            <v>0</v>
          </cell>
        </row>
        <row r="1593">
          <cell r="A1593" t="str">
            <v>ImportTysklandSverige</v>
          </cell>
          <cell r="B1593" t="str">
            <v>Sverige</v>
          </cell>
          <cell r="G1593">
            <v>600</v>
          </cell>
          <cell r="H1593">
            <v>0</v>
          </cell>
          <cell r="N1593">
            <v>-2437</v>
          </cell>
          <cell r="AK1593">
            <v>60</v>
          </cell>
          <cell r="AL1593">
            <v>0</v>
          </cell>
          <cell r="AN1593">
            <v>0</v>
          </cell>
          <cell r="AO1593">
            <v>0</v>
          </cell>
          <cell r="AP1593">
            <v>0</v>
          </cell>
          <cell r="AQ1593">
            <v>0</v>
          </cell>
          <cell r="BG1593" t="b">
            <v>0</v>
          </cell>
          <cell r="BO1593" t="b">
            <v>0</v>
          </cell>
          <cell r="CA1593" t="b">
            <v>0</v>
          </cell>
          <cell r="CB1593" t="b">
            <v>0</v>
          </cell>
          <cell r="CD1593" t="b">
            <v>0</v>
          </cell>
          <cell r="CE1593" t="b">
            <v>0</v>
          </cell>
          <cell r="CG1593" t="b">
            <v>0</v>
          </cell>
          <cell r="CH1593" t="b">
            <v>0</v>
          </cell>
          <cell r="CP1593">
            <v>0</v>
          </cell>
          <cell r="CT1593" t="b">
            <v>0</v>
          </cell>
          <cell r="CV1593" t="b">
            <v>0</v>
          </cell>
          <cell r="CX1593" t="b">
            <v>0</v>
          </cell>
          <cell r="CZ1593" t="b">
            <v>0</v>
          </cell>
          <cell r="DB1593" t="b">
            <v>0</v>
          </cell>
          <cell r="DD1593" t="b">
            <v>0</v>
          </cell>
          <cell r="DF1593" t="b">
            <v>0</v>
          </cell>
          <cell r="DH1593" t="b">
            <v>0</v>
          </cell>
          <cell r="DJ1593" t="b">
            <v>0</v>
          </cell>
          <cell r="DL1593" t="b">
            <v>0</v>
          </cell>
          <cell r="DN1593" t="b">
            <v>0</v>
          </cell>
          <cell r="DP1593" t="b">
            <v>0</v>
          </cell>
          <cell r="DV1593">
            <v>0</v>
          </cell>
          <cell r="DX1593">
            <v>0</v>
          </cell>
          <cell r="DZ1593">
            <v>0</v>
          </cell>
          <cell r="EB1593">
            <v>0</v>
          </cell>
          <cell r="ED1593">
            <v>0</v>
          </cell>
          <cell r="EF1593">
            <v>0</v>
          </cell>
          <cell r="EJ1593">
            <v>0</v>
          </cell>
          <cell r="EL1593">
            <v>0</v>
          </cell>
          <cell r="EN1593">
            <v>0</v>
          </cell>
          <cell r="EP1593">
            <v>0</v>
          </cell>
          <cell r="ER1593">
            <v>0</v>
          </cell>
          <cell r="ET1593">
            <v>0</v>
          </cell>
          <cell r="EX1593">
            <v>0</v>
          </cell>
          <cell r="EZ1593">
            <v>0</v>
          </cell>
          <cell r="FD1593">
            <v>0</v>
          </cell>
          <cell r="FF1593">
            <v>0</v>
          </cell>
        </row>
        <row r="1594">
          <cell r="A1594" t="str">
            <v>ImportTysklandSverige</v>
          </cell>
          <cell r="B1594" t="str">
            <v>Sverige</v>
          </cell>
          <cell r="G1594">
            <v>600</v>
          </cell>
          <cell r="H1594">
            <v>0</v>
          </cell>
          <cell r="N1594">
            <v>-2637</v>
          </cell>
          <cell r="AK1594">
            <v>60</v>
          </cell>
          <cell r="AL1594">
            <v>0</v>
          </cell>
          <cell r="AN1594">
            <v>0</v>
          </cell>
          <cell r="AO1594">
            <v>0</v>
          </cell>
          <cell r="AP1594">
            <v>0</v>
          </cell>
          <cell r="AQ1594">
            <v>0</v>
          </cell>
          <cell r="BG1594" t="b">
            <v>0</v>
          </cell>
          <cell r="BO1594" t="b">
            <v>0</v>
          </cell>
          <cell r="CA1594" t="b">
            <v>0</v>
          </cell>
          <cell r="CB1594" t="b">
            <v>0</v>
          </cell>
          <cell r="CD1594" t="b">
            <v>0</v>
          </cell>
          <cell r="CE1594" t="b">
            <v>0</v>
          </cell>
          <cell r="CG1594" t="b">
            <v>0</v>
          </cell>
          <cell r="CH1594" t="b">
            <v>0</v>
          </cell>
          <cell r="CP1594">
            <v>0</v>
          </cell>
          <cell r="CT1594" t="b">
            <v>0</v>
          </cell>
          <cell r="CV1594" t="b">
            <v>0</v>
          </cell>
          <cell r="CX1594" t="b">
            <v>0</v>
          </cell>
          <cell r="CZ1594" t="b">
            <v>0</v>
          </cell>
          <cell r="DB1594" t="b">
            <v>0</v>
          </cell>
          <cell r="DD1594" t="b">
            <v>0</v>
          </cell>
          <cell r="DF1594" t="b">
            <v>0</v>
          </cell>
          <cell r="DH1594" t="b">
            <v>0</v>
          </cell>
          <cell r="DJ1594" t="b">
            <v>0</v>
          </cell>
          <cell r="DL1594" t="b">
            <v>0</v>
          </cell>
          <cell r="DN1594" t="b">
            <v>0</v>
          </cell>
          <cell r="DP1594" t="b">
            <v>0</v>
          </cell>
          <cell r="DV1594">
            <v>0</v>
          </cell>
          <cell r="DX1594">
            <v>0</v>
          </cell>
          <cell r="DZ1594">
            <v>0</v>
          </cell>
          <cell r="EB1594">
            <v>0</v>
          </cell>
          <cell r="ED1594">
            <v>0</v>
          </cell>
          <cell r="EF1594">
            <v>0</v>
          </cell>
          <cell r="EJ1594">
            <v>0</v>
          </cell>
          <cell r="EL1594">
            <v>0</v>
          </cell>
          <cell r="EN1594">
            <v>0</v>
          </cell>
          <cell r="EP1594">
            <v>0</v>
          </cell>
          <cell r="ER1594">
            <v>0</v>
          </cell>
          <cell r="ET1594">
            <v>0</v>
          </cell>
          <cell r="EX1594">
            <v>0</v>
          </cell>
          <cell r="EZ1594">
            <v>0</v>
          </cell>
          <cell r="FD1594">
            <v>0</v>
          </cell>
          <cell r="FF1594">
            <v>0</v>
          </cell>
        </row>
        <row r="1595">
          <cell r="A1595" t="str">
            <v>SweLit</v>
          </cell>
          <cell r="B1595" t="str">
            <v>Sverige</v>
          </cell>
          <cell r="G1595">
            <v>700</v>
          </cell>
          <cell r="H1595">
            <v>0</v>
          </cell>
          <cell r="N1595">
            <v>0</v>
          </cell>
          <cell r="AK1595">
            <v>0</v>
          </cell>
          <cell r="AL1595">
            <v>0</v>
          </cell>
          <cell r="AN1595">
            <v>0</v>
          </cell>
          <cell r="AO1595">
            <v>0</v>
          </cell>
          <cell r="AP1595">
            <v>0</v>
          </cell>
          <cell r="AQ1595">
            <v>0</v>
          </cell>
          <cell r="BG1595" t="b">
            <v>0</v>
          </cell>
          <cell r="BO1595" t="b">
            <v>0</v>
          </cell>
          <cell r="CA1595" t="b">
            <v>0</v>
          </cell>
          <cell r="CB1595" t="b">
            <v>0</v>
          </cell>
          <cell r="CD1595" t="b">
            <v>0</v>
          </cell>
          <cell r="CE1595" t="b">
            <v>0</v>
          </cell>
          <cell r="CG1595" t="b">
            <v>0</v>
          </cell>
          <cell r="CH1595" t="b">
            <v>0</v>
          </cell>
          <cell r="CP1595">
            <v>0</v>
          </cell>
          <cell r="CT1595" t="b">
            <v>0</v>
          </cell>
          <cell r="CV1595" t="b">
            <v>0</v>
          </cell>
          <cell r="CX1595" t="b">
            <v>0</v>
          </cell>
          <cell r="CZ1595" t="b">
            <v>0</v>
          </cell>
          <cell r="DB1595" t="b">
            <v>0</v>
          </cell>
          <cell r="DD1595" t="b">
            <v>0</v>
          </cell>
          <cell r="DF1595" t="b">
            <v>0</v>
          </cell>
          <cell r="DH1595" t="b">
            <v>0</v>
          </cell>
          <cell r="DJ1595" t="b">
            <v>0</v>
          </cell>
          <cell r="DL1595" t="b">
            <v>0</v>
          </cell>
          <cell r="DN1595" t="b">
            <v>0</v>
          </cell>
          <cell r="DP1595" t="b">
            <v>0</v>
          </cell>
          <cell r="DV1595">
            <v>0</v>
          </cell>
          <cell r="DX1595">
            <v>0</v>
          </cell>
          <cell r="DZ1595">
            <v>0</v>
          </cell>
          <cell r="EB1595">
            <v>0</v>
          </cell>
          <cell r="ED1595">
            <v>0</v>
          </cell>
          <cell r="EF1595">
            <v>0</v>
          </cell>
          <cell r="EJ1595">
            <v>0</v>
          </cell>
          <cell r="EL1595">
            <v>0</v>
          </cell>
          <cell r="EN1595">
            <v>0</v>
          </cell>
          <cell r="EP1595">
            <v>0</v>
          </cell>
          <cell r="ER1595">
            <v>0</v>
          </cell>
          <cell r="ET1595">
            <v>0</v>
          </cell>
          <cell r="EX1595">
            <v>0</v>
          </cell>
          <cell r="EZ1595">
            <v>0</v>
          </cell>
          <cell r="FD1595">
            <v>0</v>
          </cell>
          <cell r="FF1595">
            <v>0</v>
          </cell>
        </row>
        <row r="1596">
          <cell r="A1596" t="str">
            <v>ImportPolenSverige</v>
          </cell>
          <cell r="B1596" t="str">
            <v>Sverige</v>
          </cell>
          <cell r="G1596">
            <v>600</v>
          </cell>
          <cell r="H1596">
            <v>0</v>
          </cell>
          <cell r="N1596">
            <v>2162</v>
          </cell>
          <cell r="AK1596">
            <v>0</v>
          </cell>
          <cell r="AL1596">
            <v>0</v>
          </cell>
          <cell r="AN1596">
            <v>0</v>
          </cell>
          <cell r="AO1596">
            <v>0</v>
          </cell>
          <cell r="AP1596">
            <v>0</v>
          </cell>
          <cell r="AQ1596">
            <v>36</v>
          </cell>
          <cell r="BG1596" t="b">
            <v>0</v>
          </cell>
          <cell r="BO1596" t="b">
            <v>0</v>
          </cell>
          <cell r="CA1596" t="b">
            <v>0</v>
          </cell>
          <cell r="CB1596" t="b">
            <v>0</v>
          </cell>
          <cell r="CD1596" t="b">
            <v>0</v>
          </cell>
          <cell r="CE1596" t="b">
            <v>0</v>
          </cell>
          <cell r="CG1596" t="b">
            <v>0</v>
          </cell>
          <cell r="CH1596" t="b">
            <v>0</v>
          </cell>
          <cell r="CP1596">
            <v>0</v>
          </cell>
          <cell r="CT1596" t="b">
            <v>0</v>
          </cell>
          <cell r="CV1596" t="b">
            <v>0</v>
          </cell>
          <cell r="CX1596" t="b">
            <v>0</v>
          </cell>
          <cell r="CZ1596" t="b">
            <v>0</v>
          </cell>
          <cell r="DB1596" t="b">
            <v>0</v>
          </cell>
          <cell r="DD1596" t="b">
            <v>0</v>
          </cell>
          <cell r="DF1596" t="b">
            <v>0</v>
          </cell>
          <cell r="DH1596" t="b">
            <v>0</v>
          </cell>
          <cell r="DJ1596" t="b">
            <v>0</v>
          </cell>
          <cell r="DL1596" t="b">
            <v>0</v>
          </cell>
          <cell r="DN1596" t="b">
            <v>0</v>
          </cell>
          <cell r="DP1596" t="b">
            <v>0</v>
          </cell>
          <cell r="DV1596">
            <v>0</v>
          </cell>
          <cell r="DX1596">
            <v>0</v>
          </cell>
          <cell r="DZ1596">
            <v>0</v>
          </cell>
          <cell r="EB1596">
            <v>0</v>
          </cell>
          <cell r="ED1596">
            <v>0</v>
          </cell>
          <cell r="EF1596">
            <v>0</v>
          </cell>
          <cell r="EJ1596">
            <v>0</v>
          </cell>
          <cell r="EL1596">
            <v>0</v>
          </cell>
          <cell r="EN1596">
            <v>0</v>
          </cell>
          <cell r="EP1596">
            <v>0</v>
          </cell>
          <cell r="ER1596">
            <v>0</v>
          </cell>
          <cell r="ET1596">
            <v>0</v>
          </cell>
          <cell r="EX1596">
            <v>0</v>
          </cell>
          <cell r="EZ1596">
            <v>0</v>
          </cell>
          <cell r="FD1596">
            <v>0</v>
          </cell>
          <cell r="FF1596">
            <v>0</v>
          </cell>
        </row>
        <row r="1597">
          <cell r="A1597" t="str">
            <v>ImportPolenSverige</v>
          </cell>
          <cell r="B1597" t="str">
            <v>Sverige</v>
          </cell>
          <cell r="G1597">
            <v>600</v>
          </cell>
          <cell r="H1597">
            <v>0</v>
          </cell>
          <cell r="N1597">
            <v>365</v>
          </cell>
          <cell r="AK1597">
            <v>0</v>
          </cell>
          <cell r="AL1597">
            <v>0</v>
          </cell>
          <cell r="AN1597">
            <v>0</v>
          </cell>
          <cell r="AO1597">
            <v>0</v>
          </cell>
          <cell r="AP1597">
            <v>0</v>
          </cell>
          <cell r="AQ1597">
            <v>36</v>
          </cell>
          <cell r="BG1597" t="b">
            <v>0</v>
          </cell>
          <cell r="BO1597" t="b">
            <v>0</v>
          </cell>
          <cell r="CA1597" t="b">
            <v>0</v>
          </cell>
          <cell r="CB1597" t="b">
            <v>0</v>
          </cell>
          <cell r="CD1597" t="b">
            <v>0</v>
          </cell>
          <cell r="CE1597" t="b">
            <v>0</v>
          </cell>
          <cell r="CG1597" t="b">
            <v>0</v>
          </cell>
          <cell r="CH1597" t="b">
            <v>0</v>
          </cell>
          <cell r="CP1597">
            <v>0</v>
          </cell>
          <cell r="CT1597" t="b">
            <v>0</v>
          </cell>
          <cell r="CV1597" t="b">
            <v>0</v>
          </cell>
          <cell r="CX1597" t="b">
            <v>0</v>
          </cell>
          <cell r="CZ1597" t="b">
            <v>0</v>
          </cell>
          <cell r="DB1597" t="b">
            <v>0</v>
          </cell>
          <cell r="DD1597" t="b">
            <v>0</v>
          </cell>
          <cell r="DF1597" t="b">
            <v>0</v>
          </cell>
          <cell r="DH1597" t="b">
            <v>0</v>
          </cell>
          <cell r="DJ1597" t="b">
            <v>0</v>
          </cell>
          <cell r="DL1597" t="b">
            <v>0</v>
          </cell>
          <cell r="DN1597" t="b">
            <v>0</v>
          </cell>
          <cell r="DP1597" t="b">
            <v>0</v>
          </cell>
          <cell r="DV1597">
            <v>0</v>
          </cell>
          <cell r="DX1597">
            <v>0</v>
          </cell>
          <cell r="DZ1597">
            <v>0</v>
          </cell>
          <cell r="EB1597">
            <v>0</v>
          </cell>
          <cell r="ED1597">
            <v>0</v>
          </cell>
          <cell r="EF1597">
            <v>0</v>
          </cell>
          <cell r="EJ1597">
            <v>0</v>
          </cell>
          <cell r="EL1597">
            <v>0</v>
          </cell>
          <cell r="EN1597">
            <v>0</v>
          </cell>
          <cell r="EP1597">
            <v>0</v>
          </cell>
          <cell r="ER1597">
            <v>0</v>
          </cell>
          <cell r="ET1597">
            <v>0</v>
          </cell>
          <cell r="EX1597">
            <v>0</v>
          </cell>
          <cell r="EZ1597">
            <v>0</v>
          </cell>
          <cell r="FD1597">
            <v>0</v>
          </cell>
          <cell r="FF1597">
            <v>0</v>
          </cell>
        </row>
        <row r="1598">
          <cell r="A1598" t="str">
            <v>ImportPolenSverige</v>
          </cell>
          <cell r="B1598" t="str">
            <v>Sverige</v>
          </cell>
          <cell r="G1598">
            <v>600</v>
          </cell>
          <cell r="H1598">
            <v>0</v>
          </cell>
          <cell r="N1598">
            <v>1236</v>
          </cell>
          <cell r="AK1598">
            <v>0</v>
          </cell>
          <cell r="AL1598">
            <v>0</v>
          </cell>
          <cell r="AN1598">
            <v>0</v>
          </cell>
          <cell r="AO1598">
            <v>0</v>
          </cell>
          <cell r="AP1598">
            <v>0</v>
          </cell>
          <cell r="AQ1598">
            <v>36</v>
          </cell>
          <cell r="BG1598" t="b">
            <v>0</v>
          </cell>
          <cell r="BO1598" t="b">
            <v>0</v>
          </cell>
          <cell r="CA1598" t="b">
            <v>0</v>
          </cell>
          <cell r="CB1598" t="b">
            <v>0</v>
          </cell>
          <cell r="CD1598" t="b">
            <v>0</v>
          </cell>
          <cell r="CE1598" t="b">
            <v>0</v>
          </cell>
          <cell r="CG1598" t="b">
            <v>0</v>
          </cell>
          <cell r="CH1598" t="b">
            <v>0</v>
          </cell>
          <cell r="CP1598">
            <v>0</v>
          </cell>
          <cell r="CT1598" t="b">
            <v>0</v>
          </cell>
          <cell r="CV1598" t="b">
            <v>0</v>
          </cell>
          <cell r="CX1598" t="b">
            <v>0</v>
          </cell>
          <cell r="CZ1598" t="b">
            <v>0</v>
          </cell>
          <cell r="DB1598" t="b">
            <v>0</v>
          </cell>
          <cell r="DD1598" t="b">
            <v>0</v>
          </cell>
          <cell r="DF1598" t="b">
            <v>0</v>
          </cell>
          <cell r="DH1598" t="b">
            <v>0</v>
          </cell>
          <cell r="DJ1598" t="b">
            <v>0</v>
          </cell>
          <cell r="DL1598" t="b">
            <v>0</v>
          </cell>
          <cell r="DN1598" t="b">
            <v>0</v>
          </cell>
          <cell r="DP1598" t="b">
            <v>0</v>
          </cell>
          <cell r="DV1598">
            <v>0</v>
          </cell>
          <cell r="DX1598">
            <v>0</v>
          </cell>
          <cell r="DZ1598">
            <v>0</v>
          </cell>
          <cell r="EB1598">
            <v>0</v>
          </cell>
          <cell r="ED1598">
            <v>0</v>
          </cell>
          <cell r="EF1598">
            <v>0</v>
          </cell>
          <cell r="EJ1598">
            <v>0</v>
          </cell>
          <cell r="EL1598">
            <v>0</v>
          </cell>
          <cell r="EN1598">
            <v>0</v>
          </cell>
          <cell r="EP1598">
            <v>0</v>
          </cell>
          <cell r="ER1598">
            <v>0</v>
          </cell>
          <cell r="ET1598">
            <v>0</v>
          </cell>
          <cell r="EX1598">
            <v>0</v>
          </cell>
          <cell r="EZ1598">
            <v>0</v>
          </cell>
          <cell r="FD1598">
            <v>0</v>
          </cell>
          <cell r="FF1598">
            <v>0</v>
          </cell>
        </row>
        <row r="1599">
          <cell r="A1599" t="str">
            <v>ImportPolenSverige</v>
          </cell>
          <cell r="B1599" t="str">
            <v>Sverige</v>
          </cell>
          <cell r="G1599">
            <v>600</v>
          </cell>
          <cell r="H1599">
            <v>0</v>
          </cell>
          <cell r="N1599">
            <v>-1997</v>
          </cell>
          <cell r="AK1599">
            <v>0</v>
          </cell>
          <cell r="AL1599">
            <v>0</v>
          </cell>
          <cell r="AN1599">
            <v>0</v>
          </cell>
          <cell r="AO1599">
            <v>0</v>
          </cell>
          <cell r="AP1599">
            <v>0</v>
          </cell>
          <cell r="AQ1599">
            <v>36</v>
          </cell>
          <cell r="BG1599" t="b">
            <v>0</v>
          </cell>
          <cell r="BO1599" t="b">
            <v>0</v>
          </cell>
          <cell r="CA1599" t="b">
            <v>0</v>
          </cell>
          <cell r="CB1599" t="b">
            <v>0</v>
          </cell>
          <cell r="CD1599" t="b">
            <v>0</v>
          </cell>
          <cell r="CE1599" t="b">
            <v>0</v>
          </cell>
          <cell r="CG1599" t="b">
            <v>0</v>
          </cell>
          <cell r="CH1599" t="b">
            <v>0</v>
          </cell>
          <cell r="CP1599">
            <v>0</v>
          </cell>
          <cell r="CT1599" t="b">
            <v>0</v>
          </cell>
          <cell r="CV1599" t="b">
            <v>0</v>
          </cell>
          <cell r="CX1599" t="b">
            <v>0</v>
          </cell>
          <cell r="CZ1599" t="b">
            <v>0</v>
          </cell>
          <cell r="DB1599" t="b">
            <v>0</v>
          </cell>
          <cell r="DD1599" t="b">
            <v>0</v>
          </cell>
          <cell r="DF1599" t="b">
            <v>0</v>
          </cell>
          <cell r="DH1599" t="b">
            <v>0</v>
          </cell>
          <cell r="DJ1599" t="b">
            <v>0</v>
          </cell>
          <cell r="DL1599" t="b">
            <v>0</v>
          </cell>
          <cell r="DN1599" t="b">
            <v>0</v>
          </cell>
          <cell r="DP1599" t="b">
            <v>0</v>
          </cell>
          <cell r="DV1599">
            <v>0</v>
          </cell>
          <cell r="DX1599">
            <v>0</v>
          </cell>
          <cell r="DZ1599">
            <v>0</v>
          </cell>
          <cell r="EB1599">
            <v>0</v>
          </cell>
          <cell r="ED1599">
            <v>0</v>
          </cell>
          <cell r="EF1599">
            <v>0</v>
          </cell>
          <cell r="EJ1599">
            <v>0</v>
          </cell>
          <cell r="EL1599">
            <v>0</v>
          </cell>
          <cell r="EN1599">
            <v>0</v>
          </cell>
          <cell r="EP1599">
            <v>0</v>
          </cell>
          <cell r="ER1599">
            <v>0</v>
          </cell>
          <cell r="ET1599">
            <v>0</v>
          </cell>
          <cell r="EX1599">
            <v>0</v>
          </cell>
          <cell r="EZ1599">
            <v>0</v>
          </cell>
          <cell r="FD1599">
            <v>0</v>
          </cell>
          <cell r="FF1599">
            <v>0</v>
          </cell>
        </row>
        <row r="1600">
          <cell r="A1600" t="str">
            <v>ImportPolenSverige</v>
          </cell>
          <cell r="B1600" t="str">
            <v>Sverige</v>
          </cell>
          <cell r="G1600">
            <v>600</v>
          </cell>
          <cell r="H1600">
            <v>0</v>
          </cell>
          <cell r="N1600">
            <v>-1929</v>
          </cell>
          <cell r="AK1600">
            <v>0</v>
          </cell>
          <cell r="AL1600">
            <v>0</v>
          </cell>
          <cell r="AN1600">
            <v>0</v>
          </cell>
          <cell r="AO1600">
            <v>0</v>
          </cell>
          <cell r="AP1600">
            <v>0</v>
          </cell>
          <cell r="AQ1600">
            <v>36</v>
          </cell>
          <cell r="BG1600" t="b">
            <v>0</v>
          </cell>
          <cell r="BO1600" t="b">
            <v>0</v>
          </cell>
          <cell r="CA1600" t="b">
            <v>0</v>
          </cell>
          <cell r="CB1600" t="b">
            <v>0</v>
          </cell>
          <cell r="CD1600" t="b">
            <v>0</v>
          </cell>
          <cell r="CE1600" t="b">
            <v>0</v>
          </cell>
          <cell r="CG1600" t="b">
            <v>0</v>
          </cell>
          <cell r="CH1600" t="b">
            <v>0</v>
          </cell>
          <cell r="CP1600">
            <v>0</v>
          </cell>
          <cell r="CT1600" t="b">
            <v>0</v>
          </cell>
          <cell r="CV1600" t="b">
            <v>0</v>
          </cell>
          <cell r="CX1600" t="b">
            <v>0</v>
          </cell>
          <cell r="CZ1600" t="b">
            <v>0</v>
          </cell>
          <cell r="DB1600" t="b">
            <v>0</v>
          </cell>
          <cell r="DD1600" t="b">
            <v>0</v>
          </cell>
          <cell r="DF1600" t="b">
            <v>0</v>
          </cell>
          <cell r="DH1600" t="b">
            <v>0</v>
          </cell>
          <cell r="DJ1600" t="b">
            <v>0</v>
          </cell>
          <cell r="DL1600" t="b">
            <v>0</v>
          </cell>
          <cell r="DN1600" t="b">
            <v>0</v>
          </cell>
          <cell r="DP1600" t="b">
            <v>0</v>
          </cell>
          <cell r="DV1600">
            <v>0</v>
          </cell>
          <cell r="DX1600">
            <v>0</v>
          </cell>
          <cell r="DZ1600">
            <v>0</v>
          </cell>
          <cell r="EB1600">
            <v>0</v>
          </cell>
          <cell r="ED1600">
            <v>0</v>
          </cell>
          <cell r="EF1600">
            <v>0</v>
          </cell>
          <cell r="EJ1600">
            <v>0</v>
          </cell>
          <cell r="EL1600">
            <v>0</v>
          </cell>
          <cell r="EN1600">
            <v>0</v>
          </cell>
          <cell r="EP1600">
            <v>0</v>
          </cell>
          <cell r="ER1600">
            <v>0</v>
          </cell>
          <cell r="ET1600">
            <v>0</v>
          </cell>
          <cell r="EX1600">
            <v>0</v>
          </cell>
          <cell r="EZ1600">
            <v>0</v>
          </cell>
          <cell r="FD1600">
            <v>0</v>
          </cell>
          <cell r="FF1600">
            <v>0</v>
          </cell>
        </row>
        <row r="1601">
          <cell r="A1601" t="str">
            <v>ImportPolenSverige</v>
          </cell>
          <cell r="B1601" t="str">
            <v>Sverige</v>
          </cell>
          <cell r="G1601">
            <v>600</v>
          </cell>
          <cell r="H1601">
            <v>0</v>
          </cell>
          <cell r="N1601">
            <v>-1136</v>
          </cell>
          <cell r="AK1601">
            <v>0</v>
          </cell>
          <cell r="AL1601">
            <v>0</v>
          </cell>
          <cell r="AN1601">
            <v>0</v>
          </cell>
          <cell r="AO1601">
            <v>0</v>
          </cell>
          <cell r="AP1601">
            <v>0</v>
          </cell>
          <cell r="AQ1601">
            <v>36</v>
          </cell>
          <cell r="BG1601" t="b">
            <v>0</v>
          </cell>
          <cell r="BO1601" t="b">
            <v>0</v>
          </cell>
          <cell r="CA1601" t="b">
            <v>0</v>
          </cell>
          <cell r="CB1601" t="b">
            <v>0</v>
          </cell>
          <cell r="CD1601" t="b">
            <v>0</v>
          </cell>
          <cell r="CE1601" t="b">
            <v>0</v>
          </cell>
          <cell r="CG1601" t="b">
            <v>0</v>
          </cell>
          <cell r="CH1601" t="b">
            <v>0</v>
          </cell>
          <cell r="CP1601">
            <v>0</v>
          </cell>
          <cell r="CT1601" t="b">
            <v>0</v>
          </cell>
          <cell r="CV1601" t="b">
            <v>0</v>
          </cell>
          <cell r="CX1601" t="b">
            <v>0</v>
          </cell>
          <cell r="CZ1601" t="b">
            <v>0</v>
          </cell>
          <cell r="DB1601" t="b">
            <v>0</v>
          </cell>
          <cell r="DD1601" t="b">
            <v>0</v>
          </cell>
          <cell r="DF1601" t="b">
            <v>0</v>
          </cell>
          <cell r="DH1601" t="b">
            <v>0</v>
          </cell>
          <cell r="DJ1601" t="b">
            <v>0</v>
          </cell>
          <cell r="DL1601" t="b">
            <v>0</v>
          </cell>
          <cell r="DN1601" t="b">
            <v>0</v>
          </cell>
          <cell r="DP1601" t="b">
            <v>0</v>
          </cell>
          <cell r="DV1601">
            <v>0</v>
          </cell>
          <cell r="DX1601">
            <v>0</v>
          </cell>
          <cell r="DZ1601">
            <v>0</v>
          </cell>
          <cell r="EB1601">
            <v>0</v>
          </cell>
          <cell r="ED1601">
            <v>0</v>
          </cell>
          <cell r="EF1601">
            <v>0</v>
          </cell>
          <cell r="EJ1601">
            <v>0</v>
          </cell>
          <cell r="EL1601">
            <v>0</v>
          </cell>
          <cell r="EN1601">
            <v>0</v>
          </cell>
          <cell r="EP1601">
            <v>0</v>
          </cell>
          <cell r="ER1601">
            <v>0</v>
          </cell>
          <cell r="ET1601">
            <v>0</v>
          </cell>
          <cell r="EX1601">
            <v>0</v>
          </cell>
          <cell r="EZ1601">
            <v>0</v>
          </cell>
          <cell r="FD1601">
            <v>0</v>
          </cell>
          <cell r="FF1601">
            <v>0</v>
          </cell>
        </row>
        <row r="1602">
          <cell r="A1602" t="str">
            <v>ImportPolenSverige</v>
          </cell>
          <cell r="B1602" t="str">
            <v>Sverige</v>
          </cell>
          <cell r="G1602">
            <v>600</v>
          </cell>
          <cell r="H1602">
            <v>0</v>
          </cell>
          <cell r="N1602">
            <v>-271</v>
          </cell>
          <cell r="AK1602">
            <v>150</v>
          </cell>
          <cell r="AL1602">
            <v>0</v>
          </cell>
          <cell r="AN1602">
            <v>0</v>
          </cell>
          <cell r="AO1602">
            <v>0</v>
          </cell>
          <cell r="AP1602">
            <v>0</v>
          </cell>
          <cell r="AQ1602">
            <v>0</v>
          </cell>
          <cell r="BG1602" t="b">
            <v>0</v>
          </cell>
          <cell r="BO1602" t="b">
            <v>0</v>
          </cell>
          <cell r="CA1602" t="b">
            <v>0</v>
          </cell>
          <cell r="CB1602" t="b">
            <v>0</v>
          </cell>
          <cell r="CD1602" t="b">
            <v>0</v>
          </cell>
          <cell r="CE1602" t="b">
            <v>0</v>
          </cell>
          <cell r="CG1602" t="b">
            <v>0</v>
          </cell>
          <cell r="CH1602" t="b">
            <v>0</v>
          </cell>
          <cell r="CP1602">
            <v>0</v>
          </cell>
          <cell r="CT1602" t="b">
            <v>0</v>
          </cell>
          <cell r="CV1602" t="b">
            <v>0</v>
          </cell>
          <cell r="CX1602" t="b">
            <v>0</v>
          </cell>
          <cell r="CZ1602" t="b">
            <v>0</v>
          </cell>
          <cell r="DB1602" t="b">
            <v>0</v>
          </cell>
          <cell r="DD1602" t="b">
            <v>0</v>
          </cell>
          <cell r="DF1602" t="b">
            <v>0</v>
          </cell>
          <cell r="DH1602" t="b">
            <v>0</v>
          </cell>
          <cell r="DJ1602" t="b">
            <v>0</v>
          </cell>
          <cell r="DL1602" t="b">
            <v>0</v>
          </cell>
          <cell r="DN1602" t="b">
            <v>0</v>
          </cell>
          <cell r="DP1602" t="b">
            <v>0</v>
          </cell>
          <cell r="DV1602">
            <v>0</v>
          </cell>
          <cell r="DX1602">
            <v>0</v>
          </cell>
          <cell r="DZ1602">
            <v>0</v>
          </cell>
          <cell r="EB1602">
            <v>0</v>
          </cell>
          <cell r="ED1602">
            <v>0</v>
          </cell>
          <cell r="EF1602">
            <v>0</v>
          </cell>
          <cell r="EJ1602">
            <v>0</v>
          </cell>
          <cell r="EL1602">
            <v>0</v>
          </cell>
          <cell r="EN1602">
            <v>0</v>
          </cell>
          <cell r="EP1602">
            <v>0</v>
          </cell>
          <cell r="ER1602">
            <v>0</v>
          </cell>
          <cell r="ET1602">
            <v>0</v>
          </cell>
          <cell r="EX1602">
            <v>0</v>
          </cell>
          <cell r="EZ1602">
            <v>0</v>
          </cell>
          <cell r="FD1602">
            <v>0</v>
          </cell>
          <cell r="FF1602">
            <v>0</v>
          </cell>
        </row>
        <row r="1603">
          <cell r="A1603" t="str">
            <v>ImportPolenSverige</v>
          </cell>
          <cell r="B1603" t="str">
            <v>Sverige</v>
          </cell>
          <cell r="G1603">
            <v>600</v>
          </cell>
          <cell r="H1603">
            <v>0</v>
          </cell>
          <cell r="N1603">
            <v>-1236</v>
          </cell>
          <cell r="AK1603">
            <v>150</v>
          </cell>
          <cell r="AL1603">
            <v>0</v>
          </cell>
          <cell r="AN1603">
            <v>0</v>
          </cell>
          <cell r="AO1603">
            <v>0</v>
          </cell>
          <cell r="AP1603">
            <v>0</v>
          </cell>
          <cell r="AQ1603">
            <v>0</v>
          </cell>
          <cell r="BG1603" t="b">
            <v>0</v>
          </cell>
          <cell r="BO1603" t="b">
            <v>0</v>
          </cell>
          <cell r="CA1603" t="b">
            <v>0</v>
          </cell>
          <cell r="CB1603" t="b">
            <v>0</v>
          </cell>
          <cell r="CD1603" t="b">
            <v>0</v>
          </cell>
          <cell r="CE1603" t="b">
            <v>0</v>
          </cell>
          <cell r="CG1603" t="b">
            <v>0</v>
          </cell>
          <cell r="CH1603" t="b">
            <v>0</v>
          </cell>
          <cell r="CP1603">
            <v>0</v>
          </cell>
          <cell r="CT1603" t="b">
            <v>0</v>
          </cell>
          <cell r="CV1603" t="b">
            <v>0</v>
          </cell>
          <cell r="CX1603" t="b">
            <v>0</v>
          </cell>
          <cell r="CZ1603" t="b">
            <v>0</v>
          </cell>
          <cell r="DB1603" t="b">
            <v>0</v>
          </cell>
          <cell r="DD1603" t="b">
            <v>0</v>
          </cell>
          <cell r="DF1603" t="b">
            <v>0</v>
          </cell>
          <cell r="DH1603" t="b">
            <v>0</v>
          </cell>
          <cell r="DJ1603" t="b">
            <v>0</v>
          </cell>
          <cell r="DL1603" t="b">
            <v>0</v>
          </cell>
          <cell r="DN1603" t="b">
            <v>0</v>
          </cell>
          <cell r="DP1603" t="b">
            <v>0</v>
          </cell>
          <cell r="DV1603">
            <v>0</v>
          </cell>
          <cell r="DX1603">
            <v>0</v>
          </cell>
          <cell r="DZ1603">
            <v>0</v>
          </cell>
          <cell r="EB1603">
            <v>0</v>
          </cell>
          <cell r="ED1603">
            <v>0</v>
          </cell>
          <cell r="EF1603">
            <v>0</v>
          </cell>
          <cell r="EJ1603">
            <v>0</v>
          </cell>
          <cell r="EL1603">
            <v>0</v>
          </cell>
          <cell r="EN1603">
            <v>0</v>
          </cell>
          <cell r="EP1603">
            <v>0</v>
          </cell>
          <cell r="ER1603">
            <v>0</v>
          </cell>
          <cell r="ET1603">
            <v>0</v>
          </cell>
          <cell r="EX1603">
            <v>0</v>
          </cell>
          <cell r="EZ1603">
            <v>0</v>
          </cell>
          <cell r="FD1603">
            <v>0</v>
          </cell>
          <cell r="FF1603">
            <v>0</v>
          </cell>
        </row>
        <row r="1604">
          <cell r="A1604" t="str">
            <v>ImportPolenSverige</v>
          </cell>
          <cell r="B1604" t="str">
            <v>Sverige</v>
          </cell>
          <cell r="G1604">
            <v>600</v>
          </cell>
          <cell r="H1604">
            <v>0</v>
          </cell>
          <cell r="N1604">
            <v>-90</v>
          </cell>
          <cell r="AK1604">
            <v>84.000000000000014</v>
          </cell>
          <cell r="AL1604">
            <v>0</v>
          </cell>
          <cell r="AN1604">
            <v>0</v>
          </cell>
          <cell r="AO1604">
            <v>0</v>
          </cell>
          <cell r="AP1604">
            <v>0</v>
          </cell>
          <cell r="AQ1604">
            <v>0</v>
          </cell>
          <cell r="BG1604" t="b">
            <v>0</v>
          </cell>
          <cell r="BO1604" t="b">
            <v>0</v>
          </cell>
          <cell r="CA1604" t="b">
            <v>0</v>
          </cell>
          <cell r="CB1604" t="b">
            <v>0</v>
          </cell>
          <cell r="CD1604" t="b">
            <v>0</v>
          </cell>
          <cell r="CE1604" t="b">
            <v>0</v>
          </cell>
          <cell r="CG1604" t="b">
            <v>0</v>
          </cell>
          <cell r="CH1604" t="b">
            <v>0</v>
          </cell>
          <cell r="CP1604">
            <v>0</v>
          </cell>
          <cell r="CT1604" t="b">
            <v>0</v>
          </cell>
          <cell r="CV1604" t="b">
            <v>0</v>
          </cell>
          <cell r="CX1604" t="b">
            <v>0</v>
          </cell>
          <cell r="CZ1604" t="b">
            <v>0</v>
          </cell>
          <cell r="DB1604" t="b">
            <v>0</v>
          </cell>
          <cell r="DD1604" t="b">
            <v>0</v>
          </cell>
          <cell r="DF1604" t="b">
            <v>0</v>
          </cell>
          <cell r="DH1604" t="b">
            <v>0</v>
          </cell>
          <cell r="DJ1604" t="b">
            <v>0</v>
          </cell>
          <cell r="DL1604" t="b">
            <v>0</v>
          </cell>
          <cell r="DN1604" t="b">
            <v>0</v>
          </cell>
          <cell r="DP1604" t="b">
            <v>0</v>
          </cell>
          <cell r="DV1604">
            <v>0</v>
          </cell>
          <cell r="DX1604">
            <v>0</v>
          </cell>
          <cell r="DZ1604">
            <v>0</v>
          </cell>
          <cell r="EB1604">
            <v>0</v>
          </cell>
          <cell r="ED1604">
            <v>0</v>
          </cell>
          <cell r="EF1604">
            <v>0</v>
          </cell>
          <cell r="EJ1604">
            <v>0</v>
          </cell>
          <cell r="EL1604">
            <v>0</v>
          </cell>
          <cell r="EN1604">
            <v>0</v>
          </cell>
          <cell r="EP1604">
            <v>0</v>
          </cell>
          <cell r="ER1604">
            <v>0</v>
          </cell>
          <cell r="ET1604">
            <v>0</v>
          </cell>
          <cell r="EX1604">
            <v>0</v>
          </cell>
          <cell r="EZ1604">
            <v>0</v>
          </cell>
          <cell r="FD1604">
            <v>0</v>
          </cell>
          <cell r="FF1604">
            <v>0</v>
          </cell>
        </row>
        <row r="1605">
          <cell r="A1605" t="str">
            <v>BiomassCoal_F01</v>
          </cell>
          <cell r="B1605" t="str">
            <v>Finland</v>
          </cell>
          <cell r="G1605">
            <v>400</v>
          </cell>
          <cell r="H1605">
            <v>300</v>
          </cell>
          <cell r="AK1605">
            <v>210.9</v>
          </cell>
          <cell r="AL1605">
            <v>1216.7307692307693</v>
          </cell>
          <cell r="AN1605">
            <v>39</v>
          </cell>
          <cell r="AO1605">
            <v>65.56</v>
          </cell>
          <cell r="AP1605">
            <v>10132</v>
          </cell>
          <cell r="AQ1605">
            <v>56.000000000000007</v>
          </cell>
          <cell r="BG1605" t="b">
            <v>0</v>
          </cell>
          <cell r="BO1605" t="b">
            <v>0</v>
          </cell>
          <cell r="CA1605" t="b">
            <v>0</v>
          </cell>
          <cell r="CB1605" t="b">
            <v>0</v>
          </cell>
          <cell r="CD1605" t="b">
            <v>0</v>
          </cell>
          <cell r="CE1605" t="b">
            <v>0</v>
          </cell>
          <cell r="CG1605" t="b">
            <v>0</v>
          </cell>
          <cell r="CH1605" t="b">
            <v>0</v>
          </cell>
          <cell r="CP1605" t="e">
            <v>#N/A</v>
          </cell>
          <cell r="CT1605" t="b">
            <v>0</v>
          </cell>
          <cell r="CV1605" t="b">
            <v>0</v>
          </cell>
          <cell r="CX1605" t="b">
            <v>0</v>
          </cell>
          <cell r="CZ1605" t="b">
            <v>0</v>
          </cell>
          <cell r="DB1605" t="b">
            <v>0</v>
          </cell>
          <cell r="DD1605" t="b">
            <v>0</v>
          </cell>
          <cell r="DF1605" t="b">
            <v>0</v>
          </cell>
          <cell r="DH1605" t="b">
            <v>0</v>
          </cell>
          <cell r="DJ1605" t="b">
            <v>0</v>
          </cell>
          <cell r="DL1605" t="b">
            <v>0</v>
          </cell>
          <cell r="DN1605" t="b">
            <v>0</v>
          </cell>
          <cell r="DP1605" t="b">
            <v>0</v>
          </cell>
          <cell r="DV1605">
            <v>0</v>
          </cell>
          <cell r="DX1605">
            <v>0</v>
          </cell>
          <cell r="DZ1605">
            <v>0</v>
          </cell>
          <cell r="EB1605">
            <v>0</v>
          </cell>
          <cell r="ED1605">
            <v>0</v>
          </cell>
          <cell r="EF1605">
            <v>0</v>
          </cell>
          <cell r="EJ1605">
            <v>0</v>
          </cell>
          <cell r="EL1605">
            <v>0</v>
          </cell>
          <cell r="EN1605">
            <v>0</v>
          </cell>
          <cell r="EP1605">
            <v>0</v>
          </cell>
          <cell r="ER1605">
            <v>0</v>
          </cell>
          <cell r="ET1605">
            <v>0</v>
          </cell>
          <cell r="EX1605">
            <v>0</v>
          </cell>
          <cell r="EZ1605">
            <v>0</v>
          </cell>
          <cell r="FD1605">
            <v>0</v>
          </cell>
          <cell r="FF1605">
            <v>0</v>
          </cell>
        </row>
        <row r="1606">
          <cell r="A1606" t="str">
            <v>BiomassCoal_F02</v>
          </cell>
          <cell r="B1606" t="str">
            <v>Finland</v>
          </cell>
          <cell r="G1606">
            <v>400</v>
          </cell>
          <cell r="H1606">
            <v>300</v>
          </cell>
          <cell r="AK1606">
            <v>210.9</v>
          </cell>
          <cell r="AL1606">
            <v>1216.7307692307693</v>
          </cell>
          <cell r="AN1606">
            <v>39</v>
          </cell>
          <cell r="AO1606">
            <v>65.56</v>
          </cell>
          <cell r="AP1606">
            <v>10132</v>
          </cell>
          <cell r="AQ1606">
            <v>56.000000000000007</v>
          </cell>
          <cell r="BG1606" t="b">
            <v>0</v>
          </cell>
          <cell r="BO1606" t="b">
            <v>0</v>
          </cell>
          <cell r="CA1606" t="b">
            <v>0</v>
          </cell>
          <cell r="CB1606" t="b">
            <v>0</v>
          </cell>
          <cell r="CD1606" t="b">
            <v>0</v>
          </cell>
          <cell r="CE1606" t="b">
            <v>0</v>
          </cell>
          <cell r="CG1606" t="b">
            <v>0</v>
          </cell>
          <cell r="CH1606" t="b">
            <v>0</v>
          </cell>
          <cell r="CP1606" t="e">
            <v>#N/A</v>
          </cell>
          <cell r="CT1606" t="b">
            <v>0</v>
          </cell>
          <cell r="CV1606" t="b">
            <v>0</v>
          </cell>
          <cell r="CX1606" t="b">
            <v>0</v>
          </cell>
          <cell r="CZ1606" t="b">
            <v>0</v>
          </cell>
          <cell r="DB1606" t="b">
            <v>0</v>
          </cell>
          <cell r="DD1606" t="b">
            <v>0</v>
          </cell>
          <cell r="DF1606" t="b">
            <v>0</v>
          </cell>
          <cell r="DH1606" t="b">
            <v>0</v>
          </cell>
          <cell r="DJ1606" t="b">
            <v>0</v>
          </cell>
          <cell r="DL1606" t="b">
            <v>0</v>
          </cell>
          <cell r="DN1606" t="b">
            <v>0</v>
          </cell>
          <cell r="DP1606" t="b">
            <v>0</v>
          </cell>
          <cell r="DV1606">
            <v>0</v>
          </cell>
          <cell r="DX1606">
            <v>0</v>
          </cell>
          <cell r="DZ1606">
            <v>0</v>
          </cell>
          <cell r="EB1606">
            <v>0</v>
          </cell>
          <cell r="ED1606">
            <v>0</v>
          </cell>
          <cell r="EF1606">
            <v>0</v>
          </cell>
          <cell r="EJ1606">
            <v>0</v>
          </cell>
          <cell r="EL1606">
            <v>0</v>
          </cell>
          <cell r="EN1606">
            <v>0</v>
          </cell>
          <cell r="EP1606">
            <v>0</v>
          </cell>
          <cell r="ER1606">
            <v>0</v>
          </cell>
          <cell r="ET1606">
            <v>0</v>
          </cell>
          <cell r="EX1606">
            <v>0</v>
          </cell>
          <cell r="EZ1606">
            <v>0</v>
          </cell>
          <cell r="FD1606">
            <v>0</v>
          </cell>
          <cell r="FF1606">
            <v>0</v>
          </cell>
        </row>
        <row r="1607">
          <cell r="A1607" t="str">
            <v>BiomassCoal_F03</v>
          </cell>
          <cell r="B1607" t="str">
            <v>Finland</v>
          </cell>
          <cell r="G1607">
            <v>400</v>
          </cell>
          <cell r="H1607">
            <v>300</v>
          </cell>
          <cell r="AK1607">
            <v>211.5333333333333</v>
          </cell>
          <cell r="AL1607">
            <v>1220.384615384615</v>
          </cell>
          <cell r="AN1607">
            <v>39</v>
          </cell>
          <cell r="AO1607">
            <v>65.56</v>
          </cell>
          <cell r="AP1607">
            <v>10132</v>
          </cell>
          <cell r="AQ1607">
            <v>56.000000000000007</v>
          </cell>
          <cell r="BG1607" t="b">
            <v>0</v>
          </cell>
          <cell r="BO1607" t="b">
            <v>0</v>
          </cell>
          <cell r="CA1607" t="b">
            <v>0</v>
          </cell>
          <cell r="CB1607" t="b">
            <v>0</v>
          </cell>
          <cell r="CD1607" t="b">
            <v>0</v>
          </cell>
          <cell r="CE1607" t="b">
            <v>0</v>
          </cell>
          <cell r="CG1607" t="b">
            <v>0</v>
          </cell>
          <cell r="CH1607" t="b">
            <v>0</v>
          </cell>
          <cell r="CP1607" t="e">
            <v>#N/A</v>
          </cell>
          <cell r="CT1607" t="b">
            <v>0</v>
          </cell>
          <cell r="CV1607" t="b">
            <v>0</v>
          </cell>
          <cell r="CX1607" t="b">
            <v>0</v>
          </cell>
          <cell r="CZ1607" t="b">
            <v>0</v>
          </cell>
          <cell r="DB1607" t="b">
            <v>0</v>
          </cell>
          <cell r="DD1607" t="b">
            <v>0</v>
          </cell>
          <cell r="DF1607" t="b">
            <v>0</v>
          </cell>
          <cell r="DH1607" t="b">
            <v>0</v>
          </cell>
          <cell r="DJ1607" t="b">
            <v>0</v>
          </cell>
          <cell r="DL1607" t="b">
            <v>0</v>
          </cell>
          <cell r="DN1607" t="b">
            <v>0</v>
          </cell>
          <cell r="DP1607" t="b">
            <v>0</v>
          </cell>
          <cell r="DV1607">
            <v>0</v>
          </cell>
          <cell r="DX1607">
            <v>0</v>
          </cell>
          <cell r="DZ1607">
            <v>0</v>
          </cell>
          <cell r="EB1607">
            <v>0</v>
          </cell>
          <cell r="ED1607">
            <v>0</v>
          </cell>
          <cell r="EF1607">
            <v>0</v>
          </cell>
          <cell r="EJ1607">
            <v>0</v>
          </cell>
          <cell r="EL1607">
            <v>0</v>
          </cell>
          <cell r="EN1607">
            <v>0</v>
          </cell>
          <cell r="EP1607">
            <v>0</v>
          </cell>
          <cell r="ER1607">
            <v>0</v>
          </cell>
          <cell r="ET1607">
            <v>0</v>
          </cell>
          <cell r="EX1607">
            <v>0</v>
          </cell>
          <cell r="EZ1607">
            <v>0</v>
          </cell>
          <cell r="FD1607">
            <v>0</v>
          </cell>
          <cell r="FF1607">
            <v>0</v>
          </cell>
        </row>
        <row r="1608">
          <cell r="A1608" t="str">
            <v>BiomassCoal_F04</v>
          </cell>
          <cell r="B1608" t="str">
            <v>Finland</v>
          </cell>
          <cell r="G1608">
            <v>400</v>
          </cell>
          <cell r="H1608">
            <v>300</v>
          </cell>
          <cell r="AK1608">
            <v>213.43333333333331</v>
          </cell>
          <cell r="AL1608">
            <v>1231.3461538461536</v>
          </cell>
          <cell r="AN1608">
            <v>39</v>
          </cell>
          <cell r="AO1608">
            <v>65.56</v>
          </cell>
          <cell r="AP1608">
            <v>10132</v>
          </cell>
          <cell r="AQ1608">
            <v>56.000000000000007</v>
          </cell>
          <cell r="BG1608" t="b">
            <v>0</v>
          </cell>
          <cell r="BO1608" t="b">
            <v>0</v>
          </cell>
          <cell r="CA1608" t="b">
            <v>0</v>
          </cell>
          <cell r="CB1608" t="b">
            <v>0</v>
          </cell>
          <cell r="CD1608" t="b">
            <v>0</v>
          </cell>
          <cell r="CE1608" t="b">
            <v>0</v>
          </cell>
          <cell r="CG1608" t="b">
            <v>0</v>
          </cell>
          <cell r="CH1608" t="b">
            <v>0</v>
          </cell>
          <cell r="CP1608" t="e">
            <v>#N/A</v>
          </cell>
          <cell r="CT1608" t="b">
            <v>0</v>
          </cell>
          <cell r="CV1608" t="b">
            <v>0</v>
          </cell>
          <cell r="CX1608" t="b">
            <v>0</v>
          </cell>
          <cell r="CZ1608" t="b">
            <v>0</v>
          </cell>
          <cell r="DB1608" t="b">
            <v>0</v>
          </cell>
          <cell r="DD1608" t="b">
            <v>0</v>
          </cell>
          <cell r="DF1608" t="b">
            <v>0</v>
          </cell>
          <cell r="DH1608" t="b">
            <v>0</v>
          </cell>
          <cell r="DJ1608" t="b">
            <v>0</v>
          </cell>
          <cell r="DL1608" t="b">
            <v>0</v>
          </cell>
          <cell r="DN1608" t="b">
            <v>0</v>
          </cell>
          <cell r="DP1608" t="b">
            <v>0</v>
          </cell>
          <cell r="DV1608">
            <v>0</v>
          </cell>
          <cell r="DX1608">
            <v>0</v>
          </cell>
          <cell r="DZ1608">
            <v>0</v>
          </cell>
          <cell r="EB1608">
            <v>0</v>
          </cell>
          <cell r="ED1608">
            <v>0</v>
          </cell>
          <cell r="EF1608">
            <v>0</v>
          </cell>
          <cell r="EJ1608">
            <v>0</v>
          </cell>
          <cell r="EL1608">
            <v>0</v>
          </cell>
          <cell r="EN1608">
            <v>0</v>
          </cell>
          <cell r="EP1608">
            <v>0</v>
          </cell>
          <cell r="ER1608">
            <v>0</v>
          </cell>
          <cell r="ET1608">
            <v>0</v>
          </cell>
          <cell r="EX1608">
            <v>0</v>
          </cell>
          <cell r="EZ1608">
            <v>0</v>
          </cell>
          <cell r="FD1608">
            <v>0</v>
          </cell>
          <cell r="FF1608">
            <v>0</v>
          </cell>
        </row>
        <row r="1609">
          <cell r="A1609" t="str">
            <v>Hameenkyro</v>
          </cell>
          <cell r="B1609" t="str">
            <v>Finland</v>
          </cell>
          <cell r="G1609">
            <v>53</v>
          </cell>
          <cell r="H1609">
            <v>75.714285714285722</v>
          </cell>
          <cell r="AK1609">
            <v>17.119</v>
          </cell>
          <cell r="AL1609">
            <v>34.936734693877561</v>
          </cell>
          <cell r="AN1609">
            <v>0</v>
          </cell>
          <cell r="AO1609">
            <v>4.24</v>
          </cell>
          <cell r="AP1609">
            <v>795</v>
          </cell>
          <cell r="AQ1609">
            <v>7.4200000000000008</v>
          </cell>
          <cell r="BG1609" t="b">
            <v>0</v>
          </cell>
          <cell r="BO1609" t="b">
            <v>0</v>
          </cell>
          <cell r="CA1609" t="b">
            <v>0</v>
          </cell>
          <cell r="CB1609" t="b">
            <v>0</v>
          </cell>
          <cell r="CD1609" t="b">
            <v>0</v>
          </cell>
          <cell r="CE1609" t="b">
            <v>0</v>
          </cell>
          <cell r="CG1609" t="b">
            <v>0</v>
          </cell>
          <cell r="CH1609" t="b">
            <v>0</v>
          </cell>
          <cell r="CP1609" t="e">
            <v>#N/A</v>
          </cell>
          <cell r="CT1609" t="b">
            <v>0</v>
          </cell>
          <cell r="CV1609" t="b">
            <v>0</v>
          </cell>
          <cell r="CX1609" t="b">
            <v>0</v>
          </cell>
          <cell r="CZ1609" t="b">
            <v>0</v>
          </cell>
          <cell r="DB1609" t="b">
            <v>0</v>
          </cell>
          <cell r="DD1609" t="b">
            <v>0</v>
          </cell>
          <cell r="DF1609" t="b">
            <v>0</v>
          </cell>
          <cell r="DH1609" t="b">
            <v>0</v>
          </cell>
          <cell r="DJ1609" t="b">
            <v>0</v>
          </cell>
          <cell r="DL1609" t="b">
            <v>0</v>
          </cell>
          <cell r="DN1609" t="b">
            <v>0</v>
          </cell>
          <cell r="DP1609" t="b">
            <v>0</v>
          </cell>
          <cell r="DV1609">
            <v>0</v>
          </cell>
          <cell r="DX1609">
            <v>0</v>
          </cell>
          <cell r="DZ1609">
            <v>0</v>
          </cell>
          <cell r="EB1609">
            <v>0</v>
          </cell>
          <cell r="ED1609">
            <v>0</v>
          </cell>
          <cell r="EF1609">
            <v>0</v>
          </cell>
          <cell r="EJ1609">
            <v>0</v>
          </cell>
          <cell r="EL1609">
            <v>0</v>
          </cell>
          <cell r="EN1609">
            <v>0</v>
          </cell>
          <cell r="EP1609">
            <v>0</v>
          </cell>
          <cell r="ER1609">
            <v>0</v>
          </cell>
          <cell r="ET1609">
            <v>0</v>
          </cell>
          <cell r="EX1609">
            <v>0</v>
          </cell>
          <cell r="EZ1609">
            <v>0</v>
          </cell>
          <cell r="FD1609">
            <v>0</v>
          </cell>
          <cell r="FF1609">
            <v>0</v>
          </cell>
        </row>
        <row r="1610">
          <cell r="A1610" t="str">
            <v>Hameenkyro</v>
          </cell>
          <cell r="B1610" t="str">
            <v>Finland</v>
          </cell>
          <cell r="G1610">
            <v>53</v>
          </cell>
          <cell r="H1610">
            <v>75.714285714285722</v>
          </cell>
          <cell r="AK1610">
            <v>17.119</v>
          </cell>
          <cell r="AL1610">
            <v>34.936734693877561</v>
          </cell>
          <cell r="AN1610">
            <v>0</v>
          </cell>
          <cell r="AO1610">
            <v>4.24</v>
          </cell>
          <cell r="AP1610">
            <v>795</v>
          </cell>
          <cell r="AQ1610">
            <v>7.4200000000000008</v>
          </cell>
          <cell r="BG1610" t="b">
            <v>0</v>
          </cell>
          <cell r="BO1610" t="b">
            <v>0</v>
          </cell>
          <cell r="CA1610" t="b">
            <v>0</v>
          </cell>
          <cell r="CB1610" t="b">
            <v>0</v>
          </cell>
          <cell r="CD1610" t="b">
            <v>0</v>
          </cell>
          <cell r="CE1610" t="b">
            <v>0</v>
          </cell>
          <cell r="CG1610" t="b">
            <v>0</v>
          </cell>
          <cell r="CH1610" t="b">
            <v>0</v>
          </cell>
          <cell r="CP1610" t="e">
            <v>#N/A</v>
          </cell>
          <cell r="CT1610" t="b">
            <v>0</v>
          </cell>
          <cell r="CV1610" t="b">
            <v>0</v>
          </cell>
          <cell r="CX1610" t="b">
            <v>0</v>
          </cell>
          <cell r="CZ1610" t="b">
            <v>0</v>
          </cell>
          <cell r="DB1610" t="b">
            <v>0</v>
          </cell>
          <cell r="DD1610" t="b">
            <v>0</v>
          </cell>
          <cell r="DF1610" t="b">
            <v>0</v>
          </cell>
          <cell r="DH1610" t="b">
            <v>0</v>
          </cell>
          <cell r="DJ1610" t="b">
            <v>0</v>
          </cell>
          <cell r="DL1610" t="b">
            <v>0</v>
          </cell>
          <cell r="DN1610" t="b">
            <v>0</v>
          </cell>
          <cell r="DP1610" t="b">
            <v>0</v>
          </cell>
          <cell r="DV1610">
            <v>0</v>
          </cell>
          <cell r="DX1610">
            <v>0</v>
          </cell>
          <cell r="DZ1610">
            <v>0</v>
          </cell>
          <cell r="EB1610">
            <v>0</v>
          </cell>
          <cell r="ED1610">
            <v>0</v>
          </cell>
          <cell r="EF1610">
            <v>0</v>
          </cell>
          <cell r="EJ1610">
            <v>0</v>
          </cell>
          <cell r="EL1610">
            <v>0</v>
          </cell>
          <cell r="EN1610">
            <v>0</v>
          </cell>
          <cell r="EP1610">
            <v>0</v>
          </cell>
          <cell r="ER1610">
            <v>0</v>
          </cell>
          <cell r="ET1610">
            <v>0</v>
          </cell>
          <cell r="EX1610">
            <v>0</v>
          </cell>
          <cell r="EZ1610">
            <v>0</v>
          </cell>
          <cell r="FD1610">
            <v>0</v>
          </cell>
          <cell r="FF1610">
            <v>0</v>
          </cell>
        </row>
        <row r="1611">
          <cell r="A1611" t="str">
            <v>HameenkyroBio</v>
          </cell>
          <cell r="B1611" t="str">
            <v>Finland</v>
          </cell>
          <cell r="G1611">
            <v>12</v>
          </cell>
          <cell r="H1611">
            <v>40</v>
          </cell>
          <cell r="AK1611">
            <v>2.64</v>
          </cell>
          <cell r="AL1611">
            <v>29.333333333333336</v>
          </cell>
          <cell r="AN1611">
            <v>0</v>
          </cell>
          <cell r="AO1611">
            <v>1.08</v>
          </cell>
          <cell r="AP1611">
            <v>300</v>
          </cell>
          <cell r="AQ1611">
            <v>1.6800000000000002</v>
          </cell>
          <cell r="BG1611" t="b">
            <v>0</v>
          </cell>
          <cell r="BO1611" t="b">
            <v>0</v>
          </cell>
          <cell r="CA1611" t="b">
            <v>0</v>
          </cell>
          <cell r="CB1611" t="b">
            <v>0</v>
          </cell>
          <cell r="CD1611" t="b">
            <v>0</v>
          </cell>
          <cell r="CE1611" t="b">
            <v>0</v>
          </cell>
          <cell r="CG1611" t="b">
            <v>0</v>
          </cell>
          <cell r="CH1611" t="b">
            <v>0</v>
          </cell>
          <cell r="CP1611" t="str">
            <v>ECWCHBPC</v>
          </cell>
          <cell r="CT1611" t="b">
            <v>0</v>
          </cell>
          <cell r="CV1611" t="b">
            <v>0</v>
          </cell>
          <cell r="CX1611" t="b">
            <v>0</v>
          </cell>
          <cell r="CZ1611" t="b">
            <v>0</v>
          </cell>
          <cell r="DB1611" t="b">
            <v>0</v>
          </cell>
          <cell r="DD1611" t="b">
            <v>0</v>
          </cell>
          <cell r="DF1611" t="b">
            <v>0</v>
          </cell>
          <cell r="DH1611" t="b">
            <v>0</v>
          </cell>
          <cell r="DJ1611" t="b">
            <v>0</v>
          </cell>
          <cell r="DL1611" t="b">
            <v>0</v>
          </cell>
          <cell r="DN1611" t="b">
            <v>0</v>
          </cell>
          <cell r="DP1611" t="b">
            <v>0</v>
          </cell>
          <cell r="DV1611">
            <v>0</v>
          </cell>
          <cell r="DX1611">
            <v>0</v>
          </cell>
          <cell r="DZ1611">
            <v>0</v>
          </cell>
          <cell r="EB1611">
            <v>0</v>
          </cell>
          <cell r="ED1611">
            <v>0</v>
          </cell>
          <cell r="EF1611">
            <v>0</v>
          </cell>
          <cell r="EJ1611">
            <v>0</v>
          </cell>
          <cell r="EL1611">
            <v>0</v>
          </cell>
          <cell r="EN1611">
            <v>0</v>
          </cell>
          <cell r="EP1611">
            <v>0</v>
          </cell>
          <cell r="ER1611">
            <v>0</v>
          </cell>
          <cell r="ET1611">
            <v>0</v>
          </cell>
          <cell r="EX1611">
            <v>0</v>
          </cell>
          <cell r="EZ1611">
            <v>0</v>
          </cell>
          <cell r="FD1611">
            <v>0</v>
          </cell>
          <cell r="FF1611">
            <v>0</v>
          </cell>
        </row>
        <row r="1612">
          <cell r="A1612" t="str">
            <v>HAMEENLINNA 1</v>
          </cell>
          <cell r="B1612" t="str">
            <v>Finland</v>
          </cell>
          <cell r="G1612">
            <v>21.7</v>
          </cell>
          <cell r="H1612">
            <v>40.285714285714285</v>
          </cell>
          <cell r="AK1612">
            <v>7.0091000000000001</v>
          </cell>
          <cell r="AL1612">
            <v>24.157107119345433</v>
          </cell>
          <cell r="AN1612">
            <v>0</v>
          </cell>
          <cell r="AO1612">
            <v>3.4199200000000003</v>
          </cell>
          <cell r="AP1612">
            <v>539.245</v>
          </cell>
          <cell r="AQ1612">
            <v>3.0380000000000003</v>
          </cell>
          <cell r="BG1612" t="b">
            <v>0</v>
          </cell>
          <cell r="BO1612" t="b">
            <v>0</v>
          </cell>
          <cell r="CA1612" t="b">
            <v>0</v>
          </cell>
          <cell r="CB1612" t="b">
            <v>0</v>
          </cell>
          <cell r="CD1612" t="b">
            <v>0</v>
          </cell>
          <cell r="CE1612" t="b">
            <v>0</v>
          </cell>
          <cell r="CG1612" t="b">
            <v>0</v>
          </cell>
          <cell r="CH1612" t="b">
            <v>0</v>
          </cell>
          <cell r="CP1612" t="e">
            <v>#N/A</v>
          </cell>
          <cell r="CT1612" t="b">
            <v>0</v>
          </cell>
          <cell r="CV1612" t="b">
            <v>0</v>
          </cell>
          <cell r="CX1612" t="b">
            <v>0</v>
          </cell>
          <cell r="CZ1612" t="b">
            <v>0</v>
          </cell>
          <cell r="DB1612" t="b">
            <v>0</v>
          </cell>
          <cell r="DD1612" t="b">
            <v>0</v>
          </cell>
          <cell r="DF1612" t="b">
            <v>0</v>
          </cell>
          <cell r="DH1612" t="b">
            <v>0</v>
          </cell>
          <cell r="DJ1612" t="b">
            <v>0</v>
          </cell>
          <cell r="DL1612" t="b">
            <v>0</v>
          </cell>
          <cell r="DN1612" t="b">
            <v>0</v>
          </cell>
          <cell r="DP1612" t="b">
            <v>0</v>
          </cell>
          <cell r="DV1612">
            <v>0</v>
          </cell>
          <cell r="DX1612">
            <v>0</v>
          </cell>
          <cell r="DZ1612">
            <v>0</v>
          </cell>
          <cell r="EB1612">
            <v>0</v>
          </cell>
          <cell r="ED1612">
            <v>0</v>
          </cell>
          <cell r="EF1612">
            <v>0</v>
          </cell>
          <cell r="EJ1612">
            <v>0</v>
          </cell>
          <cell r="EL1612">
            <v>0</v>
          </cell>
          <cell r="EN1612">
            <v>0</v>
          </cell>
          <cell r="EP1612">
            <v>0</v>
          </cell>
          <cell r="ER1612">
            <v>0</v>
          </cell>
          <cell r="ET1612">
            <v>0</v>
          </cell>
          <cell r="EX1612">
            <v>0</v>
          </cell>
          <cell r="EZ1612">
            <v>0</v>
          </cell>
          <cell r="FD1612">
            <v>0</v>
          </cell>
          <cell r="FF1612">
            <v>0</v>
          </cell>
        </row>
        <row r="1613">
          <cell r="A1613" t="str">
            <v>HAMEENLINNA GT 1</v>
          </cell>
          <cell r="B1613" t="str">
            <v>Finland</v>
          </cell>
          <cell r="G1613">
            <v>38.299999999999997</v>
          </cell>
          <cell r="H1613">
            <v>54.714285714285715</v>
          </cell>
          <cell r="AK1613">
            <v>12.734749999999998</v>
          </cell>
          <cell r="AL1613">
            <v>25.989285714285714</v>
          </cell>
          <cell r="AN1613">
            <v>0</v>
          </cell>
          <cell r="AO1613">
            <v>1.532</v>
          </cell>
          <cell r="AP1613">
            <v>383</v>
          </cell>
          <cell r="AQ1613">
            <v>3.0640000000000001</v>
          </cell>
          <cell r="BG1613" t="b">
            <v>0</v>
          </cell>
          <cell r="BO1613" t="b">
            <v>0</v>
          </cell>
          <cell r="CA1613" t="b">
            <v>0</v>
          </cell>
          <cell r="CB1613" t="b">
            <v>0</v>
          </cell>
          <cell r="CD1613" t="b">
            <v>0</v>
          </cell>
          <cell r="CE1613" t="b">
            <v>0</v>
          </cell>
          <cell r="CG1613" t="b">
            <v>0</v>
          </cell>
          <cell r="CH1613" t="b">
            <v>0</v>
          </cell>
          <cell r="CP1613" t="e">
            <v>#N/A</v>
          </cell>
          <cell r="CT1613" t="b">
            <v>0</v>
          </cell>
          <cell r="CV1613" t="b">
            <v>0</v>
          </cell>
          <cell r="CX1613" t="b">
            <v>0</v>
          </cell>
          <cell r="CZ1613" t="b">
            <v>0</v>
          </cell>
          <cell r="DB1613" t="b">
            <v>0</v>
          </cell>
          <cell r="DD1613" t="b">
            <v>0</v>
          </cell>
          <cell r="DF1613" t="b">
            <v>0</v>
          </cell>
          <cell r="DH1613" t="b">
            <v>0</v>
          </cell>
          <cell r="DJ1613" t="b">
            <v>0</v>
          </cell>
          <cell r="DL1613" t="b">
            <v>0</v>
          </cell>
          <cell r="DN1613" t="b">
            <v>0</v>
          </cell>
          <cell r="DP1613" t="b">
            <v>0</v>
          </cell>
          <cell r="DV1613">
            <v>0</v>
          </cell>
          <cell r="DX1613">
            <v>0</v>
          </cell>
          <cell r="DZ1613">
            <v>0</v>
          </cell>
          <cell r="EB1613">
            <v>0</v>
          </cell>
          <cell r="ED1613">
            <v>0</v>
          </cell>
          <cell r="EF1613">
            <v>0</v>
          </cell>
          <cell r="EJ1613">
            <v>0</v>
          </cell>
          <cell r="EL1613">
            <v>0</v>
          </cell>
          <cell r="EN1613">
            <v>0</v>
          </cell>
          <cell r="EP1613">
            <v>0</v>
          </cell>
          <cell r="ER1613">
            <v>0</v>
          </cell>
          <cell r="ET1613">
            <v>0</v>
          </cell>
          <cell r="EX1613">
            <v>0</v>
          </cell>
          <cell r="EZ1613">
            <v>0</v>
          </cell>
          <cell r="FD1613">
            <v>0</v>
          </cell>
          <cell r="FF1613">
            <v>0</v>
          </cell>
        </row>
        <row r="1614">
          <cell r="A1614" t="str">
            <v>HAMEENLINNA GT 1</v>
          </cell>
          <cell r="B1614" t="str">
            <v>Finland</v>
          </cell>
          <cell r="G1614">
            <v>38.299999999999997</v>
          </cell>
          <cell r="H1614">
            <v>54.714285714285715</v>
          </cell>
          <cell r="AK1614">
            <v>12.734749999999998</v>
          </cell>
          <cell r="AL1614">
            <v>25.989285714285714</v>
          </cell>
          <cell r="AN1614">
            <v>0</v>
          </cell>
          <cell r="AO1614">
            <v>1.532</v>
          </cell>
          <cell r="AP1614">
            <v>383</v>
          </cell>
          <cell r="AQ1614">
            <v>3.0640000000000001</v>
          </cell>
          <cell r="BG1614" t="b">
            <v>0</v>
          </cell>
          <cell r="BO1614" t="b">
            <v>0</v>
          </cell>
          <cell r="CA1614" t="b">
            <v>0</v>
          </cell>
          <cell r="CB1614" t="b">
            <v>0</v>
          </cell>
          <cell r="CD1614" t="b">
            <v>0</v>
          </cell>
          <cell r="CE1614" t="b">
            <v>0</v>
          </cell>
          <cell r="CG1614" t="b">
            <v>0</v>
          </cell>
          <cell r="CH1614" t="b">
            <v>0</v>
          </cell>
          <cell r="CP1614" t="e">
            <v>#N/A</v>
          </cell>
          <cell r="CT1614" t="b">
            <v>0</v>
          </cell>
          <cell r="CV1614" t="b">
            <v>0</v>
          </cell>
          <cell r="CX1614" t="b">
            <v>0</v>
          </cell>
          <cell r="CZ1614" t="b">
            <v>0</v>
          </cell>
          <cell r="DB1614" t="b">
            <v>0</v>
          </cell>
          <cell r="DD1614" t="b">
            <v>0</v>
          </cell>
          <cell r="DF1614" t="b">
            <v>0</v>
          </cell>
          <cell r="DH1614" t="b">
            <v>0</v>
          </cell>
          <cell r="DJ1614" t="b">
            <v>0</v>
          </cell>
          <cell r="DL1614" t="b">
            <v>0</v>
          </cell>
          <cell r="DN1614" t="b">
            <v>0</v>
          </cell>
          <cell r="DP1614" t="b">
            <v>0</v>
          </cell>
          <cell r="DV1614">
            <v>0</v>
          </cell>
          <cell r="DX1614">
            <v>0</v>
          </cell>
          <cell r="DZ1614">
            <v>0</v>
          </cell>
          <cell r="EB1614">
            <v>0</v>
          </cell>
          <cell r="ED1614">
            <v>0</v>
          </cell>
          <cell r="EF1614">
            <v>0</v>
          </cell>
          <cell r="EJ1614">
            <v>0</v>
          </cell>
          <cell r="EL1614">
            <v>0</v>
          </cell>
          <cell r="EN1614">
            <v>0</v>
          </cell>
          <cell r="EP1614">
            <v>0</v>
          </cell>
          <cell r="ER1614">
            <v>0</v>
          </cell>
          <cell r="ET1614">
            <v>0</v>
          </cell>
          <cell r="EX1614">
            <v>0</v>
          </cell>
          <cell r="EZ1614">
            <v>0</v>
          </cell>
          <cell r="FD1614">
            <v>0</v>
          </cell>
          <cell r="FF1614">
            <v>0</v>
          </cell>
        </row>
        <row r="1615">
          <cell r="A1615" t="str">
            <v>HANASAARI B</v>
          </cell>
          <cell r="B1615" t="str">
            <v>Finland</v>
          </cell>
          <cell r="G1615">
            <v>220</v>
          </cell>
          <cell r="H1615">
            <v>445</v>
          </cell>
          <cell r="AK1615">
            <v>62.699999999999996</v>
          </cell>
          <cell r="AL1615">
            <v>256.53238636363636</v>
          </cell>
          <cell r="AN1615">
            <v>0</v>
          </cell>
          <cell r="AO1615">
            <v>34.672000000000004</v>
          </cell>
          <cell r="AP1615">
            <v>5467</v>
          </cell>
          <cell r="AQ1615">
            <v>30.800000000000004</v>
          </cell>
          <cell r="BG1615" t="b">
            <v>0</v>
          </cell>
          <cell r="BO1615" t="b">
            <v>0</v>
          </cell>
          <cell r="CA1615" t="b">
            <v>0</v>
          </cell>
          <cell r="CB1615" t="b">
            <v>0</v>
          </cell>
          <cell r="CD1615" t="b">
            <v>0</v>
          </cell>
          <cell r="CE1615" t="b">
            <v>0</v>
          </cell>
          <cell r="CG1615" t="b">
            <v>0</v>
          </cell>
          <cell r="CH1615" t="b">
            <v>0</v>
          </cell>
          <cell r="CP1615" t="e">
            <v>#N/A</v>
          </cell>
          <cell r="CT1615" t="b">
            <v>0</v>
          </cell>
          <cell r="CV1615" t="b">
            <v>0</v>
          </cell>
          <cell r="CX1615" t="b">
            <v>0</v>
          </cell>
          <cell r="CZ1615" t="b">
            <v>0</v>
          </cell>
          <cell r="DB1615" t="b">
            <v>0</v>
          </cell>
          <cell r="DD1615" t="b">
            <v>0</v>
          </cell>
          <cell r="DF1615" t="b">
            <v>0</v>
          </cell>
          <cell r="DH1615" t="b">
            <v>0</v>
          </cell>
          <cell r="DJ1615" t="b">
            <v>0</v>
          </cell>
          <cell r="DL1615" t="b">
            <v>0</v>
          </cell>
          <cell r="DN1615" t="b">
            <v>0</v>
          </cell>
          <cell r="DP1615" t="b">
            <v>0</v>
          </cell>
          <cell r="DV1615">
            <v>0</v>
          </cell>
          <cell r="DX1615">
            <v>0</v>
          </cell>
          <cell r="DZ1615">
            <v>0</v>
          </cell>
          <cell r="EB1615">
            <v>0</v>
          </cell>
          <cell r="ED1615">
            <v>0</v>
          </cell>
          <cell r="EF1615">
            <v>0</v>
          </cell>
          <cell r="EJ1615">
            <v>0</v>
          </cell>
          <cell r="EL1615">
            <v>0</v>
          </cell>
          <cell r="EN1615">
            <v>0</v>
          </cell>
          <cell r="EP1615">
            <v>0</v>
          </cell>
          <cell r="ER1615">
            <v>0</v>
          </cell>
          <cell r="ET1615">
            <v>0</v>
          </cell>
          <cell r="EX1615">
            <v>0</v>
          </cell>
          <cell r="EZ1615">
            <v>0</v>
          </cell>
          <cell r="FD1615">
            <v>0</v>
          </cell>
          <cell r="FF1615">
            <v>0</v>
          </cell>
        </row>
        <row r="1616">
          <cell r="A1616" t="str">
            <v>HANASAARI B</v>
          </cell>
          <cell r="B1616" t="str">
            <v>Finland</v>
          </cell>
          <cell r="G1616">
            <v>220</v>
          </cell>
          <cell r="H1616">
            <v>445</v>
          </cell>
          <cell r="AK1616">
            <v>62.699999999999996</v>
          </cell>
          <cell r="AL1616">
            <v>256.53238636363636</v>
          </cell>
          <cell r="AN1616">
            <v>0</v>
          </cell>
          <cell r="AO1616">
            <v>34.672000000000004</v>
          </cell>
          <cell r="AP1616">
            <v>5467</v>
          </cell>
          <cell r="AQ1616">
            <v>41.8</v>
          </cell>
          <cell r="BG1616" t="b">
            <v>0</v>
          </cell>
          <cell r="BO1616" t="b">
            <v>0</v>
          </cell>
          <cell r="CA1616" t="b">
            <v>0</v>
          </cell>
          <cell r="CB1616" t="b">
            <v>0</v>
          </cell>
          <cell r="CD1616" t="b">
            <v>0</v>
          </cell>
          <cell r="CE1616" t="b">
            <v>0</v>
          </cell>
          <cell r="CG1616" t="b">
            <v>0</v>
          </cell>
          <cell r="CH1616" t="b">
            <v>0</v>
          </cell>
          <cell r="CP1616" t="e">
            <v>#N/A</v>
          </cell>
          <cell r="CT1616" t="b">
            <v>0</v>
          </cell>
          <cell r="CV1616" t="b">
            <v>0</v>
          </cell>
          <cell r="CX1616" t="b">
            <v>0</v>
          </cell>
          <cell r="CZ1616" t="b">
            <v>0</v>
          </cell>
          <cell r="DB1616" t="b">
            <v>0</v>
          </cell>
          <cell r="DD1616" t="b">
            <v>0</v>
          </cell>
          <cell r="DF1616" t="b">
            <v>0</v>
          </cell>
          <cell r="DH1616" t="b">
            <v>0</v>
          </cell>
          <cell r="DJ1616" t="b">
            <v>0</v>
          </cell>
          <cell r="DL1616" t="b">
            <v>0</v>
          </cell>
          <cell r="DN1616" t="b">
            <v>0</v>
          </cell>
          <cell r="DP1616" t="b">
            <v>0</v>
          </cell>
          <cell r="DV1616">
            <v>0</v>
          </cell>
          <cell r="DX1616">
            <v>0</v>
          </cell>
          <cell r="DZ1616">
            <v>0</v>
          </cell>
          <cell r="EB1616">
            <v>0</v>
          </cell>
          <cell r="ED1616">
            <v>0</v>
          </cell>
          <cell r="EF1616">
            <v>0</v>
          </cell>
          <cell r="EJ1616">
            <v>0</v>
          </cell>
          <cell r="EL1616">
            <v>0</v>
          </cell>
          <cell r="EN1616">
            <v>0</v>
          </cell>
          <cell r="EP1616">
            <v>0</v>
          </cell>
          <cell r="ER1616">
            <v>0</v>
          </cell>
          <cell r="ET1616">
            <v>0</v>
          </cell>
          <cell r="EX1616">
            <v>0</v>
          </cell>
          <cell r="EZ1616">
            <v>0</v>
          </cell>
          <cell r="FD1616">
            <v>0</v>
          </cell>
          <cell r="FF1616">
            <v>0</v>
          </cell>
        </row>
        <row r="1617">
          <cell r="A1617" t="str">
            <v>HELSINKI GT 1</v>
          </cell>
          <cell r="B1617" t="str">
            <v>Finland</v>
          </cell>
          <cell r="G1617">
            <v>11.5</v>
          </cell>
          <cell r="H1617">
            <v>0</v>
          </cell>
          <cell r="AK1617">
            <v>2.7312499999999997</v>
          </cell>
          <cell r="AL1617">
            <v>0</v>
          </cell>
          <cell r="AN1617">
            <v>0</v>
          </cell>
          <cell r="AO1617">
            <v>0.46</v>
          </cell>
          <cell r="AP1617">
            <v>172.5</v>
          </cell>
          <cell r="AQ1617">
            <v>0.92</v>
          </cell>
          <cell r="BG1617" t="b">
            <v>0</v>
          </cell>
          <cell r="BO1617" t="b">
            <v>0</v>
          </cell>
          <cell r="CA1617" t="b">
            <v>0</v>
          </cell>
          <cell r="CB1617" t="b">
            <v>0</v>
          </cell>
          <cell r="CD1617" t="b">
            <v>0</v>
          </cell>
          <cell r="CE1617" t="b">
            <v>0</v>
          </cell>
          <cell r="CG1617" t="b">
            <v>0</v>
          </cell>
          <cell r="CH1617" t="b">
            <v>0</v>
          </cell>
          <cell r="CP1617" t="e">
            <v>#N/A</v>
          </cell>
          <cell r="CT1617" t="b">
            <v>0</v>
          </cell>
          <cell r="CV1617" t="b">
            <v>0</v>
          </cell>
          <cell r="CX1617" t="b">
            <v>0</v>
          </cell>
          <cell r="CZ1617" t="b">
            <v>0</v>
          </cell>
          <cell r="DB1617" t="b">
            <v>0</v>
          </cell>
          <cell r="DD1617" t="b">
            <v>0</v>
          </cell>
          <cell r="DF1617" t="b">
            <v>0</v>
          </cell>
          <cell r="DH1617" t="b">
            <v>0</v>
          </cell>
          <cell r="DJ1617" t="b">
            <v>0</v>
          </cell>
          <cell r="DL1617" t="b">
            <v>0</v>
          </cell>
          <cell r="DN1617" t="b">
            <v>0</v>
          </cell>
          <cell r="DP1617" t="b">
            <v>0</v>
          </cell>
          <cell r="DV1617">
            <v>0</v>
          </cell>
          <cell r="DX1617">
            <v>0</v>
          </cell>
          <cell r="DZ1617">
            <v>0</v>
          </cell>
          <cell r="EB1617">
            <v>0</v>
          </cell>
          <cell r="ED1617">
            <v>0</v>
          </cell>
          <cell r="EF1617">
            <v>0</v>
          </cell>
          <cell r="EJ1617">
            <v>0</v>
          </cell>
          <cell r="EL1617">
            <v>0</v>
          </cell>
          <cell r="EN1617">
            <v>0</v>
          </cell>
          <cell r="EP1617">
            <v>0</v>
          </cell>
          <cell r="ER1617">
            <v>0</v>
          </cell>
          <cell r="ET1617">
            <v>0</v>
          </cell>
          <cell r="EX1617">
            <v>0</v>
          </cell>
          <cell r="EZ1617">
            <v>0</v>
          </cell>
          <cell r="FD1617">
            <v>0</v>
          </cell>
          <cell r="FF1617">
            <v>0</v>
          </cell>
        </row>
        <row r="1618">
          <cell r="A1618" t="str">
            <v>HUUTOKOSKI GT 1-3</v>
          </cell>
          <cell r="B1618" t="str">
            <v>Finland</v>
          </cell>
          <cell r="G1618">
            <v>87</v>
          </cell>
          <cell r="H1618">
            <v>0</v>
          </cell>
          <cell r="AK1618">
            <v>22.3155</v>
          </cell>
          <cell r="AL1618">
            <v>0</v>
          </cell>
          <cell r="AN1618">
            <v>0</v>
          </cell>
          <cell r="AO1618">
            <v>3.48</v>
          </cell>
          <cell r="AP1618">
            <v>1305</v>
          </cell>
          <cell r="AQ1618">
            <v>6.96</v>
          </cell>
          <cell r="BG1618" t="b">
            <v>0</v>
          </cell>
          <cell r="BO1618" t="b">
            <v>0</v>
          </cell>
          <cell r="CA1618" t="b">
            <v>0</v>
          </cell>
          <cell r="CB1618" t="b">
            <v>0</v>
          </cell>
          <cell r="CD1618" t="b">
            <v>0</v>
          </cell>
          <cell r="CE1618" t="b">
            <v>0</v>
          </cell>
          <cell r="CG1618" t="b">
            <v>0</v>
          </cell>
          <cell r="CH1618" t="b">
            <v>0</v>
          </cell>
          <cell r="CP1618" t="e">
            <v>#N/A</v>
          </cell>
          <cell r="CT1618" t="b">
            <v>0</v>
          </cell>
          <cell r="CV1618" t="b">
            <v>0</v>
          </cell>
          <cell r="CX1618" t="b">
            <v>0</v>
          </cell>
          <cell r="CZ1618" t="b">
            <v>0</v>
          </cell>
          <cell r="DB1618" t="b">
            <v>0</v>
          </cell>
          <cell r="DD1618" t="b">
            <v>0</v>
          </cell>
          <cell r="DF1618" t="b">
            <v>0</v>
          </cell>
          <cell r="DH1618" t="b">
            <v>0</v>
          </cell>
          <cell r="DJ1618" t="b">
            <v>0</v>
          </cell>
          <cell r="DL1618" t="b">
            <v>0</v>
          </cell>
          <cell r="DN1618" t="b">
            <v>0</v>
          </cell>
          <cell r="DP1618" t="b">
            <v>0</v>
          </cell>
          <cell r="DV1618">
            <v>0</v>
          </cell>
          <cell r="DX1618">
            <v>0</v>
          </cell>
          <cell r="DZ1618">
            <v>0</v>
          </cell>
          <cell r="EB1618">
            <v>0</v>
          </cell>
          <cell r="ED1618">
            <v>0</v>
          </cell>
          <cell r="EF1618">
            <v>0</v>
          </cell>
          <cell r="EJ1618">
            <v>0</v>
          </cell>
          <cell r="EL1618">
            <v>0</v>
          </cell>
          <cell r="EN1618">
            <v>0</v>
          </cell>
          <cell r="EP1618">
            <v>0</v>
          </cell>
          <cell r="ER1618">
            <v>0</v>
          </cell>
          <cell r="ET1618">
            <v>0</v>
          </cell>
          <cell r="EX1618">
            <v>0</v>
          </cell>
          <cell r="EZ1618">
            <v>0</v>
          </cell>
          <cell r="FD1618">
            <v>0</v>
          </cell>
          <cell r="FF1618">
            <v>0</v>
          </cell>
        </row>
        <row r="1619">
          <cell r="A1619" t="str">
            <v>HUUTOKOSKI GT 1-3</v>
          </cell>
          <cell r="B1619" t="str">
            <v>Finland</v>
          </cell>
          <cell r="G1619">
            <v>87</v>
          </cell>
          <cell r="H1619">
            <v>0</v>
          </cell>
          <cell r="AK1619">
            <v>22.3155</v>
          </cell>
          <cell r="AL1619">
            <v>0</v>
          </cell>
          <cell r="AN1619">
            <v>0</v>
          </cell>
          <cell r="AO1619">
            <v>3.48</v>
          </cell>
          <cell r="AP1619">
            <v>1305</v>
          </cell>
          <cell r="AQ1619">
            <v>6.96</v>
          </cell>
          <cell r="BG1619" t="b">
            <v>0</v>
          </cell>
          <cell r="BO1619" t="b">
            <v>0</v>
          </cell>
          <cell r="CA1619" t="b">
            <v>0</v>
          </cell>
          <cell r="CB1619" t="b">
            <v>0</v>
          </cell>
          <cell r="CD1619" t="b">
            <v>0</v>
          </cell>
          <cell r="CE1619" t="b">
            <v>0</v>
          </cell>
          <cell r="CG1619" t="b">
            <v>0</v>
          </cell>
          <cell r="CH1619" t="b">
            <v>0</v>
          </cell>
          <cell r="CP1619" t="e">
            <v>#N/A</v>
          </cell>
          <cell r="CT1619" t="b">
            <v>0</v>
          </cell>
          <cell r="CV1619" t="b">
            <v>0</v>
          </cell>
          <cell r="CX1619" t="b">
            <v>0</v>
          </cell>
          <cell r="CZ1619" t="b">
            <v>0</v>
          </cell>
          <cell r="DB1619" t="b">
            <v>0</v>
          </cell>
          <cell r="DD1619" t="b">
            <v>0</v>
          </cell>
          <cell r="DF1619" t="b">
            <v>0</v>
          </cell>
          <cell r="DH1619" t="b">
            <v>0</v>
          </cell>
          <cell r="DJ1619" t="b">
            <v>0</v>
          </cell>
          <cell r="DL1619" t="b">
            <v>0</v>
          </cell>
          <cell r="DN1619" t="b">
            <v>0</v>
          </cell>
          <cell r="DP1619" t="b">
            <v>0</v>
          </cell>
          <cell r="DV1619">
            <v>0</v>
          </cell>
          <cell r="DX1619">
            <v>0</v>
          </cell>
          <cell r="DZ1619">
            <v>0</v>
          </cell>
          <cell r="EB1619">
            <v>0</v>
          </cell>
          <cell r="ED1619">
            <v>0</v>
          </cell>
          <cell r="EF1619">
            <v>0</v>
          </cell>
          <cell r="EJ1619">
            <v>0</v>
          </cell>
          <cell r="EL1619">
            <v>0</v>
          </cell>
          <cell r="EN1619">
            <v>0</v>
          </cell>
          <cell r="EP1619">
            <v>0</v>
          </cell>
          <cell r="ER1619">
            <v>0</v>
          </cell>
          <cell r="ET1619">
            <v>0</v>
          </cell>
          <cell r="EX1619">
            <v>0</v>
          </cell>
          <cell r="EZ1619">
            <v>0</v>
          </cell>
          <cell r="FD1619">
            <v>0</v>
          </cell>
          <cell r="FF1619">
            <v>0</v>
          </cell>
        </row>
        <row r="1620">
          <cell r="A1620" t="str">
            <v>HUUTOKOSKI GT 4-6</v>
          </cell>
          <cell r="B1620" t="str">
            <v>Finland</v>
          </cell>
          <cell r="G1620">
            <v>87</v>
          </cell>
          <cell r="H1620">
            <v>0</v>
          </cell>
          <cell r="AK1620">
            <v>22.3155</v>
          </cell>
          <cell r="AL1620">
            <v>0</v>
          </cell>
          <cell r="AN1620">
            <v>0</v>
          </cell>
          <cell r="AO1620">
            <v>3.48</v>
          </cell>
          <cell r="AP1620">
            <v>1305</v>
          </cell>
          <cell r="AQ1620">
            <v>6.96</v>
          </cell>
          <cell r="BG1620" t="b">
            <v>0</v>
          </cell>
          <cell r="BO1620" t="b">
            <v>0</v>
          </cell>
          <cell r="CA1620" t="b">
            <v>0</v>
          </cell>
          <cell r="CB1620" t="b">
            <v>0</v>
          </cell>
          <cell r="CD1620" t="b">
            <v>0</v>
          </cell>
          <cell r="CE1620" t="b">
            <v>0</v>
          </cell>
          <cell r="CG1620" t="b">
            <v>0</v>
          </cell>
          <cell r="CH1620" t="b">
            <v>0</v>
          </cell>
          <cell r="CP1620" t="e">
            <v>#N/A</v>
          </cell>
          <cell r="CT1620" t="b">
            <v>0</v>
          </cell>
          <cell r="CV1620" t="b">
            <v>0</v>
          </cell>
          <cell r="CX1620" t="b">
            <v>0</v>
          </cell>
          <cell r="CZ1620" t="b">
            <v>0</v>
          </cell>
          <cell r="DB1620" t="b">
            <v>0</v>
          </cell>
          <cell r="DD1620" t="b">
            <v>0</v>
          </cell>
          <cell r="DF1620" t="b">
            <v>0</v>
          </cell>
          <cell r="DH1620" t="b">
            <v>0</v>
          </cell>
          <cell r="DJ1620" t="b">
            <v>0</v>
          </cell>
          <cell r="DL1620" t="b">
            <v>0</v>
          </cell>
          <cell r="DN1620" t="b">
            <v>0</v>
          </cell>
          <cell r="DP1620" t="b">
            <v>0</v>
          </cell>
          <cell r="DV1620">
            <v>0</v>
          </cell>
          <cell r="DX1620">
            <v>0</v>
          </cell>
          <cell r="DZ1620">
            <v>0</v>
          </cell>
          <cell r="EB1620">
            <v>0</v>
          </cell>
          <cell r="ED1620">
            <v>0</v>
          </cell>
          <cell r="EF1620">
            <v>0</v>
          </cell>
          <cell r="EJ1620">
            <v>0</v>
          </cell>
          <cell r="EL1620">
            <v>0</v>
          </cell>
          <cell r="EN1620">
            <v>0</v>
          </cell>
          <cell r="EP1620">
            <v>0</v>
          </cell>
          <cell r="ER1620">
            <v>0</v>
          </cell>
          <cell r="ET1620">
            <v>0</v>
          </cell>
          <cell r="EX1620">
            <v>0</v>
          </cell>
          <cell r="EZ1620">
            <v>0</v>
          </cell>
          <cell r="FD1620">
            <v>0</v>
          </cell>
          <cell r="FF1620">
            <v>0</v>
          </cell>
        </row>
        <row r="1621">
          <cell r="A1621" t="str">
            <v>HUUTOKOSKI GT 4-6</v>
          </cell>
          <cell r="B1621" t="str">
            <v>Finland</v>
          </cell>
          <cell r="G1621">
            <v>87</v>
          </cell>
          <cell r="H1621">
            <v>0</v>
          </cell>
          <cell r="AK1621">
            <v>22.3155</v>
          </cell>
          <cell r="AL1621">
            <v>0</v>
          </cell>
          <cell r="AN1621">
            <v>0</v>
          </cell>
          <cell r="AO1621">
            <v>3.48</v>
          </cell>
          <cell r="AP1621">
            <v>1305</v>
          </cell>
          <cell r="AQ1621">
            <v>6.96</v>
          </cell>
          <cell r="BG1621" t="b">
            <v>0</v>
          </cell>
          <cell r="BO1621" t="b">
            <v>0</v>
          </cell>
          <cell r="CA1621" t="b">
            <v>0</v>
          </cell>
          <cell r="CB1621" t="b">
            <v>0</v>
          </cell>
          <cell r="CD1621" t="b">
            <v>0</v>
          </cell>
          <cell r="CE1621" t="b">
            <v>0</v>
          </cell>
          <cell r="CG1621" t="b">
            <v>0</v>
          </cell>
          <cell r="CH1621" t="b">
            <v>0</v>
          </cell>
          <cell r="CP1621" t="e">
            <v>#N/A</v>
          </cell>
          <cell r="CT1621" t="b">
            <v>0</v>
          </cell>
          <cell r="CV1621" t="b">
            <v>0</v>
          </cell>
          <cell r="CX1621" t="b">
            <v>0</v>
          </cell>
          <cell r="CZ1621" t="b">
            <v>0</v>
          </cell>
          <cell r="DB1621" t="b">
            <v>0</v>
          </cell>
          <cell r="DD1621" t="b">
            <v>0</v>
          </cell>
          <cell r="DF1621" t="b">
            <v>0</v>
          </cell>
          <cell r="DH1621" t="b">
            <v>0</v>
          </cell>
          <cell r="DJ1621" t="b">
            <v>0</v>
          </cell>
          <cell r="DL1621" t="b">
            <v>0</v>
          </cell>
          <cell r="DN1621" t="b">
            <v>0</v>
          </cell>
          <cell r="DP1621" t="b">
            <v>0</v>
          </cell>
          <cell r="DV1621">
            <v>0</v>
          </cell>
          <cell r="DX1621">
            <v>0</v>
          </cell>
          <cell r="DZ1621">
            <v>0</v>
          </cell>
          <cell r="EB1621">
            <v>0</v>
          </cell>
          <cell r="ED1621">
            <v>0</v>
          </cell>
          <cell r="EF1621">
            <v>0</v>
          </cell>
          <cell r="EJ1621">
            <v>0</v>
          </cell>
          <cell r="EL1621">
            <v>0</v>
          </cell>
          <cell r="EN1621">
            <v>0</v>
          </cell>
          <cell r="EP1621">
            <v>0</v>
          </cell>
          <cell r="ER1621">
            <v>0</v>
          </cell>
          <cell r="ET1621">
            <v>0</v>
          </cell>
          <cell r="EX1621">
            <v>0</v>
          </cell>
          <cell r="EZ1621">
            <v>0</v>
          </cell>
          <cell r="FD1621">
            <v>0</v>
          </cell>
          <cell r="FF1621">
            <v>0</v>
          </cell>
        </row>
        <row r="1622">
          <cell r="A1622" t="str">
            <v>HYVINKAA GT 1</v>
          </cell>
          <cell r="B1622" t="str">
            <v>Finland</v>
          </cell>
          <cell r="G1622">
            <v>47</v>
          </cell>
          <cell r="H1622">
            <v>70</v>
          </cell>
          <cell r="AK1622">
            <v>15.181000000000001</v>
          </cell>
          <cell r="AL1622">
            <v>33.674468085106383</v>
          </cell>
          <cell r="AN1622">
            <v>0</v>
          </cell>
          <cell r="AO1622">
            <v>1.8800000000000001</v>
          </cell>
          <cell r="AP1622">
            <v>470</v>
          </cell>
          <cell r="AQ1622">
            <v>3.7600000000000002</v>
          </cell>
          <cell r="BG1622" t="b">
            <v>0</v>
          </cell>
          <cell r="BO1622" t="b">
            <v>0</v>
          </cell>
          <cell r="CA1622" t="b">
            <v>0</v>
          </cell>
          <cell r="CB1622" t="b">
            <v>0</v>
          </cell>
          <cell r="CD1622" t="b">
            <v>0</v>
          </cell>
          <cell r="CE1622" t="b">
            <v>0</v>
          </cell>
          <cell r="CG1622" t="b">
            <v>0</v>
          </cell>
          <cell r="CH1622" t="b">
            <v>0</v>
          </cell>
          <cell r="CP1622" t="e">
            <v>#N/A</v>
          </cell>
          <cell r="CT1622" t="b">
            <v>0</v>
          </cell>
          <cell r="CV1622" t="b">
            <v>0</v>
          </cell>
          <cell r="CX1622" t="b">
            <v>0</v>
          </cell>
          <cell r="CZ1622" t="b">
            <v>0</v>
          </cell>
          <cell r="DB1622" t="b">
            <v>0</v>
          </cell>
          <cell r="DD1622" t="b">
            <v>0</v>
          </cell>
          <cell r="DF1622" t="b">
            <v>0</v>
          </cell>
          <cell r="DH1622" t="b">
            <v>0</v>
          </cell>
          <cell r="DJ1622" t="b">
            <v>0</v>
          </cell>
          <cell r="DL1622" t="b">
            <v>0</v>
          </cell>
          <cell r="DN1622" t="b">
            <v>0</v>
          </cell>
          <cell r="DP1622" t="b">
            <v>0</v>
          </cell>
          <cell r="DV1622">
            <v>0</v>
          </cell>
          <cell r="DX1622">
            <v>0</v>
          </cell>
          <cell r="DZ1622">
            <v>0</v>
          </cell>
          <cell r="EB1622">
            <v>0</v>
          </cell>
          <cell r="ED1622">
            <v>0</v>
          </cell>
          <cell r="EF1622">
            <v>0</v>
          </cell>
          <cell r="EJ1622">
            <v>0</v>
          </cell>
          <cell r="EL1622">
            <v>0</v>
          </cell>
          <cell r="EN1622">
            <v>0</v>
          </cell>
          <cell r="EP1622">
            <v>0</v>
          </cell>
          <cell r="ER1622">
            <v>0</v>
          </cell>
          <cell r="ET1622">
            <v>0</v>
          </cell>
          <cell r="EX1622">
            <v>0</v>
          </cell>
          <cell r="EZ1622">
            <v>0</v>
          </cell>
          <cell r="FD1622">
            <v>0</v>
          </cell>
          <cell r="FF1622">
            <v>0</v>
          </cell>
        </row>
        <row r="1623">
          <cell r="A1623" t="str">
            <v>HYVINKAA GT 1</v>
          </cell>
          <cell r="B1623" t="str">
            <v>Finland</v>
          </cell>
          <cell r="G1623">
            <v>47</v>
          </cell>
          <cell r="H1623">
            <v>70</v>
          </cell>
          <cell r="AK1623">
            <v>15.181000000000001</v>
          </cell>
          <cell r="AL1623">
            <v>33.674468085106383</v>
          </cell>
          <cell r="AN1623">
            <v>0</v>
          </cell>
          <cell r="AO1623">
            <v>1.8800000000000001</v>
          </cell>
          <cell r="AP1623">
            <v>470</v>
          </cell>
          <cell r="AQ1623">
            <v>3.7600000000000002</v>
          </cell>
          <cell r="BG1623" t="b">
            <v>0</v>
          </cell>
          <cell r="BO1623" t="b">
            <v>0</v>
          </cell>
          <cell r="CA1623" t="b">
            <v>0</v>
          </cell>
          <cell r="CB1623" t="b">
            <v>0</v>
          </cell>
          <cell r="CD1623" t="b">
            <v>0</v>
          </cell>
          <cell r="CE1623" t="b">
            <v>0</v>
          </cell>
          <cell r="CG1623" t="b">
            <v>0</v>
          </cell>
          <cell r="CH1623" t="b">
            <v>0</v>
          </cell>
          <cell r="CP1623" t="e">
            <v>#N/A</v>
          </cell>
          <cell r="CT1623" t="b">
            <v>0</v>
          </cell>
          <cell r="CV1623" t="b">
            <v>0</v>
          </cell>
          <cell r="CX1623" t="b">
            <v>0</v>
          </cell>
          <cell r="CZ1623" t="b">
            <v>0</v>
          </cell>
          <cell r="DB1623" t="b">
            <v>0</v>
          </cell>
          <cell r="DD1623" t="b">
            <v>0</v>
          </cell>
          <cell r="DF1623" t="b">
            <v>0</v>
          </cell>
          <cell r="DH1623" t="b">
            <v>0</v>
          </cell>
          <cell r="DJ1623" t="b">
            <v>0</v>
          </cell>
          <cell r="DL1623" t="b">
            <v>0</v>
          </cell>
          <cell r="DN1623" t="b">
            <v>0</v>
          </cell>
          <cell r="DP1623" t="b">
            <v>0</v>
          </cell>
          <cell r="DV1623">
            <v>0</v>
          </cell>
          <cell r="DX1623">
            <v>0</v>
          </cell>
          <cell r="DZ1623">
            <v>0</v>
          </cell>
          <cell r="EB1623">
            <v>0</v>
          </cell>
          <cell r="ED1623">
            <v>0</v>
          </cell>
          <cell r="EF1623">
            <v>0</v>
          </cell>
          <cell r="EJ1623">
            <v>0</v>
          </cell>
          <cell r="EL1623">
            <v>0</v>
          </cell>
          <cell r="EN1623">
            <v>0</v>
          </cell>
          <cell r="EP1623">
            <v>0</v>
          </cell>
          <cell r="ER1623">
            <v>0</v>
          </cell>
          <cell r="ET1623">
            <v>0</v>
          </cell>
          <cell r="EX1623">
            <v>0</v>
          </cell>
          <cell r="EZ1623">
            <v>0</v>
          </cell>
          <cell r="FD1623">
            <v>0</v>
          </cell>
          <cell r="FF1623">
            <v>0</v>
          </cell>
        </row>
        <row r="1624">
          <cell r="A1624" t="str">
            <v>HAAPANIEMI 1</v>
          </cell>
          <cell r="B1624" t="str">
            <v>Finland</v>
          </cell>
          <cell r="G1624">
            <v>34</v>
          </cell>
          <cell r="H1624">
            <v>78.061224489795919</v>
          </cell>
          <cell r="AK1624">
            <v>8.3979999999999997</v>
          </cell>
          <cell r="AL1624">
            <v>44.267883173677639</v>
          </cell>
          <cell r="AN1624">
            <v>0</v>
          </cell>
          <cell r="AO1624">
            <v>5.9499999999999993</v>
          </cell>
          <cell r="AP1624">
            <v>1003</v>
          </cell>
          <cell r="AQ1624">
            <v>4.7600000000000007</v>
          </cell>
          <cell r="BG1624" t="b">
            <v>0</v>
          </cell>
          <cell r="BO1624" t="b">
            <v>0</v>
          </cell>
          <cell r="CA1624" t="b">
            <v>0</v>
          </cell>
          <cell r="CB1624" t="b">
            <v>0</v>
          </cell>
          <cell r="CD1624" t="b">
            <v>0</v>
          </cell>
          <cell r="CE1624" t="b">
            <v>0</v>
          </cell>
          <cell r="CG1624" t="b">
            <v>0</v>
          </cell>
          <cell r="CH1624" t="b">
            <v>0</v>
          </cell>
          <cell r="CP1624" t="e">
            <v>#N/A</v>
          </cell>
          <cell r="CT1624" t="b">
            <v>0</v>
          </cell>
          <cell r="CV1624" t="b">
            <v>0</v>
          </cell>
          <cell r="CX1624" t="b">
            <v>0</v>
          </cell>
          <cell r="CZ1624" t="b">
            <v>0</v>
          </cell>
          <cell r="DB1624" t="b">
            <v>0</v>
          </cell>
          <cell r="DD1624" t="b">
            <v>0</v>
          </cell>
          <cell r="DF1624" t="b">
            <v>0</v>
          </cell>
          <cell r="DH1624" t="b">
            <v>0</v>
          </cell>
          <cell r="DJ1624" t="b">
            <v>0</v>
          </cell>
          <cell r="DL1624" t="b">
            <v>0</v>
          </cell>
          <cell r="DN1624" t="b">
            <v>0</v>
          </cell>
          <cell r="DP1624" t="b">
            <v>0</v>
          </cell>
          <cell r="DV1624">
            <v>0</v>
          </cell>
          <cell r="DX1624">
            <v>0</v>
          </cell>
          <cell r="DZ1624">
            <v>0</v>
          </cell>
          <cell r="EB1624">
            <v>0</v>
          </cell>
          <cell r="ED1624">
            <v>0</v>
          </cell>
          <cell r="EF1624">
            <v>0</v>
          </cell>
          <cell r="EJ1624">
            <v>0</v>
          </cell>
          <cell r="EL1624">
            <v>0</v>
          </cell>
          <cell r="EN1624">
            <v>0</v>
          </cell>
          <cell r="EP1624">
            <v>0</v>
          </cell>
          <cell r="ER1624">
            <v>0</v>
          </cell>
          <cell r="ET1624">
            <v>0</v>
          </cell>
          <cell r="EX1624">
            <v>0</v>
          </cell>
          <cell r="EZ1624">
            <v>0</v>
          </cell>
          <cell r="FD1624">
            <v>0</v>
          </cell>
          <cell r="FF1624">
            <v>0</v>
          </cell>
        </row>
        <row r="1625">
          <cell r="A1625" t="str">
            <v>HAAPANIEMI 2</v>
          </cell>
          <cell r="B1625" t="str">
            <v>Finland</v>
          </cell>
          <cell r="G1625">
            <v>64</v>
          </cell>
          <cell r="H1625">
            <v>146.9387755102041</v>
          </cell>
          <cell r="AK1625">
            <v>15.808</v>
          </cell>
          <cell r="AL1625">
            <v>83.327780091628497</v>
          </cell>
          <cell r="AN1625">
            <v>0</v>
          </cell>
          <cell r="AO1625">
            <v>11.2</v>
          </cell>
          <cell r="AP1625">
            <v>1888</v>
          </cell>
          <cell r="AQ1625">
            <v>8.9600000000000009</v>
          </cell>
          <cell r="BG1625" t="b">
            <v>0</v>
          </cell>
          <cell r="BO1625" t="b">
            <v>0</v>
          </cell>
          <cell r="CA1625" t="b">
            <v>0</v>
          </cell>
          <cell r="CB1625" t="b">
            <v>0</v>
          </cell>
          <cell r="CD1625" t="b">
            <v>0</v>
          </cell>
          <cell r="CE1625" t="b">
            <v>0</v>
          </cell>
          <cell r="CG1625" t="b">
            <v>0</v>
          </cell>
          <cell r="CH1625" t="b">
            <v>0</v>
          </cell>
          <cell r="CP1625" t="e">
            <v>#N/A</v>
          </cell>
          <cell r="CT1625" t="b">
            <v>0</v>
          </cell>
          <cell r="CV1625" t="b">
            <v>0</v>
          </cell>
          <cell r="CX1625" t="b">
            <v>0</v>
          </cell>
          <cell r="CZ1625" t="b">
            <v>0</v>
          </cell>
          <cell r="DB1625" t="b">
            <v>0</v>
          </cell>
          <cell r="DD1625" t="b">
            <v>0</v>
          </cell>
          <cell r="DF1625" t="b">
            <v>0</v>
          </cell>
          <cell r="DH1625" t="b">
            <v>0</v>
          </cell>
          <cell r="DJ1625" t="b">
            <v>0</v>
          </cell>
          <cell r="DL1625" t="b">
            <v>0</v>
          </cell>
          <cell r="DN1625" t="b">
            <v>0</v>
          </cell>
          <cell r="DP1625" t="b">
            <v>0</v>
          </cell>
          <cell r="DV1625">
            <v>0</v>
          </cell>
          <cell r="DX1625">
            <v>0</v>
          </cell>
          <cell r="DZ1625">
            <v>0</v>
          </cell>
          <cell r="EB1625">
            <v>0</v>
          </cell>
          <cell r="ED1625">
            <v>0</v>
          </cell>
          <cell r="EF1625">
            <v>0</v>
          </cell>
          <cell r="EJ1625">
            <v>0</v>
          </cell>
          <cell r="EL1625">
            <v>0</v>
          </cell>
          <cell r="EN1625">
            <v>0</v>
          </cell>
          <cell r="EP1625">
            <v>0</v>
          </cell>
          <cell r="ER1625">
            <v>0</v>
          </cell>
          <cell r="ET1625">
            <v>0</v>
          </cell>
          <cell r="EX1625">
            <v>0</v>
          </cell>
          <cell r="EZ1625">
            <v>0</v>
          </cell>
          <cell r="FD1625">
            <v>0</v>
          </cell>
          <cell r="FF1625">
            <v>0</v>
          </cell>
        </row>
        <row r="1626">
          <cell r="A1626" t="str">
            <v>HAAPANIEMI 2</v>
          </cell>
          <cell r="B1626" t="str">
            <v>Finland</v>
          </cell>
          <cell r="G1626">
            <v>64</v>
          </cell>
          <cell r="H1626">
            <v>146.9387755102041</v>
          </cell>
          <cell r="AK1626">
            <v>15.808</v>
          </cell>
          <cell r="AL1626">
            <v>83.327780091628497</v>
          </cell>
          <cell r="AN1626">
            <v>0</v>
          </cell>
          <cell r="AO1626">
            <v>11.2</v>
          </cell>
          <cell r="AP1626">
            <v>1888</v>
          </cell>
          <cell r="AQ1626">
            <v>8.9600000000000009</v>
          </cell>
          <cell r="BG1626" t="b">
            <v>0</v>
          </cell>
          <cell r="BO1626" t="b">
            <v>0</v>
          </cell>
          <cell r="CA1626" t="b">
            <v>0</v>
          </cell>
          <cell r="CB1626" t="b">
            <v>0</v>
          </cell>
          <cell r="CD1626" t="b">
            <v>0</v>
          </cell>
          <cell r="CE1626" t="b">
            <v>0</v>
          </cell>
          <cell r="CG1626" t="b">
            <v>0</v>
          </cell>
          <cell r="CH1626" t="b">
            <v>0</v>
          </cell>
          <cell r="CP1626" t="e">
            <v>#N/A</v>
          </cell>
          <cell r="CT1626" t="b">
            <v>0</v>
          </cell>
          <cell r="CV1626" t="b">
            <v>0</v>
          </cell>
          <cell r="CX1626" t="b">
            <v>0</v>
          </cell>
          <cell r="CZ1626" t="b">
            <v>0</v>
          </cell>
          <cell r="DB1626" t="b">
            <v>0</v>
          </cell>
          <cell r="DD1626" t="b">
            <v>0</v>
          </cell>
          <cell r="DF1626" t="b">
            <v>0</v>
          </cell>
          <cell r="DH1626" t="b">
            <v>0</v>
          </cell>
          <cell r="DJ1626" t="b">
            <v>0</v>
          </cell>
          <cell r="DL1626" t="b">
            <v>0</v>
          </cell>
          <cell r="DN1626" t="b">
            <v>0</v>
          </cell>
          <cell r="DP1626" t="b">
            <v>0</v>
          </cell>
          <cell r="DV1626">
            <v>0</v>
          </cell>
          <cell r="DX1626">
            <v>0</v>
          </cell>
          <cell r="DZ1626">
            <v>0</v>
          </cell>
          <cell r="EB1626">
            <v>0</v>
          </cell>
          <cell r="ED1626">
            <v>0</v>
          </cell>
          <cell r="EF1626">
            <v>0</v>
          </cell>
          <cell r="EJ1626">
            <v>0</v>
          </cell>
          <cell r="EL1626">
            <v>0</v>
          </cell>
          <cell r="EN1626">
            <v>0</v>
          </cell>
          <cell r="EP1626">
            <v>0</v>
          </cell>
          <cell r="ER1626">
            <v>0</v>
          </cell>
          <cell r="ET1626">
            <v>0</v>
          </cell>
          <cell r="EX1626">
            <v>0</v>
          </cell>
          <cell r="EZ1626">
            <v>0</v>
          </cell>
          <cell r="FD1626">
            <v>0</v>
          </cell>
          <cell r="FF1626">
            <v>0</v>
          </cell>
        </row>
        <row r="1627">
          <cell r="A1627" t="str">
            <v>HAAPANIEMI 3</v>
          </cell>
          <cell r="B1627" t="str">
            <v>Finland</v>
          </cell>
          <cell r="G1627">
            <v>64</v>
          </cell>
          <cell r="H1627">
            <v>149</v>
          </cell>
          <cell r="AK1627">
            <v>15.808</v>
          </cell>
          <cell r="AL1627">
            <v>85.681984374999999</v>
          </cell>
          <cell r="AN1627">
            <v>0</v>
          </cell>
          <cell r="AO1627">
            <v>11.2</v>
          </cell>
          <cell r="AP1627">
            <v>1888</v>
          </cell>
          <cell r="AQ1627">
            <v>8.9600000000000009</v>
          </cell>
          <cell r="BG1627" t="b">
            <v>0</v>
          </cell>
          <cell r="BO1627" t="b">
            <v>0</v>
          </cell>
          <cell r="CA1627" t="b">
            <v>0</v>
          </cell>
          <cell r="CB1627" t="b">
            <v>0</v>
          </cell>
          <cell r="CD1627" t="b">
            <v>0</v>
          </cell>
          <cell r="CE1627" t="b">
            <v>0</v>
          </cell>
          <cell r="CG1627" t="b">
            <v>0</v>
          </cell>
          <cell r="CH1627" t="b">
            <v>0</v>
          </cell>
          <cell r="CP1627" t="e">
            <v>#N/A</v>
          </cell>
          <cell r="CT1627" t="b">
            <v>0</v>
          </cell>
          <cell r="CV1627" t="b">
            <v>0</v>
          </cell>
          <cell r="CX1627" t="b">
            <v>0</v>
          </cell>
          <cell r="CZ1627" t="b">
            <v>0</v>
          </cell>
          <cell r="DB1627" t="b">
            <v>0</v>
          </cell>
          <cell r="DD1627" t="b">
            <v>0</v>
          </cell>
          <cell r="DF1627" t="b">
            <v>0</v>
          </cell>
          <cell r="DH1627" t="b">
            <v>0</v>
          </cell>
          <cell r="DJ1627" t="b">
            <v>0</v>
          </cell>
          <cell r="DL1627" t="b">
            <v>0</v>
          </cell>
          <cell r="DN1627" t="b">
            <v>0</v>
          </cell>
          <cell r="DP1627" t="b">
            <v>0</v>
          </cell>
          <cell r="DV1627">
            <v>0</v>
          </cell>
          <cell r="DX1627">
            <v>0</v>
          </cell>
          <cell r="DZ1627">
            <v>0</v>
          </cell>
          <cell r="EB1627">
            <v>0</v>
          </cell>
          <cell r="ED1627">
            <v>0</v>
          </cell>
          <cell r="EF1627">
            <v>0</v>
          </cell>
          <cell r="EJ1627">
            <v>0</v>
          </cell>
          <cell r="EL1627">
            <v>0</v>
          </cell>
          <cell r="EN1627">
            <v>0</v>
          </cell>
          <cell r="EP1627">
            <v>0</v>
          </cell>
          <cell r="ER1627">
            <v>0</v>
          </cell>
          <cell r="ET1627">
            <v>0</v>
          </cell>
          <cell r="EX1627">
            <v>0</v>
          </cell>
          <cell r="EZ1627">
            <v>0</v>
          </cell>
          <cell r="FD1627">
            <v>0</v>
          </cell>
          <cell r="FF1627">
            <v>0</v>
          </cell>
        </row>
        <row r="1628">
          <cell r="A1628" t="str">
            <v>HAAPAVESI 1</v>
          </cell>
          <cell r="B1628" t="str">
            <v>Finland</v>
          </cell>
          <cell r="G1628">
            <v>154</v>
          </cell>
          <cell r="H1628">
            <v>0</v>
          </cell>
          <cell r="AK1628">
            <v>61.445999999999998</v>
          </cell>
          <cell r="AL1628">
            <v>0</v>
          </cell>
          <cell r="AN1628">
            <v>0</v>
          </cell>
          <cell r="AO1628">
            <v>26.95</v>
          </cell>
          <cell r="AP1628">
            <v>4543</v>
          </cell>
          <cell r="AQ1628">
            <v>21.560000000000002</v>
          </cell>
          <cell r="BG1628" t="b">
            <v>0</v>
          </cell>
          <cell r="BO1628" t="b">
            <v>0</v>
          </cell>
          <cell r="CA1628" t="b">
            <v>0</v>
          </cell>
          <cell r="CB1628" t="b">
            <v>0</v>
          </cell>
          <cell r="CD1628" t="b">
            <v>0</v>
          </cell>
          <cell r="CE1628" t="b">
            <v>0</v>
          </cell>
          <cell r="CG1628" t="b">
            <v>0</v>
          </cell>
          <cell r="CH1628" t="b">
            <v>0</v>
          </cell>
          <cell r="CP1628" t="e">
            <v>#N/A</v>
          </cell>
          <cell r="CT1628" t="b">
            <v>0</v>
          </cell>
          <cell r="CV1628" t="b">
            <v>0</v>
          </cell>
          <cell r="CX1628" t="b">
            <v>0</v>
          </cell>
          <cell r="CZ1628" t="b">
            <v>0</v>
          </cell>
          <cell r="DB1628" t="b">
            <v>0</v>
          </cell>
          <cell r="DD1628" t="b">
            <v>0</v>
          </cell>
          <cell r="DF1628" t="b">
            <v>0</v>
          </cell>
          <cell r="DH1628" t="b">
            <v>0</v>
          </cell>
          <cell r="DJ1628" t="b">
            <v>0</v>
          </cell>
          <cell r="DL1628" t="b">
            <v>0</v>
          </cell>
          <cell r="DN1628" t="b">
            <v>0</v>
          </cell>
          <cell r="DP1628" t="b">
            <v>0</v>
          </cell>
          <cell r="DV1628">
            <v>0</v>
          </cell>
          <cell r="DX1628">
            <v>0</v>
          </cell>
          <cell r="DZ1628">
            <v>0</v>
          </cell>
          <cell r="EB1628">
            <v>0</v>
          </cell>
          <cell r="ED1628">
            <v>0</v>
          </cell>
          <cell r="EF1628">
            <v>0</v>
          </cell>
          <cell r="EJ1628">
            <v>0</v>
          </cell>
          <cell r="EL1628">
            <v>0</v>
          </cell>
          <cell r="EN1628">
            <v>0</v>
          </cell>
          <cell r="EP1628">
            <v>0</v>
          </cell>
          <cell r="ER1628">
            <v>0</v>
          </cell>
          <cell r="ET1628">
            <v>0</v>
          </cell>
          <cell r="EX1628">
            <v>0</v>
          </cell>
          <cell r="EZ1628">
            <v>0</v>
          </cell>
          <cell r="FD1628">
            <v>0</v>
          </cell>
          <cell r="FF1628">
            <v>0</v>
          </cell>
        </row>
        <row r="1629">
          <cell r="A1629" t="str">
            <v>HAAPAVESI 1</v>
          </cell>
          <cell r="B1629" t="str">
            <v>Finland</v>
          </cell>
          <cell r="G1629">
            <v>154</v>
          </cell>
          <cell r="H1629">
            <v>0</v>
          </cell>
          <cell r="AK1629">
            <v>61.445999999999998</v>
          </cell>
          <cell r="AL1629">
            <v>0</v>
          </cell>
          <cell r="AN1629">
            <v>0</v>
          </cell>
          <cell r="AO1629">
            <v>26.95</v>
          </cell>
          <cell r="AP1629">
            <v>4543</v>
          </cell>
          <cell r="AQ1629">
            <v>21.560000000000002</v>
          </cell>
          <cell r="BG1629" t="b">
            <v>0</v>
          </cell>
          <cell r="BO1629" t="b">
            <v>0</v>
          </cell>
          <cell r="CA1629" t="b">
            <v>0</v>
          </cell>
          <cell r="CB1629" t="b">
            <v>0</v>
          </cell>
          <cell r="CD1629" t="b">
            <v>0</v>
          </cell>
          <cell r="CE1629" t="b">
            <v>0</v>
          </cell>
          <cell r="CG1629" t="b">
            <v>0</v>
          </cell>
          <cell r="CH1629" t="b">
            <v>0</v>
          </cell>
          <cell r="CP1629" t="e">
            <v>#N/A</v>
          </cell>
          <cell r="CT1629" t="b">
            <v>0</v>
          </cell>
          <cell r="CV1629" t="b">
            <v>0</v>
          </cell>
          <cell r="CX1629" t="b">
            <v>0</v>
          </cell>
          <cell r="CZ1629" t="b">
            <v>0</v>
          </cell>
          <cell r="DB1629" t="b">
            <v>0</v>
          </cell>
          <cell r="DD1629" t="b">
            <v>0</v>
          </cell>
          <cell r="DF1629" t="b">
            <v>0</v>
          </cell>
          <cell r="DH1629" t="b">
            <v>0</v>
          </cell>
          <cell r="DJ1629" t="b">
            <v>0</v>
          </cell>
          <cell r="DL1629" t="b">
            <v>0</v>
          </cell>
          <cell r="DN1629" t="b">
            <v>0</v>
          </cell>
          <cell r="DP1629" t="b">
            <v>0</v>
          </cell>
          <cell r="DV1629">
            <v>0</v>
          </cell>
          <cell r="DX1629">
            <v>0</v>
          </cell>
          <cell r="DZ1629">
            <v>0</v>
          </cell>
          <cell r="EB1629">
            <v>0</v>
          </cell>
          <cell r="ED1629">
            <v>0</v>
          </cell>
          <cell r="EF1629">
            <v>0</v>
          </cell>
          <cell r="EJ1629">
            <v>0</v>
          </cell>
          <cell r="EL1629">
            <v>0</v>
          </cell>
          <cell r="EN1629">
            <v>0</v>
          </cell>
          <cell r="EP1629">
            <v>0</v>
          </cell>
          <cell r="ER1629">
            <v>0</v>
          </cell>
          <cell r="ET1629">
            <v>0</v>
          </cell>
          <cell r="EX1629">
            <v>0</v>
          </cell>
          <cell r="EZ1629">
            <v>0</v>
          </cell>
          <cell r="FD1629">
            <v>0</v>
          </cell>
          <cell r="FF1629">
            <v>0</v>
          </cell>
        </row>
        <row r="1630">
          <cell r="A1630" t="str">
            <v>IMATRA GT 1-2</v>
          </cell>
          <cell r="B1630" t="str">
            <v>Finland</v>
          </cell>
          <cell r="G1630">
            <v>7.8</v>
          </cell>
          <cell r="H1630">
            <v>15.6</v>
          </cell>
          <cell r="AK1630">
            <v>2.1488999999999998</v>
          </cell>
          <cell r="AL1630">
            <v>8.5955999999999992</v>
          </cell>
          <cell r="AN1630">
            <v>0</v>
          </cell>
          <cell r="AO1630">
            <v>0.312</v>
          </cell>
          <cell r="AP1630">
            <v>78</v>
          </cell>
          <cell r="AQ1630">
            <v>0.624</v>
          </cell>
          <cell r="BG1630" t="b">
            <v>0</v>
          </cell>
          <cell r="BO1630" t="b">
            <v>0</v>
          </cell>
          <cell r="CA1630" t="b">
            <v>0</v>
          </cell>
          <cell r="CB1630" t="b">
            <v>0</v>
          </cell>
          <cell r="CD1630" t="b">
            <v>0</v>
          </cell>
          <cell r="CE1630" t="b">
            <v>0</v>
          </cell>
          <cell r="CG1630" t="b">
            <v>0</v>
          </cell>
          <cell r="CH1630" t="b">
            <v>0</v>
          </cell>
          <cell r="CP1630" t="e">
            <v>#N/A</v>
          </cell>
          <cell r="CT1630" t="b">
            <v>0</v>
          </cell>
          <cell r="CV1630" t="b">
            <v>0</v>
          </cell>
          <cell r="CX1630" t="b">
            <v>0</v>
          </cell>
          <cell r="CZ1630" t="b">
            <v>0</v>
          </cell>
          <cell r="DB1630" t="b">
            <v>0</v>
          </cell>
          <cell r="DD1630" t="b">
            <v>0</v>
          </cell>
          <cell r="DF1630" t="b">
            <v>0</v>
          </cell>
          <cell r="DH1630" t="b">
            <v>0</v>
          </cell>
          <cell r="DJ1630" t="b">
            <v>0</v>
          </cell>
          <cell r="DL1630" t="b">
            <v>0</v>
          </cell>
          <cell r="DN1630" t="b">
            <v>0</v>
          </cell>
          <cell r="DP1630" t="b">
            <v>0</v>
          </cell>
          <cell r="DV1630">
            <v>0</v>
          </cell>
          <cell r="DX1630">
            <v>0</v>
          </cell>
          <cell r="DZ1630">
            <v>0</v>
          </cell>
          <cell r="EB1630">
            <v>0</v>
          </cell>
          <cell r="ED1630">
            <v>0</v>
          </cell>
          <cell r="EF1630">
            <v>0</v>
          </cell>
          <cell r="EJ1630">
            <v>0</v>
          </cell>
          <cell r="EL1630">
            <v>0</v>
          </cell>
          <cell r="EN1630">
            <v>0</v>
          </cell>
          <cell r="EP1630">
            <v>0</v>
          </cell>
          <cell r="ER1630">
            <v>0</v>
          </cell>
          <cell r="ET1630">
            <v>0</v>
          </cell>
          <cell r="EX1630">
            <v>0</v>
          </cell>
          <cell r="EZ1630">
            <v>0</v>
          </cell>
          <cell r="FD1630">
            <v>0</v>
          </cell>
          <cell r="FF1630">
            <v>0</v>
          </cell>
        </row>
        <row r="1631">
          <cell r="A1631" t="str">
            <v>IMATRA GT 1-2</v>
          </cell>
          <cell r="B1631" t="str">
            <v>Finland</v>
          </cell>
          <cell r="G1631">
            <v>7.8</v>
          </cell>
          <cell r="H1631">
            <v>15.6</v>
          </cell>
          <cell r="AK1631">
            <v>2.1488999999999998</v>
          </cell>
          <cell r="AL1631">
            <v>8.5955999999999992</v>
          </cell>
          <cell r="AN1631">
            <v>0</v>
          </cell>
          <cell r="AO1631">
            <v>0.312</v>
          </cell>
          <cell r="AP1631">
            <v>78</v>
          </cell>
          <cell r="AQ1631">
            <v>0.624</v>
          </cell>
          <cell r="BG1631" t="b">
            <v>0</v>
          </cell>
          <cell r="BO1631" t="b">
            <v>0</v>
          </cell>
          <cell r="CA1631" t="b">
            <v>0</v>
          </cell>
          <cell r="CB1631" t="b">
            <v>0</v>
          </cell>
          <cell r="CD1631" t="b">
            <v>0</v>
          </cell>
          <cell r="CE1631" t="b">
            <v>0</v>
          </cell>
          <cell r="CG1631" t="b">
            <v>0</v>
          </cell>
          <cell r="CH1631" t="b">
            <v>0</v>
          </cell>
          <cell r="CP1631" t="e">
            <v>#N/A</v>
          </cell>
          <cell r="CT1631" t="b">
            <v>0</v>
          </cell>
          <cell r="CV1631" t="b">
            <v>0</v>
          </cell>
          <cell r="CX1631" t="b">
            <v>0</v>
          </cell>
          <cell r="CZ1631" t="b">
            <v>0</v>
          </cell>
          <cell r="DB1631" t="b">
            <v>0</v>
          </cell>
          <cell r="DD1631" t="b">
            <v>0</v>
          </cell>
          <cell r="DF1631" t="b">
            <v>0</v>
          </cell>
          <cell r="DH1631" t="b">
            <v>0</v>
          </cell>
          <cell r="DJ1631" t="b">
            <v>0</v>
          </cell>
          <cell r="DL1631" t="b">
            <v>0</v>
          </cell>
          <cell r="DN1631" t="b">
            <v>0</v>
          </cell>
          <cell r="DP1631" t="b">
            <v>0</v>
          </cell>
          <cell r="DV1631">
            <v>0</v>
          </cell>
          <cell r="DX1631">
            <v>0</v>
          </cell>
          <cell r="DZ1631">
            <v>0</v>
          </cell>
          <cell r="EB1631">
            <v>0</v>
          </cell>
          <cell r="ED1631">
            <v>0</v>
          </cell>
          <cell r="EF1631">
            <v>0</v>
          </cell>
          <cell r="EJ1631">
            <v>0</v>
          </cell>
          <cell r="EL1631">
            <v>0</v>
          </cell>
          <cell r="EN1631">
            <v>0</v>
          </cell>
          <cell r="EP1631">
            <v>0</v>
          </cell>
          <cell r="ER1631">
            <v>0</v>
          </cell>
          <cell r="ET1631">
            <v>0</v>
          </cell>
          <cell r="EX1631">
            <v>0</v>
          </cell>
          <cell r="EZ1631">
            <v>0</v>
          </cell>
          <cell r="FD1631">
            <v>0</v>
          </cell>
          <cell r="FF1631">
            <v>0</v>
          </cell>
        </row>
        <row r="1632">
          <cell r="A1632" t="str">
            <v>IMATRAN ENERGIA GT 1-2</v>
          </cell>
          <cell r="B1632" t="str">
            <v>Finland</v>
          </cell>
          <cell r="G1632">
            <v>6</v>
          </cell>
          <cell r="H1632">
            <v>12</v>
          </cell>
          <cell r="AK1632">
            <v>1.6529999999999998</v>
          </cell>
          <cell r="AL1632">
            <v>6.6119999999999992</v>
          </cell>
          <cell r="AN1632">
            <v>0</v>
          </cell>
          <cell r="AO1632">
            <v>0.24</v>
          </cell>
          <cell r="AP1632">
            <v>90</v>
          </cell>
          <cell r="AQ1632">
            <v>0.48</v>
          </cell>
          <cell r="BG1632" t="b">
            <v>0</v>
          </cell>
          <cell r="BO1632" t="b">
            <v>0</v>
          </cell>
          <cell r="CA1632" t="b">
            <v>0</v>
          </cell>
          <cell r="CB1632" t="b">
            <v>0</v>
          </cell>
          <cell r="CD1632" t="b">
            <v>0</v>
          </cell>
          <cell r="CE1632" t="b">
            <v>0</v>
          </cell>
          <cell r="CG1632" t="b">
            <v>0</v>
          </cell>
          <cell r="CH1632" t="b">
            <v>0</v>
          </cell>
          <cell r="CP1632" t="e">
            <v>#N/A</v>
          </cell>
          <cell r="CT1632" t="b">
            <v>0</v>
          </cell>
          <cell r="CV1632" t="b">
            <v>0</v>
          </cell>
          <cell r="CX1632" t="b">
            <v>0</v>
          </cell>
          <cell r="CZ1632" t="b">
            <v>0</v>
          </cell>
          <cell r="DB1632" t="b">
            <v>0</v>
          </cell>
          <cell r="DD1632" t="b">
            <v>0</v>
          </cell>
          <cell r="DF1632" t="b">
            <v>0</v>
          </cell>
          <cell r="DH1632" t="b">
            <v>0</v>
          </cell>
          <cell r="DJ1632" t="b">
            <v>0</v>
          </cell>
          <cell r="DL1632" t="b">
            <v>0</v>
          </cell>
          <cell r="DN1632" t="b">
            <v>0</v>
          </cell>
          <cell r="DP1632" t="b">
            <v>0</v>
          </cell>
          <cell r="DV1632">
            <v>0</v>
          </cell>
          <cell r="DX1632">
            <v>0</v>
          </cell>
          <cell r="DZ1632">
            <v>0</v>
          </cell>
          <cell r="EB1632">
            <v>0</v>
          </cell>
          <cell r="ED1632">
            <v>0</v>
          </cell>
          <cell r="EF1632">
            <v>0</v>
          </cell>
          <cell r="EJ1632">
            <v>0</v>
          </cell>
          <cell r="EL1632">
            <v>0</v>
          </cell>
          <cell r="EN1632">
            <v>0</v>
          </cell>
          <cell r="EP1632">
            <v>0</v>
          </cell>
          <cell r="ER1632">
            <v>0</v>
          </cell>
          <cell r="ET1632">
            <v>0</v>
          </cell>
          <cell r="EX1632">
            <v>0</v>
          </cell>
          <cell r="EZ1632">
            <v>0</v>
          </cell>
          <cell r="FD1632">
            <v>0</v>
          </cell>
          <cell r="FF1632">
            <v>0</v>
          </cell>
        </row>
        <row r="1633">
          <cell r="A1633" t="str">
            <v>IMATRAN ENERGIA GT 1-2</v>
          </cell>
          <cell r="B1633" t="str">
            <v>Finland</v>
          </cell>
          <cell r="G1633">
            <v>6</v>
          </cell>
          <cell r="H1633">
            <v>12</v>
          </cell>
          <cell r="AK1633">
            <v>1.6529999999999998</v>
          </cell>
          <cell r="AL1633">
            <v>6.6119999999999992</v>
          </cell>
          <cell r="AN1633">
            <v>0</v>
          </cell>
          <cell r="AO1633">
            <v>0.24</v>
          </cell>
          <cell r="AP1633">
            <v>90</v>
          </cell>
          <cell r="AQ1633">
            <v>0.48</v>
          </cell>
          <cell r="BG1633" t="b">
            <v>0</v>
          </cell>
          <cell r="BO1633" t="b">
            <v>0</v>
          </cell>
          <cell r="CA1633" t="b">
            <v>0</v>
          </cell>
          <cell r="CB1633" t="b">
            <v>0</v>
          </cell>
          <cell r="CD1633" t="b">
            <v>0</v>
          </cell>
          <cell r="CE1633" t="b">
            <v>0</v>
          </cell>
          <cell r="CG1633" t="b">
            <v>0</v>
          </cell>
          <cell r="CH1633" t="b">
            <v>0</v>
          </cell>
          <cell r="CP1633" t="e">
            <v>#N/A</v>
          </cell>
          <cell r="CT1633" t="b">
            <v>0</v>
          </cell>
          <cell r="CV1633" t="b">
            <v>0</v>
          </cell>
          <cell r="CX1633" t="b">
            <v>0</v>
          </cell>
          <cell r="CZ1633" t="b">
            <v>0</v>
          </cell>
          <cell r="DB1633" t="b">
            <v>0</v>
          </cell>
          <cell r="DD1633" t="b">
            <v>0</v>
          </cell>
          <cell r="DF1633" t="b">
            <v>0</v>
          </cell>
          <cell r="DH1633" t="b">
            <v>0</v>
          </cell>
          <cell r="DJ1633" t="b">
            <v>0</v>
          </cell>
          <cell r="DL1633" t="b">
            <v>0</v>
          </cell>
          <cell r="DN1633" t="b">
            <v>0</v>
          </cell>
          <cell r="DP1633" t="b">
            <v>0</v>
          </cell>
          <cell r="DV1633">
            <v>0</v>
          </cell>
          <cell r="DX1633">
            <v>0</v>
          </cell>
          <cell r="DZ1633">
            <v>0</v>
          </cell>
          <cell r="EB1633">
            <v>0</v>
          </cell>
          <cell r="ED1633">
            <v>0</v>
          </cell>
          <cell r="EF1633">
            <v>0</v>
          </cell>
          <cell r="EJ1633">
            <v>0</v>
          </cell>
          <cell r="EL1633">
            <v>0</v>
          </cell>
          <cell r="EN1633">
            <v>0</v>
          </cell>
          <cell r="EP1633">
            <v>0</v>
          </cell>
          <cell r="ER1633">
            <v>0</v>
          </cell>
          <cell r="ET1633">
            <v>0</v>
          </cell>
          <cell r="EX1633">
            <v>0</v>
          </cell>
          <cell r="EZ1633">
            <v>0</v>
          </cell>
          <cell r="FD1633">
            <v>0</v>
          </cell>
          <cell r="FF1633">
            <v>0</v>
          </cell>
        </row>
        <row r="1634">
          <cell r="A1634" t="str">
            <v>INKOO 1-2</v>
          </cell>
          <cell r="B1634" t="str">
            <v>Finland</v>
          </cell>
          <cell r="G1634">
            <v>500</v>
          </cell>
          <cell r="H1634">
            <v>0</v>
          </cell>
          <cell r="AK1634">
            <v>187.625</v>
          </cell>
          <cell r="AL1634">
            <v>0</v>
          </cell>
          <cell r="AN1634">
            <v>0</v>
          </cell>
          <cell r="AO1634">
            <v>78.800000000000011</v>
          </cell>
          <cell r="AP1634">
            <v>12425</v>
          </cell>
          <cell r="AQ1634">
            <v>70</v>
          </cell>
          <cell r="BG1634" t="b">
            <v>0</v>
          </cell>
          <cell r="BO1634" t="b">
            <v>0</v>
          </cell>
          <cell r="CA1634" t="b">
            <v>0</v>
          </cell>
          <cell r="CB1634" t="b">
            <v>0</v>
          </cell>
          <cell r="CD1634" t="b">
            <v>0</v>
          </cell>
          <cell r="CE1634" t="b">
            <v>0</v>
          </cell>
          <cell r="CG1634" t="b">
            <v>0</v>
          </cell>
          <cell r="CH1634" t="b">
            <v>0</v>
          </cell>
          <cell r="CP1634" t="e">
            <v>#N/A</v>
          </cell>
          <cell r="CT1634" t="b">
            <v>0</v>
          </cell>
          <cell r="CV1634" t="b">
            <v>0</v>
          </cell>
          <cell r="CX1634" t="b">
            <v>0</v>
          </cell>
          <cell r="CZ1634" t="b">
            <v>0</v>
          </cell>
          <cell r="DB1634" t="b">
            <v>0</v>
          </cell>
          <cell r="DD1634" t="b">
            <v>0</v>
          </cell>
          <cell r="DF1634" t="b">
            <v>0</v>
          </cell>
          <cell r="DH1634" t="b">
            <v>0</v>
          </cell>
          <cell r="DJ1634" t="b">
            <v>0</v>
          </cell>
          <cell r="DL1634" t="b">
            <v>0</v>
          </cell>
          <cell r="DN1634" t="b">
            <v>0</v>
          </cell>
          <cell r="DP1634" t="b">
            <v>0</v>
          </cell>
          <cell r="DV1634">
            <v>0</v>
          </cell>
          <cell r="DX1634">
            <v>0</v>
          </cell>
          <cell r="DZ1634">
            <v>0</v>
          </cell>
          <cell r="EB1634">
            <v>0</v>
          </cell>
          <cell r="ED1634">
            <v>0</v>
          </cell>
          <cell r="EF1634">
            <v>0</v>
          </cell>
          <cell r="EJ1634">
            <v>0</v>
          </cell>
          <cell r="EL1634">
            <v>0</v>
          </cell>
          <cell r="EN1634">
            <v>0</v>
          </cell>
          <cell r="EP1634">
            <v>0</v>
          </cell>
          <cell r="ER1634">
            <v>0</v>
          </cell>
          <cell r="ET1634">
            <v>0</v>
          </cell>
          <cell r="EX1634">
            <v>0</v>
          </cell>
          <cell r="EZ1634">
            <v>0</v>
          </cell>
          <cell r="FD1634">
            <v>0</v>
          </cell>
          <cell r="FF1634">
            <v>0</v>
          </cell>
        </row>
        <row r="1635">
          <cell r="A1635" t="str">
            <v>INKOO 1-2</v>
          </cell>
          <cell r="B1635" t="str">
            <v>Finland</v>
          </cell>
          <cell r="G1635">
            <v>500</v>
          </cell>
          <cell r="H1635">
            <v>0</v>
          </cell>
          <cell r="AK1635">
            <v>187.625</v>
          </cell>
          <cell r="AL1635">
            <v>0</v>
          </cell>
          <cell r="AN1635">
            <v>0</v>
          </cell>
          <cell r="AO1635">
            <v>78.800000000000011</v>
          </cell>
          <cell r="AP1635">
            <v>12425</v>
          </cell>
          <cell r="AQ1635">
            <v>95</v>
          </cell>
          <cell r="BG1635" t="b">
            <v>0</v>
          </cell>
          <cell r="BO1635" t="b">
            <v>0</v>
          </cell>
          <cell r="CA1635" t="b">
            <v>0</v>
          </cell>
          <cell r="CB1635" t="b">
            <v>0</v>
          </cell>
          <cell r="CD1635" t="b">
            <v>0</v>
          </cell>
          <cell r="CE1635" t="b">
            <v>0</v>
          </cell>
          <cell r="CG1635" t="b">
            <v>0</v>
          </cell>
          <cell r="CH1635" t="b">
            <v>0</v>
          </cell>
          <cell r="CP1635" t="e">
            <v>#N/A</v>
          </cell>
          <cell r="CT1635" t="b">
            <v>0</v>
          </cell>
          <cell r="CV1635" t="b">
            <v>0</v>
          </cell>
          <cell r="CX1635" t="b">
            <v>0</v>
          </cell>
          <cell r="CZ1635" t="b">
            <v>0</v>
          </cell>
          <cell r="DB1635" t="b">
            <v>0</v>
          </cell>
          <cell r="DD1635" t="b">
            <v>0</v>
          </cell>
          <cell r="DF1635" t="b">
            <v>0</v>
          </cell>
          <cell r="DH1635" t="b">
            <v>0</v>
          </cell>
          <cell r="DJ1635" t="b">
            <v>0</v>
          </cell>
          <cell r="DL1635" t="b">
            <v>0</v>
          </cell>
          <cell r="DN1635" t="b">
            <v>0</v>
          </cell>
          <cell r="DP1635" t="b">
            <v>0</v>
          </cell>
          <cell r="DV1635">
            <v>0</v>
          </cell>
          <cell r="DX1635">
            <v>0</v>
          </cell>
          <cell r="DZ1635">
            <v>0</v>
          </cell>
          <cell r="EB1635">
            <v>0</v>
          </cell>
          <cell r="ED1635">
            <v>0</v>
          </cell>
          <cell r="EF1635">
            <v>0</v>
          </cell>
          <cell r="EJ1635">
            <v>0</v>
          </cell>
          <cell r="EL1635">
            <v>0</v>
          </cell>
          <cell r="EN1635">
            <v>0</v>
          </cell>
          <cell r="EP1635">
            <v>0</v>
          </cell>
          <cell r="ER1635">
            <v>0</v>
          </cell>
          <cell r="ET1635">
            <v>0</v>
          </cell>
          <cell r="EX1635">
            <v>0</v>
          </cell>
          <cell r="EZ1635">
            <v>0</v>
          </cell>
          <cell r="FD1635">
            <v>0</v>
          </cell>
          <cell r="FF1635">
            <v>0</v>
          </cell>
        </row>
        <row r="1636">
          <cell r="A1636" t="str">
            <v>INKOO 3-4</v>
          </cell>
          <cell r="B1636" t="str">
            <v>Finland</v>
          </cell>
          <cell r="G1636">
            <v>500</v>
          </cell>
          <cell r="H1636">
            <v>0</v>
          </cell>
          <cell r="AK1636">
            <v>194.74999999999997</v>
          </cell>
          <cell r="AL1636">
            <v>0</v>
          </cell>
          <cell r="AN1636">
            <v>0</v>
          </cell>
          <cell r="AO1636">
            <v>78.800000000000011</v>
          </cell>
          <cell r="AP1636">
            <v>12425</v>
          </cell>
          <cell r="AQ1636">
            <v>70</v>
          </cell>
          <cell r="BG1636" t="b">
            <v>0</v>
          </cell>
          <cell r="BO1636" t="b">
            <v>0</v>
          </cell>
          <cell r="CA1636" t="b">
            <v>0</v>
          </cell>
          <cell r="CB1636" t="b">
            <v>0</v>
          </cell>
          <cell r="CD1636" t="b">
            <v>0</v>
          </cell>
          <cell r="CE1636" t="b">
            <v>0</v>
          </cell>
          <cell r="CG1636" t="b">
            <v>0</v>
          </cell>
          <cell r="CH1636" t="b">
            <v>0</v>
          </cell>
          <cell r="CP1636" t="e">
            <v>#N/A</v>
          </cell>
          <cell r="CT1636" t="b">
            <v>0</v>
          </cell>
          <cell r="CV1636" t="b">
            <v>0</v>
          </cell>
          <cell r="CX1636" t="b">
            <v>0</v>
          </cell>
          <cell r="CZ1636" t="b">
            <v>0</v>
          </cell>
          <cell r="DB1636" t="b">
            <v>0</v>
          </cell>
          <cell r="DD1636" t="b">
            <v>0</v>
          </cell>
          <cell r="DF1636" t="b">
            <v>0</v>
          </cell>
          <cell r="DH1636" t="b">
            <v>0</v>
          </cell>
          <cell r="DJ1636" t="b">
            <v>0</v>
          </cell>
          <cell r="DL1636" t="b">
            <v>0</v>
          </cell>
          <cell r="DN1636" t="b">
            <v>0</v>
          </cell>
          <cell r="DP1636" t="b">
            <v>0</v>
          </cell>
          <cell r="DV1636">
            <v>0</v>
          </cell>
          <cell r="DX1636">
            <v>0</v>
          </cell>
          <cell r="DZ1636">
            <v>0</v>
          </cell>
          <cell r="EB1636">
            <v>0</v>
          </cell>
          <cell r="ED1636">
            <v>0</v>
          </cell>
          <cell r="EF1636">
            <v>0</v>
          </cell>
          <cell r="EJ1636">
            <v>0</v>
          </cell>
          <cell r="EL1636">
            <v>0</v>
          </cell>
          <cell r="EN1636">
            <v>0</v>
          </cell>
          <cell r="EP1636">
            <v>0</v>
          </cell>
          <cell r="ER1636">
            <v>0</v>
          </cell>
          <cell r="ET1636">
            <v>0</v>
          </cell>
          <cell r="EX1636">
            <v>0</v>
          </cell>
          <cell r="EZ1636">
            <v>0</v>
          </cell>
          <cell r="FD1636">
            <v>0</v>
          </cell>
          <cell r="FF1636">
            <v>0</v>
          </cell>
        </row>
        <row r="1637">
          <cell r="A1637" t="str">
            <v>INKOO 3-4</v>
          </cell>
          <cell r="B1637" t="str">
            <v>Finland</v>
          </cell>
          <cell r="G1637">
            <v>500</v>
          </cell>
          <cell r="H1637">
            <v>0</v>
          </cell>
          <cell r="AK1637">
            <v>194.74999999999997</v>
          </cell>
          <cell r="AL1637">
            <v>0</v>
          </cell>
          <cell r="AN1637">
            <v>0</v>
          </cell>
          <cell r="AO1637">
            <v>78.800000000000011</v>
          </cell>
          <cell r="AP1637">
            <v>12425</v>
          </cell>
          <cell r="AQ1637">
            <v>95</v>
          </cell>
          <cell r="BG1637" t="b">
            <v>0</v>
          </cell>
          <cell r="BO1637" t="b">
            <v>0</v>
          </cell>
          <cell r="CA1637" t="b">
            <v>0</v>
          </cell>
          <cell r="CB1637" t="b">
            <v>0</v>
          </cell>
          <cell r="CD1637" t="b">
            <v>0</v>
          </cell>
          <cell r="CE1637" t="b">
            <v>0</v>
          </cell>
          <cell r="CG1637" t="b">
            <v>0</v>
          </cell>
          <cell r="CH1637" t="b">
            <v>0</v>
          </cell>
          <cell r="CP1637" t="e">
            <v>#N/A</v>
          </cell>
          <cell r="CT1637" t="b">
            <v>0</v>
          </cell>
          <cell r="CV1637" t="b">
            <v>0</v>
          </cell>
          <cell r="CX1637" t="b">
            <v>0</v>
          </cell>
          <cell r="CZ1637" t="b">
            <v>0</v>
          </cell>
          <cell r="DB1637" t="b">
            <v>0</v>
          </cell>
          <cell r="DD1637" t="b">
            <v>0</v>
          </cell>
          <cell r="DF1637" t="b">
            <v>0</v>
          </cell>
          <cell r="DH1637" t="b">
            <v>0</v>
          </cell>
          <cell r="DJ1637" t="b">
            <v>0</v>
          </cell>
          <cell r="DL1637" t="b">
            <v>0</v>
          </cell>
          <cell r="DN1637" t="b">
            <v>0</v>
          </cell>
          <cell r="DP1637" t="b">
            <v>0</v>
          </cell>
          <cell r="DV1637">
            <v>0</v>
          </cell>
          <cell r="DX1637">
            <v>0</v>
          </cell>
          <cell r="DZ1637">
            <v>0</v>
          </cell>
          <cell r="EB1637">
            <v>0</v>
          </cell>
          <cell r="ED1637">
            <v>0</v>
          </cell>
          <cell r="EF1637">
            <v>0</v>
          </cell>
          <cell r="EJ1637">
            <v>0</v>
          </cell>
          <cell r="EL1637">
            <v>0</v>
          </cell>
          <cell r="EN1637">
            <v>0</v>
          </cell>
          <cell r="EP1637">
            <v>0</v>
          </cell>
          <cell r="ER1637">
            <v>0</v>
          </cell>
          <cell r="ET1637">
            <v>0</v>
          </cell>
          <cell r="EX1637">
            <v>0</v>
          </cell>
          <cell r="EZ1637">
            <v>0</v>
          </cell>
          <cell r="FD1637">
            <v>0</v>
          </cell>
          <cell r="FF1637">
            <v>0</v>
          </cell>
        </row>
        <row r="1638">
          <cell r="A1638" t="str">
            <v>JARVENPAA 1-2</v>
          </cell>
          <cell r="B1638" t="str">
            <v>Finland</v>
          </cell>
          <cell r="G1638">
            <v>30</v>
          </cell>
          <cell r="H1638">
            <v>42.857142857142861</v>
          </cell>
          <cell r="AK1638">
            <v>10.545</v>
          </cell>
          <cell r="AL1638">
            <v>21.520408163265309</v>
          </cell>
          <cell r="AN1638">
            <v>0</v>
          </cell>
          <cell r="AO1638">
            <v>2.4</v>
          </cell>
          <cell r="AP1638">
            <v>450</v>
          </cell>
          <cell r="AQ1638">
            <v>4.2</v>
          </cell>
          <cell r="BG1638" t="b">
            <v>0</v>
          </cell>
          <cell r="BO1638" t="b">
            <v>0</v>
          </cell>
          <cell r="CA1638" t="b">
            <v>0</v>
          </cell>
          <cell r="CB1638" t="b">
            <v>0</v>
          </cell>
          <cell r="CD1638" t="b">
            <v>0</v>
          </cell>
          <cell r="CE1638" t="b">
            <v>0</v>
          </cell>
          <cell r="CG1638" t="b">
            <v>0</v>
          </cell>
          <cell r="CH1638" t="b">
            <v>0</v>
          </cell>
          <cell r="CP1638" t="e">
            <v>#N/A</v>
          </cell>
          <cell r="CT1638" t="b">
            <v>0</v>
          </cell>
          <cell r="CV1638" t="b">
            <v>0</v>
          </cell>
          <cell r="CX1638" t="b">
            <v>0</v>
          </cell>
          <cell r="CZ1638" t="b">
            <v>0</v>
          </cell>
          <cell r="DB1638" t="b">
            <v>0</v>
          </cell>
          <cell r="DD1638" t="b">
            <v>0</v>
          </cell>
          <cell r="DF1638" t="b">
            <v>0</v>
          </cell>
          <cell r="DH1638" t="b">
            <v>0</v>
          </cell>
          <cell r="DJ1638" t="b">
            <v>0</v>
          </cell>
          <cell r="DL1638" t="b">
            <v>0</v>
          </cell>
          <cell r="DN1638" t="b">
            <v>0</v>
          </cell>
          <cell r="DP1638" t="b">
            <v>0</v>
          </cell>
          <cell r="DV1638">
            <v>0</v>
          </cell>
          <cell r="DX1638">
            <v>0</v>
          </cell>
          <cell r="DZ1638">
            <v>0</v>
          </cell>
          <cell r="EB1638">
            <v>0</v>
          </cell>
          <cell r="ED1638">
            <v>0</v>
          </cell>
          <cell r="EF1638">
            <v>0</v>
          </cell>
          <cell r="EJ1638">
            <v>0</v>
          </cell>
          <cell r="EL1638">
            <v>0</v>
          </cell>
          <cell r="EN1638">
            <v>0</v>
          </cell>
          <cell r="EP1638">
            <v>0</v>
          </cell>
          <cell r="ER1638">
            <v>0</v>
          </cell>
          <cell r="ET1638">
            <v>0</v>
          </cell>
          <cell r="EX1638">
            <v>0</v>
          </cell>
          <cell r="EZ1638">
            <v>0</v>
          </cell>
          <cell r="FD1638">
            <v>0</v>
          </cell>
          <cell r="FF1638">
            <v>0</v>
          </cell>
        </row>
        <row r="1639">
          <cell r="A1639" t="str">
            <v>Järvenpaa3</v>
          </cell>
          <cell r="B1639" t="str">
            <v>Finland</v>
          </cell>
          <cell r="G1639">
            <v>25</v>
          </cell>
          <cell r="H1639">
            <v>50</v>
          </cell>
          <cell r="AK1639">
            <v>7.1249999999999991</v>
          </cell>
          <cell r="AL1639">
            <v>28.499999999999996</v>
          </cell>
          <cell r="AN1639">
            <v>0</v>
          </cell>
          <cell r="AO1639">
            <v>3.375</v>
          </cell>
          <cell r="AP1639">
            <v>687.5</v>
          </cell>
          <cell r="AQ1639">
            <v>3.5000000000000004</v>
          </cell>
          <cell r="BG1639" t="b">
            <v>0</v>
          </cell>
          <cell r="BO1639" t="b">
            <v>0</v>
          </cell>
          <cell r="CA1639" t="b">
            <v>0</v>
          </cell>
          <cell r="CB1639" t="b">
            <v>0</v>
          </cell>
          <cell r="CD1639" t="b">
            <v>0</v>
          </cell>
          <cell r="CE1639" t="b">
            <v>0</v>
          </cell>
          <cell r="CG1639" t="b">
            <v>0</v>
          </cell>
          <cell r="CH1639" t="b">
            <v>0</v>
          </cell>
          <cell r="CP1639" t="e">
            <v>#N/A</v>
          </cell>
          <cell r="CT1639" t="b">
            <v>0</v>
          </cell>
          <cell r="CV1639" t="b">
            <v>0</v>
          </cell>
          <cell r="CX1639" t="b">
            <v>0</v>
          </cell>
          <cell r="CZ1639" t="b">
            <v>0</v>
          </cell>
          <cell r="DB1639" t="b">
            <v>0</v>
          </cell>
          <cell r="DD1639" t="b">
            <v>0</v>
          </cell>
          <cell r="DF1639" t="b">
            <v>0</v>
          </cell>
          <cell r="DH1639" t="b">
            <v>0</v>
          </cell>
          <cell r="DJ1639" t="b">
            <v>0</v>
          </cell>
          <cell r="DL1639" t="b">
            <v>0</v>
          </cell>
          <cell r="DN1639" t="b">
            <v>0</v>
          </cell>
          <cell r="DP1639" t="b">
            <v>0</v>
          </cell>
          <cell r="DV1639">
            <v>0</v>
          </cell>
          <cell r="DX1639">
            <v>0</v>
          </cell>
          <cell r="DZ1639">
            <v>0</v>
          </cell>
          <cell r="EB1639">
            <v>0</v>
          </cell>
          <cell r="ED1639">
            <v>0</v>
          </cell>
          <cell r="EF1639">
            <v>0</v>
          </cell>
          <cell r="EJ1639">
            <v>0</v>
          </cell>
          <cell r="EL1639">
            <v>0</v>
          </cell>
          <cell r="EN1639">
            <v>0</v>
          </cell>
          <cell r="EP1639">
            <v>0</v>
          </cell>
          <cell r="ER1639">
            <v>0</v>
          </cell>
          <cell r="ET1639">
            <v>0</v>
          </cell>
          <cell r="EX1639">
            <v>0</v>
          </cell>
          <cell r="EZ1639">
            <v>0</v>
          </cell>
          <cell r="FD1639">
            <v>0</v>
          </cell>
          <cell r="FF1639">
            <v>0</v>
          </cell>
        </row>
        <row r="1640">
          <cell r="A1640" t="str">
            <v>JOENSUU1</v>
          </cell>
          <cell r="B1640" t="str">
            <v>Finland</v>
          </cell>
          <cell r="G1640">
            <v>50</v>
          </cell>
          <cell r="H1640">
            <v>110</v>
          </cell>
          <cell r="AK1640">
            <v>13.774999999999999</v>
          </cell>
          <cell r="AL1640">
            <v>66.670999999999992</v>
          </cell>
          <cell r="AN1640">
            <v>0</v>
          </cell>
          <cell r="AO1640">
            <v>6.75</v>
          </cell>
          <cell r="AP1640">
            <v>1375</v>
          </cell>
          <cell r="AQ1640">
            <v>7.0000000000000009</v>
          </cell>
          <cell r="BG1640" t="b">
            <v>0</v>
          </cell>
          <cell r="BO1640" t="b">
            <v>0</v>
          </cell>
          <cell r="CA1640" t="b">
            <v>0</v>
          </cell>
          <cell r="CB1640" t="b">
            <v>0</v>
          </cell>
          <cell r="CD1640" t="b">
            <v>0</v>
          </cell>
          <cell r="CE1640" t="b">
            <v>0</v>
          </cell>
          <cell r="CG1640" t="b">
            <v>0</v>
          </cell>
          <cell r="CH1640" t="b">
            <v>0</v>
          </cell>
          <cell r="CP1640" t="e">
            <v>#N/A</v>
          </cell>
          <cell r="CT1640" t="b">
            <v>0</v>
          </cell>
          <cell r="CV1640" t="b">
            <v>0</v>
          </cell>
          <cell r="CX1640" t="b">
            <v>0</v>
          </cell>
          <cell r="CZ1640" t="b">
            <v>0</v>
          </cell>
          <cell r="DB1640" t="b">
            <v>0</v>
          </cell>
          <cell r="DD1640" t="b">
            <v>0</v>
          </cell>
          <cell r="DF1640" t="b">
            <v>0</v>
          </cell>
          <cell r="DH1640" t="b">
            <v>0</v>
          </cell>
          <cell r="DJ1640" t="b">
            <v>0</v>
          </cell>
          <cell r="DL1640" t="b">
            <v>0</v>
          </cell>
          <cell r="DN1640" t="b">
            <v>0</v>
          </cell>
          <cell r="DP1640" t="b">
            <v>0</v>
          </cell>
          <cell r="DV1640">
            <v>0</v>
          </cell>
          <cell r="DX1640">
            <v>0</v>
          </cell>
          <cell r="DZ1640">
            <v>0</v>
          </cell>
          <cell r="EB1640">
            <v>0</v>
          </cell>
          <cell r="ED1640">
            <v>0</v>
          </cell>
          <cell r="EF1640">
            <v>0</v>
          </cell>
          <cell r="EJ1640">
            <v>0</v>
          </cell>
          <cell r="EL1640">
            <v>0</v>
          </cell>
          <cell r="EN1640">
            <v>0</v>
          </cell>
          <cell r="EP1640">
            <v>0</v>
          </cell>
          <cell r="ER1640">
            <v>0</v>
          </cell>
          <cell r="ET1640">
            <v>0</v>
          </cell>
          <cell r="EX1640">
            <v>0</v>
          </cell>
          <cell r="EZ1640">
            <v>0</v>
          </cell>
          <cell r="FD1640">
            <v>0</v>
          </cell>
          <cell r="FF1640">
            <v>0</v>
          </cell>
        </row>
        <row r="1641">
          <cell r="A1641" t="str">
            <v>JOENSUU1</v>
          </cell>
          <cell r="B1641" t="str">
            <v>Finland</v>
          </cell>
          <cell r="G1641">
            <v>50</v>
          </cell>
          <cell r="H1641">
            <v>110</v>
          </cell>
          <cell r="AK1641">
            <v>13.774999999999999</v>
          </cell>
          <cell r="AL1641">
            <v>66.670999999999992</v>
          </cell>
          <cell r="AN1641">
            <v>0</v>
          </cell>
          <cell r="AO1641">
            <v>6.75</v>
          </cell>
          <cell r="AP1641">
            <v>1375</v>
          </cell>
          <cell r="AQ1641">
            <v>7.0000000000000009</v>
          </cell>
          <cell r="BG1641" t="b">
            <v>0</v>
          </cell>
          <cell r="BO1641" t="b">
            <v>0</v>
          </cell>
          <cell r="CA1641" t="b">
            <v>0</v>
          </cell>
          <cell r="CB1641" t="b">
            <v>0</v>
          </cell>
          <cell r="CD1641" t="b">
            <v>0</v>
          </cell>
          <cell r="CE1641" t="b">
            <v>0</v>
          </cell>
          <cell r="CG1641" t="b">
            <v>0</v>
          </cell>
          <cell r="CH1641" t="b">
            <v>0</v>
          </cell>
          <cell r="CP1641" t="e">
            <v>#N/A</v>
          </cell>
          <cell r="CT1641" t="b">
            <v>0</v>
          </cell>
          <cell r="CV1641" t="b">
            <v>0</v>
          </cell>
          <cell r="CX1641" t="b">
            <v>0</v>
          </cell>
          <cell r="CZ1641" t="b">
            <v>0</v>
          </cell>
          <cell r="DB1641" t="b">
            <v>0</v>
          </cell>
          <cell r="DD1641" t="b">
            <v>0</v>
          </cell>
          <cell r="DF1641" t="b">
            <v>0</v>
          </cell>
          <cell r="DH1641" t="b">
            <v>0</v>
          </cell>
          <cell r="DJ1641" t="b">
            <v>0</v>
          </cell>
          <cell r="DL1641" t="b">
            <v>0</v>
          </cell>
          <cell r="DN1641" t="b">
            <v>0</v>
          </cell>
          <cell r="DP1641" t="b">
            <v>0</v>
          </cell>
          <cell r="DV1641">
            <v>0</v>
          </cell>
          <cell r="DX1641">
            <v>0</v>
          </cell>
          <cell r="DZ1641">
            <v>0</v>
          </cell>
          <cell r="EB1641">
            <v>0</v>
          </cell>
          <cell r="ED1641">
            <v>0</v>
          </cell>
          <cell r="EF1641">
            <v>0</v>
          </cell>
          <cell r="EJ1641">
            <v>0</v>
          </cell>
          <cell r="EL1641">
            <v>0</v>
          </cell>
          <cell r="EN1641">
            <v>0</v>
          </cell>
          <cell r="EP1641">
            <v>0</v>
          </cell>
          <cell r="ER1641">
            <v>0</v>
          </cell>
          <cell r="ET1641">
            <v>0</v>
          </cell>
          <cell r="EX1641">
            <v>0</v>
          </cell>
          <cell r="EZ1641">
            <v>0</v>
          </cell>
          <cell r="FD1641">
            <v>0</v>
          </cell>
          <cell r="FF1641">
            <v>0</v>
          </cell>
        </row>
        <row r="1642">
          <cell r="A1642" t="str">
            <v>JOENSUU1</v>
          </cell>
          <cell r="B1642" t="str">
            <v>Finland</v>
          </cell>
          <cell r="G1642">
            <v>50</v>
          </cell>
          <cell r="H1642">
            <v>110</v>
          </cell>
          <cell r="AK1642">
            <v>13.774999999999999</v>
          </cell>
          <cell r="AL1642">
            <v>66.670999999999992</v>
          </cell>
          <cell r="AN1642">
            <v>0</v>
          </cell>
          <cell r="AO1642">
            <v>6.75</v>
          </cell>
          <cell r="AP1642">
            <v>1375</v>
          </cell>
          <cell r="AQ1642">
            <v>7.0000000000000009</v>
          </cell>
          <cell r="BG1642" t="b">
            <v>0</v>
          </cell>
          <cell r="BO1642" t="b">
            <v>0</v>
          </cell>
          <cell r="CA1642" t="b">
            <v>0</v>
          </cell>
          <cell r="CB1642" t="b">
            <v>0</v>
          </cell>
          <cell r="CD1642" t="b">
            <v>0</v>
          </cell>
          <cell r="CE1642" t="b">
            <v>0</v>
          </cell>
          <cell r="CG1642" t="b">
            <v>0</v>
          </cell>
          <cell r="CH1642" t="b">
            <v>0</v>
          </cell>
          <cell r="CP1642" t="e">
            <v>#N/A</v>
          </cell>
          <cell r="CT1642" t="b">
            <v>0</v>
          </cell>
          <cell r="CV1642" t="b">
            <v>0</v>
          </cell>
          <cell r="CX1642" t="b">
            <v>0</v>
          </cell>
          <cell r="CZ1642" t="b">
            <v>0</v>
          </cell>
          <cell r="DB1642" t="b">
            <v>0</v>
          </cell>
          <cell r="DD1642" t="b">
            <v>0</v>
          </cell>
          <cell r="DF1642" t="b">
            <v>0</v>
          </cell>
          <cell r="DH1642" t="b">
            <v>0</v>
          </cell>
          <cell r="DJ1642" t="b">
            <v>0</v>
          </cell>
          <cell r="DL1642" t="b">
            <v>0</v>
          </cell>
          <cell r="DN1642" t="b">
            <v>0</v>
          </cell>
          <cell r="DP1642" t="b">
            <v>0</v>
          </cell>
          <cell r="DV1642">
            <v>0</v>
          </cell>
          <cell r="DX1642">
            <v>0</v>
          </cell>
          <cell r="DZ1642">
            <v>0</v>
          </cell>
          <cell r="EB1642">
            <v>0</v>
          </cell>
          <cell r="ED1642">
            <v>0</v>
          </cell>
          <cell r="EF1642">
            <v>0</v>
          </cell>
          <cell r="EJ1642">
            <v>0</v>
          </cell>
          <cell r="EL1642">
            <v>0</v>
          </cell>
          <cell r="EN1642">
            <v>0</v>
          </cell>
          <cell r="EP1642">
            <v>0</v>
          </cell>
          <cell r="ER1642">
            <v>0</v>
          </cell>
          <cell r="ET1642">
            <v>0</v>
          </cell>
          <cell r="EX1642">
            <v>0</v>
          </cell>
          <cell r="EZ1642">
            <v>0</v>
          </cell>
          <cell r="FD1642">
            <v>0</v>
          </cell>
          <cell r="FF1642">
            <v>0</v>
          </cell>
        </row>
        <row r="1643">
          <cell r="A1643" t="str">
            <v>KANKAANPAA 1</v>
          </cell>
          <cell r="B1643" t="str">
            <v>Finland</v>
          </cell>
          <cell r="G1643">
            <v>6.31</v>
          </cell>
          <cell r="H1643">
            <v>17</v>
          </cell>
          <cell r="AK1643">
            <v>1.4386799999999997</v>
          </cell>
          <cell r="AL1643">
            <v>10.442472266244057</v>
          </cell>
          <cell r="AN1643">
            <v>0</v>
          </cell>
          <cell r="AO1643">
            <v>0.85185</v>
          </cell>
          <cell r="AP1643">
            <v>173.52499999999998</v>
          </cell>
          <cell r="AQ1643">
            <v>0.88340000000000007</v>
          </cell>
          <cell r="BG1643" t="b">
            <v>0</v>
          </cell>
          <cell r="BO1643" t="b">
            <v>0</v>
          </cell>
          <cell r="CA1643" t="b">
            <v>0</v>
          </cell>
          <cell r="CB1643" t="b">
            <v>0</v>
          </cell>
          <cell r="CD1643" t="b">
            <v>0</v>
          </cell>
          <cell r="CE1643" t="b">
            <v>0</v>
          </cell>
          <cell r="CG1643" t="b">
            <v>0</v>
          </cell>
          <cell r="CH1643" t="b">
            <v>0</v>
          </cell>
          <cell r="CP1643" t="e">
            <v>#N/A</v>
          </cell>
          <cell r="CT1643" t="b">
            <v>0</v>
          </cell>
          <cell r="CV1643" t="b">
            <v>0</v>
          </cell>
          <cell r="CX1643" t="b">
            <v>0</v>
          </cell>
          <cell r="CZ1643" t="b">
            <v>0</v>
          </cell>
          <cell r="DB1643" t="b">
            <v>0</v>
          </cell>
          <cell r="DD1643" t="b">
            <v>0</v>
          </cell>
          <cell r="DF1643" t="b">
            <v>0</v>
          </cell>
          <cell r="DH1643" t="b">
            <v>0</v>
          </cell>
          <cell r="DJ1643" t="b">
            <v>0</v>
          </cell>
          <cell r="DL1643" t="b">
            <v>0</v>
          </cell>
          <cell r="DN1643" t="b">
            <v>0</v>
          </cell>
          <cell r="DP1643" t="b">
            <v>0</v>
          </cell>
          <cell r="DV1643">
            <v>0</v>
          </cell>
          <cell r="DX1643">
            <v>0</v>
          </cell>
          <cell r="DZ1643">
            <v>0</v>
          </cell>
          <cell r="EB1643">
            <v>0</v>
          </cell>
          <cell r="ED1643">
            <v>0</v>
          </cell>
          <cell r="EF1643">
            <v>0</v>
          </cell>
          <cell r="EJ1643">
            <v>0</v>
          </cell>
          <cell r="EL1643">
            <v>0</v>
          </cell>
          <cell r="EN1643">
            <v>0</v>
          </cell>
          <cell r="EP1643">
            <v>0</v>
          </cell>
          <cell r="ER1643">
            <v>0</v>
          </cell>
          <cell r="ET1643">
            <v>0</v>
          </cell>
          <cell r="EX1643">
            <v>0</v>
          </cell>
          <cell r="EZ1643">
            <v>0</v>
          </cell>
          <cell r="FD1643">
            <v>0</v>
          </cell>
          <cell r="FF1643">
            <v>0</v>
          </cell>
        </row>
        <row r="1644">
          <cell r="A1644" t="str">
            <v>KANKAANPAA 1</v>
          </cell>
          <cell r="B1644" t="str">
            <v>Finland</v>
          </cell>
          <cell r="G1644">
            <v>6.31</v>
          </cell>
          <cell r="H1644">
            <v>17</v>
          </cell>
          <cell r="AK1644">
            <v>1.4386799999999997</v>
          </cell>
          <cell r="AL1644">
            <v>10.442472266244057</v>
          </cell>
          <cell r="AN1644">
            <v>0</v>
          </cell>
          <cell r="AO1644">
            <v>0.85185</v>
          </cell>
          <cell r="AP1644">
            <v>173.52499999999998</v>
          </cell>
          <cell r="AQ1644">
            <v>0.88340000000000007</v>
          </cell>
          <cell r="BG1644" t="b">
            <v>0</v>
          </cell>
          <cell r="BO1644" t="b">
            <v>0</v>
          </cell>
          <cell r="CA1644" t="b">
            <v>0</v>
          </cell>
          <cell r="CB1644" t="b">
            <v>0</v>
          </cell>
          <cell r="CD1644" t="b">
            <v>0</v>
          </cell>
          <cell r="CE1644" t="b">
            <v>0</v>
          </cell>
          <cell r="CG1644" t="b">
            <v>0</v>
          </cell>
          <cell r="CH1644" t="b">
            <v>0</v>
          </cell>
          <cell r="CP1644" t="e">
            <v>#N/A</v>
          </cell>
          <cell r="CT1644" t="b">
            <v>0</v>
          </cell>
          <cell r="CV1644" t="b">
            <v>0</v>
          </cell>
          <cell r="CX1644" t="b">
            <v>0</v>
          </cell>
          <cell r="CZ1644" t="b">
            <v>0</v>
          </cell>
          <cell r="DB1644" t="b">
            <v>0</v>
          </cell>
          <cell r="DD1644" t="b">
            <v>0</v>
          </cell>
          <cell r="DF1644" t="b">
            <v>0</v>
          </cell>
          <cell r="DH1644" t="b">
            <v>0</v>
          </cell>
          <cell r="DJ1644" t="b">
            <v>0</v>
          </cell>
          <cell r="DL1644" t="b">
            <v>0</v>
          </cell>
          <cell r="DN1644" t="b">
            <v>0</v>
          </cell>
          <cell r="DP1644" t="b">
            <v>0</v>
          </cell>
          <cell r="DV1644">
            <v>0</v>
          </cell>
          <cell r="DX1644">
            <v>0</v>
          </cell>
          <cell r="DZ1644">
            <v>0</v>
          </cell>
          <cell r="EB1644">
            <v>0</v>
          </cell>
          <cell r="ED1644">
            <v>0</v>
          </cell>
          <cell r="EF1644">
            <v>0</v>
          </cell>
          <cell r="EJ1644">
            <v>0</v>
          </cell>
          <cell r="EL1644">
            <v>0</v>
          </cell>
          <cell r="EN1644">
            <v>0</v>
          </cell>
          <cell r="EP1644">
            <v>0</v>
          </cell>
          <cell r="ER1644">
            <v>0</v>
          </cell>
          <cell r="ET1644">
            <v>0</v>
          </cell>
          <cell r="EX1644">
            <v>0</v>
          </cell>
          <cell r="EZ1644">
            <v>0</v>
          </cell>
          <cell r="FD1644">
            <v>0</v>
          </cell>
          <cell r="FF1644">
            <v>0</v>
          </cell>
        </row>
        <row r="1645">
          <cell r="A1645" t="str">
            <v>KAVO KAJAANI 1</v>
          </cell>
          <cell r="B1645" t="str">
            <v>Finland</v>
          </cell>
          <cell r="G1645">
            <v>88</v>
          </cell>
          <cell r="H1645">
            <v>220</v>
          </cell>
          <cell r="AK1645">
            <v>20.9</v>
          </cell>
          <cell r="AL1645">
            <v>130.625</v>
          </cell>
          <cell r="AN1645">
            <v>0</v>
          </cell>
          <cell r="AO1645">
            <v>15.399999999999999</v>
          </cell>
          <cell r="AP1645">
            <v>2596</v>
          </cell>
          <cell r="AQ1645">
            <v>12.32</v>
          </cell>
          <cell r="BG1645" t="b">
            <v>0</v>
          </cell>
          <cell r="BO1645" t="b">
            <v>0</v>
          </cell>
          <cell r="CA1645" t="b">
            <v>0</v>
          </cell>
          <cell r="CB1645" t="b">
            <v>0</v>
          </cell>
          <cell r="CD1645" t="b">
            <v>0</v>
          </cell>
          <cell r="CE1645" t="b">
            <v>0</v>
          </cell>
          <cell r="CG1645" t="b">
            <v>0</v>
          </cell>
          <cell r="CH1645" t="b">
            <v>0</v>
          </cell>
          <cell r="CP1645" t="e">
            <v>#N/A</v>
          </cell>
          <cell r="CT1645" t="b">
            <v>0</v>
          </cell>
          <cell r="CV1645" t="b">
            <v>0</v>
          </cell>
          <cell r="CX1645" t="b">
            <v>0</v>
          </cell>
          <cell r="CZ1645" t="b">
            <v>0</v>
          </cell>
          <cell r="DB1645" t="b">
            <v>0</v>
          </cell>
          <cell r="DD1645" t="b">
            <v>0</v>
          </cell>
          <cell r="DF1645" t="b">
            <v>0</v>
          </cell>
          <cell r="DH1645" t="b">
            <v>0</v>
          </cell>
          <cell r="DJ1645" t="b">
            <v>0</v>
          </cell>
          <cell r="DL1645" t="b">
            <v>0</v>
          </cell>
          <cell r="DN1645" t="b">
            <v>0</v>
          </cell>
          <cell r="DP1645" t="b">
            <v>0</v>
          </cell>
          <cell r="DV1645">
            <v>0</v>
          </cell>
          <cell r="DX1645">
            <v>0</v>
          </cell>
          <cell r="DZ1645">
            <v>0</v>
          </cell>
          <cell r="EB1645">
            <v>0</v>
          </cell>
          <cell r="ED1645">
            <v>0</v>
          </cell>
          <cell r="EF1645">
            <v>0</v>
          </cell>
          <cell r="EJ1645">
            <v>0</v>
          </cell>
          <cell r="EL1645">
            <v>0</v>
          </cell>
          <cell r="EN1645">
            <v>0</v>
          </cell>
          <cell r="EP1645">
            <v>0</v>
          </cell>
          <cell r="ER1645">
            <v>0</v>
          </cell>
          <cell r="ET1645">
            <v>0</v>
          </cell>
          <cell r="EX1645">
            <v>0</v>
          </cell>
          <cell r="EZ1645">
            <v>0</v>
          </cell>
          <cell r="FD1645">
            <v>0</v>
          </cell>
          <cell r="FF1645">
            <v>0</v>
          </cell>
        </row>
        <row r="1646">
          <cell r="A1646" t="str">
            <v>KAVO KAJAANI 1</v>
          </cell>
          <cell r="B1646" t="str">
            <v>Finland</v>
          </cell>
          <cell r="G1646">
            <v>88</v>
          </cell>
          <cell r="H1646">
            <v>220</v>
          </cell>
          <cell r="AK1646">
            <v>20.9</v>
          </cell>
          <cell r="AL1646">
            <v>130.625</v>
          </cell>
          <cell r="AN1646">
            <v>0</v>
          </cell>
          <cell r="AO1646">
            <v>15.399999999999999</v>
          </cell>
          <cell r="AP1646">
            <v>2596</v>
          </cell>
          <cell r="AQ1646">
            <v>12.32</v>
          </cell>
          <cell r="BG1646" t="b">
            <v>0</v>
          </cell>
          <cell r="BO1646" t="b">
            <v>0</v>
          </cell>
          <cell r="CA1646" t="b">
            <v>0</v>
          </cell>
          <cell r="CB1646" t="b">
            <v>0</v>
          </cell>
          <cell r="CD1646" t="b">
            <v>0</v>
          </cell>
          <cell r="CE1646" t="b">
            <v>0</v>
          </cell>
          <cell r="CG1646" t="b">
            <v>0</v>
          </cell>
          <cell r="CH1646" t="b">
            <v>0</v>
          </cell>
          <cell r="CP1646" t="e">
            <v>#N/A</v>
          </cell>
          <cell r="CT1646" t="b">
            <v>0</v>
          </cell>
          <cell r="CV1646" t="b">
            <v>0</v>
          </cell>
          <cell r="CX1646" t="b">
            <v>0</v>
          </cell>
          <cell r="CZ1646" t="b">
            <v>0</v>
          </cell>
          <cell r="DB1646" t="b">
            <v>0</v>
          </cell>
          <cell r="DD1646" t="b">
            <v>0</v>
          </cell>
          <cell r="DF1646" t="b">
            <v>0</v>
          </cell>
          <cell r="DH1646" t="b">
            <v>0</v>
          </cell>
          <cell r="DJ1646" t="b">
            <v>0</v>
          </cell>
          <cell r="DL1646" t="b">
            <v>0</v>
          </cell>
          <cell r="DN1646" t="b">
            <v>0</v>
          </cell>
          <cell r="DP1646" t="b">
            <v>0</v>
          </cell>
          <cell r="DV1646">
            <v>0</v>
          </cell>
          <cell r="DX1646">
            <v>0</v>
          </cell>
          <cell r="DZ1646">
            <v>0</v>
          </cell>
          <cell r="EB1646">
            <v>0</v>
          </cell>
          <cell r="ED1646">
            <v>0</v>
          </cell>
          <cell r="EF1646">
            <v>0</v>
          </cell>
          <cell r="EJ1646">
            <v>0</v>
          </cell>
          <cell r="EL1646">
            <v>0</v>
          </cell>
          <cell r="EN1646">
            <v>0</v>
          </cell>
          <cell r="EP1646">
            <v>0</v>
          </cell>
          <cell r="ER1646">
            <v>0</v>
          </cell>
          <cell r="ET1646">
            <v>0</v>
          </cell>
          <cell r="EX1646">
            <v>0</v>
          </cell>
          <cell r="EZ1646">
            <v>0</v>
          </cell>
          <cell r="FD1646">
            <v>0</v>
          </cell>
          <cell r="FF1646">
            <v>0</v>
          </cell>
        </row>
        <row r="1647">
          <cell r="A1647" t="str">
            <v>KEKKILA HAUKINEVA 1</v>
          </cell>
          <cell r="B1647" t="str">
            <v>Finland</v>
          </cell>
          <cell r="G1647">
            <v>12</v>
          </cell>
          <cell r="H1647">
            <v>30</v>
          </cell>
          <cell r="AK1647">
            <v>2.8499999999999996</v>
          </cell>
          <cell r="AL1647">
            <v>17.8125</v>
          </cell>
          <cell r="AN1647">
            <v>0</v>
          </cell>
          <cell r="AO1647">
            <v>2.0999999999999996</v>
          </cell>
          <cell r="AP1647">
            <v>354</v>
          </cell>
          <cell r="AQ1647">
            <v>1.6800000000000002</v>
          </cell>
          <cell r="BG1647" t="b">
            <v>0</v>
          </cell>
          <cell r="BO1647" t="b">
            <v>0</v>
          </cell>
          <cell r="CA1647" t="b">
            <v>0</v>
          </cell>
          <cell r="CB1647" t="b">
            <v>0</v>
          </cell>
          <cell r="CD1647" t="b">
            <v>0</v>
          </cell>
          <cell r="CE1647" t="b">
            <v>0</v>
          </cell>
          <cell r="CG1647" t="b">
            <v>0</v>
          </cell>
          <cell r="CH1647" t="b">
            <v>0</v>
          </cell>
          <cell r="CP1647" t="e">
            <v>#N/A</v>
          </cell>
          <cell r="CT1647" t="b">
            <v>0</v>
          </cell>
          <cell r="CV1647" t="b">
            <v>0</v>
          </cell>
          <cell r="CX1647" t="b">
            <v>0</v>
          </cell>
          <cell r="CZ1647" t="b">
            <v>0</v>
          </cell>
          <cell r="DB1647" t="b">
            <v>0</v>
          </cell>
          <cell r="DD1647" t="b">
            <v>0</v>
          </cell>
          <cell r="DF1647" t="b">
            <v>0</v>
          </cell>
          <cell r="DH1647" t="b">
            <v>0</v>
          </cell>
          <cell r="DJ1647" t="b">
            <v>0</v>
          </cell>
          <cell r="DL1647" t="b">
            <v>0</v>
          </cell>
          <cell r="DN1647" t="b">
            <v>0</v>
          </cell>
          <cell r="DP1647" t="b">
            <v>0</v>
          </cell>
          <cell r="DV1647">
            <v>0</v>
          </cell>
          <cell r="DX1647">
            <v>0</v>
          </cell>
          <cell r="DZ1647">
            <v>0</v>
          </cell>
          <cell r="EB1647">
            <v>0</v>
          </cell>
          <cell r="ED1647">
            <v>0</v>
          </cell>
          <cell r="EF1647">
            <v>0</v>
          </cell>
          <cell r="EJ1647">
            <v>0</v>
          </cell>
          <cell r="EL1647">
            <v>0</v>
          </cell>
          <cell r="EN1647">
            <v>0</v>
          </cell>
          <cell r="EP1647">
            <v>0</v>
          </cell>
          <cell r="ER1647">
            <v>0</v>
          </cell>
          <cell r="ET1647">
            <v>0</v>
          </cell>
          <cell r="EX1647">
            <v>0</v>
          </cell>
          <cell r="EZ1647">
            <v>0</v>
          </cell>
          <cell r="FD1647">
            <v>0</v>
          </cell>
          <cell r="FF1647">
            <v>0</v>
          </cell>
        </row>
        <row r="1648">
          <cell r="A1648" t="str">
            <v>Keljonlahti</v>
          </cell>
          <cell r="B1648" t="str">
            <v>Finland</v>
          </cell>
          <cell r="G1648">
            <v>209</v>
          </cell>
          <cell r="H1648">
            <v>418</v>
          </cell>
          <cell r="AK1648">
            <v>62.699999999999996</v>
          </cell>
          <cell r="AL1648">
            <v>250.79999999999998</v>
          </cell>
          <cell r="AN1648">
            <v>0</v>
          </cell>
          <cell r="AO1648">
            <v>28.215000000000003</v>
          </cell>
          <cell r="AP1648">
            <v>5747.5</v>
          </cell>
          <cell r="AQ1648">
            <v>29.26</v>
          </cell>
          <cell r="BG1648" t="b">
            <v>0</v>
          </cell>
          <cell r="BO1648" t="b">
            <v>0</v>
          </cell>
          <cell r="CA1648" t="b">
            <v>0</v>
          </cell>
          <cell r="CB1648" t="b">
            <v>0</v>
          </cell>
          <cell r="CD1648" t="b">
            <v>0</v>
          </cell>
          <cell r="CE1648" t="b">
            <v>0</v>
          </cell>
          <cell r="CG1648" t="b">
            <v>0</v>
          </cell>
          <cell r="CH1648" t="b">
            <v>0</v>
          </cell>
          <cell r="CP1648" t="e">
            <v>#N/A</v>
          </cell>
          <cell r="CT1648" t="b">
            <v>0</v>
          </cell>
          <cell r="CV1648" t="b">
            <v>0</v>
          </cell>
          <cell r="CX1648" t="b">
            <v>0</v>
          </cell>
          <cell r="CZ1648" t="b">
            <v>0</v>
          </cell>
          <cell r="DB1648" t="b">
            <v>0</v>
          </cell>
          <cell r="DD1648" t="b">
            <v>0</v>
          </cell>
          <cell r="DF1648" t="b">
            <v>0</v>
          </cell>
          <cell r="DH1648" t="b">
            <v>0</v>
          </cell>
          <cell r="DJ1648" t="b">
            <v>0</v>
          </cell>
          <cell r="DL1648" t="b">
            <v>0</v>
          </cell>
          <cell r="DN1648" t="b">
            <v>0</v>
          </cell>
          <cell r="DP1648" t="b">
            <v>0</v>
          </cell>
          <cell r="DV1648">
            <v>0</v>
          </cell>
          <cell r="DX1648">
            <v>0</v>
          </cell>
          <cell r="DZ1648">
            <v>0</v>
          </cell>
          <cell r="EB1648">
            <v>0</v>
          </cell>
          <cell r="ED1648">
            <v>0</v>
          </cell>
          <cell r="EF1648">
            <v>0</v>
          </cell>
          <cell r="EJ1648">
            <v>0</v>
          </cell>
          <cell r="EL1648">
            <v>0</v>
          </cell>
          <cell r="EN1648">
            <v>0</v>
          </cell>
          <cell r="EP1648">
            <v>0</v>
          </cell>
          <cell r="ER1648">
            <v>0</v>
          </cell>
          <cell r="ET1648">
            <v>0</v>
          </cell>
          <cell r="EX1648">
            <v>0</v>
          </cell>
          <cell r="EZ1648">
            <v>0</v>
          </cell>
          <cell r="FD1648">
            <v>0</v>
          </cell>
          <cell r="FF1648">
            <v>0</v>
          </cell>
        </row>
        <row r="1649">
          <cell r="A1649" t="str">
            <v>KELLOSAARI GT 1-2</v>
          </cell>
          <cell r="B1649" t="str">
            <v>Finland</v>
          </cell>
          <cell r="G1649">
            <v>110</v>
          </cell>
          <cell r="H1649">
            <v>0</v>
          </cell>
          <cell r="AK1649">
            <v>28.215</v>
          </cell>
          <cell r="AL1649">
            <v>0</v>
          </cell>
          <cell r="AN1649">
            <v>0</v>
          </cell>
          <cell r="AO1649">
            <v>4.4000000000000004</v>
          </cell>
          <cell r="AP1649">
            <v>1650</v>
          </cell>
          <cell r="AQ1649">
            <v>8.8000000000000007</v>
          </cell>
          <cell r="BG1649" t="b">
            <v>0</v>
          </cell>
          <cell r="BO1649" t="b">
            <v>0</v>
          </cell>
          <cell r="CA1649" t="b">
            <v>0</v>
          </cell>
          <cell r="CB1649" t="b">
            <v>0</v>
          </cell>
          <cell r="CD1649" t="b">
            <v>0</v>
          </cell>
          <cell r="CE1649" t="b">
            <v>0</v>
          </cell>
          <cell r="CG1649" t="b">
            <v>0</v>
          </cell>
          <cell r="CH1649" t="b">
            <v>0</v>
          </cell>
          <cell r="CP1649" t="e">
            <v>#N/A</v>
          </cell>
          <cell r="CT1649" t="b">
            <v>0</v>
          </cell>
          <cell r="CV1649" t="b">
            <v>0</v>
          </cell>
          <cell r="CX1649" t="b">
            <v>0</v>
          </cell>
          <cell r="CZ1649" t="b">
            <v>0</v>
          </cell>
          <cell r="DB1649" t="b">
            <v>0</v>
          </cell>
          <cell r="DD1649" t="b">
            <v>0</v>
          </cell>
          <cell r="DF1649" t="b">
            <v>0</v>
          </cell>
          <cell r="DH1649" t="b">
            <v>0</v>
          </cell>
          <cell r="DJ1649" t="b">
            <v>0</v>
          </cell>
          <cell r="DL1649" t="b">
            <v>0</v>
          </cell>
          <cell r="DN1649" t="b">
            <v>0</v>
          </cell>
          <cell r="DP1649" t="b">
            <v>0</v>
          </cell>
          <cell r="DV1649">
            <v>0</v>
          </cell>
          <cell r="DX1649">
            <v>0</v>
          </cell>
          <cell r="DZ1649">
            <v>0</v>
          </cell>
          <cell r="EB1649">
            <v>0</v>
          </cell>
          <cell r="ED1649">
            <v>0</v>
          </cell>
          <cell r="EF1649">
            <v>0</v>
          </cell>
          <cell r="EJ1649">
            <v>0</v>
          </cell>
          <cell r="EL1649">
            <v>0</v>
          </cell>
          <cell r="EN1649">
            <v>0</v>
          </cell>
          <cell r="EP1649">
            <v>0</v>
          </cell>
          <cell r="ER1649">
            <v>0</v>
          </cell>
          <cell r="ET1649">
            <v>0</v>
          </cell>
          <cell r="EX1649">
            <v>0</v>
          </cell>
          <cell r="EZ1649">
            <v>0</v>
          </cell>
          <cell r="FD1649">
            <v>0</v>
          </cell>
          <cell r="FF1649">
            <v>0</v>
          </cell>
        </row>
        <row r="1650">
          <cell r="A1650" t="str">
            <v>KELLOSAARI GT 1-2</v>
          </cell>
          <cell r="B1650" t="str">
            <v>Finland</v>
          </cell>
          <cell r="G1650">
            <v>110</v>
          </cell>
          <cell r="H1650">
            <v>0</v>
          </cell>
          <cell r="AK1650">
            <v>28.215</v>
          </cell>
          <cell r="AL1650">
            <v>0</v>
          </cell>
          <cell r="AN1650">
            <v>0</v>
          </cell>
          <cell r="AO1650">
            <v>4.4000000000000004</v>
          </cell>
          <cell r="AP1650">
            <v>1650</v>
          </cell>
          <cell r="AQ1650">
            <v>8.8000000000000007</v>
          </cell>
          <cell r="BG1650" t="b">
            <v>0</v>
          </cell>
          <cell r="BO1650" t="b">
            <v>0</v>
          </cell>
          <cell r="CA1650" t="b">
            <v>0</v>
          </cell>
          <cell r="CB1650" t="b">
            <v>0</v>
          </cell>
          <cell r="CD1650" t="b">
            <v>0</v>
          </cell>
          <cell r="CE1650" t="b">
            <v>0</v>
          </cell>
          <cell r="CG1650" t="b">
            <v>0</v>
          </cell>
          <cell r="CH1650" t="b">
            <v>0</v>
          </cell>
          <cell r="CP1650" t="e">
            <v>#N/A</v>
          </cell>
          <cell r="CT1650" t="b">
            <v>0</v>
          </cell>
          <cell r="CV1650" t="b">
            <v>0</v>
          </cell>
          <cell r="CX1650" t="b">
            <v>0</v>
          </cell>
          <cell r="CZ1650" t="b">
            <v>0</v>
          </cell>
          <cell r="DB1650" t="b">
            <v>0</v>
          </cell>
          <cell r="DD1650" t="b">
            <v>0</v>
          </cell>
          <cell r="DF1650" t="b">
            <v>0</v>
          </cell>
          <cell r="DH1650" t="b">
            <v>0</v>
          </cell>
          <cell r="DJ1650" t="b">
            <v>0</v>
          </cell>
          <cell r="DL1650" t="b">
            <v>0</v>
          </cell>
          <cell r="DN1650" t="b">
            <v>0</v>
          </cell>
          <cell r="DP1650" t="b">
            <v>0</v>
          </cell>
          <cell r="DV1650">
            <v>0</v>
          </cell>
          <cell r="DX1650">
            <v>0</v>
          </cell>
          <cell r="DZ1650">
            <v>0</v>
          </cell>
          <cell r="EB1650">
            <v>0</v>
          </cell>
          <cell r="ED1650">
            <v>0</v>
          </cell>
          <cell r="EF1650">
            <v>0</v>
          </cell>
          <cell r="EJ1650">
            <v>0</v>
          </cell>
          <cell r="EL1650">
            <v>0</v>
          </cell>
          <cell r="EN1650">
            <v>0</v>
          </cell>
          <cell r="EP1650">
            <v>0</v>
          </cell>
          <cell r="ER1650">
            <v>0</v>
          </cell>
          <cell r="ET1650">
            <v>0</v>
          </cell>
          <cell r="EX1650">
            <v>0</v>
          </cell>
          <cell r="EZ1650">
            <v>0</v>
          </cell>
          <cell r="FD1650">
            <v>0</v>
          </cell>
          <cell r="FF1650">
            <v>0</v>
          </cell>
        </row>
        <row r="1651">
          <cell r="A1651" t="str">
            <v>KERAVA GT 1-2</v>
          </cell>
          <cell r="B1651" t="str">
            <v>Finland</v>
          </cell>
          <cell r="G1651">
            <v>7.8</v>
          </cell>
          <cell r="H1651">
            <v>15.6</v>
          </cell>
          <cell r="AK1651">
            <v>2.1488999999999998</v>
          </cell>
          <cell r="AL1651">
            <v>8.5955999999999992</v>
          </cell>
          <cell r="AN1651">
            <v>0</v>
          </cell>
          <cell r="AO1651">
            <v>0.312</v>
          </cell>
          <cell r="AP1651">
            <v>78</v>
          </cell>
          <cell r="AQ1651">
            <v>0.624</v>
          </cell>
          <cell r="BG1651" t="b">
            <v>0</v>
          </cell>
          <cell r="BO1651" t="b">
            <v>0</v>
          </cell>
          <cell r="CA1651" t="b">
            <v>0</v>
          </cell>
          <cell r="CB1651" t="b">
            <v>0</v>
          </cell>
          <cell r="CD1651" t="b">
            <v>0</v>
          </cell>
          <cell r="CE1651" t="b">
            <v>0</v>
          </cell>
          <cell r="CG1651" t="b">
            <v>0</v>
          </cell>
          <cell r="CH1651" t="b">
            <v>0</v>
          </cell>
          <cell r="CP1651" t="e">
            <v>#N/A</v>
          </cell>
          <cell r="CT1651" t="b">
            <v>0</v>
          </cell>
          <cell r="CV1651" t="b">
            <v>0</v>
          </cell>
          <cell r="CX1651" t="b">
            <v>0</v>
          </cell>
          <cell r="CZ1651" t="b">
            <v>0</v>
          </cell>
          <cell r="DB1651" t="b">
            <v>0</v>
          </cell>
          <cell r="DD1651" t="b">
            <v>0</v>
          </cell>
          <cell r="DF1651" t="b">
            <v>0</v>
          </cell>
          <cell r="DH1651" t="b">
            <v>0</v>
          </cell>
          <cell r="DJ1651" t="b">
            <v>0</v>
          </cell>
          <cell r="DL1651" t="b">
            <v>0</v>
          </cell>
          <cell r="DN1651" t="b">
            <v>0</v>
          </cell>
          <cell r="DP1651" t="b">
            <v>0</v>
          </cell>
          <cell r="DV1651">
            <v>0</v>
          </cell>
          <cell r="DX1651">
            <v>0</v>
          </cell>
          <cell r="DZ1651">
            <v>0</v>
          </cell>
          <cell r="EB1651">
            <v>0</v>
          </cell>
          <cell r="ED1651">
            <v>0</v>
          </cell>
          <cell r="EF1651">
            <v>0</v>
          </cell>
          <cell r="EJ1651">
            <v>0</v>
          </cell>
          <cell r="EL1651">
            <v>0</v>
          </cell>
          <cell r="EN1651">
            <v>0</v>
          </cell>
          <cell r="EP1651">
            <v>0</v>
          </cell>
          <cell r="ER1651">
            <v>0</v>
          </cell>
          <cell r="ET1651">
            <v>0</v>
          </cell>
          <cell r="EX1651">
            <v>0</v>
          </cell>
          <cell r="EZ1651">
            <v>0</v>
          </cell>
          <cell r="FD1651">
            <v>0</v>
          </cell>
          <cell r="FF1651">
            <v>0</v>
          </cell>
        </row>
        <row r="1652">
          <cell r="A1652" t="str">
            <v>KERAVA GT 1-2</v>
          </cell>
          <cell r="B1652" t="str">
            <v>Finland</v>
          </cell>
          <cell r="G1652">
            <v>7.8</v>
          </cell>
          <cell r="H1652">
            <v>15.6</v>
          </cell>
          <cell r="AK1652">
            <v>2.1488999999999998</v>
          </cell>
          <cell r="AL1652">
            <v>8.5955999999999992</v>
          </cell>
          <cell r="AN1652">
            <v>0</v>
          </cell>
          <cell r="AO1652">
            <v>0.312</v>
          </cell>
          <cell r="AP1652">
            <v>78</v>
          </cell>
          <cell r="AQ1652">
            <v>0.624</v>
          </cell>
          <cell r="BG1652" t="b">
            <v>0</v>
          </cell>
          <cell r="BO1652" t="b">
            <v>0</v>
          </cell>
          <cell r="CA1652" t="b">
            <v>0</v>
          </cell>
          <cell r="CB1652" t="b">
            <v>0</v>
          </cell>
          <cell r="CD1652" t="b">
            <v>0</v>
          </cell>
          <cell r="CE1652" t="b">
            <v>0</v>
          </cell>
          <cell r="CG1652" t="b">
            <v>0</v>
          </cell>
          <cell r="CH1652" t="b">
            <v>0</v>
          </cell>
          <cell r="CP1652" t="e">
            <v>#N/A</v>
          </cell>
          <cell r="CT1652" t="b">
            <v>0</v>
          </cell>
          <cell r="CV1652" t="b">
            <v>0</v>
          </cell>
          <cell r="CX1652" t="b">
            <v>0</v>
          </cell>
          <cell r="CZ1652" t="b">
            <v>0</v>
          </cell>
          <cell r="DB1652" t="b">
            <v>0</v>
          </cell>
          <cell r="DD1652" t="b">
            <v>0</v>
          </cell>
          <cell r="DF1652" t="b">
            <v>0</v>
          </cell>
          <cell r="DH1652" t="b">
            <v>0</v>
          </cell>
          <cell r="DJ1652" t="b">
            <v>0</v>
          </cell>
          <cell r="DL1652" t="b">
            <v>0</v>
          </cell>
          <cell r="DN1652" t="b">
            <v>0</v>
          </cell>
          <cell r="DP1652" t="b">
            <v>0</v>
          </cell>
          <cell r="DV1652">
            <v>0</v>
          </cell>
          <cell r="DX1652">
            <v>0</v>
          </cell>
          <cell r="DZ1652">
            <v>0</v>
          </cell>
          <cell r="EB1652">
            <v>0</v>
          </cell>
          <cell r="ED1652">
            <v>0</v>
          </cell>
          <cell r="EF1652">
            <v>0</v>
          </cell>
          <cell r="EJ1652">
            <v>0</v>
          </cell>
          <cell r="EL1652">
            <v>0</v>
          </cell>
          <cell r="EN1652">
            <v>0</v>
          </cell>
          <cell r="EP1652">
            <v>0</v>
          </cell>
          <cell r="ER1652">
            <v>0</v>
          </cell>
          <cell r="ET1652">
            <v>0</v>
          </cell>
          <cell r="EX1652">
            <v>0</v>
          </cell>
          <cell r="EZ1652">
            <v>0</v>
          </cell>
          <cell r="FD1652">
            <v>0</v>
          </cell>
          <cell r="FF1652">
            <v>0</v>
          </cell>
        </row>
        <row r="1653">
          <cell r="A1653" t="str">
            <v>KIISTALA GT 1</v>
          </cell>
          <cell r="B1653" t="str">
            <v>Finland</v>
          </cell>
          <cell r="G1653">
            <v>11.5</v>
          </cell>
          <cell r="H1653">
            <v>0</v>
          </cell>
          <cell r="AK1653">
            <v>2.7312499999999997</v>
          </cell>
          <cell r="AL1653">
            <v>0</v>
          </cell>
          <cell r="AN1653">
            <v>0</v>
          </cell>
          <cell r="AO1653">
            <v>0.46</v>
          </cell>
          <cell r="AP1653">
            <v>172.5</v>
          </cell>
          <cell r="AQ1653">
            <v>0.92</v>
          </cell>
          <cell r="BG1653" t="b">
            <v>0</v>
          </cell>
          <cell r="BO1653" t="b">
            <v>0</v>
          </cell>
          <cell r="CA1653" t="b">
            <v>0</v>
          </cell>
          <cell r="CB1653" t="b">
            <v>0</v>
          </cell>
          <cell r="CD1653" t="b">
            <v>0</v>
          </cell>
          <cell r="CE1653" t="b">
            <v>0</v>
          </cell>
          <cell r="CG1653" t="b">
            <v>0</v>
          </cell>
          <cell r="CH1653" t="b">
            <v>0</v>
          </cell>
          <cell r="CP1653" t="e">
            <v>#N/A</v>
          </cell>
          <cell r="CT1653" t="b">
            <v>0</v>
          </cell>
          <cell r="CV1653" t="b">
            <v>0</v>
          </cell>
          <cell r="CX1653" t="b">
            <v>0</v>
          </cell>
          <cell r="CZ1653" t="b">
            <v>0</v>
          </cell>
          <cell r="DB1653" t="b">
            <v>0</v>
          </cell>
          <cell r="DD1653" t="b">
            <v>0</v>
          </cell>
          <cell r="DF1653" t="b">
            <v>0</v>
          </cell>
          <cell r="DH1653" t="b">
            <v>0</v>
          </cell>
          <cell r="DJ1653" t="b">
            <v>0</v>
          </cell>
          <cell r="DL1653" t="b">
            <v>0</v>
          </cell>
          <cell r="DN1653" t="b">
            <v>0</v>
          </cell>
          <cell r="DP1653" t="b">
            <v>0</v>
          </cell>
          <cell r="DV1653">
            <v>0</v>
          </cell>
          <cell r="DX1653">
            <v>0</v>
          </cell>
          <cell r="DZ1653">
            <v>0</v>
          </cell>
          <cell r="EB1653">
            <v>0</v>
          </cell>
          <cell r="ED1653">
            <v>0</v>
          </cell>
          <cell r="EF1653">
            <v>0</v>
          </cell>
          <cell r="EJ1653">
            <v>0</v>
          </cell>
          <cell r="EL1653">
            <v>0</v>
          </cell>
          <cell r="EN1653">
            <v>0</v>
          </cell>
          <cell r="EP1653">
            <v>0</v>
          </cell>
          <cell r="ER1653">
            <v>0</v>
          </cell>
          <cell r="ET1653">
            <v>0</v>
          </cell>
          <cell r="EX1653">
            <v>0</v>
          </cell>
          <cell r="EZ1653">
            <v>0</v>
          </cell>
          <cell r="FD1653">
            <v>0</v>
          </cell>
          <cell r="FF1653">
            <v>0</v>
          </cell>
        </row>
        <row r="1654">
          <cell r="A1654" t="str">
            <v>KIISTALA GT 1</v>
          </cell>
          <cell r="B1654" t="str">
            <v>Finland</v>
          </cell>
          <cell r="G1654">
            <v>11.5</v>
          </cell>
          <cell r="H1654">
            <v>0</v>
          </cell>
          <cell r="AK1654">
            <v>2.7312499999999997</v>
          </cell>
          <cell r="AL1654">
            <v>0</v>
          </cell>
          <cell r="AN1654">
            <v>0</v>
          </cell>
          <cell r="AO1654">
            <v>0.46</v>
          </cell>
          <cell r="AP1654">
            <v>172.5</v>
          </cell>
          <cell r="AQ1654">
            <v>0.92</v>
          </cell>
          <cell r="BG1654" t="b">
            <v>0</v>
          </cell>
          <cell r="BO1654" t="b">
            <v>0</v>
          </cell>
          <cell r="CA1654" t="b">
            <v>0</v>
          </cell>
          <cell r="CB1654" t="b">
            <v>0</v>
          </cell>
          <cell r="CD1654" t="b">
            <v>0</v>
          </cell>
          <cell r="CE1654" t="b">
            <v>0</v>
          </cell>
          <cell r="CG1654" t="b">
            <v>0</v>
          </cell>
          <cell r="CH1654" t="b">
            <v>0</v>
          </cell>
          <cell r="CP1654" t="e">
            <v>#N/A</v>
          </cell>
          <cell r="CT1654" t="b">
            <v>0</v>
          </cell>
          <cell r="CV1654" t="b">
            <v>0</v>
          </cell>
          <cell r="CX1654" t="b">
            <v>0</v>
          </cell>
          <cell r="CZ1654" t="b">
            <v>0</v>
          </cell>
          <cell r="DB1654" t="b">
            <v>0</v>
          </cell>
          <cell r="DD1654" t="b">
            <v>0</v>
          </cell>
          <cell r="DF1654" t="b">
            <v>0</v>
          </cell>
          <cell r="DH1654" t="b">
            <v>0</v>
          </cell>
          <cell r="DJ1654" t="b">
            <v>0</v>
          </cell>
          <cell r="DL1654" t="b">
            <v>0</v>
          </cell>
          <cell r="DN1654" t="b">
            <v>0</v>
          </cell>
          <cell r="DP1654" t="b">
            <v>0</v>
          </cell>
          <cell r="DV1654">
            <v>0</v>
          </cell>
          <cell r="DX1654">
            <v>0</v>
          </cell>
          <cell r="DZ1654">
            <v>0</v>
          </cell>
          <cell r="EB1654">
            <v>0</v>
          </cell>
          <cell r="ED1654">
            <v>0</v>
          </cell>
          <cell r="EF1654">
            <v>0</v>
          </cell>
          <cell r="EJ1654">
            <v>0</v>
          </cell>
          <cell r="EL1654">
            <v>0</v>
          </cell>
          <cell r="EN1654">
            <v>0</v>
          </cell>
          <cell r="EP1654">
            <v>0</v>
          </cell>
          <cell r="ER1654">
            <v>0</v>
          </cell>
          <cell r="ET1654">
            <v>0</v>
          </cell>
          <cell r="EX1654">
            <v>0</v>
          </cell>
          <cell r="EZ1654">
            <v>0</v>
          </cell>
          <cell r="FD1654">
            <v>0</v>
          </cell>
          <cell r="FF1654">
            <v>0</v>
          </cell>
        </row>
        <row r="1655">
          <cell r="A1655" t="str">
            <v>KILPILAHTI FINGRID GT 1</v>
          </cell>
          <cell r="B1655" t="str">
            <v>Finland</v>
          </cell>
          <cell r="G1655">
            <v>27</v>
          </cell>
          <cell r="H1655">
            <v>0</v>
          </cell>
          <cell r="AK1655">
            <v>6.9255000000000004</v>
          </cell>
          <cell r="AL1655">
            <v>0</v>
          </cell>
          <cell r="AN1655">
            <v>0</v>
          </cell>
          <cell r="AO1655">
            <v>1.08</v>
          </cell>
          <cell r="AP1655">
            <v>270</v>
          </cell>
          <cell r="AQ1655">
            <v>2.16</v>
          </cell>
          <cell r="BG1655" t="b">
            <v>0</v>
          </cell>
          <cell r="BO1655" t="b">
            <v>0</v>
          </cell>
          <cell r="CA1655" t="b">
            <v>0</v>
          </cell>
          <cell r="CB1655" t="b">
            <v>0</v>
          </cell>
          <cell r="CD1655" t="b">
            <v>0</v>
          </cell>
          <cell r="CE1655" t="b">
            <v>0</v>
          </cell>
          <cell r="CG1655" t="b">
            <v>0</v>
          </cell>
          <cell r="CH1655" t="b">
            <v>0</v>
          </cell>
          <cell r="CP1655" t="e">
            <v>#N/A</v>
          </cell>
          <cell r="CT1655" t="b">
            <v>0</v>
          </cell>
          <cell r="CV1655" t="b">
            <v>0</v>
          </cell>
          <cell r="CX1655" t="b">
            <v>0</v>
          </cell>
          <cell r="CZ1655" t="b">
            <v>0</v>
          </cell>
          <cell r="DB1655" t="b">
            <v>0</v>
          </cell>
          <cell r="DD1655" t="b">
            <v>0</v>
          </cell>
          <cell r="DF1655" t="b">
            <v>0</v>
          </cell>
          <cell r="DH1655" t="b">
            <v>0</v>
          </cell>
          <cell r="DJ1655" t="b">
            <v>0</v>
          </cell>
          <cell r="DL1655" t="b">
            <v>0</v>
          </cell>
          <cell r="DN1655" t="b">
            <v>0</v>
          </cell>
          <cell r="DP1655" t="b">
            <v>0</v>
          </cell>
          <cell r="DV1655">
            <v>0</v>
          </cell>
          <cell r="DX1655">
            <v>0</v>
          </cell>
          <cell r="DZ1655">
            <v>0</v>
          </cell>
          <cell r="EB1655">
            <v>0</v>
          </cell>
          <cell r="ED1655">
            <v>0</v>
          </cell>
          <cell r="EF1655">
            <v>0</v>
          </cell>
          <cell r="EJ1655">
            <v>0</v>
          </cell>
          <cell r="EL1655">
            <v>0</v>
          </cell>
          <cell r="EN1655">
            <v>0</v>
          </cell>
          <cell r="EP1655">
            <v>0</v>
          </cell>
          <cell r="ER1655">
            <v>0</v>
          </cell>
          <cell r="ET1655">
            <v>0</v>
          </cell>
          <cell r="EX1655">
            <v>0</v>
          </cell>
          <cell r="EZ1655">
            <v>0</v>
          </cell>
          <cell r="FD1655">
            <v>0</v>
          </cell>
          <cell r="FF1655">
            <v>0</v>
          </cell>
        </row>
        <row r="1656">
          <cell r="A1656" t="str">
            <v>KILPILAHTI FINGRID GT 1</v>
          </cell>
          <cell r="B1656" t="str">
            <v>Finland</v>
          </cell>
          <cell r="G1656">
            <v>27</v>
          </cell>
          <cell r="H1656">
            <v>0</v>
          </cell>
          <cell r="AK1656">
            <v>6.9255000000000004</v>
          </cell>
          <cell r="AL1656">
            <v>0</v>
          </cell>
          <cell r="AN1656">
            <v>0</v>
          </cell>
          <cell r="AO1656">
            <v>1.08</v>
          </cell>
          <cell r="AP1656">
            <v>270</v>
          </cell>
          <cell r="AQ1656">
            <v>2.16</v>
          </cell>
          <cell r="BG1656" t="b">
            <v>0</v>
          </cell>
          <cell r="BO1656" t="b">
            <v>0</v>
          </cell>
          <cell r="CA1656" t="b">
            <v>0</v>
          </cell>
          <cell r="CB1656" t="b">
            <v>0</v>
          </cell>
          <cell r="CD1656" t="b">
            <v>0</v>
          </cell>
          <cell r="CE1656" t="b">
            <v>0</v>
          </cell>
          <cell r="CG1656" t="b">
            <v>0</v>
          </cell>
          <cell r="CH1656" t="b">
            <v>0</v>
          </cell>
          <cell r="CP1656" t="e">
            <v>#N/A</v>
          </cell>
          <cell r="CT1656" t="b">
            <v>0</v>
          </cell>
          <cell r="CV1656" t="b">
            <v>0</v>
          </cell>
          <cell r="CX1656" t="b">
            <v>0</v>
          </cell>
          <cell r="CZ1656" t="b">
            <v>0</v>
          </cell>
          <cell r="DB1656" t="b">
            <v>0</v>
          </cell>
          <cell r="DD1656" t="b">
            <v>0</v>
          </cell>
          <cell r="DF1656" t="b">
            <v>0</v>
          </cell>
          <cell r="DH1656" t="b">
            <v>0</v>
          </cell>
          <cell r="DJ1656" t="b">
            <v>0</v>
          </cell>
          <cell r="DL1656" t="b">
            <v>0</v>
          </cell>
          <cell r="DN1656" t="b">
            <v>0</v>
          </cell>
          <cell r="DP1656" t="b">
            <v>0</v>
          </cell>
          <cell r="DV1656">
            <v>0</v>
          </cell>
          <cell r="DX1656">
            <v>0</v>
          </cell>
          <cell r="DZ1656">
            <v>0</v>
          </cell>
          <cell r="EB1656">
            <v>0</v>
          </cell>
          <cell r="ED1656">
            <v>0</v>
          </cell>
          <cell r="EF1656">
            <v>0</v>
          </cell>
          <cell r="EJ1656">
            <v>0</v>
          </cell>
          <cell r="EL1656">
            <v>0</v>
          </cell>
          <cell r="EN1656">
            <v>0</v>
          </cell>
          <cell r="EP1656">
            <v>0</v>
          </cell>
          <cell r="ER1656">
            <v>0</v>
          </cell>
          <cell r="ET1656">
            <v>0</v>
          </cell>
          <cell r="EX1656">
            <v>0</v>
          </cell>
          <cell r="EZ1656">
            <v>0</v>
          </cell>
          <cell r="FD1656">
            <v>0</v>
          </cell>
          <cell r="FF1656">
            <v>0</v>
          </cell>
        </row>
        <row r="1657">
          <cell r="A1657" t="str">
            <v>KOKKOLA 1</v>
          </cell>
          <cell r="B1657" t="str">
            <v>Finland</v>
          </cell>
          <cell r="G1657">
            <v>20</v>
          </cell>
          <cell r="H1657">
            <v>50</v>
          </cell>
          <cell r="AK1657">
            <v>4.75</v>
          </cell>
          <cell r="AL1657">
            <v>29.6875</v>
          </cell>
          <cell r="AN1657">
            <v>0</v>
          </cell>
          <cell r="AO1657">
            <v>2.7</v>
          </cell>
          <cell r="AP1657">
            <v>550</v>
          </cell>
          <cell r="AQ1657">
            <v>2.8000000000000003</v>
          </cell>
          <cell r="BG1657" t="b">
            <v>0</v>
          </cell>
          <cell r="BO1657" t="b">
            <v>0</v>
          </cell>
          <cell r="CA1657" t="b">
            <v>0</v>
          </cell>
          <cell r="CB1657" t="b">
            <v>0</v>
          </cell>
          <cell r="CD1657" t="b">
            <v>0</v>
          </cell>
          <cell r="CE1657" t="b">
            <v>0</v>
          </cell>
          <cell r="CG1657" t="b">
            <v>0</v>
          </cell>
          <cell r="CH1657" t="b">
            <v>0</v>
          </cell>
          <cell r="CP1657" t="e">
            <v>#N/A</v>
          </cell>
          <cell r="CT1657" t="b">
            <v>0</v>
          </cell>
          <cell r="CV1657" t="b">
            <v>0</v>
          </cell>
          <cell r="CX1657" t="b">
            <v>0</v>
          </cell>
          <cell r="CZ1657" t="b">
            <v>0</v>
          </cell>
          <cell r="DB1657" t="b">
            <v>0</v>
          </cell>
          <cell r="DD1657" t="b">
            <v>0</v>
          </cell>
          <cell r="DF1657" t="b">
            <v>0</v>
          </cell>
          <cell r="DH1657" t="b">
            <v>0</v>
          </cell>
          <cell r="DJ1657" t="b">
            <v>0</v>
          </cell>
          <cell r="DL1657" t="b">
            <v>0</v>
          </cell>
          <cell r="DN1657" t="b">
            <v>0</v>
          </cell>
          <cell r="DP1657" t="b">
            <v>0</v>
          </cell>
          <cell r="DV1657">
            <v>0</v>
          </cell>
          <cell r="DX1657">
            <v>0</v>
          </cell>
          <cell r="DZ1657">
            <v>0</v>
          </cell>
          <cell r="EB1657">
            <v>0</v>
          </cell>
          <cell r="ED1657">
            <v>0</v>
          </cell>
          <cell r="EF1657">
            <v>0</v>
          </cell>
          <cell r="EJ1657">
            <v>0</v>
          </cell>
          <cell r="EL1657">
            <v>0</v>
          </cell>
          <cell r="EN1657">
            <v>0</v>
          </cell>
          <cell r="EP1657">
            <v>0</v>
          </cell>
          <cell r="ER1657">
            <v>0</v>
          </cell>
          <cell r="ET1657">
            <v>0</v>
          </cell>
          <cell r="EX1657">
            <v>0</v>
          </cell>
          <cell r="EZ1657">
            <v>0</v>
          </cell>
          <cell r="FD1657">
            <v>0</v>
          </cell>
          <cell r="FF1657">
            <v>0</v>
          </cell>
        </row>
        <row r="1658">
          <cell r="A1658" t="str">
            <v>KOKKOLA 1</v>
          </cell>
          <cell r="B1658" t="str">
            <v>Finland</v>
          </cell>
          <cell r="G1658">
            <v>20</v>
          </cell>
          <cell r="H1658">
            <v>50</v>
          </cell>
          <cell r="AK1658">
            <v>4.75</v>
          </cell>
          <cell r="AL1658">
            <v>29.6875</v>
          </cell>
          <cell r="AN1658">
            <v>0</v>
          </cell>
          <cell r="AO1658">
            <v>2.7</v>
          </cell>
          <cell r="AP1658">
            <v>550</v>
          </cell>
          <cell r="AQ1658">
            <v>2.8000000000000003</v>
          </cell>
          <cell r="BG1658" t="b">
            <v>0</v>
          </cell>
          <cell r="BO1658" t="b">
            <v>0</v>
          </cell>
          <cell r="CA1658" t="b">
            <v>0</v>
          </cell>
          <cell r="CB1658" t="b">
            <v>0</v>
          </cell>
          <cell r="CD1658" t="b">
            <v>0</v>
          </cell>
          <cell r="CE1658" t="b">
            <v>0</v>
          </cell>
          <cell r="CG1658" t="b">
            <v>0</v>
          </cell>
          <cell r="CH1658" t="b">
            <v>0</v>
          </cell>
          <cell r="CP1658" t="e">
            <v>#N/A</v>
          </cell>
          <cell r="CT1658" t="b">
            <v>0</v>
          </cell>
          <cell r="CV1658" t="b">
            <v>0</v>
          </cell>
          <cell r="CX1658" t="b">
            <v>0</v>
          </cell>
          <cell r="CZ1658" t="b">
            <v>0</v>
          </cell>
          <cell r="DB1658" t="b">
            <v>0</v>
          </cell>
          <cell r="DD1658" t="b">
            <v>0</v>
          </cell>
          <cell r="DF1658" t="b">
            <v>0</v>
          </cell>
          <cell r="DH1658" t="b">
            <v>0</v>
          </cell>
          <cell r="DJ1658" t="b">
            <v>0</v>
          </cell>
          <cell r="DL1658" t="b">
            <v>0</v>
          </cell>
          <cell r="DN1658" t="b">
            <v>0</v>
          </cell>
          <cell r="DP1658" t="b">
            <v>0</v>
          </cell>
          <cell r="DV1658">
            <v>0</v>
          </cell>
          <cell r="DX1658">
            <v>0</v>
          </cell>
          <cell r="DZ1658">
            <v>0</v>
          </cell>
          <cell r="EB1658">
            <v>0</v>
          </cell>
          <cell r="ED1658">
            <v>0</v>
          </cell>
          <cell r="EF1658">
            <v>0</v>
          </cell>
          <cell r="EJ1658">
            <v>0</v>
          </cell>
          <cell r="EL1658">
            <v>0</v>
          </cell>
          <cell r="EN1658">
            <v>0</v>
          </cell>
          <cell r="EP1658">
            <v>0</v>
          </cell>
          <cell r="ER1658">
            <v>0</v>
          </cell>
          <cell r="ET1658">
            <v>0</v>
          </cell>
          <cell r="EX1658">
            <v>0</v>
          </cell>
          <cell r="EZ1658">
            <v>0</v>
          </cell>
          <cell r="FD1658">
            <v>0</v>
          </cell>
          <cell r="FF1658">
            <v>0</v>
          </cell>
        </row>
        <row r="1659">
          <cell r="A1659" t="str">
            <v>KOTKAN 1</v>
          </cell>
          <cell r="B1659" t="str">
            <v>Finland</v>
          </cell>
          <cell r="G1659">
            <v>19</v>
          </cell>
          <cell r="H1659">
            <v>31.666666666666668</v>
          </cell>
          <cell r="AK1659">
            <v>5.9565000000000001</v>
          </cell>
          <cell r="AL1659">
            <v>16.545833333333334</v>
          </cell>
          <cell r="AN1659">
            <v>0</v>
          </cell>
          <cell r="AO1659">
            <v>2.9944000000000002</v>
          </cell>
          <cell r="AP1659">
            <v>472.15000000000003</v>
          </cell>
          <cell r="AQ1659">
            <v>2.66</v>
          </cell>
          <cell r="BG1659" t="b">
            <v>0</v>
          </cell>
          <cell r="BO1659" t="b">
            <v>0</v>
          </cell>
          <cell r="CA1659" t="b">
            <v>0</v>
          </cell>
          <cell r="CB1659" t="b">
            <v>0</v>
          </cell>
          <cell r="CD1659" t="b">
            <v>0</v>
          </cell>
          <cell r="CE1659" t="b">
            <v>0</v>
          </cell>
          <cell r="CG1659" t="b">
            <v>0</v>
          </cell>
          <cell r="CH1659" t="b">
            <v>0</v>
          </cell>
          <cell r="CP1659" t="e">
            <v>#N/A</v>
          </cell>
          <cell r="CT1659" t="b">
            <v>0</v>
          </cell>
          <cell r="CV1659" t="b">
            <v>0</v>
          </cell>
          <cell r="CX1659" t="b">
            <v>0</v>
          </cell>
          <cell r="CZ1659" t="b">
            <v>0</v>
          </cell>
          <cell r="DB1659" t="b">
            <v>0</v>
          </cell>
          <cell r="DD1659" t="b">
            <v>0</v>
          </cell>
          <cell r="DF1659" t="b">
            <v>0</v>
          </cell>
          <cell r="DH1659" t="b">
            <v>0</v>
          </cell>
          <cell r="DJ1659" t="b">
            <v>0</v>
          </cell>
          <cell r="DL1659" t="b">
            <v>0</v>
          </cell>
          <cell r="DN1659" t="b">
            <v>0</v>
          </cell>
          <cell r="DP1659" t="b">
            <v>0</v>
          </cell>
          <cell r="DV1659">
            <v>0</v>
          </cell>
          <cell r="DX1659">
            <v>0</v>
          </cell>
          <cell r="DZ1659">
            <v>0</v>
          </cell>
          <cell r="EB1659">
            <v>0</v>
          </cell>
          <cell r="ED1659">
            <v>0</v>
          </cell>
          <cell r="EF1659">
            <v>0</v>
          </cell>
          <cell r="EJ1659">
            <v>0</v>
          </cell>
          <cell r="EL1659">
            <v>0</v>
          </cell>
          <cell r="EN1659">
            <v>0</v>
          </cell>
          <cell r="EP1659">
            <v>0</v>
          </cell>
          <cell r="ER1659">
            <v>0</v>
          </cell>
          <cell r="ET1659">
            <v>0</v>
          </cell>
          <cell r="EX1659">
            <v>0</v>
          </cell>
          <cell r="EZ1659">
            <v>0</v>
          </cell>
          <cell r="FD1659">
            <v>0</v>
          </cell>
          <cell r="FF1659">
            <v>0</v>
          </cell>
        </row>
        <row r="1660">
          <cell r="A1660" t="str">
            <v>KOTKAN 1</v>
          </cell>
          <cell r="B1660" t="str">
            <v>Finland</v>
          </cell>
          <cell r="G1660">
            <v>19</v>
          </cell>
          <cell r="H1660">
            <v>31.666666666666668</v>
          </cell>
          <cell r="AK1660">
            <v>5.9565000000000001</v>
          </cell>
          <cell r="AL1660">
            <v>16.545833333333334</v>
          </cell>
          <cell r="AN1660">
            <v>0</v>
          </cell>
          <cell r="AO1660">
            <v>2.9944000000000002</v>
          </cell>
          <cell r="AP1660">
            <v>472.15000000000003</v>
          </cell>
          <cell r="AQ1660">
            <v>2.66</v>
          </cell>
          <cell r="BG1660" t="b">
            <v>0</v>
          </cell>
          <cell r="BO1660" t="b">
            <v>0</v>
          </cell>
          <cell r="CA1660" t="b">
            <v>0</v>
          </cell>
          <cell r="CB1660" t="b">
            <v>0</v>
          </cell>
          <cell r="CD1660" t="b">
            <v>0</v>
          </cell>
          <cell r="CE1660" t="b">
            <v>0</v>
          </cell>
          <cell r="CG1660" t="b">
            <v>0</v>
          </cell>
          <cell r="CH1660" t="b">
            <v>0</v>
          </cell>
          <cell r="CP1660" t="e">
            <v>#N/A</v>
          </cell>
          <cell r="CT1660" t="b">
            <v>0</v>
          </cell>
          <cell r="CV1660" t="b">
            <v>0</v>
          </cell>
          <cell r="CX1660" t="b">
            <v>0</v>
          </cell>
          <cell r="CZ1660" t="b">
            <v>0</v>
          </cell>
          <cell r="DB1660" t="b">
            <v>0</v>
          </cell>
          <cell r="DD1660" t="b">
            <v>0</v>
          </cell>
          <cell r="DF1660" t="b">
            <v>0</v>
          </cell>
          <cell r="DH1660" t="b">
            <v>0</v>
          </cell>
          <cell r="DJ1660" t="b">
            <v>0</v>
          </cell>
          <cell r="DL1660" t="b">
            <v>0</v>
          </cell>
          <cell r="DN1660" t="b">
            <v>0</v>
          </cell>
          <cell r="DP1660" t="b">
            <v>0</v>
          </cell>
          <cell r="DV1660">
            <v>0</v>
          </cell>
          <cell r="DX1660">
            <v>0</v>
          </cell>
          <cell r="DZ1660">
            <v>0</v>
          </cell>
          <cell r="EB1660">
            <v>0</v>
          </cell>
          <cell r="ED1660">
            <v>0</v>
          </cell>
          <cell r="EF1660">
            <v>0</v>
          </cell>
          <cell r="EJ1660">
            <v>0</v>
          </cell>
          <cell r="EL1660">
            <v>0</v>
          </cell>
          <cell r="EN1660">
            <v>0</v>
          </cell>
          <cell r="EP1660">
            <v>0</v>
          </cell>
          <cell r="ER1660">
            <v>0</v>
          </cell>
          <cell r="ET1660">
            <v>0</v>
          </cell>
          <cell r="EX1660">
            <v>0</v>
          </cell>
          <cell r="EZ1660">
            <v>0</v>
          </cell>
          <cell r="FD1660">
            <v>0</v>
          </cell>
          <cell r="FF1660">
            <v>0</v>
          </cell>
        </row>
        <row r="1661">
          <cell r="A1661" t="str">
            <v>KOTKAN GT 1</v>
          </cell>
          <cell r="B1661" t="str">
            <v>Finland</v>
          </cell>
          <cell r="G1661">
            <v>25.5</v>
          </cell>
          <cell r="H1661">
            <v>51</v>
          </cell>
          <cell r="AK1661">
            <v>7.0252499999999989</v>
          </cell>
          <cell r="AL1661">
            <v>28.100999999999996</v>
          </cell>
          <cell r="AN1661">
            <v>0</v>
          </cell>
          <cell r="AO1661">
            <v>1.02</v>
          </cell>
          <cell r="AP1661">
            <v>255</v>
          </cell>
          <cell r="AQ1661">
            <v>2.04</v>
          </cell>
          <cell r="BG1661" t="b">
            <v>0</v>
          </cell>
          <cell r="BO1661" t="b">
            <v>0</v>
          </cell>
          <cell r="CA1661" t="b">
            <v>0</v>
          </cell>
          <cell r="CB1661" t="b">
            <v>0</v>
          </cell>
          <cell r="CD1661" t="b">
            <v>0</v>
          </cell>
          <cell r="CE1661" t="b">
            <v>0</v>
          </cell>
          <cell r="CG1661" t="b">
            <v>0</v>
          </cell>
          <cell r="CH1661" t="b">
            <v>0</v>
          </cell>
          <cell r="CP1661" t="e">
            <v>#N/A</v>
          </cell>
          <cell r="CT1661" t="b">
            <v>0</v>
          </cell>
          <cell r="CV1661" t="b">
            <v>0</v>
          </cell>
          <cell r="CX1661" t="b">
            <v>0</v>
          </cell>
          <cell r="CZ1661" t="b">
            <v>0</v>
          </cell>
          <cell r="DB1661" t="b">
            <v>0</v>
          </cell>
          <cell r="DD1661" t="b">
            <v>0</v>
          </cell>
          <cell r="DF1661" t="b">
            <v>0</v>
          </cell>
          <cell r="DH1661" t="b">
            <v>0</v>
          </cell>
          <cell r="DJ1661" t="b">
            <v>0</v>
          </cell>
          <cell r="DL1661" t="b">
            <v>0</v>
          </cell>
          <cell r="DN1661" t="b">
            <v>0</v>
          </cell>
          <cell r="DP1661" t="b">
            <v>0</v>
          </cell>
          <cell r="DV1661">
            <v>0</v>
          </cell>
          <cell r="DX1661">
            <v>0</v>
          </cell>
          <cell r="DZ1661">
            <v>0</v>
          </cell>
          <cell r="EB1661">
            <v>0</v>
          </cell>
          <cell r="ED1661">
            <v>0</v>
          </cell>
          <cell r="EF1661">
            <v>0</v>
          </cell>
          <cell r="EJ1661">
            <v>0</v>
          </cell>
          <cell r="EL1661">
            <v>0</v>
          </cell>
          <cell r="EN1661">
            <v>0</v>
          </cell>
          <cell r="EP1661">
            <v>0</v>
          </cell>
          <cell r="ER1661">
            <v>0</v>
          </cell>
          <cell r="ET1661">
            <v>0</v>
          </cell>
          <cell r="EX1661">
            <v>0</v>
          </cell>
          <cell r="EZ1661">
            <v>0</v>
          </cell>
          <cell r="FD1661">
            <v>0</v>
          </cell>
          <cell r="FF1661">
            <v>0</v>
          </cell>
        </row>
        <row r="1662">
          <cell r="A1662" t="str">
            <v>KOTKAN GT 1</v>
          </cell>
          <cell r="B1662" t="str">
            <v>Finland</v>
          </cell>
          <cell r="G1662">
            <v>25.5</v>
          </cell>
          <cell r="H1662">
            <v>51</v>
          </cell>
          <cell r="AK1662">
            <v>7.0252499999999989</v>
          </cell>
          <cell r="AL1662">
            <v>28.100999999999996</v>
          </cell>
          <cell r="AN1662">
            <v>0</v>
          </cell>
          <cell r="AO1662">
            <v>1.02</v>
          </cell>
          <cell r="AP1662">
            <v>255</v>
          </cell>
          <cell r="AQ1662">
            <v>2.04</v>
          </cell>
          <cell r="BG1662" t="b">
            <v>0</v>
          </cell>
          <cell r="BO1662" t="b">
            <v>0</v>
          </cell>
          <cell r="CA1662" t="b">
            <v>0</v>
          </cell>
          <cell r="CB1662" t="b">
            <v>0</v>
          </cell>
          <cell r="CD1662" t="b">
            <v>0</v>
          </cell>
          <cell r="CE1662" t="b">
            <v>0</v>
          </cell>
          <cell r="CG1662" t="b">
            <v>0</v>
          </cell>
          <cell r="CH1662" t="b">
            <v>0</v>
          </cell>
          <cell r="CP1662" t="e">
            <v>#N/A</v>
          </cell>
          <cell r="CT1662" t="b">
            <v>0</v>
          </cell>
          <cell r="CV1662" t="b">
            <v>0</v>
          </cell>
          <cell r="CX1662" t="b">
            <v>0</v>
          </cell>
          <cell r="CZ1662" t="b">
            <v>0</v>
          </cell>
          <cell r="DB1662" t="b">
            <v>0</v>
          </cell>
          <cell r="DD1662" t="b">
            <v>0</v>
          </cell>
          <cell r="DF1662" t="b">
            <v>0</v>
          </cell>
          <cell r="DH1662" t="b">
            <v>0</v>
          </cell>
          <cell r="DJ1662" t="b">
            <v>0</v>
          </cell>
          <cell r="DL1662" t="b">
            <v>0</v>
          </cell>
          <cell r="DN1662" t="b">
            <v>0</v>
          </cell>
          <cell r="DP1662" t="b">
            <v>0</v>
          </cell>
          <cell r="DV1662">
            <v>0</v>
          </cell>
          <cell r="DX1662">
            <v>0</v>
          </cell>
          <cell r="DZ1662">
            <v>0</v>
          </cell>
          <cell r="EB1662">
            <v>0</v>
          </cell>
          <cell r="ED1662">
            <v>0</v>
          </cell>
          <cell r="EF1662">
            <v>0</v>
          </cell>
          <cell r="EJ1662">
            <v>0</v>
          </cell>
          <cell r="EL1662">
            <v>0</v>
          </cell>
          <cell r="EN1662">
            <v>0</v>
          </cell>
          <cell r="EP1662">
            <v>0</v>
          </cell>
          <cell r="ER1662">
            <v>0</v>
          </cell>
          <cell r="ET1662">
            <v>0</v>
          </cell>
          <cell r="EX1662">
            <v>0</v>
          </cell>
          <cell r="EZ1662">
            <v>0</v>
          </cell>
          <cell r="FD1662">
            <v>0</v>
          </cell>
          <cell r="FF1662">
            <v>0</v>
          </cell>
        </row>
        <row r="1663">
          <cell r="A1663" t="str">
            <v>KotkanBio</v>
          </cell>
          <cell r="B1663" t="str">
            <v>Finland</v>
          </cell>
          <cell r="G1663">
            <v>17</v>
          </cell>
          <cell r="H1663">
            <v>56</v>
          </cell>
          <cell r="AK1663">
            <v>3.7145000000000001</v>
          </cell>
          <cell r="AL1663">
            <v>40.306823529411773</v>
          </cell>
          <cell r="AN1663">
            <v>0</v>
          </cell>
          <cell r="AO1663">
            <v>0.85000000000000009</v>
          </cell>
          <cell r="AP1663">
            <v>340</v>
          </cell>
          <cell r="AQ1663">
            <v>1.36</v>
          </cell>
          <cell r="BG1663" t="b">
            <v>0</v>
          </cell>
          <cell r="BO1663" t="b">
            <v>0</v>
          </cell>
          <cell r="CA1663" t="b">
            <v>0</v>
          </cell>
          <cell r="CB1663" t="b">
            <v>0</v>
          </cell>
          <cell r="CD1663" t="b">
            <v>0</v>
          </cell>
          <cell r="CE1663" t="b">
            <v>0</v>
          </cell>
          <cell r="CG1663" t="b">
            <v>0</v>
          </cell>
          <cell r="CH1663" t="b">
            <v>0</v>
          </cell>
          <cell r="CP1663" t="str">
            <v>ECWCHGTC</v>
          </cell>
          <cell r="CT1663" t="b">
            <v>0</v>
          </cell>
          <cell r="CV1663" t="b">
            <v>0</v>
          </cell>
          <cell r="CX1663" t="b">
            <v>0</v>
          </cell>
          <cell r="CZ1663" t="b">
            <v>0</v>
          </cell>
          <cell r="DB1663" t="b">
            <v>0</v>
          </cell>
          <cell r="DD1663" t="b">
            <v>0</v>
          </cell>
          <cell r="DF1663" t="b">
            <v>0</v>
          </cell>
          <cell r="DH1663" t="b">
            <v>0</v>
          </cell>
          <cell r="DJ1663" t="b">
            <v>0</v>
          </cell>
          <cell r="DL1663" t="b">
            <v>0</v>
          </cell>
          <cell r="DN1663" t="b">
            <v>0</v>
          </cell>
          <cell r="DP1663" t="b">
            <v>0</v>
          </cell>
          <cell r="DV1663">
            <v>0</v>
          </cell>
          <cell r="DX1663">
            <v>0</v>
          </cell>
          <cell r="DZ1663">
            <v>0</v>
          </cell>
          <cell r="EB1663">
            <v>0</v>
          </cell>
          <cell r="ED1663">
            <v>0</v>
          </cell>
          <cell r="EF1663">
            <v>0</v>
          </cell>
          <cell r="EJ1663">
            <v>0</v>
          </cell>
          <cell r="EL1663">
            <v>0</v>
          </cell>
          <cell r="EN1663">
            <v>0</v>
          </cell>
          <cell r="EP1663">
            <v>0</v>
          </cell>
          <cell r="ER1663">
            <v>0</v>
          </cell>
          <cell r="ET1663">
            <v>0</v>
          </cell>
          <cell r="EX1663">
            <v>0</v>
          </cell>
          <cell r="EZ1663">
            <v>0</v>
          </cell>
          <cell r="FD1663">
            <v>0</v>
          </cell>
          <cell r="FF1663">
            <v>0</v>
          </cell>
        </row>
        <row r="1664">
          <cell r="A1664" t="str">
            <v>KOUVOLA GT 1</v>
          </cell>
          <cell r="B1664" t="str">
            <v>Finland</v>
          </cell>
          <cell r="G1664">
            <v>49.5</v>
          </cell>
          <cell r="H1664">
            <v>0</v>
          </cell>
          <cell r="AK1664">
            <v>15.048</v>
          </cell>
          <cell r="AL1664">
            <v>0</v>
          </cell>
          <cell r="AN1664">
            <v>0</v>
          </cell>
          <cell r="AO1664">
            <v>1.98</v>
          </cell>
          <cell r="AP1664">
            <v>495</v>
          </cell>
          <cell r="AQ1664">
            <v>3.96</v>
          </cell>
          <cell r="BG1664" t="b">
            <v>0</v>
          </cell>
          <cell r="BO1664" t="b">
            <v>0</v>
          </cell>
          <cell r="CA1664" t="b">
            <v>0</v>
          </cell>
          <cell r="CB1664" t="b">
            <v>0</v>
          </cell>
          <cell r="CD1664" t="b">
            <v>0</v>
          </cell>
          <cell r="CE1664" t="b">
            <v>0</v>
          </cell>
          <cell r="CG1664" t="b">
            <v>0</v>
          </cell>
          <cell r="CH1664" t="b">
            <v>0</v>
          </cell>
          <cell r="CP1664" t="e">
            <v>#N/A</v>
          </cell>
          <cell r="CT1664" t="b">
            <v>0</v>
          </cell>
          <cell r="CV1664" t="b">
            <v>0</v>
          </cell>
          <cell r="CX1664" t="b">
            <v>0</v>
          </cell>
          <cell r="CZ1664" t="b">
            <v>0</v>
          </cell>
          <cell r="DB1664" t="b">
            <v>0</v>
          </cell>
          <cell r="DD1664" t="b">
            <v>0</v>
          </cell>
          <cell r="DF1664" t="b">
            <v>0</v>
          </cell>
          <cell r="DH1664" t="b">
            <v>0</v>
          </cell>
          <cell r="DJ1664" t="b">
            <v>0</v>
          </cell>
          <cell r="DL1664" t="b">
            <v>0</v>
          </cell>
          <cell r="DN1664" t="b">
            <v>0</v>
          </cell>
          <cell r="DP1664" t="b">
            <v>0</v>
          </cell>
          <cell r="DV1664">
            <v>0</v>
          </cell>
          <cell r="DX1664">
            <v>0</v>
          </cell>
          <cell r="DZ1664">
            <v>0</v>
          </cell>
          <cell r="EB1664">
            <v>0</v>
          </cell>
          <cell r="ED1664">
            <v>0</v>
          </cell>
          <cell r="EF1664">
            <v>0</v>
          </cell>
          <cell r="EJ1664">
            <v>0</v>
          </cell>
          <cell r="EL1664">
            <v>0</v>
          </cell>
          <cell r="EN1664">
            <v>0</v>
          </cell>
          <cell r="EP1664">
            <v>0</v>
          </cell>
          <cell r="ER1664">
            <v>0</v>
          </cell>
          <cell r="ET1664">
            <v>0</v>
          </cell>
          <cell r="EX1664">
            <v>0</v>
          </cell>
          <cell r="EZ1664">
            <v>0</v>
          </cell>
          <cell r="FD1664">
            <v>0</v>
          </cell>
          <cell r="FF1664">
            <v>0</v>
          </cell>
        </row>
        <row r="1665">
          <cell r="A1665" t="str">
            <v>KOUVOLA GT 1</v>
          </cell>
          <cell r="B1665" t="str">
            <v>Finland</v>
          </cell>
          <cell r="G1665">
            <v>49.5</v>
          </cell>
          <cell r="H1665">
            <v>0</v>
          </cell>
          <cell r="AK1665">
            <v>15.048</v>
          </cell>
          <cell r="AL1665">
            <v>0</v>
          </cell>
          <cell r="AN1665">
            <v>0</v>
          </cell>
          <cell r="AO1665">
            <v>1.98</v>
          </cell>
          <cell r="AP1665">
            <v>495</v>
          </cell>
          <cell r="AQ1665">
            <v>3.96</v>
          </cell>
          <cell r="BG1665" t="b">
            <v>0</v>
          </cell>
          <cell r="BO1665" t="b">
            <v>0</v>
          </cell>
          <cell r="CA1665" t="b">
            <v>0</v>
          </cell>
          <cell r="CB1665" t="b">
            <v>0</v>
          </cell>
          <cell r="CD1665" t="b">
            <v>0</v>
          </cell>
          <cell r="CE1665" t="b">
            <v>0</v>
          </cell>
          <cell r="CG1665" t="b">
            <v>0</v>
          </cell>
          <cell r="CH1665" t="b">
            <v>0</v>
          </cell>
          <cell r="CP1665" t="e">
            <v>#N/A</v>
          </cell>
          <cell r="CT1665" t="b">
            <v>0</v>
          </cell>
          <cell r="CV1665" t="b">
            <v>0</v>
          </cell>
          <cell r="CX1665" t="b">
            <v>0</v>
          </cell>
          <cell r="CZ1665" t="b">
            <v>0</v>
          </cell>
          <cell r="DB1665" t="b">
            <v>0</v>
          </cell>
          <cell r="DD1665" t="b">
            <v>0</v>
          </cell>
          <cell r="DF1665" t="b">
            <v>0</v>
          </cell>
          <cell r="DH1665" t="b">
            <v>0</v>
          </cell>
          <cell r="DJ1665" t="b">
            <v>0</v>
          </cell>
          <cell r="DL1665" t="b">
            <v>0</v>
          </cell>
          <cell r="DN1665" t="b">
            <v>0</v>
          </cell>
          <cell r="DP1665" t="b">
            <v>0</v>
          </cell>
          <cell r="DV1665">
            <v>0</v>
          </cell>
          <cell r="DX1665">
            <v>0</v>
          </cell>
          <cell r="DZ1665">
            <v>0</v>
          </cell>
          <cell r="EB1665">
            <v>0</v>
          </cell>
          <cell r="ED1665">
            <v>0</v>
          </cell>
          <cell r="EF1665">
            <v>0</v>
          </cell>
          <cell r="EJ1665">
            <v>0</v>
          </cell>
          <cell r="EL1665">
            <v>0</v>
          </cell>
          <cell r="EN1665">
            <v>0</v>
          </cell>
          <cell r="EP1665">
            <v>0</v>
          </cell>
          <cell r="ER1665">
            <v>0</v>
          </cell>
          <cell r="ET1665">
            <v>0</v>
          </cell>
          <cell r="EX1665">
            <v>0</v>
          </cell>
          <cell r="EZ1665">
            <v>0</v>
          </cell>
          <cell r="FD1665">
            <v>0</v>
          </cell>
          <cell r="FF1665">
            <v>0</v>
          </cell>
        </row>
        <row r="1666">
          <cell r="A1666" t="str">
            <v>KRISTIINA 1</v>
          </cell>
          <cell r="B1666" t="str">
            <v>Finland</v>
          </cell>
          <cell r="G1666">
            <v>210</v>
          </cell>
          <cell r="H1666">
            <v>0</v>
          </cell>
          <cell r="AK1666">
            <v>79.8</v>
          </cell>
          <cell r="AL1666">
            <v>0</v>
          </cell>
          <cell r="AN1666">
            <v>0</v>
          </cell>
          <cell r="AO1666">
            <v>16.8</v>
          </cell>
          <cell r="AP1666">
            <v>4200</v>
          </cell>
          <cell r="AQ1666">
            <v>29.400000000000002</v>
          </cell>
          <cell r="BG1666" t="b">
            <v>0</v>
          </cell>
          <cell r="BO1666" t="b">
            <v>0</v>
          </cell>
          <cell r="CA1666" t="b">
            <v>0</v>
          </cell>
          <cell r="CB1666" t="b">
            <v>0</v>
          </cell>
          <cell r="CD1666" t="b">
            <v>0</v>
          </cell>
          <cell r="CE1666" t="b">
            <v>0</v>
          </cell>
          <cell r="CG1666" t="b">
            <v>0</v>
          </cell>
          <cell r="CH1666" t="b">
            <v>0</v>
          </cell>
          <cell r="CP1666" t="e">
            <v>#N/A</v>
          </cell>
          <cell r="CT1666" t="b">
            <v>0</v>
          </cell>
          <cell r="CV1666" t="b">
            <v>0</v>
          </cell>
          <cell r="CX1666" t="b">
            <v>0</v>
          </cell>
          <cell r="CZ1666" t="b">
            <v>0</v>
          </cell>
          <cell r="DB1666" t="b">
            <v>0</v>
          </cell>
          <cell r="DD1666" t="b">
            <v>0</v>
          </cell>
          <cell r="DF1666" t="b">
            <v>0</v>
          </cell>
          <cell r="DH1666" t="b">
            <v>0</v>
          </cell>
          <cell r="DJ1666" t="b">
            <v>0</v>
          </cell>
          <cell r="DL1666" t="b">
            <v>0</v>
          </cell>
          <cell r="DN1666" t="b">
            <v>0</v>
          </cell>
          <cell r="DP1666" t="b">
            <v>0</v>
          </cell>
          <cell r="DV1666">
            <v>0</v>
          </cell>
          <cell r="DX1666">
            <v>0</v>
          </cell>
          <cell r="DZ1666">
            <v>0</v>
          </cell>
          <cell r="EB1666">
            <v>0</v>
          </cell>
          <cell r="ED1666">
            <v>0</v>
          </cell>
          <cell r="EF1666">
            <v>0</v>
          </cell>
          <cell r="EJ1666">
            <v>0</v>
          </cell>
          <cell r="EL1666">
            <v>0</v>
          </cell>
          <cell r="EN1666">
            <v>0</v>
          </cell>
          <cell r="EP1666">
            <v>0</v>
          </cell>
          <cell r="ER1666">
            <v>0</v>
          </cell>
          <cell r="ET1666">
            <v>0</v>
          </cell>
          <cell r="EX1666">
            <v>0</v>
          </cell>
          <cell r="EZ1666">
            <v>0</v>
          </cell>
          <cell r="FD1666">
            <v>0</v>
          </cell>
          <cell r="FF1666">
            <v>0</v>
          </cell>
        </row>
        <row r="1667">
          <cell r="A1667" t="str">
            <v>KRISTIINA 1</v>
          </cell>
          <cell r="B1667" t="str">
            <v>Finland</v>
          </cell>
          <cell r="G1667">
            <v>210</v>
          </cell>
          <cell r="H1667">
            <v>0</v>
          </cell>
          <cell r="AK1667">
            <v>79.8</v>
          </cell>
          <cell r="AL1667">
            <v>0</v>
          </cell>
          <cell r="AN1667">
            <v>0</v>
          </cell>
          <cell r="AO1667">
            <v>16.8</v>
          </cell>
          <cell r="AP1667">
            <v>4200</v>
          </cell>
          <cell r="AQ1667">
            <v>39.9</v>
          </cell>
          <cell r="BG1667" t="b">
            <v>0</v>
          </cell>
          <cell r="BO1667" t="b">
            <v>0</v>
          </cell>
          <cell r="CA1667" t="b">
            <v>0</v>
          </cell>
          <cell r="CB1667" t="b">
            <v>0</v>
          </cell>
          <cell r="CD1667" t="b">
            <v>0</v>
          </cell>
          <cell r="CE1667" t="b">
            <v>0</v>
          </cell>
          <cell r="CG1667" t="b">
            <v>0</v>
          </cell>
          <cell r="CH1667" t="b">
            <v>0</v>
          </cell>
          <cell r="CP1667" t="e">
            <v>#N/A</v>
          </cell>
          <cell r="CT1667" t="b">
            <v>0</v>
          </cell>
          <cell r="CV1667" t="b">
            <v>0</v>
          </cell>
          <cell r="CX1667" t="b">
            <v>0</v>
          </cell>
          <cell r="CZ1667" t="b">
            <v>0</v>
          </cell>
          <cell r="DB1667" t="b">
            <v>0</v>
          </cell>
          <cell r="DD1667" t="b">
            <v>0</v>
          </cell>
          <cell r="DF1667" t="b">
            <v>0</v>
          </cell>
          <cell r="DH1667" t="b">
            <v>0</v>
          </cell>
          <cell r="DJ1667" t="b">
            <v>0</v>
          </cell>
          <cell r="DL1667" t="b">
            <v>0</v>
          </cell>
          <cell r="DN1667" t="b">
            <v>0</v>
          </cell>
          <cell r="DP1667" t="b">
            <v>0</v>
          </cell>
          <cell r="DV1667">
            <v>0</v>
          </cell>
          <cell r="DX1667">
            <v>0</v>
          </cell>
          <cell r="DZ1667">
            <v>0</v>
          </cell>
          <cell r="EB1667">
            <v>0</v>
          </cell>
          <cell r="ED1667">
            <v>0</v>
          </cell>
          <cell r="EF1667">
            <v>0</v>
          </cell>
          <cell r="EJ1667">
            <v>0</v>
          </cell>
          <cell r="EL1667">
            <v>0</v>
          </cell>
          <cell r="EN1667">
            <v>0</v>
          </cell>
          <cell r="EP1667">
            <v>0</v>
          </cell>
          <cell r="ER1667">
            <v>0</v>
          </cell>
          <cell r="ET1667">
            <v>0</v>
          </cell>
          <cell r="EX1667">
            <v>0</v>
          </cell>
          <cell r="EZ1667">
            <v>0</v>
          </cell>
          <cell r="FD1667">
            <v>0</v>
          </cell>
          <cell r="FF1667">
            <v>0</v>
          </cell>
        </row>
        <row r="1668">
          <cell r="A1668" t="str">
            <v>KRISTIINA 2</v>
          </cell>
          <cell r="B1668" t="str">
            <v>Finland</v>
          </cell>
          <cell r="G1668">
            <v>242</v>
          </cell>
          <cell r="H1668">
            <v>0</v>
          </cell>
          <cell r="AK1668">
            <v>94.258999999999986</v>
          </cell>
          <cell r="AL1668">
            <v>0</v>
          </cell>
          <cell r="AN1668">
            <v>0</v>
          </cell>
          <cell r="AO1668">
            <v>38.139200000000002</v>
          </cell>
          <cell r="AP1668">
            <v>6013.7000000000007</v>
          </cell>
          <cell r="AQ1668">
            <v>33.880000000000003</v>
          </cell>
          <cell r="BG1668" t="b">
            <v>0</v>
          </cell>
          <cell r="BO1668" t="b">
            <v>0</v>
          </cell>
          <cell r="CA1668" t="b">
            <v>0</v>
          </cell>
          <cell r="CB1668" t="b">
            <v>0</v>
          </cell>
          <cell r="CD1668" t="b">
            <v>0</v>
          </cell>
          <cell r="CE1668" t="b">
            <v>0</v>
          </cell>
          <cell r="CG1668" t="b">
            <v>0</v>
          </cell>
          <cell r="CH1668" t="b">
            <v>0</v>
          </cell>
          <cell r="CP1668" t="e">
            <v>#N/A</v>
          </cell>
          <cell r="CT1668" t="b">
            <v>0</v>
          </cell>
          <cell r="CV1668" t="b">
            <v>0</v>
          </cell>
          <cell r="CX1668" t="b">
            <v>0</v>
          </cell>
          <cell r="CZ1668" t="b">
            <v>0</v>
          </cell>
          <cell r="DB1668" t="b">
            <v>0</v>
          </cell>
          <cell r="DD1668" t="b">
            <v>0</v>
          </cell>
          <cell r="DF1668" t="b">
            <v>0</v>
          </cell>
          <cell r="DH1668" t="b">
            <v>0</v>
          </cell>
          <cell r="DJ1668" t="b">
            <v>0</v>
          </cell>
          <cell r="DL1668" t="b">
            <v>0</v>
          </cell>
          <cell r="DN1668" t="b">
            <v>0</v>
          </cell>
          <cell r="DP1668" t="b">
            <v>0</v>
          </cell>
          <cell r="DV1668">
            <v>0</v>
          </cell>
          <cell r="DX1668">
            <v>0</v>
          </cell>
          <cell r="DZ1668">
            <v>0</v>
          </cell>
          <cell r="EB1668">
            <v>0</v>
          </cell>
          <cell r="ED1668">
            <v>0</v>
          </cell>
          <cell r="EF1668">
            <v>0</v>
          </cell>
          <cell r="EJ1668">
            <v>0</v>
          </cell>
          <cell r="EL1668">
            <v>0</v>
          </cell>
          <cell r="EN1668">
            <v>0</v>
          </cell>
          <cell r="EP1668">
            <v>0</v>
          </cell>
          <cell r="ER1668">
            <v>0</v>
          </cell>
          <cell r="ET1668">
            <v>0</v>
          </cell>
          <cell r="EX1668">
            <v>0</v>
          </cell>
          <cell r="EZ1668">
            <v>0</v>
          </cell>
          <cell r="FD1668">
            <v>0</v>
          </cell>
          <cell r="FF1668">
            <v>0</v>
          </cell>
        </row>
        <row r="1669">
          <cell r="A1669" t="str">
            <v>KRISTIINA 2</v>
          </cell>
          <cell r="B1669" t="str">
            <v>Finland</v>
          </cell>
          <cell r="G1669">
            <v>242</v>
          </cell>
          <cell r="H1669">
            <v>0</v>
          </cell>
          <cell r="AK1669">
            <v>94.258999999999986</v>
          </cell>
          <cell r="AL1669">
            <v>0</v>
          </cell>
          <cell r="AN1669">
            <v>0</v>
          </cell>
          <cell r="AO1669">
            <v>38.139200000000002</v>
          </cell>
          <cell r="AP1669">
            <v>6013.7000000000007</v>
          </cell>
          <cell r="AQ1669">
            <v>33.880000000000003</v>
          </cell>
          <cell r="BG1669" t="b">
            <v>0</v>
          </cell>
          <cell r="BO1669" t="b">
            <v>0</v>
          </cell>
          <cell r="CA1669" t="b">
            <v>0</v>
          </cell>
          <cell r="CB1669" t="b">
            <v>0</v>
          </cell>
          <cell r="CD1669" t="b">
            <v>0</v>
          </cell>
          <cell r="CE1669" t="b">
            <v>0</v>
          </cell>
          <cell r="CG1669" t="b">
            <v>0</v>
          </cell>
          <cell r="CH1669" t="b">
            <v>0</v>
          </cell>
          <cell r="CP1669" t="e">
            <v>#N/A</v>
          </cell>
          <cell r="CT1669" t="b">
            <v>0</v>
          </cell>
          <cell r="CV1669" t="b">
            <v>0</v>
          </cell>
          <cell r="CX1669" t="b">
            <v>0</v>
          </cell>
          <cell r="CZ1669" t="b">
            <v>0</v>
          </cell>
          <cell r="DB1669" t="b">
            <v>0</v>
          </cell>
          <cell r="DD1669" t="b">
            <v>0</v>
          </cell>
          <cell r="DF1669" t="b">
            <v>0</v>
          </cell>
          <cell r="DH1669" t="b">
            <v>0</v>
          </cell>
          <cell r="DJ1669" t="b">
            <v>0</v>
          </cell>
          <cell r="DL1669" t="b">
            <v>0</v>
          </cell>
          <cell r="DN1669" t="b">
            <v>0</v>
          </cell>
          <cell r="DP1669" t="b">
            <v>0</v>
          </cell>
          <cell r="DV1669">
            <v>0</v>
          </cell>
          <cell r="DX1669">
            <v>0</v>
          </cell>
          <cell r="DZ1669">
            <v>0</v>
          </cell>
          <cell r="EB1669">
            <v>0</v>
          </cell>
          <cell r="ED1669">
            <v>0</v>
          </cell>
          <cell r="EF1669">
            <v>0</v>
          </cell>
          <cell r="EJ1669">
            <v>0</v>
          </cell>
          <cell r="EL1669">
            <v>0</v>
          </cell>
          <cell r="EN1669">
            <v>0</v>
          </cell>
          <cell r="EP1669">
            <v>0</v>
          </cell>
          <cell r="ER1669">
            <v>0</v>
          </cell>
          <cell r="ET1669">
            <v>0</v>
          </cell>
          <cell r="EX1669">
            <v>0</v>
          </cell>
          <cell r="EZ1669">
            <v>0</v>
          </cell>
          <cell r="FD1669">
            <v>0</v>
          </cell>
          <cell r="FF1669">
            <v>0</v>
          </cell>
        </row>
        <row r="1670">
          <cell r="A1670" t="str">
            <v>KRISTIINA FINGRID GT 1-2</v>
          </cell>
          <cell r="B1670" t="str">
            <v>Finland</v>
          </cell>
          <cell r="G1670">
            <v>58</v>
          </cell>
          <cell r="H1670">
            <v>0</v>
          </cell>
          <cell r="AK1670">
            <v>14.877000000000001</v>
          </cell>
          <cell r="AL1670">
            <v>0</v>
          </cell>
          <cell r="AN1670">
            <v>0</v>
          </cell>
          <cell r="AO1670">
            <v>2.3199999999999998</v>
          </cell>
          <cell r="AP1670">
            <v>870</v>
          </cell>
          <cell r="AQ1670">
            <v>4.6399999999999997</v>
          </cell>
          <cell r="BG1670" t="b">
            <v>0</v>
          </cell>
          <cell r="BO1670" t="b">
            <v>0</v>
          </cell>
          <cell r="CA1670" t="b">
            <v>0</v>
          </cell>
          <cell r="CB1670" t="b">
            <v>0</v>
          </cell>
          <cell r="CD1670" t="b">
            <v>0</v>
          </cell>
          <cell r="CE1670" t="b">
            <v>0</v>
          </cell>
          <cell r="CG1670" t="b">
            <v>0</v>
          </cell>
          <cell r="CH1670" t="b">
            <v>0</v>
          </cell>
          <cell r="CP1670" t="e">
            <v>#N/A</v>
          </cell>
          <cell r="CT1670" t="b">
            <v>0</v>
          </cell>
          <cell r="CV1670" t="b">
            <v>0</v>
          </cell>
          <cell r="CX1670" t="b">
            <v>0</v>
          </cell>
          <cell r="CZ1670" t="b">
            <v>0</v>
          </cell>
          <cell r="DB1670" t="b">
            <v>0</v>
          </cell>
          <cell r="DD1670" t="b">
            <v>0</v>
          </cell>
          <cell r="DF1670" t="b">
            <v>0</v>
          </cell>
          <cell r="DH1670" t="b">
            <v>0</v>
          </cell>
          <cell r="DJ1670" t="b">
            <v>0</v>
          </cell>
          <cell r="DL1670" t="b">
            <v>0</v>
          </cell>
          <cell r="DN1670" t="b">
            <v>0</v>
          </cell>
          <cell r="DP1670" t="b">
            <v>0</v>
          </cell>
          <cell r="DV1670">
            <v>0</v>
          </cell>
          <cell r="DX1670">
            <v>0</v>
          </cell>
          <cell r="DZ1670">
            <v>0</v>
          </cell>
          <cell r="EB1670">
            <v>0</v>
          </cell>
          <cell r="ED1670">
            <v>0</v>
          </cell>
          <cell r="EF1670">
            <v>0</v>
          </cell>
          <cell r="EJ1670">
            <v>0</v>
          </cell>
          <cell r="EL1670">
            <v>0</v>
          </cell>
          <cell r="EN1670">
            <v>0</v>
          </cell>
          <cell r="EP1670">
            <v>0</v>
          </cell>
          <cell r="ER1670">
            <v>0</v>
          </cell>
          <cell r="ET1670">
            <v>0</v>
          </cell>
          <cell r="EX1670">
            <v>0</v>
          </cell>
          <cell r="EZ1670">
            <v>0</v>
          </cell>
          <cell r="FD1670">
            <v>0</v>
          </cell>
          <cell r="FF1670">
            <v>0</v>
          </cell>
        </row>
        <row r="1671">
          <cell r="A1671" t="str">
            <v>KRISTIINA FINGRID GT 1-2</v>
          </cell>
          <cell r="B1671" t="str">
            <v>Finland</v>
          </cell>
          <cell r="G1671">
            <v>58</v>
          </cell>
          <cell r="H1671">
            <v>0</v>
          </cell>
          <cell r="AK1671">
            <v>14.877000000000001</v>
          </cell>
          <cell r="AL1671">
            <v>0</v>
          </cell>
          <cell r="AN1671">
            <v>0</v>
          </cell>
          <cell r="AO1671">
            <v>2.3199999999999998</v>
          </cell>
          <cell r="AP1671">
            <v>870</v>
          </cell>
          <cell r="AQ1671">
            <v>4.6399999999999997</v>
          </cell>
          <cell r="BG1671" t="b">
            <v>0</v>
          </cell>
          <cell r="BO1671" t="b">
            <v>0</v>
          </cell>
          <cell r="CA1671" t="b">
            <v>0</v>
          </cell>
          <cell r="CB1671" t="b">
            <v>0</v>
          </cell>
          <cell r="CD1671" t="b">
            <v>0</v>
          </cell>
          <cell r="CE1671" t="b">
            <v>0</v>
          </cell>
          <cell r="CG1671" t="b">
            <v>0</v>
          </cell>
          <cell r="CH1671" t="b">
            <v>0</v>
          </cell>
          <cell r="CP1671" t="e">
            <v>#N/A</v>
          </cell>
          <cell r="CT1671" t="b">
            <v>0</v>
          </cell>
          <cell r="CV1671" t="b">
            <v>0</v>
          </cell>
          <cell r="CX1671" t="b">
            <v>0</v>
          </cell>
          <cell r="CZ1671" t="b">
            <v>0</v>
          </cell>
          <cell r="DB1671" t="b">
            <v>0</v>
          </cell>
          <cell r="DD1671" t="b">
            <v>0</v>
          </cell>
          <cell r="DF1671" t="b">
            <v>0</v>
          </cell>
          <cell r="DH1671" t="b">
            <v>0</v>
          </cell>
          <cell r="DJ1671" t="b">
            <v>0</v>
          </cell>
          <cell r="DL1671" t="b">
            <v>0</v>
          </cell>
          <cell r="DN1671" t="b">
            <v>0</v>
          </cell>
          <cell r="DP1671" t="b">
            <v>0</v>
          </cell>
          <cell r="DV1671">
            <v>0</v>
          </cell>
          <cell r="DX1671">
            <v>0</v>
          </cell>
          <cell r="DZ1671">
            <v>0</v>
          </cell>
          <cell r="EB1671">
            <v>0</v>
          </cell>
          <cell r="ED1671">
            <v>0</v>
          </cell>
          <cell r="EF1671">
            <v>0</v>
          </cell>
          <cell r="EJ1671">
            <v>0</v>
          </cell>
          <cell r="EL1671">
            <v>0</v>
          </cell>
          <cell r="EN1671">
            <v>0</v>
          </cell>
          <cell r="EP1671">
            <v>0</v>
          </cell>
          <cell r="ER1671">
            <v>0</v>
          </cell>
          <cell r="ET1671">
            <v>0</v>
          </cell>
          <cell r="EX1671">
            <v>0</v>
          </cell>
          <cell r="EZ1671">
            <v>0</v>
          </cell>
          <cell r="FD1671">
            <v>0</v>
          </cell>
          <cell r="FF1671">
            <v>0</v>
          </cell>
        </row>
        <row r="1672">
          <cell r="A1672" t="str">
            <v>KUUSAMO 1</v>
          </cell>
          <cell r="B1672" t="str">
            <v>Finland</v>
          </cell>
          <cell r="G1672">
            <v>6.1</v>
          </cell>
          <cell r="H1672">
            <v>17.600000000000001</v>
          </cell>
          <cell r="AK1672">
            <v>1.2864899999999999</v>
          </cell>
          <cell r="AL1672">
            <v>10.709571147540986</v>
          </cell>
          <cell r="AN1672">
            <v>0</v>
          </cell>
          <cell r="AO1672">
            <v>0.82350000000000001</v>
          </cell>
          <cell r="AP1672">
            <v>167.75</v>
          </cell>
          <cell r="AQ1672">
            <v>0.85399999999999998</v>
          </cell>
          <cell r="BG1672" t="b">
            <v>0</v>
          </cell>
          <cell r="BO1672" t="b">
            <v>0</v>
          </cell>
          <cell r="CA1672" t="b">
            <v>0</v>
          </cell>
          <cell r="CB1672" t="b">
            <v>0</v>
          </cell>
          <cell r="CD1672" t="b">
            <v>0</v>
          </cell>
          <cell r="CE1672" t="b">
            <v>0</v>
          </cell>
          <cell r="CG1672" t="b">
            <v>0</v>
          </cell>
          <cell r="CH1672" t="b">
            <v>0</v>
          </cell>
          <cell r="CP1672" t="e">
            <v>#N/A</v>
          </cell>
          <cell r="CT1672" t="b">
            <v>0</v>
          </cell>
          <cell r="CV1672" t="b">
            <v>0</v>
          </cell>
          <cell r="CX1672" t="b">
            <v>0</v>
          </cell>
          <cell r="CZ1672" t="b">
            <v>0</v>
          </cell>
          <cell r="DB1672" t="b">
            <v>0</v>
          </cell>
          <cell r="DD1672" t="b">
            <v>0</v>
          </cell>
          <cell r="DF1672" t="b">
            <v>0</v>
          </cell>
          <cell r="DH1672" t="b">
            <v>0</v>
          </cell>
          <cell r="DJ1672" t="b">
            <v>0</v>
          </cell>
          <cell r="DL1672" t="b">
            <v>0</v>
          </cell>
          <cell r="DN1672" t="b">
            <v>0</v>
          </cell>
          <cell r="DP1672" t="b">
            <v>0</v>
          </cell>
          <cell r="DV1672">
            <v>0</v>
          </cell>
          <cell r="DX1672">
            <v>0</v>
          </cell>
          <cell r="DZ1672">
            <v>0</v>
          </cell>
          <cell r="EB1672">
            <v>0</v>
          </cell>
          <cell r="ED1672">
            <v>0</v>
          </cell>
          <cell r="EF1672">
            <v>0</v>
          </cell>
          <cell r="EJ1672">
            <v>0</v>
          </cell>
          <cell r="EL1672">
            <v>0</v>
          </cell>
          <cell r="EN1672">
            <v>0</v>
          </cell>
          <cell r="EP1672">
            <v>0</v>
          </cell>
          <cell r="ER1672">
            <v>0</v>
          </cell>
          <cell r="ET1672">
            <v>0</v>
          </cell>
          <cell r="EX1672">
            <v>0</v>
          </cell>
          <cell r="EZ1672">
            <v>0</v>
          </cell>
          <cell r="FD1672">
            <v>0</v>
          </cell>
          <cell r="FF1672">
            <v>0</v>
          </cell>
        </row>
        <row r="1673">
          <cell r="A1673" t="str">
            <v>KUUSAMO 1</v>
          </cell>
          <cell r="B1673" t="str">
            <v>Finland</v>
          </cell>
          <cell r="G1673">
            <v>6.1</v>
          </cell>
          <cell r="H1673">
            <v>17.600000000000001</v>
          </cell>
          <cell r="AK1673">
            <v>1.2864899999999999</v>
          </cell>
          <cell r="AL1673">
            <v>10.709571147540986</v>
          </cell>
          <cell r="AN1673">
            <v>0</v>
          </cell>
          <cell r="AO1673">
            <v>0.82350000000000001</v>
          </cell>
          <cell r="AP1673">
            <v>167.75</v>
          </cell>
          <cell r="AQ1673">
            <v>0.85399999999999998</v>
          </cell>
          <cell r="BG1673" t="b">
            <v>0</v>
          </cell>
          <cell r="BO1673" t="b">
            <v>0</v>
          </cell>
          <cell r="CA1673" t="b">
            <v>0</v>
          </cell>
          <cell r="CB1673" t="b">
            <v>0</v>
          </cell>
          <cell r="CD1673" t="b">
            <v>0</v>
          </cell>
          <cell r="CE1673" t="b">
            <v>0</v>
          </cell>
          <cell r="CG1673" t="b">
            <v>0</v>
          </cell>
          <cell r="CH1673" t="b">
            <v>0</v>
          </cell>
          <cell r="CP1673" t="e">
            <v>#N/A</v>
          </cell>
          <cell r="CT1673" t="b">
            <v>0</v>
          </cell>
          <cell r="CV1673" t="b">
            <v>0</v>
          </cell>
          <cell r="CX1673" t="b">
            <v>0</v>
          </cell>
          <cell r="CZ1673" t="b">
            <v>0</v>
          </cell>
          <cell r="DB1673" t="b">
            <v>0</v>
          </cell>
          <cell r="DD1673" t="b">
            <v>0</v>
          </cell>
          <cell r="DF1673" t="b">
            <v>0</v>
          </cell>
          <cell r="DH1673" t="b">
            <v>0</v>
          </cell>
          <cell r="DJ1673" t="b">
            <v>0</v>
          </cell>
          <cell r="DL1673" t="b">
            <v>0</v>
          </cell>
          <cell r="DN1673" t="b">
            <v>0</v>
          </cell>
          <cell r="DP1673" t="b">
            <v>0</v>
          </cell>
          <cell r="DV1673">
            <v>0</v>
          </cell>
          <cell r="DX1673">
            <v>0</v>
          </cell>
          <cell r="DZ1673">
            <v>0</v>
          </cell>
          <cell r="EB1673">
            <v>0</v>
          </cell>
          <cell r="ED1673">
            <v>0</v>
          </cell>
          <cell r="EF1673">
            <v>0</v>
          </cell>
          <cell r="EJ1673">
            <v>0</v>
          </cell>
          <cell r="EL1673">
            <v>0</v>
          </cell>
          <cell r="EN1673">
            <v>0</v>
          </cell>
          <cell r="EP1673">
            <v>0</v>
          </cell>
          <cell r="ER1673">
            <v>0</v>
          </cell>
          <cell r="ET1673">
            <v>0</v>
          </cell>
          <cell r="EX1673">
            <v>0</v>
          </cell>
          <cell r="EZ1673">
            <v>0</v>
          </cell>
          <cell r="FD1673">
            <v>0</v>
          </cell>
          <cell r="FF1673">
            <v>0</v>
          </cell>
        </row>
        <row r="1674">
          <cell r="A1674" t="str">
            <v>KUUSANKOSKI PVO 1</v>
          </cell>
          <cell r="B1674" t="str">
            <v>Finland</v>
          </cell>
          <cell r="G1674">
            <v>85</v>
          </cell>
          <cell r="H1674">
            <v>180</v>
          </cell>
          <cell r="AK1674">
            <v>22.61</v>
          </cell>
          <cell r="AL1674">
            <v>101.3929411764706</v>
          </cell>
          <cell r="AN1674">
            <v>0</v>
          </cell>
          <cell r="AO1674">
            <v>7.6499999999999995</v>
          </cell>
          <cell r="AP1674">
            <v>2125</v>
          </cell>
          <cell r="AQ1674">
            <v>11.9</v>
          </cell>
          <cell r="BG1674" t="b">
            <v>0</v>
          </cell>
          <cell r="BO1674" t="b">
            <v>0</v>
          </cell>
          <cell r="CA1674" t="b">
            <v>0</v>
          </cell>
          <cell r="CB1674" t="b">
            <v>0</v>
          </cell>
          <cell r="CD1674" t="b">
            <v>0</v>
          </cell>
          <cell r="CE1674" t="b">
            <v>0</v>
          </cell>
          <cell r="CG1674" t="b">
            <v>0</v>
          </cell>
          <cell r="CH1674" t="b">
            <v>0</v>
          </cell>
          <cell r="CP1674" t="str">
            <v>ECWCHBPC</v>
          </cell>
          <cell r="CT1674" t="b">
            <v>0</v>
          </cell>
          <cell r="CV1674" t="b">
            <v>0</v>
          </cell>
          <cell r="CX1674" t="b">
            <v>0</v>
          </cell>
          <cell r="CZ1674" t="b">
            <v>0</v>
          </cell>
          <cell r="DB1674" t="b">
            <v>0</v>
          </cell>
          <cell r="DD1674" t="b">
            <v>0</v>
          </cell>
          <cell r="DF1674" t="b">
            <v>0</v>
          </cell>
          <cell r="DH1674" t="b">
            <v>0</v>
          </cell>
          <cell r="DJ1674" t="b">
            <v>0</v>
          </cell>
          <cell r="DL1674" t="b">
            <v>0</v>
          </cell>
          <cell r="DN1674" t="b">
            <v>0</v>
          </cell>
          <cell r="DP1674" t="b">
            <v>0</v>
          </cell>
          <cell r="DV1674">
            <v>0</v>
          </cell>
          <cell r="DX1674">
            <v>0</v>
          </cell>
          <cell r="DZ1674">
            <v>0</v>
          </cell>
          <cell r="EB1674">
            <v>0</v>
          </cell>
          <cell r="ED1674">
            <v>0</v>
          </cell>
          <cell r="EF1674">
            <v>0</v>
          </cell>
          <cell r="EJ1674">
            <v>0</v>
          </cell>
          <cell r="EL1674">
            <v>0</v>
          </cell>
          <cell r="EN1674">
            <v>0</v>
          </cell>
          <cell r="EP1674">
            <v>0</v>
          </cell>
          <cell r="ER1674">
            <v>0</v>
          </cell>
          <cell r="ET1674">
            <v>0</v>
          </cell>
          <cell r="EX1674">
            <v>0</v>
          </cell>
          <cell r="EZ1674">
            <v>0</v>
          </cell>
          <cell r="FD1674">
            <v>0</v>
          </cell>
          <cell r="FF1674">
            <v>0</v>
          </cell>
        </row>
        <row r="1675">
          <cell r="A1675" t="str">
            <v>LAHTI (KYMIJARVI) 1a</v>
          </cell>
          <cell r="B1675" t="str">
            <v>Finland</v>
          </cell>
          <cell r="G1675">
            <v>138</v>
          </cell>
          <cell r="H1675">
            <v>230</v>
          </cell>
          <cell r="AK1675">
            <v>44.573999999999998</v>
          </cell>
          <cell r="AL1675">
            <v>123.81666666666668</v>
          </cell>
          <cell r="AN1675">
            <v>0</v>
          </cell>
          <cell r="AO1675">
            <v>11.040000000000001</v>
          </cell>
          <cell r="AP1675">
            <v>2760</v>
          </cell>
          <cell r="AQ1675">
            <v>19.32</v>
          </cell>
          <cell r="BG1675" t="b">
            <v>0</v>
          </cell>
          <cell r="BO1675" t="b">
            <v>0</v>
          </cell>
          <cell r="CA1675" t="b">
            <v>0</v>
          </cell>
          <cell r="CB1675" t="b">
            <v>0</v>
          </cell>
          <cell r="CD1675" t="b">
            <v>0</v>
          </cell>
          <cell r="CE1675" t="b">
            <v>0</v>
          </cell>
          <cell r="CG1675" t="b">
            <v>0</v>
          </cell>
          <cell r="CH1675" t="b">
            <v>0</v>
          </cell>
          <cell r="CP1675" t="e">
            <v>#N/A</v>
          </cell>
          <cell r="CT1675" t="b">
            <v>0</v>
          </cell>
          <cell r="CV1675" t="b">
            <v>0</v>
          </cell>
          <cell r="CX1675" t="b">
            <v>0</v>
          </cell>
          <cell r="CZ1675" t="b">
            <v>0</v>
          </cell>
          <cell r="DB1675" t="b">
            <v>0</v>
          </cell>
          <cell r="DD1675" t="b">
            <v>0</v>
          </cell>
          <cell r="DF1675" t="b">
            <v>0</v>
          </cell>
          <cell r="DH1675" t="b">
            <v>0</v>
          </cell>
          <cell r="DJ1675" t="b">
            <v>0</v>
          </cell>
          <cell r="DL1675" t="b">
            <v>0</v>
          </cell>
          <cell r="DN1675" t="b">
            <v>0</v>
          </cell>
          <cell r="DP1675" t="b">
            <v>0</v>
          </cell>
          <cell r="DV1675">
            <v>0</v>
          </cell>
          <cell r="DX1675">
            <v>0</v>
          </cell>
          <cell r="DZ1675">
            <v>0</v>
          </cell>
          <cell r="EB1675">
            <v>0</v>
          </cell>
          <cell r="ED1675">
            <v>0</v>
          </cell>
          <cell r="EF1675">
            <v>0</v>
          </cell>
          <cell r="EJ1675">
            <v>0</v>
          </cell>
          <cell r="EL1675">
            <v>0</v>
          </cell>
          <cell r="EN1675">
            <v>0</v>
          </cell>
          <cell r="EP1675">
            <v>0</v>
          </cell>
          <cell r="ER1675">
            <v>0</v>
          </cell>
          <cell r="ET1675">
            <v>0</v>
          </cell>
          <cell r="EX1675">
            <v>0</v>
          </cell>
          <cell r="EZ1675">
            <v>0</v>
          </cell>
          <cell r="FD1675">
            <v>0</v>
          </cell>
          <cell r="FF1675">
            <v>0</v>
          </cell>
        </row>
        <row r="1676">
          <cell r="A1676" t="str">
            <v>LAHTI (KYMIJARVI) 1b</v>
          </cell>
          <cell r="B1676" t="str">
            <v>Finland</v>
          </cell>
          <cell r="G1676">
            <v>138</v>
          </cell>
          <cell r="H1676">
            <v>230</v>
          </cell>
          <cell r="AK1676">
            <v>43.262999999999998</v>
          </cell>
          <cell r="AL1676">
            <v>120.17500000000001</v>
          </cell>
          <cell r="AN1676">
            <v>0</v>
          </cell>
          <cell r="AO1676">
            <v>21.748800000000003</v>
          </cell>
          <cell r="AP1676">
            <v>3429.3</v>
          </cell>
          <cell r="AQ1676">
            <v>19.32</v>
          </cell>
          <cell r="BG1676" t="b">
            <v>0</v>
          </cell>
          <cell r="BO1676" t="b">
            <v>0</v>
          </cell>
          <cell r="CA1676" t="b">
            <v>0</v>
          </cell>
          <cell r="CB1676" t="b">
            <v>0</v>
          </cell>
          <cell r="CD1676" t="b">
            <v>0</v>
          </cell>
          <cell r="CE1676" t="b">
            <v>0</v>
          </cell>
          <cell r="CG1676" t="b">
            <v>0</v>
          </cell>
          <cell r="CH1676" t="b">
            <v>0</v>
          </cell>
          <cell r="CP1676" t="e">
            <v>#N/A</v>
          </cell>
          <cell r="CT1676" t="b">
            <v>0</v>
          </cell>
          <cell r="CV1676" t="b">
            <v>0</v>
          </cell>
          <cell r="CX1676" t="b">
            <v>0</v>
          </cell>
          <cell r="CZ1676" t="b">
            <v>0</v>
          </cell>
          <cell r="DB1676" t="b">
            <v>0</v>
          </cell>
          <cell r="DD1676" t="b">
            <v>0</v>
          </cell>
          <cell r="DF1676" t="b">
            <v>0</v>
          </cell>
          <cell r="DH1676" t="b">
            <v>0</v>
          </cell>
          <cell r="DJ1676" t="b">
            <v>0</v>
          </cell>
          <cell r="DL1676" t="b">
            <v>0</v>
          </cell>
          <cell r="DN1676" t="b">
            <v>0</v>
          </cell>
          <cell r="DP1676" t="b">
            <v>0</v>
          </cell>
          <cell r="DV1676">
            <v>0</v>
          </cell>
          <cell r="DX1676">
            <v>0</v>
          </cell>
          <cell r="DZ1676">
            <v>0</v>
          </cell>
          <cell r="EB1676">
            <v>0</v>
          </cell>
          <cell r="ED1676">
            <v>0</v>
          </cell>
          <cell r="EF1676">
            <v>0</v>
          </cell>
          <cell r="EJ1676">
            <v>0</v>
          </cell>
          <cell r="EL1676">
            <v>0</v>
          </cell>
          <cell r="EN1676">
            <v>0</v>
          </cell>
          <cell r="EP1676">
            <v>0</v>
          </cell>
          <cell r="ER1676">
            <v>0</v>
          </cell>
          <cell r="ET1676">
            <v>0</v>
          </cell>
          <cell r="EX1676">
            <v>0</v>
          </cell>
          <cell r="EZ1676">
            <v>0</v>
          </cell>
          <cell r="FD1676">
            <v>0</v>
          </cell>
          <cell r="FF1676">
            <v>0</v>
          </cell>
        </row>
        <row r="1677">
          <cell r="A1677" t="str">
            <v>LAHTI (KYMIJARVI) 1c</v>
          </cell>
          <cell r="B1677" t="str">
            <v>Finland</v>
          </cell>
          <cell r="G1677">
            <v>167</v>
          </cell>
          <cell r="H1677">
            <v>240</v>
          </cell>
          <cell r="AK1677">
            <v>55.527499999999996</v>
          </cell>
          <cell r="AL1677">
            <v>114.68263473053892</v>
          </cell>
          <cell r="AN1677">
            <v>0</v>
          </cell>
          <cell r="AO1677">
            <v>29.141499999999997</v>
          </cell>
          <cell r="AP1677">
            <v>4258.5</v>
          </cell>
          <cell r="AQ1677">
            <v>23.380000000000003</v>
          </cell>
          <cell r="BG1677" t="b">
            <v>0</v>
          </cell>
          <cell r="BO1677" t="b">
            <v>0</v>
          </cell>
          <cell r="CA1677" t="b">
            <v>0</v>
          </cell>
          <cell r="CB1677" t="b">
            <v>0</v>
          </cell>
          <cell r="CD1677" t="b">
            <v>0</v>
          </cell>
          <cell r="CE1677" t="b">
            <v>0</v>
          </cell>
          <cell r="CG1677" t="b">
            <v>0</v>
          </cell>
          <cell r="CH1677" t="b">
            <v>0</v>
          </cell>
          <cell r="CP1677" t="e">
            <v>#N/A</v>
          </cell>
          <cell r="CT1677" t="b">
            <v>0</v>
          </cell>
          <cell r="CV1677" t="b">
            <v>0</v>
          </cell>
          <cell r="CX1677" t="b">
            <v>0</v>
          </cell>
          <cell r="CZ1677" t="b">
            <v>0</v>
          </cell>
          <cell r="DB1677" t="b">
            <v>0</v>
          </cell>
          <cell r="DD1677" t="b">
            <v>0</v>
          </cell>
          <cell r="DF1677" t="b">
            <v>0</v>
          </cell>
          <cell r="DH1677" t="b">
            <v>0</v>
          </cell>
          <cell r="DJ1677" t="b">
            <v>0</v>
          </cell>
          <cell r="DL1677" t="b">
            <v>0</v>
          </cell>
          <cell r="DN1677" t="b">
            <v>0</v>
          </cell>
          <cell r="DP1677" t="b">
            <v>0</v>
          </cell>
          <cell r="DV1677">
            <v>0</v>
          </cell>
          <cell r="DX1677">
            <v>0</v>
          </cell>
          <cell r="DZ1677">
            <v>0</v>
          </cell>
          <cell r="EB1677">
            <v>0</v>
          </cell>
          <cell r="ED1677">
            <v>0</v>
          </cell>
          <cell r="EF1677">
            <v>0</v>
          </cell>
          <cell r="EJ1677">
            <v>0</v>
          </cell>
          <cell r="EL1677">
            <v>0</v>
          </cell>
          <cell r="EN1677">
            <v>0</v>
          </cell>
          <cell r="EP1677">
            <v>0</v>
          </cell>
          <cell r="ER1677">
            <v>0</v>
          </cell>
          <cell r="ET1677">
            <v>0</v>
          </cell>
          <cell r="EX1677">
            <v>0</v>
          </cell>
          <cell r="EZ1677">
            <v>0</v>
          </cell>
          <cell r="FD1677">
            <v>0</v>
          </cell>
          <cell r="FF1677">
            <v>0</v>
          </cell>
        </row>
        <row r="1678">
          <cell r="A1678" t="str">
            <v>LAHTI (KYMIJARVI) 1c</v>
          </cell>
          <cell r="B1678" t="str">
            <v>Finland</v>
          </cell>
          <cell r="G1678">
            <v>167</v>
          </cell>
          <cell r="H1678">
            <v>240</v>
          </cell>
          <cell r="AK1678">
            <v>55.527499999999996</v>
          </cell>
          <cell r="AL1678">
            <v>114.68263473053892</v>
          </cell>
          <cell r="AN1678">
            <v>0</v>
          </cell>
          <cell r="AO1678">
            <v>29.141499999999997</v>
          </cell>
          <cell r="AP1678">
            <v>4258.5</v>
          </cell>
          <cell r="AQ1678">
            <v>23.380000000000003</v>
          </cell>
          <cell r="BG1678" t="b">
            <v>0</v>
          </cell>
          <cell r="BO1678" t="b">
            <v>0</v>
          </cell>
          <cell r="CA1678" t="b">
            <v>0</v>
          </cell>
          <cell r="CB1678" t="b">
            <v>0</v>
          </cell>
          <cell r="CD1678" t="b">
            <v>0</v>
          </cell>
          <cell r="CE1678" t="b">
            <v>0</v>
          </cell>
          <cell r="CG1678" t="b">
            <v>0</v>
          </cell>
          <cell r="CH1678" t="b">
            <v>0</v>
          </cell>
          <cell r="CP1678" t="e">
            <v>#N/A</v>
          </cell>
          <cell r="CT1678" t="b">
            <v>0</v>
          </cell>
          <cell r="CV1678" t="b">
            <v>0</v>
          </cell>
          <cell r="CX1678" t="b">
            <v>0</v>
          </cell>
          <cell r="CZ1678" t="b">
            <v>0</v>
          </cell>
          <cell r="DB1678" t="b">
            <v>0</v>
          </cell>
          <cell r="DD1678" t="b">
            <v>0</v>
          </cell>
          <cell r="DF1678" t="b">
            <v>0</v>
          </cell>
          <cell r="DH1678" t="b">
            <v>0</v>
          </cell>
          <cell r="DJ1678" t="b">
            <v>0</v>
          </cell>
          <cell r="DL1678" t="b">
            <v>0</v>
          </cell>
          <cell r="DN1678" t="b">
            <v>0</v>
          </cell>
          <cell r="DP1678" t="b">
            <v>0</v>
          </cell>
          <cell r="DV1678">
            <v>0</v>
          </cell>
          <cell r="DX1678">
            <v>0</v>
          </cell>
          <cell r="DZ1678">
            <v>0</v>
          </cell>
          <cell r="EB1678">
            <v>0</v>
          </cell>
          <cell r="ED1678">
            <v>0</v>
          </cell>
          <cell r="EF1678">
            <v>0</v>
          </cell>
          <cell r="EJ1678">
            <v>0</v>
          </cell>
          <cell r="EL1678">
            <v>0</v>
          </cell>
          <cell r="EN1678">
            <v>0</v>
          </cell>
          <cell r="EP1678">
            <v>0</v>
          </cell>
          <cell r="ER1678">
            <v>0</v>
          </cell>
          <cell r="ET1678">
            <v>0</v>
          </cell>
          <cell r="EX1678">
            <v>0</v>
          </cell>
          <cell r="EZ1678">
            <v>0</v>
          </cell>
          <cell r="FD1678">
            <v>0</v>
          </cell>
          <cell r="FF1678">
            <v>0</v>
          </cell>
        </row>
        <row r="1679">
          <cell r="A1679" t="str">
            <v>LAHTI (KYMIJARVI) GT 1</v>
          </cell>
          <cell r="B1679" t="str">
            <v>Finland</v>
          </cell>
          <cell r="G1679">
            <v>11.5</v>
          </cell>
          <cell r="H1679">
            <v>23</v>
          </cell>
          <cell r="AK1679">
            <v>3.0590000000000002</v>
          </cell>
          <cell r="AL1679">
            <v>12.236000000000001</v>
          </cell>
          <cell r="AN1679">
            <v>0</v>
          </cell>
          <cell r="AO1679">
            <v>0.46</v>
          </cell>
          <cell r="AP1679">
            <v>172.5</v>
          </cell>
          <cell r="AQ1679">
            <v>0.92</v>
          </cell>
          <cell r="BG1679" t="b">
            <v>0</v>
          </cell>
          <cell r="BO1679" t="b">
            <v>0</v>
          </cell>
          <cell r="CA1679" t="b">
            <v>0</v>
          </cell>
          <cell r="CB1679" t="b">
            <v>0</v>
          </cell>
          <cell r="CD1679" t="b">
            <v>0</v>
          </cell>
          <cell r="CE1679" t="b">
            <v>0</v>
          </cell>
          <cell r="CG1679" t="b">
            <v>0</v>
          </cell>
          <cell r="CH1679" t="b">
            <v>0</v>
          </cell>
          <cell r="CP1679" t="e">
            <v>#N/A</v>
          </cell>
          <cell r="CT1679" t="b">
            <v>0</v>
          </cell>
          <cell r="CV1679" t="b">
            <v>0</v>
          </cell>
          <cell r="CX1679" t="b">
            <v>0</v>
          </cell>
          <cell r="CZ1679" t="b">
            <v>0</v>
          </cell>
          <cell r="DB1679" t="b">
            <v>0</v>
          </cell>
          <cell r="DD1679" t="b">
            <v>0</v>
          </cell>
          <cell r="DF1679" t="b">
            <v>0</v>
          </cell>
          <cell r="DH1679" t="b">
            <v>0</v>
          </cell>
          <cell r="DJ1679" t="b">
            <v>0</v>
          </cell>
          <cell r="DL1679" t="b">
            <v>0</v>
          </cell>
          <cell r="DN1679" t="b">
            <v>0</v>
          </cell>
          <cell r="DP1679" t="b">
            <v>0</v>
          </cell>
          <cell r="DV1679">
            <v>0</v>
          </cell>
          <cell r="DX1679">
            <v>0</v>
          </cell>
          <cell r="DZ1679">
            <v>0</v>
          </cell>
          <cell r="EB1679">
            <v>0</v>
          </cell>
          <cell r="ED1679">
            <v>0</v>
          </cell>
          <cell r="EF1679">
            <v>0</v>
          </cell>
          <cell r="EJ1679">
            <v>0</v>
          </cell>
          <cell r="EL1679">
            <v>0</v>
          </cell>
          <cell r="EN1679">
            <v>0</v>
          </cell>
          <cell r="EP1679">
            <v>0</v>
          </cell>
          <cell r="ER1679">
            <v>0</v>
          </cell>
          <cell r="ET1679">
            <v>0</v>
          </cell>
          <cell r="EX1679">
            <v>0</v>
          </cell>
          <cell r="EZ1679">
            <v>0</v>
          </cell>
          <cell r="FD1679">
            <v>0</v>
          </cell>
          <cell r="FF1679">
            <v>0</v>
          </cell>
        </row>
        <row r="1680">
          <cell r="A1680" t="str">
            <v>KymijärviOil</v>
          </cell>
          <cell r="B1680" t="str">
            <v>Finland</v>
          </cell>
          <cell r="G1680">
            <v>28.3</v>
          </cell>
          <cell r="H1680">
            <v>47.166666666666671</v>
          </cell>
          <cell r="AK1680">
            <v>8.8720499999999998</v>
          </cell>
          <cell r="AL1680">
            <v>24.644583333333337</v>
          </cell>
          <cell r="AN1680">
            <v>0</v>
          </cell>
          <cell r="AO1680">
            <v>2.2640000000000002</v>
          </cell>
          <cell r="AP1680">
            <v>566</v>
          </cell>
          <cell r="AQ1680">
            <v>3.9620000000000006</v>
          </cell>
          <cell r="BG1680" t="b">
            <v>0</v>
          </cell>
          <cell r="BO1680" t="b">
            <v>0</v>
          </cell>
          <cell r="CA1680" t="b">
            <v>0</v>
          </cell>
          <cell r="CB1680" t="b">
            <v>0</v>
          </cell>
          <cell r="CD1680" t="b">
            <v>0</v>
          </cell>
          <cell r="CE1680" t="b">
            <v>0</v>
          </cell>
          <cell r="CG1680" t="b">
            <v>0</v>
          </cell>
          <cell r="CH1680" t="b">
            <v>0</v>
          </cell>
          <cell r="CP1680" t="e">
            <v>#N/A</v>
          </cell>
          <cell r="CT1680" t="b">
            <v>0</v>
          </cell>
          <cell r="CV1680" t="b">
            <v>0</v>
          </cell>
          <cell r="CX1680" t="b">
            <v>0</v>
          </cell>
          <cell r="CZ1680" t="b">
            <v>0</v>
          </cell>
          <cell r="DB1680" t="b">
            <v>0</v>
          </cell>
          <cell r="DD1680" t="b">
            <v>0</v>
          </cell>
          <cell r="DF1680" t="b">
            <v>0</v>
          </cell>
          <cell r="DH1680" t="b">
            <v>0</v>
          </cell>
          <cell r="DJ1680" t="b">
            <v>0</v>
          </cell>
          <cell r="DL1680" t="b">
            <v>0</v>
          </cell>
          <cell r="DN1680" t="b">
            <v>0</v>
          </cell>
          <cell r="DP1680" t="b">
            <v>0</v>
          </cell>
          <cell r="DV1680">
            <v>0</v>
          </cell>
          <cell r="DX1680">
            <v>0</v>
          </cell>
          <cell r="DZ1680">
            <v>0</v>
          </cell>
          <cell r="EB1680">
            <v>0</v>
          </cell>
          <cell r="ED1680">
            <v>0</v>
          </cell>
          <cell r="EF1680">
            <v>0</v>
          </cell>
          <cell r="EJ1680">
            <v>0</v>
          </cell>
          <cell r="EL1680">
            <v>0</v>
          </cell>
          <cell r="EN1680">
            <v>0</v>
          </cell>
          <cell r="EP1680">
            <v>0</v>
          </cell>
          <cell r="ER1680">
            <v>0</v>
          </cell>
          <cell r="ET1680">
            <v>0</v>
          </cell>
          <cell r="EX1680">
            <v>0</v>
          </cell>
          <cell r="EZ1680">
            <v>0</v>
          </cell>
          <cell r="FD1680">
            <v>0</v>
          </cell>
          <cell r="FF1680">
            <v>0</v>
          </cell>
        </row>
        <row r="1681">
          <cell r="A1681" t="str">
            <v>KymijärviOil</v>
          </cell>
          <cell r="B1681" t="str">
            <v>Finland</v>
          </cell>
          <cell r="G1681">
            <v>28.3</v>
          </cell>
          <cell r="H1681">
            <v>47.166666666666671</v>
          </cell>
          <cell r="AK1681">
            <v>8.8720499999999998</v>
          </cell>
          <cell r="AL1681">
            <v>24.644583333333337</v>
          </cell>
          <cell r="AN1681">
            <v>0</v>
          </cell>
          <cell r="AO1681">
            <v>2.2640000000000002</v>
          </cell>
          <cell r="AP1681">
            <v>566</v>
          </cell>
          <cell r="AQ1681">
            <v>3.9620000000000006</v>
          </cell>
          <cell r="BG1681" t="b">
            <v>0</v>
          </cell>
          <cell r="BO1681" t="b">
            <v>0</v>
          </cell>
          <cell r="CA1681" t="b">
            <v>0</v>
          </cell>
          <cell r="CB1681" t="b">
            <v>0</v>
          </cell>
          <cell r="CD1681" t="b">
            <v>0</v>
          </cell>
          <cell r="CE1681" t="b">
            <v>0</v>
          </cell>
          <cell r="CG1681" t="b">
            <v>0</v>
          </cell>
          <cell r="CH1681" t="b">
            <v>0</v>
          </cell>
          <cell r="CP1681" t="e">
            <v>#N/A</v>
          </cell>
          <cell r="CT1681" t="b">
            <v>0</v>
          </cell>
          <cell r="CV1681" t="b">
            <v>0</v>
          </cell>
          <cell r="CX1681" t="b">
            <v>0</v>
          </cell>
          <cell r="CZ1681" t="b">
            <v>0</v>
          </cell>
          <cell r="DB1681" t="b">
            <v>0</v>
          </cell>
          <cell r="DD1681" t="b">
            <v>0</v>
          </cell>
          <cell r="DF1681" t="b">
            <v>0</v>
          </cell>
          <cell r="DH1681" t="b">
            <v>0</v>
          </cell>
          <cell r="DJ1681" t="b">
            <v>0</v>
          </cell>
          <cell r="DL1681" t="b">
            <v>0</v>
          </cell>
          <cell r="DN1681" t="b">
            <v>0</v>
          </cell>
          <cell r="DP1681" t="b">
            <v>0</v>
          </cell>
          <cell r="DV1681">
            <v>0</v>
          </cell>
          <cell r="DX1681">
            <v>0</v>
          </cell>
          <cell r="DZ1681">
            <v>0</v>
          </cell>
          <cell r="EB1681">
            <v>0</v>
          </cell>
          <cell r="ED1681">
            <v>0</v>
          </cell>
          <cell r="EF1681">
            <v>0</v>
          </cell>
          <cell r="EJ1681">
            <v>0</v>
          </cell>
          <cell r="EL1681">
            <v>0</v>
          </cell>
          <cell r="EN1681">
            <v>0</v>
          </cell>
          <cell r="EP1681">
            <v>0</v>
          </cell>
          <cell r="ER1681">
            <v>0</v>
          </cell>
          <cell r="ET1681">
            <v>0</v>
          </cell>
          <cell r="EX1681">
            <v>0</v>
          </cell>
          <cell r="EZ1681">
            <v>0</v>
          </cell>
          <cell r="FD1681">
            <v>0</v>
          </cell>
          <cell r="FF1681">
            <v>0</v>
          </cell>
        </row>
        <row r="1682">
          <cell r="A1682" t="str">
            <v>LAPINLAHTI</v>
          </cell>
          <cell r="B1682" t="str">
            <v>Finland</v>
          </cell>
          <cell r="G1682">
            <v>1.5</v>
          </cell>
          <cell r="H1682">
            <v>2.5</v>
          </cell>
          <cell r="AK1682">
            <v>0.47025</v>
          </cell>
          <cell r="AL1682">
            <v>1.3062499999999999</v>
          </cell>
          <cell r="AN1682">
            <v>0</v>
          </cell>
          <cell r="AO1682">
            <v>0.12</v>
          </cell>
          <cell r="AP1682">
            <v>30</v>
          </cell>
          <cell r="AQ1682">
            <v>0.21000000000000002</v>
          </cell>
          <cell r="BG1682" t="b">
            <v>0</v>
          </cell>
          <cell r="BO1682" t="b">
            <v>0</v>
          </cell>
          <cell r="CA1682" t="b">
            <v>0</v>
          </cell>
          <cell r="CB1682" t="b">
            <v>0</v>
          </cell>
          <cell r="CD1682" t="b">
            <v>0</v>
          </cell>
          <cell r="CE1682" t="b">
            <v>0</v>
          </cell>
          <cell r="CG1682" t="b">
            <v>0</v>
          </cell>
          <cell r="CH1682" t="b">
            <v>0</v>
          </cell>
          <cell r="CP1682" t="e">
            <v>#N/A</v>
          </cell>
          <cell r="CT1682" t="b">
            <v>0</v>
          </cell>
          <cell r="CV1682" t="b">
            <v>0</v>
          </cell>
          <cell r="CX1682" t="b">
            <v>0</v>
          </cell>
          <cell r="CZ1682" t="b">
            <v>0</v>
          </cell>
          <cell r="DB1682" t="b">
            <v>0</v>
          </cell>
          <cell r="DD1682" t="b">
            <v>0</v>
          </cell>
          <cell r="DF1682" t="b">
            <v>0</v>
          </cell>
          <cell r="DH1682" t="b">
            <v>0</v>
          </cell>
          <cell r="DJ1682" t="b">
            <v>0</v>
          </cell>
          <cell r="DL1682" t="b">
            <v>0</v>
          </cell>
          <cell r="DN1682" t="b">
            <v>0</v>
          </cell>
          <cell r="DP1682" t="b">
            <v>0</v>
          </cell>
          <cell r="DV1682">
            <v>0</v>
          </cell>
          <cell r="DX1682">
            <v>0</v>
          </cell>
          <cell r="DZ1682">
            <v>0</v>
          </cell>
          <cell r="EB1682">
            <v>0</v>
          </cell>
          <cell r="ED1682">
            <v>0</v>
          </cell>
          <cell r="EF1682">
            <v>0</v>
          </cell>
          <cell r="EJ1682">
            <v>0</v>
          </cell>
          <cell r="EL1682">
            <v>0</v>
          </cell>
          <cell r="EN1682">
            <v>0</v>
          </cell>
          <cell r="EP1682">
            <v>0</v>
          </cell>
          <cell r="ER1682">
            <v>0</v>
          </cell>
          <cell r="ET1682">
            <v>0</v>
          </cell>
          <cell r="EX1682">
            <v>0</v>
          </cell>
          <cell r="EZ1682">
            <v>0</v>
          </cell>
          <cell r="FD1682">
            <v>0</v>
          </cell>
          <cell r="FF1682">
            <v>0</v>
          </cell>
        </row>
        <row r="1683">
          <cell r="A1683" t="str">
            <v>LAHTI GT 1</v>
          </cell>
          <cell r="B1683" t="str">
            <v>Finland</v>
          </cell>
          <cell r="G1683">
            <v>5.2450000000000001</v>
          </cell>
          <cell r="H1683">
            <v>10.49</v>
          </cell>
          <cell r="AK1683">
            <v>1.4449974999999999</v>
          </cell>
          <cell r="AL1683">
            <v>5.7799899999999997</v>
          </cell>
          <cell r="AN1683">
            <v>0</v>
          </cell>
          <cell r="AO1683">
            <v>0.20980000000000001</v>
          </cell>
          <cell r="AP1683">
            <v>52.45</v>
          </cell>
          <cell r="AQ1683">
            <v>0.41960000000000003</v>
          </cell>
          <cell r="BG1683" t="b">
            <v>0</v>
          </cell>
          <cell r="BO1683" t="b">
            <v>0</v>
          </cell>
          <cell r="CA1683" t="b">
            <v>0</v>
          </cell>
          <cell r="CB1683" t="b">
            <v>0</v>
          </cell>
          <cell r="CD1683" t="b">
            <v>0</v>
          </cell>
          <cell r="CE1683" t="b">
            <v>0</v>
          </cell>
          <cell r="CG1683" t="b">
            <v>0</v>
          </cell>
          <cell r="CH1683" t="b">
            <v>0</v>
          </cell>
          <cell r="CP1683" t="e">
            <v>#N/A</v>
          </cell>
          <cell r="CT1683" t="b">
            <v>0</v>
          </cell>
          <cell r="CV1683" t="b">
            <v>0</v>
          </cell>
          <cell r="CX1683" t="b">
            <v>0</v>
          </cell>
          <cell r="CZ1683" t="b">
            <v>0</v>
          </cell>
          <cell r="DB1683" t="b">
            <v>0</v>
          </cell>
          <cell r="DD1683" t="b">
            <v>0</v>
          </cell>
          <cell r="DF1683" t="b">
            <v>0</v>
          </cell>
          <cell r="DH1683" t="b">
            <v>0</v>
          </cell>
          <cell r="DJ1683" t="b">
            <v>0</v>
          </cell>
          <cell r="DL1683" t="b">
            <v>0</v>
          </cell>
          <cell r="DN1683" t="b">
            <v>0</v>
          </cell>
          <cell r="DP1683" t="b">
            <v>0</v>
          </cell>
          <cell r="DV1683">
            <v>0</v>
          </cell>
          <cell r="DX1683">
            <v>0</v>
          </cell>
          <cell r="DZ1683">
            <v>0</v>
          </cell>
          <cell r="EB1683">
            <v>0</v>
          </cell>
          <cell r="ED1683">
            <v>0</v>
          </cell>
          <cell r="EF1683">
            <v>0</v>
          </cell>
          <cell r="EJ1683">
            <v>0</v>
          </cell>
          <cell r="EL1683">
            <v>0</v>
          </cell>
          <cell r="EN1683">
            <v>0</v>
          </cell>
          <cell r="EP1683">
            <v>0</v>
          </cell>
          <cell r="ER1683">
            <v>0</v>
          </cell>
          <cell r="ET1683">
            <v>0</v>
          </cell>
          <cell r="EX1683">
            <v>0</v>
          </cell>
          <cell r="EZ1683">
            <v>0</v>
          </cell>
          <cell r="FD1683">
            <v>0</v>
          </cell>
          <cell r="FF1683">
            <v>0</v>
          </cell>
        </row>
        <row r="1684">
          <cell r="A1684" t="str">
            <v>Lieksa</v>
          </cell>
          <cell r="B1684" t="str">
            <v>Finland</v>
          </cell>
          <cell r="G1684">
            <v>6.9</v>
          </cell>
          <cell r="H1684">
            <v>22</v>
          </cell>
          <cell r="AK1684">
            <v>1.5404249999999999</v>
          </cell>
          <cell r="AL1684">
            <v>15.659855072463765</v>
          </cell>
          <cell r="AN1684">
            <v>0</v>
          </cell>
          <cell r="AO1684">
            <v>0.93150000000000011</v>
          </cell>
          <cell r="AP1684">
            <v>189.75</v>
          </cell>
          <cell r="AQ1684">
            <v>0.96600000000000019</v>
          </cell>
          <cell r="BG1684" t="b">
            <v>0</v>
          </cell>
          <cell r="BO1684" t="b">
            <v>0</v>
          </cell>
          <cell r="CA1684" t="b">
            <v>0</v>
          </cell>
          <cell r="CB1684" t="b">
            <v>0</v>
          </cell>
          <cell r="CD1684" t="b">
            <v>0</v>
          </cell>
          <cell r="CE1684" t="b">
            <v>0</v>
          </cell>
          <cell r="CG1684" t="b">
            <v>0</v>
          </cell>
          <cell r="CH1684" t="b">
            <v>0</v>
          </cell>
          <cell r="CP1684" t="e">
            <v>#N/A</v>
          </cell>
          <cell r="CT1684" t="b">
            <v>0</v>
          </cell>
          <cell r="CV1684" t="b">
            <v>0</v>
          </cell>
          <cell r="CX1684" t="b">
            <v>0</v>
          </cell>
          <cell r="CZ1684" t="b">
            <v>0</v>
          </cell>
          <cell r="DB1684" t="b">
            <v>0</v>
          </cell>
          <cell r="DD1684" t="b">
            <v>0</v>
          </cell>
          <cell r="DF1684" t="b">
            <v>0</v>
          </cell>
          <cell r="DH1684" t="b">
            <v>0</v>
          </cell>
          <cell r="DJ1684" t="b">
            <v>0</v>
          </cell>
          <cell r="DL1684" t="b">
            <v>0</v>
          </cell>
          <cell r="DN1684" t="b">
            <v>0</v>
          </cell>
          <cell r="DP1684" t="b">
            <v>0</v>
          </cell>
          <cell r="DV1684">
            <v>0</v>
          </cell>
          <cell r="DX1684">
            <v>0</v>
          </cell>
          <cell r="DZ1684">
            <v>0</v>
          </cell>
          <cell r="EB1684">
            <v>0</v>
          </cell>
          <cell r="ED1684">
            <v>0</v>
          </cell>
          <cell r="EF1684">
            <v>0</v>
          </cell>
          <cell r="EJ1684">
            <v>0</v>
          </cell>
          <cell r="EL1684">
            <v>0</v>
          </cell>
          <cell r="EN1684">
            <v>0</v>
          </cell>
          <cell r="EP1684">
            <v>0</v>
          </cell>
          <cell r="ER1684">
            <v>0</v>
          </cell>
          <cell r="ET1684">
            <v>0</v>
          </cell>
          <cell r="EX1684">
            <v>0</v>
          </cell>
          <cell r="EZ1684">
            <v>0</v>
          </cell>
          <cell r="FD1684">
            <v>0</v>
          </cell>
          <cell r="FF1684">
            <v>0</v>
          </cell>
        </row>
        <row r="1685">
          <cell r="A1685" t="str">
            <v>Lieksa</v>
          </cell>
          <cell r="B1685" t="str">
            <v>Finland</v>
          </cell>
          <cell r="G1685">
            <v>6.9</v>
          </cell>
          <cell r="H1685">
            <v>22</v>
          </cell>
          <cell r="AK1685">
            <v>1.5404249999999999</v>
          </cell>
          <cell r="AL1685">
            <v>15.659855072463765</v>
          </cell>
          <cell r="AN1685">
            <v>0</v>
          </cell>
          <cell r="AO1685">
            <v>0.93150000000000011</v>
          </cell>
          <cell r="AP1685">
            <v>189.75</v>
          </cell>
          <cell r="AQ1685">
            <v>0.96600000000000019</v>
          </cell>
          <cell r="BG1685" t="b">
            <v>0</v>
          </cell>
          <cell r="BO1685" t="b">
            <v>0</v>
          </cell>
          <cell r="CA1685" t="b">
            <v>0</v>
          </cell>
          <cell r="CB1685" t="b">
            <v>0</v>
          </cell>
          <cell r="CD1685" t="b">
            <v>0</v>
          </cell>
          <cell r="CE1685" t="b">
            <v>0</v>
          </cell>
          <cell r="CG1685" t="b">
            <v>0</v>
          </cell>
          <cell r="CH1685" t="b">
            <v>0</v>
          </cell>
          <cell r="CP1685" t="e">
            <v>#N/A</v>
          </cell>
          <cell r="CT1685" t="b">
            <v>0</v>
          </cell>
          <cell r="CV1685" t="b">
            <v>0</v>
          </cell>
          <cell r="CX1685" t="b">
            <v>0</v>
          </cell>
          <cell r="CZ1685" t="b">
            <v>0</v>
          </cell>
          <cell r="DB1685" t="b">
            <v>0</v>
          </cell>
          <cell r="DD1685" t="b">
            <v>0</v>
          </cell>
          <cell r="DF1685" t="b">
            <v>0</v>
          </cell>
          <cell r="DH1685" t="b">
            <v>0</v>
          </cell>
          <cell r="DJ1685" t="b">
            <v>0</v>
          </cell>
          <cell r="DL1685" t="b">
            <v>0</v>
          </cell>
          <cell r="DN1685" t="b">
            <v>0</v>
          </cell>
          <cell r="DP1685" t="b">
            <v>0</v>
          </cell>
          <cell r="DV1685">
            <v>0</v>
          </cell>
          <cell r="DX1685">
            <v>0</v>
          </cell>
          <cell r="DZ1685">
            <v>0</v>
          </cell>
          <cell r="EB1685">
            <v>0</v>
          </cell>
          <cell r="ED1685">
            <v>0</v>
          </cell>
          <cell r="EF1685">
            <v>0</v>
          </cell>
          <cell r="EJ1685">
            <v>0</v>
          </cell>
          <cell r="EL1685">
            <v>0</v>
          </cell>
          <cell r="EN1685">
            <v>0</v>
          </cell>
          <cell r="EP1685">
            <v>0</v>
          </cell>
          <cell r="ER1685">
            <v>0</v>
          </cell>
          <cell r="ET1685">
            <v>0</v>
          </cell>
          <cell r="EX1685">
            <v>0</v>
          </cell>
          <cell r="EZ1685">
            <v>0</v>
          </cell>
          <cell r="FD1685">
            <v>0</v>
          </cell>
          <cell r="FF1685">
            <v>0</v>
          </cell>
        </row>
        <row r="1686">
          <cell r="A1686" t="str">
            <v>LIELAHTI CC</v>
          </cell>
          <cell r="B1686" t="str">
            <v>Finland</v>
          </cell>
          <cell r="G1686">
            <v>134.9</v>
          </cell>
          <cell r="H1686">
            <v>153</v>
          </cell>
          <cell r="AK1686">
            <v>51.262</v>
          </cell>
          <cell r="AL1686">
            <v>65.940845070422526</v>
          </cell>
          <cell r="AN1686">
            <v>0</v>
          </cell>
          <cell r="AO1686">
            <v>10.792</v>
          </cell>
          <cell r="AP1686">
            <v>1349</v>
          </cell>
          <cell r="AQ1686">
            <v>13.490000000000002</v>
          </cell>
          <cell r="BG1686" t="b">
            <v>0</v>
          </cell>
          <cell r="BO1686" t="b">
            <v>0</v>
          </cell>
          <cell r="CA1686" t="b">
            <v>0</v>
          </cell>
          <cell r="CB1686" t="b">
            <v>0</v>
          </cell>
          <cell r="CD1686" t="b">
            <v>0</v>
          </cell>
          <cell r="CE1686" t="b">
            <v>0</v>
          </cell>
          <cell r="CG1686" t="b">
            <v>0</v>
          </cell>
          <cell r="CH1686" t="b">
            <v>0</v>
          </cell>
          <cell r="CP1686" t="e">
            <v>#N/A</v>
          </cell>
          <cell r="CT1686" t="b">
            <v>0</v>
          </cell>
          <cell r="CV1686" t="b">
            <v>0</v>
          </cell>
          <cell r="CX1686" t="b">
            <v>0</v>
          </cell>
          <cell r="CZ1686" t="b">
            <v>0</v>
          </cell>
          <cell r="DB1686" t="b">
            <v>0</v>
          </cell>
          <cell r="DD1686" t="b">
            <v>0</v>
          </cell>
          <cell r="DF1686" t="b">
            <v>0</v>
          </cell>
          <cell r="DH1686" t="b">
            <v>0</v>
          </cell>
          <cell r="DJ1686" t="b">
            <v>0</v>
          </cell>
          <cell r="DL1686" t="b">
            <v>0</v>
          </cell>
          <cell r="DN1686" t="b">
            <v>0</v>
          </cell>
          <cell r="DP1686" t="b">
            <v>0</v>
          </cell>
          <cell r="DV1686">
            <v>0</v>
          </cell>
          <cell r="DX1686">
            <v>0</v>
          </cell>
          <cell r="DZ1686">
            <v>0</v>
          </cell>
          <cell r="EB1686">
            <v>0</v>
          </cell>
          <cell r="ED1686">
            <v>0</v>
          </cell>
          <cell r="EF1686">
            <v>0</v>
          </cell>
          <cell r="EJ1686">
            <v>0</v>
          </cell>
          <cell r="EL1686">
            <v>0</v>
          </cell>
          <cell r="EN1686">
            <v>0</v>
          </cell>
          <cell r="EP1686">
            <v>0</v>
          </cell>
          <cell r="ER1686">
            <v>0</v>
          </cell>
          <cell r="ET1686">
            <v>0</v>
          </cell>
          <cell r="EX1686">
            <v>0</v>
          </cell>
          <cell r="EZ1686">
            <v>0</v>
          </cell>
          <cell r="FD1686">
            <v>0</v>
          </cell>
          <cell r="FF1686">
            <v>0</v>
          </cell>
        </row>
        <row r="1687">
          <cell r="A1687" t="str">
            <v>LIELAHTI CC</v>
          </cell>
          <cell r="B1687" t="str">
            <v>Finland</v>
          </cell>
          <cell r="G1687">
            <v>134.9</v>
          </cell>
          <cell r="H1687">
            <v>153</v>
          </cell>
          <cell r="AK1687">
            <v>51.262</v>
          </cell>
          <cell r="AL1687">
            <v>65.940845070422526</v>
          </cell>
          <cell r="AN1687">
            <v>0</v>
          </cell>
          <cell r="AO1687">
            <v>10.792</v>
          </cell>
          <cell r="AP1687">
            <v>1349</v>
          </cell>
          <cell r="AQ1687">
            <v>13.490000000000002</v>
          </cell>
          <cell r="BG1687" t="b">
            <v>0</v>
          </cell>
          <cell r="BO1687" t="b">
            <v>0</v>
          </cell>
          <cell r="CA1687" t="b">
            <v>0</v>
          </cell>
          <cell r="CB1687" t="b">
            <v>0</v>
          </cell>
          <cell r="CD1687" t="b">
            <v>0</v>
          </cell>
          <cell r="CE1687" t="b">
            <v>0</v>
          </cell>
          <cell r="CG1687" t="b">
            <v>0</v>
          </cell>
          <cell r="CH1687" t="b">
            <v>0</v>
          </cell>
          <cell r="CP1687" t="e">
            <v>#N/A</v>
          </cell>
          <cell r="CT1687" t="b">
            <v>0</v>
          </cell>
          <cell r="CV1687" t="b">
            <v>0</v>
          </cell>
          <cell r="CX1687" t="b">
            <v>0</v>
          </cell>
          <cell r="CZ1687" t="b">
            <v>0</v>
          </cell>
          <cell r="DB1687" t="b">
            <v>0</v>
          </cell>
          <cell r="DD1687" t="b">
            <v>0</v>
          </cell>
          <cell r="DF1687" t="b">
            <v>0</v>
          </cell>
          <cell r="DH1687" t="b">
            <v>0</v>
          </cell>
          <cell r="DJ1687" t="b">
            <v>0</v>
          </cell>
          <cell r="DL1687" t="b">
            <v>0</v>
          </cell>
          <cell r="DN1687" t="b">
            <v>0</v>
          </cell>
          <cell r="DP1687" t="b">
            <v>0</v>
          </cell>
          <cell r="DV1687">
            <v>0</v>
          </cell>
          <cell r="DX1687">
            <v>0</v>
          </cell>
          <cell r="DZ1687">
            <v>0</v>
          </cell>
          <cell r="EB1687">
            <v>0</v>
          </cell>
          <cell r="ED1687">
            <v>0</v>
          </cell>
          <cell r="EF1687">
            <v>0</v>
          </cell>
          <cell r="EJ1687">
            <v>0</v>
          </cell>
          <cell r="EL1687">
            <v>0</v>
          </cell>
          <cell r="EN1687">
            <v>0</v>
          </cell>
          <cell r="EP1687">
            <v>0</v>
          </cell>
          <cell r="ER1687">
            <v>0</v>
          </cell>
          <cell r="ET1687">
            <v>0</v>
          </cell>
          <cell r="EX1687">
            <v>0</v>
          </cell>
          <cell r="EZ1687">
            <v>0</v>
          </cell>
          <cell r="FD1687">
            <v>0</v>
          </cell>
          <cell r="FF1687">
            <v>0</v>
          </cell>
        </row>
        <row r="1688">
          <cell r="A1688" t="str">
            <v>LOVIISA GT 1-2</v>
          </cell>
          <cell r="B1688" t="str">
            <v>Finland</v>
          </cell>
          <cell r="G1688">
            <v>40</v>
          </cell>
          <cell r="H1688">
            <v>0</v>
          </cell>
          <cell r="AK1688">
            <v>10.26</v>
          </cell>
          <cell r="AL1688">
            <v>0</v>
          </cell>
          <cell r="AN1688">
            <v>0</v>
          </cell>
          <cell r="AO1688">
            <v>1.6</v>
          </cell>
          <cell r="AP1688">
            <v>600</v>
          </cell>
          <cell r="AQ1688">
            <v>3.2</v>
          </cell>
          <cell r="BG1688" t="b">
            <v>0</v>
          </cell>
          <cell r="BO1688" t="b">
            <v>0</v>
          </cell>
          <cell r="CA1688" t="b">
            <v>0</v>
          </cell>
          <cell r="CB1688" t="b">
            <v>0</v>
          </cell>
          <cell r="CD1688" t="b">
            <v>0</v>
          </cell>
          <cell r="CE1688" t="b">
            <v>0</v>
          </cell>
          <cell r="CG1688" t="b">
            <v>0</v>
          </cell>
          <cell r="CH1688" t="b">
            <v>0</v>
          </cell>
          <cell r="CP1688" t="e">
            <v>#N/A</v>
          </cell>
          <cell r="CT1688" t="b">
            <v>0</v>
          </cell>
          <cell r="CV1688" t="b">
            <v>0</v>
          </cell>
          <cell r="CX1688" t="b">
            <v>0</v>
          </cell>
          <cell r="CZ1688" t="b">
            <v>0</v>
          </cell>
          <cell r="DB1688" t="b">
            <v>0</v>
          </cell>
          <cell r="DD1688" t="b">
            <v>0</v>
          </cell>
          <cell r="DF1688" t="b">
            <v>0</v>
          </cell>
          <cell r="DH1688" t="b">
            <v>0</v>
          </cell>
          <cell r="DJ1688" t="b">
            <v>0</v>
          </cell>
          <cell r="DL1688" t="b">
            <v>0</v>
          </cell>
          <cell r="DN1688" t="b">
            <v>0</v>
          </cell>
          <cell r="DP1688" t="b">
            <v>0</v>
          </cell>
          <cell r="DV1688">
            <v>0</v>
          </cell>
          <cell r="DX1688">
            <v>0</v>
          </cell>
          <cell r="DZ1688">
            <v>0</v>
          </cell>
          <cell r="EB1688">
            <v>0</v>
          </cell>
          <cell r="ED1688">
            <v>0</v>
          </cell>
          <cell r="EF1688">
            <v>0</v>
          </cell>
          <cell r="EJ1688">
            <v>0</v>
          </cell>
          <cell r="EL1688">
            <v>0</v>
          </cell>
          <cell r="EN1688">
            <v>0</v>
          </cell>
          <cell r="EP1688">
            <v>0</v>
          </cell>
          <cell r="ER1688">
            <v>0</v>
          </cell>
          <cell r="ET1688">
            <v>0</v>
          </cell>
          <cell r="EX1688">
            <v>0</v>
          </cell>
          <cell r="EZ1688">
            <v>0</v>
          </cell>
          <cell r="FD1688">
            <v>0</v>
          </cell>
          <cell r="FF1688">
            <v>0</v>
          </cell>
        </row>
        <row r="1689">
          <cell r="A1689" t="str">
            <v>LOVIISA GT 1-2</v>
          </cell>
          <cell r="B1689" t="str">
            <v>Finland</v>
          </cell>
          <cell r="G1689">
            <v>40</v>
          </cell>
          <cell r="H1689">
            <v>0</v>
          </cell>
          <cell r="AK1689">
            <v>10.26</v>
          </cell>
          <cell r="AL1689">
            <v>0</v>
          </cell>
          <cell r="AN1689">
            <v>0</v>
          </cell>
          <cell r="AO1689">
            <v>1.6</v>
          </cell>
          <cell r="AP1689">
            <v>600</v>
          </cell>
          <cell r="AQ1689">
            <v>3.2</v>
          </cell>
          <cell r="BG1689" t="b">
            <v>0</v>
          </cell>
          <cell r="BO1689" t="b">
            <v>0</v>
          </cell>
          <cell r="CA1689" t="b">
            <v>0</v>
          </cell>
          <cell r="CB1689" t="b">
            <v>0</v>
          </cell>
          <cell r="CD1689" t="b">
            <v>0</v>
          </cell>
          <cell r="CE1689" t="b">
            <v>0</v>
          </cell>
          <cell r="CG1689" t="b">
            <v>0</v>
          </cell>
          <cell r="CH1689" t="b">
            <v>0</v>
          </cell>
          <cell r="CP1689" t="e">
            <v>#N/A</v>
          </cell>
          <cell r="CT1689" t="b">
            <v>0</v>
          </cell>
          <cell r="CV1689" t="b">
            <v>0</v>
          </cell>
          <cell r="CX1689" t="b">
            <v>0</v>
          </cell>
          <cell r="CZ1689" t="b">
            <v>0</v>
          </cell>
          <cell r="DB1689" t="b">
            <v>0</v>
          </cell>
          <cell r="DD1689" t="b">
            <v>0</v>
          </cell>
          <cell r="DF1689" t="b">
            <v>0</v>
          </cell>
          <cell r="DH1689" t="b">
            <v>0</v>
          </cell>
          <cell r="DJ1689" t="b">
            <v>0</v>
          </cell>
          <cell r="DL1689" t="b">
            <v>0</v>
          </cell>
          <cell r="DN1689" t="b">
            <v>0</v>
          </cell>
          <cell r="DP1689" t="b">
            <v>0</v>
          </cell>
          <cell r="DV1689">
            <v>0</v>
          </cell>
          <cell r="DX1689">
            <v>0</v>
          </cell>
          <cell r="DZ1689">
            <v>0</v>
          </cell>
          <cell r="EB1689">
            <v>0</v>
          </cell>
          <cell r="ED1689">
            <v>0</v>
          </cell>
          <cell r="EF1689">
            <v>0</v>
          </cell>
          <cell r="EJ1689">
            <v>0</v>
          </cell>
          <cell r="EL1689">
            <v>0</v>
          </cell>
          <cell r="EN1689">
            <v>0</v>
          </cell>
          <cell r="EP1689">
            <v>0</v>
          </cell>
          <cell r="ER1689">
            <v>0</v>
          </cell>
          <cell r="ET1689">
            <v>0</v>
          </cell>
          <cell r="EX1689">
            <v>0</v>
          </cell>
          <cell r="EZ1689">
            <v>0</v>
          </cell>
          <cell r="FD1689">
            <v>0</v>
          </cell>
          <cell r="FF1689">
            <v>0</v>
          </cell>
        </row>
        <row r="1690">
          <cell r="A1690" t="str">
            <v>MARIEHAMM GT 1</v>
          </cell>
          <cell r="B1690" t="str">
            <v>Finland</v>
          </cell>
          <cell r="G1690">
            <v>12.3</v>
          </cell>
          <cell r="H1690">
            <v>0</v>
          </cell>
          <cell r="AK1690">
            <v>2.9212500000000001</v>
          </cell>
          <cell r="AL1690">
            <v>0</v>
          </cell>
          <cell r="AN1690">
            <v>0</v>
          </cell>
          <cell r="AO1690">
            <v>0.49200000000000005</v>
          </cell>
          <cell r="AP1690">
            <v>184.5</v>
          </cell>
          <cell r="AQ1690">
            <v>0.9840000000000001</v>
          </cell>
          <cell r="BG1690" t="b">
            <v>0</v>
          </cell>
          <cell r="BO1690" t="b">
            <v>0</v>
          </cell>
          <cell r="CA1690" t="b">
            <v>0</v>
          </cell>
          <cell r="CB1690" t="b">
            <v>0</v>
          </cell>
          <cell r="CD1690" t="b">
            <v>0</v>
          </cell>
          <cell r="CE1690" t="b">
            <v>0</v>
          </cell>
          <cell r="CG1690" t="b">
            <v>0</v>
          </cell>
          <cell r="CH1690" t="b">
            <v>0</v>
          </cell>
          <cell r="CP1690" t="e">
            <v>#N/A</v>
          </cell>
          <cell r="CT1690" t="b">
            <v>0</v>
          </cell>
          <cell r="CV1690" t="b">
            <v>0</v>
          </cell>
          <cell r="CX1690" t="b">
            <v>0</v>
          </cell>
          <cell r="CZ1690" t="b">
            <v>0</v>
          </cell>
          <cell r="DB1690" t="b">
            <v>0</v>
          </cell>
          <cell r="DD1690" t="b">
            <v>0</v>
          </cell>
          <cell r="DF1690" t="b">
            <v>0</v>
          </cell>
          <cell r="DH1690" t="b">
            <v>0</v>
          </cell>
          <cell r="DJ1690" t="b">
            <v>0</v>
          </cell>
          <cell r="DL1690" t="b">
            <v>0</v>
          </cell>
          <cell r="DN1690" t="b">
            <v>0</v>
          </cell>
          <cell r="DP1690" t="b">
            <v>0</v>
          </cell>
          <cell r="DV1690">
            <v>0</v>
          </cell>
          <cell r="DX1690">
            <v>0</v>
          </cell>
          <cell r="DZ1690">
            <v>0</v>
          </cell>
          <cell r="EB1690">
            <v>0</v>
          </cell>
          <cell r="ED1690">
            <v>0</v>
          </cell>
          <cell r="EF1690">
            <v>0</v>
          </cell>
          <cell r="EJ1690">
            <v>0</v>
          </cell>
          <cell r="EL1690">
            <v>0</v>
          </cell>
          <cell r="EN1690">
            <v>0</v>
          </cell>
          <cell r="EP1690">
            <v>0</v>
          </cell>
          <cell r="ER1690">
            <v>0</v>
          </cell>
          <cell r="ET1690">
            <v>0</v>
          </cell>
          <cell r="EX1690">
            <v>0</v>
          </cell>
          <cell r="EZ1690">
            <v>0</v>
          </cell>
          <cell r="FD1690">
            <v>0</v>
          </cell>
          <cell r="FF1690">
            <v>0</v>
          </cell>
        </row>
        <row r="1691">
          <cell r="A1691" t="str">
            <v>MARIEHAMM GT 1</v>
          </cell>
          <cell r="B1691" t="str">
            <v>Finland</v>
          </cell>
          <cell r="G1691">
            <v>12.3</v>
          </cell>
          <cell r="H1691">
            <v>0</v>
          </cell>
          <cell r="AK1691">
            <v>2.9212500000000001</v>
          </cell>
          <cell r="AL1691">
            <v>0</v>
          </cell>
          <cell r="AN1691">
            <v>0</v>
          </cell>
          <cell r="AO1691">
            <v>0.49200000000000005</v>
          </cell>
          <cell r="AP1691">
            <v>184.5</v>
          </cell>
          <cell r="AQ1691">
            <v>0.9840000000000001</v>
          </cell>
          <cell r="BG1691" t="b">
            <v>0</v>
          </cell>
          <cell r="BO1691" t="b">
            <v>0</v>
          </cell>
          <cell r="CA1691" t="b">
            <v>0</v>
          </cell>
          <cell r="CB1691" t="b">
            <v>0</v>
          </cell>
          <cell r="CD1691" t="b">
            <v>0</v>
          </cell>
          <cell r="CE1691" t="b">
            <v>0</v>
          </cell>
          <cell r="CG1691" t="b">
            <v>0</v>
          </cell>
          <cell r="CH1691" t="b">
            <v>0</v>
          </cell>
          <cell r="CP1691" t="e">
            <v>#N/A</v>
          </cell>
          <cell r="CT1691" t="b">
            <v>0</v>
          </cell>
          <cell r="CV1691" t="b">
            <v>0</v>
          </cell>
          <cell r="CX1691" t="b">
            <v>0</v>
          </cell>
          <cell r="CZ1691" t="b">
            <v>0</v>
          </cell>
          <cell r="DB1691" t="b">
            <v>0</v>
          </cell>
          <cell r="DD1691" t="b">
            <v>0</v>
          </cell>
          <cell r="DF1691" t="b">
            <v>0</v>
          </cell>
          <cell r="DH1691" t="b">
            <v>0</v>
          </cell>
          <cell r="DJ1691" t="b">
            <v>0</v>
          </cell>
          <cell r="DL1691" t="b">
            <v>0</v>
          </cell>
          <cell r="DN1691" t="b">
            <v>0</v>
          </cell>
          <cell r="DP1691" t="b">
            <v>0</v>
          </cell>
          <cell r="DV1691">
            <v>0</v>
          </cell>
          <cell r="DX1691">
            <v>0</v>
          </cell>
          <cell r="DZ1691">
            <v>0</v>
          </cell>
          <cell r="EB1691">
            <v>0</v>
          </cell>
          <cell r="ED1691">
            <v>0</v>
          </cell>
          <cell r="EF1691">
            <v>0</v>
          </cell>
          <cell r="EJ1691">
            <v>0</v>
          </cell>
          <cell r="EL1691">
            <v>0</v>
          </cell>
          <cell r="EN1691">
            <v>0</v>
          </cell>
          <cell r="EP1691">
            <v>0</v>
          </cell>
          <cell r="ER1691">
            <v>0</v>
          </cell>
          <cell r="ET1691">
            <v>0</v>
          </cell>
          <cell r="EX1691">
            <v>0</v>
          </cell>
          <cell r="EZ1691">
            <v>0</v>
          </cell>
          <cell r="FD1691">
            <v>0</v>
          </cell>
          <cell r="FF1691">
            <v>0</v>
          </cell>
        </row>
        <row r="1692">
          <cell r="A1692" t="str">
            <v>MARIEHAMM GT 2</v>
          </cell>
          <cell r="B1692" t="str">
            <v>Finland</v>
          </cell>
          <cell r="G1692">
            <v>12.3</v>
          </cell>
          <cell r="H1692">
            <v>0</v>
          </cell>
          <cell r="AK1692">
            <v>3.5055000000000001</v>
          </cell>
          <cell r="AL1692">
            <v>0</v>
          </cell>
          <cell r="AN1692">
            <v>0</v>
          </cell>
          <cell r="AO1692">
            <v>0.49200000000000005</v>
          </cell>
          <cell r="AP1692">
            <v>184.5</v>
          </cell>
          <cell r="AQ1692">
            <v>0.9840000000000001</v>
          </cell>
          <cell r="BG1692" t="b">
            <v>0</v>
          </cell>
          <cell r="BO1692" t="b">
            <v>0</v>
          </cell>
          <cell r="CA1692" t="b">
            <v>0</v>
          </cell>
          <cell r="CB1692" t="b">
            <v>0</v>
          </cell>
          <cell r="CD1692" t="b">
            <v>0</v>
          </cell>
          <cell r="CE1692" t="b">
            <v>0</v>
          </cell>
          <cell r="CG1692" t="b">
            <v>0</v>
          </cell>
          <cell r="CH1692" t="b">
            <v>0</v>
          </cell>
          <cell r="CP1692" t="e">
            <v>#N/A</v>
          </cell>
          <cell r="CT1692" t="b">
            <v>0</v>
          </cell>
          <cell r="CV1692" t="b">
            <v>0</v>
          </cell>
          <cell r="CX1692" t="b">
            <v>0</v>
          </cell>
          <cell r="CZ1692" t="b">
            <v>0</v>
          </cell>
          <cell r="DB1692" t="b">
            <v>0</v>
          </cell>
          <cell r="DD1692" t="b">
            <v>0</v>
          </cell>
          <cell r="DF1692" t="b">
            <v>0</v>
          </cell>
          <cell r="DH1692" t="b">
            <v>0</v>
          </cell>
          <cell r="DJ1692" t="b">
            <v>0</v>
          </cell>
          <cell r="DL1692" t="b">
            <v>0</v>
          </cell>
          <cell r="DN1692" t="b">
            <v>0</v>
          </cell>
          <cell r="DP1692" t="b">
            <v>0</v>
          </cell>
          <cell r="DV1692">
            <v>0</v>
          </cell>
          <cell r="DX1692">
            <v>0</v>
          </cell>
          <cell r="DZ1692">
            <v>0</v>
          </cell>
          <cell r="EB1692">
            <v>0</v>
          </cell>
          <cell r="ED1692">
            <v>0</v>
          </cell>
          <cell r="EF1692">
            <v>0</v>
          </cell>
          <cell r="EJ1692">
            <v>0</v>
          </cell>
          <cell r="EL1692">
            <v>0</v>
          </cell>
          <cell r="EN1692">
            <v>0</v>
          </cell>
          <cell r="EP1692">
            <v>0</v>
          </cell>
          <cell r="ER1692">
            <v>0</v>
          </cell>
          <cell r="ET1692">
            <v>0</v>
          </cell>
          <cell r="EX1692">
            <v>0</v>
          </cell>
          <cell r="EZ1692">
            <v>0</v>
          </cell>
          <cell r="FD1692">
            <v>0</v>
          </cell>
          <cell r="FF1692">
            <v>0</v>
          </cell>
        </row>
        <row r="1693">
          <cell r="A1693" t="str">
            <v>MARIEHAMM GT 2</v>
          </cell>
          <cell r="B1693" t="str">
            <v>Finland</v>
          </cell>
          <cell r="G1693">
            <v>12.3</v>
          </cell>
          <cell r="H1693">
            <v>0</v>
          </cell>
          <cell r="AK1693">
            <v>3.5055000000000001</v>
          </cell>
          <cell r="AL1693">
            <v>0</v>
          </cell>
          <cell r="AN1693">
            <v>0</v>
          </cell>
          <cell r="AO1693">
            <v>0.49200000000000005</v>
          </cell>
          <cell r="AP1693">
            <v>184.5</v>
          </cell>
          <cell r="AQ1693">
            <v>0.9840000000000001</v>
          </cell>
          <cell r="BG1693" t="b">
            <v>0</v>
          </cell>
          <cell r="BO1693" t="b">
            <v>0</v>
          </cell>
          <cell r="CA1693" t="b">
            <v>0</v>
          </cell>
          <cell r="CB1693" t="b">
            <v>0</v>
          </cell>
          <cell r="CD1693" t="b">
            <v>0</v>
          </cell>
          <cell r="CE1693" t="b">
            <v>0</v>
          </cell>
          <cell r="CG1693" t="b">
            <v>0</v>
          </cell>
          <cell r="CH1693" t="b">
            <v>0</v>
          </cell>
          <cell r="CP1693" t="e">
            <v>#N/A</v>
          </cell>
          <cell r="CT1693" t="b">
            <v>0</v>
          </cell>
          <cell r="CV1693" t="b">
            <v>0</v>
          </cell>
          <cell r="CX1693" t="b">
            <v>0</v>
          </cell>
          <cell r="CZ1693" t="b">
            <v>0</v>
          </cell>
          <cell r="DB1693" t="b">
            <v>0</v>
          </cell>
          <cell r="DD1693" t="b">
            <v>0</v>
          </cell>
          <cell r="DF1693" t="b">
            <v>0</v>
          </cell>
          <cell r="DH1693" t="b">
            <v>0</v>
          </cell>
          <cell r="DJ1693" t="b">
            <v>0</v>
          </cell>
          <cell r="DL1693" t="b">
            <v>0</v>
          </cell>
          <cell r="DN1693" t="b">
            <v>0</v>
          </cell>
          <cell r="DP1693" t="b">
            <v>0</v>
          </cell>
          <cell r="DV1693">
            <v>0</v>
          </cell>
          <cell r="DX1693">
            <v>0</v>
          </cell>
          <cell r="DZ1693">
            <v>0</v>
          </cell>
          <cell r="EB1693">
            <v>0</v>
          </cell>
          <cell r="ED1693">
            <v>0</v>
          </cell>
          <cell r="EF1693">
            <v>0</v>
          </cell>
          <cell r="EJ1693">
            <v>0</v>
          </cell>
          <cell r="EL1693">
            <v>0</v>
          </cell>
          <cell r="EN1693">
            <v>0</v>
          </cell>
          <cell r="EP1693">
            <v>0</v>
          </cell>
          <cell r="ER1693">
            <v>0</v>
          </cell>
          <cell r="ET1693">
            <v>0</v>
          </cell>
          <cell r="EX1693">
            <v>0</v>
          </cell>
          <cell r="EZ1693">
            <v>0</v>
          </cell>
          <cell r="FD1693">
            <v>0</v>
          </cell>
          <cell r="FF1693">
            <v>0</v>
          </cell>
        </row>
        <row r="1694">
          <cell r="A1694" t="str">
            <v>MARTINLAAKSO 1</v>
          </cell>
          <cell r="B1694" t="str">
            <v>Finland</v>
          </cell>
          <cell r="G1694">
            <v>60</v>
          </cell>
          <cell r="H1694">
            <v>109.28571428571428</v>
          </cell>
          <cell r="AK1694">
            <v>17.099999999999998</v>
          </cell>
          <cell r="AL1694">
            <v>56.730994897959164</v>
          </cell>
          <cell r="AN1694">
            <v>0</v>
          </cell>
          <cell r="AO1694">
            <v>4.8</v>
          </cell>
          <cell r="AP1694">
            <v>900</v>
          </cell>
          <cell r="AQ1694">
            <v>8.4</v>
          </cell>
          <cell r="BG1694" t="b">
            <v>0</v>
          </cell>
          <cell r="BO1694" t="b">
            <v>0</v>
          </cell>
          <cell r="CA1694" t="b">
            <v>0</v>
          </cell>
          <cell r="CB1694" t="b">
            <v>0</v>
          </cell>
          <cell r="CD1694" t="b">
            <v>0</v>
          </cell>
          <cell r="CE1694" t="b">
            <v>0</v>
          </cell>
          <cell r="CG1694" t="b">
            <v>0</v>
          </cell>
          <cell r="CH1694" t="b">
            <v>0</v>
          </cell>
          <cell r="CP1694" t="e">
            <v>#N/A</v>
          </cell>
          <cell r="CT1694" t="b">
            <v>0</v>
          </cell>
          <cell r="CV1694" t="b">
            <v>0</v>
          </cell>
          <cell r="CX1694" t="b">
            <v>0</v>
          </cell>
          <cell r="CZ1694" t="b">
            <v>0</v>
          </cell>
          <cell r="DB1694" t="b">
            <v>0</v>
          </cell>
          <cell r="DD1694" t="b">
            <v>0</v>
          </cell>
          <cell r="DF1694" t="b">
            <v>0</v>
          </cell>
          <cell r="DH1694" t="b">
            <v>0</v>
          </cell>
          <cell r="DJ1694" t="b">
            <v>0</v>
          </cell>
          <cell r="DL1694" t="b">
            <v>0</v>
          </cell>
          <cell r="DN1694" t="b">
            <v>0</v>
          </cell>
          <cell r="DP1694" t="b">
            <v>0</v>
          </cell>
          <cell r="DV1694">
            <v>0</v>
          </cell>
          <cell r="DX1694">
            <v>0</v>
          </cell>
          <cell r="DZ1694">
            <v>0</v>
          </cell>
          <cell r="EB1694">
            <v>0</v>
          </cell>
          <cell r="ED1694">
            <v>0</v>
          </cell>
          <cell r="EF1694">
            <v>0</v>
          </cell>
          <cell r="EJ1694">
            <v>0</v>
          </cell>
          <cell r="EL1694">
            <v>0</v>
          </cell>
          <cell r="EN1694">
            <v>0</v>
          </cell>
          <cell r="EP1694">
            <v>0</v>
          </cell>
          <cell r="ER1694">
            <v>0</v>
          </cell>
          <cell r="ET1694">
            <v>0</v>
          </cell>
          <cell r="EX1694">
            <v>0</v>
          </cell>
          <cell r="EZ1694">
            <v>0</v>
          </cell>
          <cell r="FD1694">
            <v>0</v>
          </cell>
          <cell r="FF1694">
            <v>0</v>
          </cell>
        </row>
        <row r="1695">
          <cell r="A1695" t="str">
            <v>MARTINLAAKSO 2</v>
          </cell>
          <cell r="B1695" t="str">
            <v>Finland</v>
          </cell>
          <cell r="G1695">
            <v>80</v>
          </cell>
          <cell r="H1695">
            <v>145.71428571428569</v>
          </cell>
          <cell r="AK1695">
            <v>22.799999999999997</v>
          </cell>
          <cell r="AL1695">
            <v>75.641326530612218</v>
          </cell>
          <cell r="AN1695">
            <v>0</v>
          </cell>
          <cell r="AO1695">
            <v>12.608000000000001</v>
          </cell>
          <cell r="AP1695">
            <v>1988</v>
          </cell>
          <cell r="AQ1695">
            <v>11.200000000000001</v>
          </cell>
          <cell r="BG1695" t="b">
            <v>0</v>
          </cell>
          <cell r="BO1695" t="b">
            <v>0</v>
          </cell>
          <cell r="CA1695" t="b">
            <v>0</v>
          </cell>
          <cell r="CB1695" t="b">
            <v>0</v>
          </cell>
          <cell r="CD1695" t="b">
            <v>0</v>
          </cell>
          <cell r="CE1695" t="b">
            <v>0</v>
          </cell>
          <cell r="CG1695" t="b">
            <v>0</v>
          </cell>
          <cell r="CH1695" t="b">
            <v>0</v>
          </cell>
          <cell r="CP1695" t="e">
            <v>#N/A</v>
          </cell>
          <cell r="CT1695" t="b">
            <v>0</v>
          </cell>
          <cell r="CV1695" t="b">
            <v>0</v>
          </cell>
          <cell r="CX1695" t="b">
            <v>0</v>
          </cell>
          <cell r="CZ1695" t="b">
            <v>0</v>
          </cell>
          <cell r="DB1695" t="b">
            <v>0</v>
          </cell>
          <cell r="DD1695" t="b">
            <v>0</v>
          </cell>
          <cell r="DF1695" t="b">
            <v>0</v>
          </cell>
          <cell r="DH1695" t="b">
            <v>0</v>
          </cell>
          <cell r="DJ1695" t="b">
            <v>0</v>
          </cell>
          <cell r="DL1695" t="b">
            <v>0</v>
          </cell>
          <cell r="DN1695" t="b">
            <v>0</v>
          </cell>
          <cell r="DP1695" t="b">
            <v>0</v>
          </cell>
          <cell r="DV1695">
            <v>0</v>
          </cell>
          <cell r="DX1695">
            <v>0</v>
          </cell>
          <cell r="DZ1695">
            <v>0</v>
          </cell>
          <cell r="EB1695">
            <v>0</v>
          </cell>
          <cell r="ED1695">
            <v>0</v>
          </cell>
          <cell r="EF1695">
            <v>0</v>
          </cell>
          <cell r="EJ1695">
            <v>0</v>
          </cell>
          <cell r="EL1695">
            <v>0</v>
          </cell>
          <cell r="EN1695">
            <v>0</v>
          </cell>
          <cell r="EP1695">
            <v>0</v>
          </cell>
          <cell r="ER1695">
            <v>0</v>
          </cell>
          <cell r="ET1695">
            <v>0</v>
          </cell>
          <cell r="EX1695">
            <v>0</v>
          </cell>
          <cell r="EZ1695">
            <v>0</v>
          </cell>
          <cell r="FD1695">
            <v>0</v>
          </cell>
          <cell r="FF1695">
            <v>0</v>
          </cell>
        </row>
        <row r="1696">
          <cell r="A1696" t="str">
            <v>MARTINLAAKSO 2</v>
          </cell>
          <cell r="B1696" t="str">
            <v>Finland</v>
          </cell>
          <cell r="G1696">
            <v>80</v>
          </cell>
          <cell r="H1696">
            <v>145.71428571428569</v>
          </cell>
          <cell r="AK1696">
            <v>22.799999999999997</v>
          </cell>
          <cell r="AL1696">
            <v>75.641326530612218</v>
          </cell>
          <cell r="AN1696">
            <v>0</v>
          </cell>
          <cell r="AO1696">
            <v>12.608000000000001</v>
          </cell>
          <cell r="AP1696">
            <v>1988</v>
          </cell>
          <cell r="AQ1696">
            <v>11.200000000000001</v>
          </cell>
          <cell r="BG1696" t="b">
            <v>0</v>
          </cell>
          <cell r="BO1696" t="b">
            <v>0</v>
          </cell>
          <cell r="CA1696" t="b">
            <v>0</v>
          </cell>
          <cell r="CB1696" t="b">
            <v>0</v>
          </cell>
          <cell r="CD1696" t="b">
            <v>0</v>
          </cell>
          <cell r="CE1696" t="b">
            <v>0</v>
          </cell>
          <cell r="CG1696" t="b">
            <v>0</v>
          </cell>
          <cell r="CH1696" t="b">
            <v>0</v>
          </cell>
          <cell r="CP1696" t="e">
            <v>#N/A</v>
          </cell>
          <cell r="CT1696" t="b">
            <v>0</v>
          </cell>
          <cell r="CV1696" t="b">
            <v>0</v>
          </cell>
          <cell r="CX1696" t="b">
            <v>0</v>
          </cell>
          <cell r="CZ1696" t="b">
            <v>0</v>
          </cell>
          <cell r="DB1696" t="b">
            <v>0</v>
          </cell>
          <cell r="DD1696" t="b">
            <v>0</v>
          </cell>
          <cell r="DF1696" t="b">
            <v>0</v>
          </cell>
          <cell r="DH1696" t="b">
            <v>0</v>
          </cell>
          <cell r="DJ1696" t="b">
            <v>0</v>
          </cell>
          <cell r="DL1696" t="b">
            <v>0</v>
          </cell>
          <cell r="DN1696" t="b">
            <v>0</v>
          </cell>
          <cell r="DP1696" t="b">
            <v>0</v>
          </cell>
          <cell r="DV1696">
            <v>0</v>
          </cell>
          <cell r="DX1696">
            <v>0</v>
          </cell>
          <cell r="DZ1696">
            <v>0</v>
          </cell>
          <cell r="EB1696">
            <v>0</v>
          </cell>
          <cell r="ED1696">
            <v>0</v>
          </cell>
          <cell r="EF1696">
            <v>0</v>
          </cell>
          <cell r="EJ1696">
            <v>0</v>
          </cell>
          <cell r="EL1696">
            <v>0</v>
          </cell>
          <cell r="EN1696">
            <v>0</v>
          </cell>
          <cell r="EP1696">
            <v>0</v>
          </cell>
          <cell r="ER1696">
            <v>0</v>
          </cell>
          <cell r="ET1696">
            <v>0</v>
          </cell>
          <cell r="EX1696">
            <v>0</v>
          </cell>
          <cell r="EZ1696">
            <v>0</v>
          </cell>
          <cell r="FD1696">
            <v>0</v>
          </cell>
          <cell r="FF1696">
            <v>0</v>
          </cell>
        </row>
        <row r="1697">
          <cell r="A1697" t="str">
            <v>MARTINLAAKSO GT 1</v>
          </cell>
          <cell r="B1697" t="str">
            <v>Finland</v>
          </cell>
          <cell r="G1697">
            <v>57</v>
          </cell>
          <cell r="H1697">
            <v>114</v>
          </cell>
          <cell r="AK1697">
            <v>15.703499999999998</v>
          </cell>
          <cell r="AL1697">
            <v>62.813999999999993</v>
          </cell>
          <cell r="AN1697">
            <v>0</v>
          </cell>
          <cell r="AO1697">
            <v>2.2800000000000002</v>
          </cell>
          <cell r="AP1697">
            <v>570</v>
          </cell>
          <cell r="AQ1697">
            <v>4.5600000000000005</v>
          </cell>
          <cell r="BG1697" t="b">
            <v>0</v>
          </cell>
          <cell r="BO1697" t="b">
            <v>0</v>
          </cell>
          <cell r="CA1697" t="b">
            <v>0</v>
          </cell>
          <cell r="CB1697" t="b">
            <v>0</v>
          </cell>
          <cell r="CD1697" t="b">
            <v>0</v>
          </cell>
          <cell r="CE1697" t="b">
            <v>0</v>
          </cell>
          <cell r="CG1697" t="b">
            <v>0</v>
          </cell>
          <cell r="CH1697" t="b">
            <v>0</v>
          </cell>
          <cell r="CP1697" t="e">
            <v>#N/A</v>
          </cell>
          <cell r="CT1697" t="b">
            <v>0</v>
          </cell>
          <cell r="CV1697" t="b">
            <v>0</v>
          </cell>
          <cell r="CX1697" t="b">
            <v>0</v>
          </cell>
          <cell r="CZ1697" t="b">
            <v>0</v>
          </cell>
          <cell r="DB1697" t="b">
            <v>0</v>
          </cell>
          <cell r="DD1697" t="b">
            <v>0</v>
          </cell>
          <cell r="DF1697" t="b">
            <v>0</v>
          </cell>
          <cell r="DH1697" t="b">
            <v>0</v>
          </cell>
          <cell r="DJ1697" t="b">
            <v>0</v>
          </cell>
          <cell r="DL1697" t="b">
            <v>0</v>
          </cell>
          <cell r="DN1697" t="b">
            <v>0</v>
          </cell>
          <cell r="DP1697" t="b">
            <v>0</v>
          </cell>
          <cell r="DV1697">
            <v>0</v>
          </cell>
          <cell r="DX1697">
            <v>0</v>
          </cell>
          <cell r="DZ1697">
            <v>0</v>
          </cell>
          <cell r="EB1697">
            <v>0</v>
          </cell>
          <cell r="ED1697">
            <v>0</v>
          </cell>
          <cell r="EF1697">
            <v>0</v>
          </cell>
          <cell r="EJ1697">
            <v>0</v>
          </cell>
          <cell r="EL1697">
            <v>0</v>
          </cell>
          <cell r="EN1697">
            <v>0</v>
          </cell>
          <cell r="EP1697">
            <v>0</v>
          </cell>
          <cell r="ER1697">
            <v>0</v>
          </cell>
          <cell r="ET1697">
            <v>0</v>
          </cell>
          <cell r="EX1697">
            <v>0</v>
          </cell>
          <cell r="EZ1697">
            <v>0</v>
          </cell>
          <cell r="FD1697">
            <v>0</v>
          </cell>
          <cell r="FF1697">
            <v>0</v>
          </cell>
        </row>
        <row r="1698">
          <cell r="A1698" t="str">
            <v>MARTINLAAKSO GT 1</v>
          </cell>
          <cell r="B1698" t="str">
            <v>Finland</v>
          </cell>
          <cell r="G1698">
            <v>57</v>
          </cell>
          <cell r="H1698">
            <v>114</v>
          </cell>
          <cell r="AK1698">
            <v>15.703499999999998</v>
          </cell>
          <cell r="AL1698">
            <v>62.813999999999993</v>
          </cell>
          <cell r="AN1698">
            <v>0</v>
          </cell>
          <cell r="AO1698">
            <v>2.2800000000000002</v>
          </cell>
          <cell r="AP1698">
            <v>570</v>
          </cell>
          <cell r="AQ1698">
            <v>4.5600000000000005</v>
          </cell>
          <cell r="BG1698" t="b">
            <v>0</v>
          </cell>
          <cell r="BO1698" t="b">
            <v>0</v>
          </cell>
          <cell r="CA1698" t="b">
            <v>0</v>
          </cell>
          <cell r="CB1698" t="b">
            <v>0</v>
          </cell>
          <cell r="CD1698" t="b">
            <v>0</v>
          </cell>
          <cell r="CE1698" t="b">
            <v>0</v>
          </cell>
          <cell r="CG1698" t="b">
            <v>0</v>
          </cell>
          <cell r="CH1698" t="b">
            <v>0</v>
          </cell>
          <cell r="CP1698" t="e">
            <v>#N/A</v>
          </cell>
          <cell r="CT1698" t="b">
            <v>0</v>
          </cell>
          <cell r="CV1698" t="b">
            <v>0</v>
          </cell>
          <cell r="CX1698" t="b">
            <v>0</v>
          </cell>
          <cell r="CZ1698" t="b">
            <v>0</v>
          </cell>
          <cell r="DB1698" t="b">
            <v>0</v>
          </cell>
          <cell r="DD1698" t="b">
            <v>0</v>
          </cell>
          <cell r="DF1698" t="b">
            <v>0</v>
          </cell>
          <cell r="DH1698" t="b">
            <v>0</v>
          </cell>
          <cell r="DJ1698" t="b">
            <v>0</v>
          </cell>
          <cell r="DL1698" t="b">
            <v>0</v>
          </cell>
          <cell r="DN1698" t="b">
            <v>0</v>
          </cell>
          <cell r="DP1698" t="b">
            <v>0</v>
          </cell>
          <cell r="DV1698">
            <v>0</v>
          </cell>
          <cell r="DX1698">
            <v>0</v>
          </cell>
          <cell r="DZ1698">
            <v>0</v>
          </cell>
          <cell r="EB1698">
            <v>0</v>
          </cell>
          <cell r="ED1698">
            <v>0</v>
          </cell>
          <cell r="EF1698">
            <v>0</v>
          </cell>
          <cell r="EJ1698">
            <v>0</v>
          </cell>
          <cell r="EL1698">
            <v>0</v>
          </cell>
          <cell r="EN1698">
            <v>0</v>
          </cell>
          <cell r="EP1698">
            <v>0</v>
          </cell>
          <cell r="ER1698">
            <v>0</v>
          </cell>
          <cell r="ET1698">
            <v>0</v>
          </cell>
          <cell r="EX1698">
            <v>0</v>
          </cell>
          <cell r="EZ1698">
            <v>0</v>
          </cell>
          <cell r="FD1698">
            <v>0</v>
          </cell>
          <cell r="FF1698">
            <v>0</v>
          </cell>
        </row>
        <row r="1699">
          <cell r="A1699" t="str">
            <v>MartinlaaksoWTE</v>
          </cell>
          <cell r="B1699" t="str">
            <v>Finland</v>
          </cell>
          <cell r="G1699">
            <v>62</v>
          </cell>
          <cell r="H1699">
            <v>99</v>
          </cell>
          <cell r="AK1699">
            <v>19.84</v>
          </cell>
          <cell r="AL1699">
            <v>50.585806451612903</v>
          </cell>
          <cell r="AN1699">
            <v>0</v>
          </cell>
          <cell r="AO1699">
            <v>38.44</v>
          </cell>
          <cell r="AP1699">
            <v>3856.3999999999996</v>
          </cell>
          <cell r="AQ1699">
            <v>4.96</v>
          </cell>
          <cell r="BG1699" t="b">
            <v>0</v>
          </cell>
          <cell r="BO1699" t="b">
            <v>0</v>
          </cell>
          <cell r="CA1699" t="b">
            <v>0</v>
          </cell>
          <cell r="CB1699" t="b">
            <v>0</v>
          </cell>
          <cell r="CD1699" t="b">
            <v>0</v>
          </cell>
          <cell r="CE1699" t="b">
            <v>0</v>
          </cell>
          <cell r="CG1699" t="b">
            <v>0</v>
          </cell>
          <cell r="CH1699" t="b">
            <v>0</v>
          </cell>
          <cell r="CP1699" t="e">
            <v>#N/A</v>
          </cell>
          <cell r="CT1699" t="b">
            <v>0</v>
          </cell>
          <cell r="CV1699" t="b">
            <v>0</v>
          </cell>
          <cell r="CX1699" t="b">
            <v>0</v>
          </cell>
          <cell r="CZ1699" t="b">
            <v>0</v>
          </cell>
          <cell r="DB1699" t="b">
            <v>0</v>
          </cell>
          <cell r="DD1699" t="b">
            <v>0</v>
          </cell>
          <cell r="DF1699" t="b">
            <v>0</v>
          </cell>
          <cell r="DH1699" t="b">
            <v>0</v>
          </cell>
          <cell r="DJ1699" t="b">
            <v>0</v>
          </cell>
          <cell r="DL1699" t="b">
            <v>0</v>
          </cell>
          <cell r="DN1699" t="b">
            <v>0</v>
          </cell>
          <cell r="DP1699" t="b">
            <v>0</v>
          </cell>
          <cell r="DV1699">
            <v>0</v>
          </cell>
          <cell r="DX1699">
            <v>0</v>
          </cell>
          <cell r="DZ1699">
            <v>0</v>
          </cell>
          <cell r="EB1699">
            <v>0</v>
          </cell>
          <cell r="ED1699">
            <v>0</v>
          </cell>
          <cell r="EF1699">
            <v>0</v>
          </cell>
          <cell r="EJ1699">
            <v>0</v>
          </cell>
          <cell r="EL1699">
            <v>0</v>
          </cell>
          <cell r="EN1699">
            <v>0</v>
          </cell>
          <cell r="EP1699">
            <v>0</v>
          </cell>
          <cell r="ER1699">
            <v>0</v>
          </cell>
          <cell r="ET1699">
            <v>0</v>
          </cell>
          <cell r="EX1699">
            <v>0</v>
          </cell>
          <cell r="EZ1699">
            <v>0</v>
          </cell>
          <cell r="FD1699">
            <v>0</v>
          </cell>
          <cell r="FF1699">
            <v>0</v>
          </cell>
        </row>
        <row r="1700">
          <cell r="A1700" t="str">
            <v>MERI-PORI 1</v>
          </cell>
          <cell r="B1700" t="str">
            <v>Finland</v>
          </cell>
          <cell r="G1700">
            <v>560</v>
          </cell>
          <cell r="H1700">
            <v>0</v>
          </cell>
          <cell r="AK1700">
            <v>244.72</v>
          </cell>
          <cell r="AL1700">
            <v>0</v>
          </cell>
          <cell r="AN1700">
            <v>0</v>
          </cell>
          <cell r="AO1700">
            <v>88.256000000000014</v>
          </cell>
          <cell r="AP1700">
            <v>13916</v>
          </cell>
          <cell r="AQ1700">
            <v>78.400000000000006</v>
          </cell>
          <cell r="BG1700" t="b">
            <v>0</v>
          </cell>
          <cell r="BO1700" t="b">
            <v>0</v>
          </cell>
          <cell r="CA1700" t="b">
            <v>0</v>
          </cell>
          <cell r="CB1700" t="b">
            <v>0</v>
          </cell>
          <cell r="CD1700" t="b">
            <v>0</v>
          </cell>
          <cell r="CE1700" t="b">
            <v>0</v>
          </cell>
          <cell r="CG1700" t="b">
            <v>0</v>
          </cell>
          <cell r="CH1700" t="b">
            <v>0</v>
          </cell>
          <cell r="CP1700" t="e">
            <v>#N/A</v>
          </cell>
          <cell r="CT1700" t="b">
            <v>0</v>
          </cell>
          <cell r="CV1700" t="b">
            <v>0</v>
          </cell>
          <cell r="CX1700" t="b">
            <v>0</v>
          </cell>
          <cell r="CZ1700" t="b">
            <v>0</v>
          </cell>
          <cell r="DB1700" t="b">
            <v>0</v>
          </cell>
          <cell r="DD1700" t="b">
            <v>0</v>
          </cell>
          <cell r="DF1700" t="b">
            <v>0</v>
          </cell>
          <cell r="DH1700" t="b">
            <v>0</v>
          </cell>
          <cell r="DJ1700" t="b">
            <v>0</v>
          </cell>
          <cell r="DL1700" t="b">
            <v>0</v>
          </cell>
          <cell r="DN1700" t="b">
            <v>0</v>
          </cell>
          <cell r="DP1700" t="b">
            <v>0</v>
          </cell>
          <cell r="DV1700">
            <v>0</v>
          </cell>
          <cell r="DX1700">
            <v>0</v>
          </cell>
          <cell r="DZ1700">
            <v>0</v>
          </cell>
          <cell r="EB1700">
            <v>0</v>
          </cell>
          <cell r="ED1700">
            <v>0</v>
          </cell>
          <cell r="EF1700">
            <v>0</v>
          </cell>
          <cell r="EJ1700">
            <v>0</v>
          </cell>
          <cell r="EL1700">
            <v>0</v>
          </cell>
          <cell r="EN1700">
            <v>0</v>
          </cell>
          <cell r="EP1700">
            <v>0</v>
          </cell>
          <cell r="ER1700">
            <v>0</v>
          </cell>
          <cell r="ET1700">
            <v>0</v>
          </cell>
          <cell r="EX1700">
            <v>0</v>
          </cell>
          <cell r="EZ1700">
            <v>0</v>
          </cell>
          <cell r="FD1700">
            <v>0</v>
          </cell>
          <cell r="FF1700">
            <v>0</v>
          </cell>
        </row>
        <row r="1701">
          <cell r="A1701" t="str">
            <v>MERI-PORI 1</v>
          </cell>
          <cell r="B1701" t="str">
            <v>Finland</v>
          </cell>
          <cell r="G1701">
            <v>560</v>
          </cell>
          <cell r="H1701">
            <v>0</v>
          </cell>
          <cell r="AK1701">
            <v>244.72</v>
          </cell>
          <cell r="AL1701">
            <v>0</v>
          </cell>
          <cell r="AN1701">
            <v>0</v>
          </cell>
          <cell r="AO1701">
            <v>88.256000000000014</v>
          </cell>
          <cell r="AP1701">
            <v>13916</v>
          </cell>
          <cell r="AQ1701">
            <v>78.400000000000006</v>
          </cell>
          <cell r="BG1701" t="b">
            <v>0</v>
          </cell>
          <cell r="BO1701" t="b">
            <v>0</v>
          </cell>
          <cell r="CA1701" t="b">
            <v>0</v>
          </cell>
          <cell r="CB1701" t="b">
            <v>0</v>
          </cell>
          <cell r="CD1701" t="b">
            <v>0</v>
          </cell>
          <cell r="CE1701" t="b">
            <v>0</v>
          </cell>
          <cell r="CG1701" t="b">
            <v>0</v>
          </cell>
          <cell r="CH1701" t="b">
            <v>0</v>
          </cell>
          <cell r="CP1701" t="e">
            <v>#N/A</v>
          </cell>
          <cell r="CT1701" t="b">
            <v>0</v>
          </cell>
          <cell r="CV1701" t="b">
            <v>0</v>
          </cell>
          <cell r="CX1701" t="b">
            <v>0</v>
          </cell>
          <cell r="CZ1701" t="b">
            <v>0</v>
          </cell>
          <cell r="DB1701" t="b">
            <v>0</v>
          </cell>
          <cell r="DD1701" t="b">
            <v>0</v>
          </cell>
          <cell r="DF1701" t="b">
            <v>0</v>
          </cell>
          <cell r="DH1701" t="b">
            <v>0</v>
          </cell>
          <cell r="DJ1701" t="b">
            <v>0</v>
          </cell>
          <cell r="DL1701" t="b">
            <v>0</v>
          </cell>
          <cell r="DN1701" t="b">
            <v>0</v>
          </cell>
          <cell r="DP1701" t="b">
            <v>0</v>
          </cell>
          <cell r="DV1701">
            <v>0</v>
          </cell>
          <cell r="DX1701">
            <v>0</v>
          </cell>
          <cell r="DZ1701">
            <v>0</v>
          </cell>
          <cell r="EB1701">
            <v>0</v>
          </cell>
          <cell r="ED1701">
            <v>0</v>
          </cell>
          <cell r="EF1701">
            <v>0</v>
          </cell>
          <cell r="EJ1701">
            <v>0</v>
          </cell>
          <cell r="EL1701">
            <v>0</v>
          </cell>
          <cell r="EN1701">
            <v>0</v>
          </cell>
          <cell r="EP1701">
            <v>0</v>
          </cell>
          <cell r="ER1701">
            <v>0</v>
          </cell>
          <cell r="ET1701">
            <v>0</v>
          </cell>
          <cell r="EX1701">
            <v>0</v>
          </cell>
          <cell r="EZ1701">
            <v>0</v>
          </cell>
          <cell r="FD1701">
            <v>0</v>
          </cell>
          <cell r="FF1701">
            <v>0</v>
          </cell>
        </row>
        <row r="1702">
          <cell r="A1702" t="str">
            <v>MERTANIEMI CC</v>
          </cell>
          <cell r="B1702" t="str">
            <v>Finland</v>
          </cell>
          <cell r="G1702">
            <v>190</v>
          </cell>
          <cell r="H1702">
            <v>0</v>
          </cell>
          <cell r="AK1702">
            <v>81.224999999999994</v>
          </cell>
          <cell r="AL1702">
            <v>0</v>
          </cell>
          <cell r="AN1702">
            <v>0</v>
          </cell>
          <cell r="AO1702">
            <v>15.200000000000001</v>
          </cell>
          <cell r="AP1702">
            <v>2850</v>
          </cell>
          <cell r="AQ1702">
            <v>19</v>
          </cell>
          <cell r="BG1702" t="b">
            <v>0</v>
          </cell>
          <cell r="BO1702" t="b">
            <v>0</v>
          </cell>
          <cell r="CA1702" t="b">
            <v>0</v>
          </cell>
          <cell r="CB1702" t="b">
            <v>0</v>
          </cell>
          <cell r="CD1702" t="b">
            <v>0</v>
          </cell>
          <cell r="CE1702" t="b">
            <v>0</v>
          </cell>
          <cell r="CG1702" t="b">
            <v>0</v>
          </cell>
          <cell r="CH1702" t="b">
            <v>0</v>
          </cell>
          <cell r="CP1702" t="e">
            <v>#N/A</v>
          </cell>
          <cell r="CT1702" t="b">
            <v>0</v>
          </cell>
          <cell r="CV1702" t="b">
            <v>0</v>
          </cell>
          <cell r="CX1702" t="b">
            <v>0</v>
          </cell>
          <cell r="CZ1702" t="b">
            <v>0</v>
          </cell>
          <cell r="DB1702" t="b">
            <v>0</v>
          </cell>
          <cell r="DD1702" t="b">
            <v>0</v>
          </cell>
          <cell r="DF1702" t="b">
            <v>0</v>
          </cell>
          <cell r="DH1702" t="b">
            <v>0</v>
          </cell>
          <cell r="DJ1702" t="b">
            <v>0</v>
          </cell>
          <cell r="DL1702" t="b">
            <v>0</v>
          </cell>
          <cell r="DN1702" t="b">
            <v>0</v>
          </cell>
          <cell r="DP1702" t="b">
            <v>0</v>
          </cell>
          <cell r="DV1702">
            <v>0</v>
          </cell>
          <cell r="DX1702">
            <v>0</v>
          </cell>
          <cell r="DZ1702">
            <v>0</v>
          </cell>
          <cell r="EB1702">
            <v>0</v>
          </cell>
          <cell r="ED1702">
            <v>0</v>
          </cell>
          <cell r="EF1702">
            <v>0</v>
          </cell>
          <cell r="EJ1702">
            <v>0</v>
          </cell>
          <cell r="EL1702">
            <v>0</v>
          </cell>
          <cell r="EN1702">
            <v>0</v>
          </cell>
          <cell r="EP1702">
            <v>0</v>
          </cell>
          <cell r="ER1702">
            <v>0</v>
          </cell>
          <cell r="ET1702">
            <v>0</v>
          </cell>
          <cell r="EX1702">
            <v>0</v>
          </cell>
          <cell r="EZ1702">
            <v>0</v>
          </cell>
          <cell r="FD1702">
            <v>0</v>
          </cell>
          <cell r="FF1702">
            <v>0</v>
          </cell>
        </row>
        <row r="1703">
          <cell r="A1703" t="str">
            <v>MERTANIEMI CC</v>
          </cell>
          <cell r="B1703" t="str">
            <v>Finland</v>
          </cell>
          <cell r="G1703">
            <v>190</v>
          </cell>
          <cell r="H1703">
            <v>0</v>
          </cell>
          <cell r="AK1703">
            <v>81.224999999999994</v>
          </cell>
          <cell r="AL1703">
            <v>0</v>
          </cell>
          <cell r="AN1703">
            <v>0</v>
          </cell>
          <cell r="AO1703">
            <v>15.200000000000001</v>
          </cell>
          <cell r="AP1703">
            <v>2850</v>
          </cell>
          <cell r="AQ1703">
            <v>19</v>
          </cell>
          <cell r="BG1703" t="b">
            <v>0</v>
          </cell>
          <cell r="BO1703" t="b">
            <v>0</v>
          </cell>
          <cell r="CA1703" t="b">
            <v>0</v>
          </cell>
          <cell r="CB1703" t="b">
            <v>0</v>
          </cell>
          <cell r="CD1703" t="b">
            <v>0</v>
          </cell>
          <cell r="CE1703" t="b">
            <v>0</v>
          </cell>
          <cell r="CG1703" t="b">
            <v>0</v>
          </cell>
          <cell r="CH1703" t="b">
            <v>0</v>
          </cell>
          <cell r="CP1703" t="e">
            <v>#N/A</v>
          </cell>
          <cell r="CT1703" t="b">
            <v>0</v>
          </cell>
          <cell r="CV1703" t="b">
            <v>0</v>
          </cell>
          <cell r="CX1703" t="b">
            <v>0</v>
          </cell>
          <cell r="CZ1703" t="b">
            <v>0</v>
          </cell>
          <cell r="DB1703" t="b">
            <v>0</v>
          </cell>
          <cell r="DD1703" t="b">
            <v>0</v>
          </cell>
          <cell r="DF1703" t="b">
            <v>0</v>
          </cell>
          <cell r="DH1703" t="b">
            <v>0</v>
          </cell>
          <cell r="DJ1703" t="b">
            <v>0</v>
          </cell>
          <cell r="DL1703" t="b">
            <v>0</v>
          </cell>
          <cell r="DN1703" t="b">
            <v>0</v>
          </cell>
          <cell r="DP1703" t="b">
            <v>0</v>
          </cell>
          <cell r="DV1703">
            <v>0</v>
          </cell>
          <cell r="DX1703">
            <v>0</v>
          </cell>
          <cell r="DZ1703">
            <v>0</v>
          </cell>
          <cell r="EB1703">
            <v>0</v>
          </cell>
          <cell r="ED1703">
            <v>0</v>
          </cell>
          <cell r="EF1703">
            <v>0</v>
          </cell>
          <cell r="EJ1703">
            <v>0</v>
          </cell>
          <cell r="EL1703">
            <v>0</v>
          </cell>
          <cell r="EN1703">
            <v>0</v>
          </cell>
          <cell r="EP1703">
            <v>0</v>
          </cell>
          <cell r="ER1703">
            <v>0</v>
          </cell>
          <cell r="ET1703">
            <v>0</v>
          </cell>
          <cell r="EX1703">
            <v>0</v>
          </cell>
          <cell r="EZ1703">
            <v>0</v>
          </cell>
          <cell r="FD1703">
            <v>0</v>
          </cell>
          <cell r="FF1703">
            <v>0</v>
          </cell>
        </row>
        <row r="1704">
          <cell r="A1704" t="str">
            <v>MUSSALO 1</v>
          </cell>
          <cell r="B1704" t="str">
            <v>Finland</v>
          </cell>
          <cell r="G1704">
            <v>75</v>
          </cell>
          <cell r="H1704">
            <v>0</v>
          </cell>
          <cell r="AK1704">
            <v>26.362499999999997</v>
          </cell>
          <cell r="AL1704">
            <v>0</v>
          </cell>
          <cell r="AN1704">
            <v>0</v>
          </cell>
          <cell r="AO1704">
            <v>11.820000000000002</v>
          </cell>
          <cell r="AP1704">
            <v>1863.75</v>
          </cell>
          <cell r="AQ1704">
            <v>10.500000000000002</v>
          </cell>
          <cell r="BG1704" t="b">
            <v>0</v>
          </cell>
          <cell r="BO1704" t="b">
            <v>0</v>
          </cell>
          <cell r="CA1704" t="b">
            <v>0</v>
          </cell>
          <cell r="CB1704" t="b">
            <v>0</v>
          </cell>
          <cell r="CD1704" t="b">
            <v>0</v>
          </cell>
          <cell r="CE1704" t="b">
            <v>0</v>
          </cell>
          <cell r="CG1704" t="b">
            <v>0</v>
          </cell>
          <cell r="CH1704" t="b">
            <v>0</v>
          </cell>
          <cell r="CP1704" t="e">
            <v>#N/A</v>
          </cell>
          <cell r="CT1704" t="b">
            <v>0</v>
          </cell>
          <cell r="CV1704" t="b">
            <v>0</v>
          </cell>
          <cell r="CX1704" t="b">
            <v>0</v>
          </cell>
          <cell r="CZ1704" t="b">
            <v>0</v>
          </cell>
          <cell r="DB1704" t="b">
            <v>0</v>
          </cell>
          <cell r="DD1704" t="b">
            <v>0</v>
          </cell>
          <cell r="DF1704" t="b">
            <v>0</v>
          </cell>
          <cell r="DH1704" t="b">
            <v>0</v>
          </cell>
          <cell r="DJ1704" t="b">
            <v>0</v>
          </cell>
          <cell r="DL1704" t="b">
            <v>0</v>
          </cell>
          <cell r="DN1704" t="b">
            <v>0</v>
          </cell>
          <cell r="DP1704" t="b">
            <v>0</v>
          </cell>
          <cell r="DV1704">
            <v>0</v>
          </cell>
          <cell r="DX1704">
            <v>0</v>
          </cell>
          <cell r="DZ1704">
            <v>0</v>
          </cell>
          <cell r="EB1704">
            <v>0</v>
          </cell>
          <cell r="ED1704">
            <v>0</v>
          </cell>
          <cell r="EF1704">
            <v>0</v>
          </cell>
          <cell r="EJ1704">
            <v>0</v>
          </cell>
          <cell r="EL1704">
            <v>0</v>
          </cell>
          <cell r="EN1704">
            <v>0</v>
          </cell>
          <cell r="EP1704">
            <v>0</v>
          </cell>
          <cell r="ER1704">
            <v>0</v>
          </cell>
          <cell r="ET1704">
            <v>0</v>
          </cell>
          <cell r="EX1704">
            <v>0</v>
          </cell>
          <cell r="EZ1704">
            <v>0</v>
          </cell>
          <cell r="FD1704">
            <v>0</v>
          </cell>
          <cell r="FF1704">
            <v>0</v>
          </cell>
        </row>
        <row r="1705">
          <cell r="A1705" t="str">
            <v>MUSSALO 2</v>
          </cell>
          <cell r="B1705" t="str">
            <v>Finland</v>
          </cell>
          <cell r="G1705">
            <v>161</v>
          </cell>
          <cell r="H1705">
            <v>113</v>
          </cell>
          <cell r="AK1705">
            <v>59.650500000000001</v>
          </cell>
          <cell r="AL1705">
            <v>279.11</v>
          </cell>
          <cell r="AN1705">
            <v>16.95</v>
          </cell>
          <cell r="AO1705">
            <v>25.373600000000003</v>
          </cell>
          <cell r="AP1705">
            <v>4000.8500000000004</v>
          </cell>
          <cell r="AQ1705">
            <v>22.540000000000003</v>
          </cell>
          <cell r="BG1705" t="b">
            <v>0</v>
          </cell>
          <cell r="BO1705" t="b">
            <v>0</v>
          </cell>
          <cell r="CA1705" t="b">
            <v>0</v>
          </cell>
          <cell r="CB1705" t="b">
            <v>0</v>
          </cell>
          <cell r="CD1705" t="b">
            <v>0</v>
          </cell>
          <cell r="CE1705" t="b">
            <v>0</v>
          </cell>
          <cell r="CG1705" t="b">
            <v>0</v>
          </cell>
          <cell r="CH1705" t="b">
            <v>0</v>
          </cell>
          <cell r="CP1705" t="e">
            <v>#N/A</v>
          </cell>
          <cell r="CT1705" t="b">
            <v>0</v>
          </cell>
          <cell r="CV1705" t="b">
            <v>0</v>
          </cell>
          <cell r="CX1705" t="b">
            <v>0</v>
          </cell>
          <cell r="CZ1705" t="b">
            <v>0</v>
          </cell>
          <cell r="DB1705" t="b">
            <v>0</v>
          </cell>
          <cell r="DD1705" t="b">
            <v>0</v>
          </cell>
          <cell r="DF1705" t="b">
            <v>0</v>
          </cell>
          <cell r="DH1705" t="b">
            <v>0</v>
          </cell>
          <cell r="DJ1705" t="b">
            <v>0</v>
          </cell>
          <cell r="DL1705" t="b">
            <v>0</v>
          </cell>
          <cell r="DN1705" t="b">
            <v>0</v>
          </cell>
          <cell r="DP1705" t="b">
            <v>0</v>
          </cell>
          <cell r="DV1705">
            <v>0</v>
          </cell>
          <cell r="DX1705">
            <v>0</v>
          </cell>
          <cell r="DZ1705">
            <v>0</v>
          </cell>
          <cell r="EB1705">
            <v>0</v>
          </cell>
          <cell r="ED1705">
            <v>0</v>
          </cell>
          <cell r="EF1705">
            <v>0</v>
          </cell>
          <cell r="EJ1705">
            <v>0</v>
          </cell>
          <cell r="EL1705">
            <v>0</v>
          </cell>
          <cell r="EN1705">
            <v>0</v>
          </cell>
          <cell r="EP1705">
            <v>0</v>
          </cell>
          <cell r="ER1705">
            <v>0</v>
          </cell>
          <cell r="ET1705">
            <v>0</v>
          </cell>
          <cell r="EX1705">
            <v>0</v>
          </cell>
          <cell r="EZ1705">
            <v>0</v>
          </cell>
          <cell r="FD1705">
            <v>0</v>
          </cell>
          <cell r="FF1705">
            <v>0</v>
          </cell>
        </row>
        <row r="1706">
          <cell r="A1706" t="str">
            <v>MUSSALO 2</v>
          </cell>
          <cell r="B1706" t="str">
            <v>Finland</v>
          </cell>
          <cell r="G1706">
            <v>185</v>
          </cell>
          <cell r="H1706">
            <v>113</v>
          </cell>
          <cell r="AK1706">
            <v>74</v>
          </cell>
          <cell r="AL1706">
            <v>301.33333333333337</v>
          </cell>
          <cell r="AN1706">
            <v>16.95</v>
          </cell>
          <cell r="AO1706">
            <v>29.156000000000002</v>
          </cell>
          <cell r="AP1706">
            <v>4597.25</v>
          </cell>
          <cell r="AQ1706">
            <v>25.900000000000002</v>
          </cell>
          <cell r="BG1706" t="b">
            <v>0</v>
          </cell>
          <cell r="BO1706" t="b">
            <v>0</v>
          </cell>
          <cell r="CA1706" t="b">
            <v>0</v>
          </cell>
          <cell r="CB1706" t="b">
            <v>0</v>
          </cell>
          <cell r="CD1706" t="b">
            <v>0</v>
          </cell>
          <cell r="CE1706" t="b">
            <v>0</v>
          </cell>
          <cell r="CG1706" t="b">
            <v>0</v>
          </cell>
          <cell r="CH1706" t="b">
            <v>0</v>
          </cell>
          <cell r="CP1706" t="e">
            <v>#N/A</v>
          </cell>
          <cell r="CT1706" t="b">
            <v>0</v>
          </cell>
          <cell r="CV1706" t="b">
            <v>0</v>
          </cell>
          <cell r="CX1706" t="b">
            <v>0</v>
          </cell>
          <cell r="CZ1706" t="b">
            <v>0</v>
          </cell>
          <cell r="DB1706" t="b">
            <v>0</v>
          </cell>
          <cell r="DD1706" t="b">
            <v>0</v>
          </cell>
          <cell r="DF1706" t="b">
            <v>0</v>
          </cell>
          <cell r="DH1706" t="b">
            <v>0</v>
          </cell>
          <cell r="DJ1706" t="b">
            <v>0</v>
          </cell>
          <cell r="DL1706" t="b">
            <v>0</v>
          </cell>
          <cell r="DN1706" t="b">
            <v>0</v>
          </cell>
          <cell r="DP1706" t="b">
            <v>0</v>
          </cell>
          <cell r="DV1706">
            <v>0</v>
          </cell>
          <cell r="DX1706">
            <v>0</v>
          </cell>
          <cell r="DZ1706">
            <v>0</v>
          </cell>
          <cell r="EB1706">
            <v>0</v>
          </cell>
          <cell r="ED1706">
            <v>0</v>
          </cell>
          <cell r="EF1706">
            <v>0</v>
          </cell>
          <cell r="EJ1706">
            <v>0</v>
          </cell>
          <cell r="EL1706">
            <v>0</v>
          </cell>
          <cell r="EN1706">
            <v>0</v>
          </cell>
          <cell r="EP1706">
            <v>0</v>
          </cell>
          <cell r="ER1706">
            <v>0</v>
          </cell>
          <cell r="ET1706">
            <v>0</v>
          </cell>
          <cell r="EX1706">
            <v>0</v>
          </cell>
          <cell r="EZ1706">
            <v>0</v>
          </cell>
          <cell r="FD1706">
            <v>0</v>
          </cell>
          <cell r="FF1706">
            <v>0</v>
          </cell>
        </row>
        <row r="1707">
          <cell r="A1707" t="str">
            <v>MUSSALO 2</v>
          </cell>
          <cell r="B1707" t="str">
            <v>Finland</v>
          </cell>
          <cell r="G1707">
            <v>185</v>
          </cell>
          <cell r="H1707">
            <v>113</v>
          </cell>
          <cell r="AK1707">
            <v>74</v>
          </cell>
          <cell r="AL1707">
            <v>301.33333333333337</v>
          </cell>
          <cell r="AN1707">
            <v>16.95</v>
          </cell>
          <cell r="AO1707">
            <v>29.156000000000002</v>
          </cell>
          <cell r="AP1707">
            <v>4597.25</v>
          </cell>
          <cell r="AQ1707">
            <v>35.15</v>
          </cell>
          <cell r="BG1707" t="b">
            <v>0</v>
          </cell>
          <cell r="BO1707" t="b">
            <v>0</v>
          </cell>
          <cell r="CA1707" t="b">
            <v>0</v>
          </cell>
          <cell r="CB1707" t="b">
            <v>0</v>
          </cell>
          <cell r="CD1707" t="b">
            <v>0</v>
          </cell>
          <cell r="CE1707" t="b">
            <v>0</v>
          </cell>
          <cell r="CG1707" t="b">
            <v>0</v>
          </cell>
          <cell r="CH1707" t="b">
            <v>0</v>
          </cell>
          <cell r="CP1707" t="e">
            <v>#N/A</v>
          </cell>
          <cell r="CT1707" t="b">
            <v>0</v>
          </cell>
          <cell r="CV1707" t="b">
            <v>0</v>
          </cell>
          <cell r="CX1707" t="b">
            <v>0</v>
          </cell>
          <cell r="CZ1707" t="b">
            <v>0</v>
          </cell>
          <cell r="DB1707" t="b">
            <v>0</v>
          </cell>
          <cell r="DD1707" t="b">
            <v>0</v>
          </cell>
          <cell r="DF1707" t="b">
            <v>0</v>
          </cell>
          <cell r="DH1707" t="b">
            <v>0</v>
          </cell>
          <cell r="DJ1707" t="b">
            <v>0</v>
          </cell>
          <cell r="DL1707" t="b">
            <v>0</v>
          </cell>
          <cell r="DN1707" t="b">
            <v>0</v>
          </cell>
          <cell r="DP1707" t="b">
            <v>0</v>
          </cell>
          <cell r="DV1707">
            <v>0</v>
          </cell>
          <cell r="DX1707">
            <v>0</v>
          </cell>
          <cell r="DZ1707">
            <v>0</v>
          </cell>
          <cell r="EB1707">
            <v>0</v>
          </cell>
          <cell r="ED1707">
            <v>0</v>
          </cell>
          <cell r="EF1707">
            <v>0</v>
          </cell>
          <cell r="EJ1707">
            <v>0</v>
          </cell>
          <cell r="EL1707">
            <v>0</v>
          </cell>
          <cell r="EN1707">
            <v>0</v>
          </cell>
          <cell r="EP1707">
            <v>0</v>
          </cell>
          <cell r="ER1707">
            <v>0</v>
          </cell>
          <cell r="ET1707">
            <v>0</v>
          </cell>
          <cell r="EX1707">
            <v>0</v>
          </cell>
          <cell r="EZ1707">
            <v>0</v>
          </cell>
          <cell r="FD1707">
            <v>0</v>
          </cell>
          <cell r="FF1707">
            <v>0</v>
          </cell>
        </row>
        <row r="1708">
          <cell r="A1708" t="str">
            <v>Myllynummi_Bio</v>
          </cell>
          <cell r="B1708" t="str">
            <v>Finland</v>
          </cell>
          <cell r="G1708">
            <v>21</v>
          </cell>
          <cell r="H1708">
            <v>58</v>
          </cell>
          <cell r="AK1708">
            <v>5.04</v>
          </cell>
          <cell r="AL1708">
            <v>38.445714285714288</v>
          </cell>
          <cell r="AN1708">
            <v>0</v>
          </cell>
          <cell r="AO1708">
            <v>2.835</v>
          </cell>
          <cell r="AP1708">
            <v>577.5</v>
          </cell>
          <cell r="AQ1708">
            <v>2.9400000000000004</v>
          </cell>
          <cell r="BG1708" t="b">
            <v>0</v>
          </cell>
          <cell r="BO1708" t="b">
            <v>0</v>
          </cell>
          <cell r="CA1708" t="b">
            <v>0</v>
          </cell>
          <cell r="CB1708" t="b">
            <v>0</v>
          </cell>
          <cell r="CD1708" t="b">
            <v>0</v>
          </cell>
          <cell r="CE1708" t="b">
            <v>0</v>
          </cell>
          <cell r="CG1708" t="b">
            <v>0</v>
          </cell>
          <cell r="CH1708" t="b">
            <v>0</v>
          </cell>
          <cell r="CP1708" t="e">
            <v>#N/A</v>
          </cell>
          <cell r="CT1708" t="b">
            <v>0</v>
          </cell>
          <cell r="CV1708" t="b">
            <v>0</v>
          </cell>
          <cell r="CX1708" t="b">
            <v>0</v>
          </cell>
          <cell r="CZ1708" t="b">
            <v>0</v>
          </cell>
          <cell r="DB1708" t="b">
            <v>0</v>
          </cell>
          <cell r="DD1708" t="b">
            <v>0</v>
          </cell>
          <cell r="DF1708" t="b">
            <v>0</v>
          </cell>
          <cell r="DH1708" t="b">
            <v>0</v>
          </cell>
          <cell r="DJ1708" t="b">
            <v>0</v>
          </cell>
          <cell r="DL1708" t="b">
            <v>0</v>
          </cell>
          <cell r="DN1708" t="b">
            <v>0</v>
          </cell>
          <cell r="DP1708" t="b">
            <v>0</v>
          </cell>
          <cell r="DV1708">
            <v>0</v>
          </cell>
          <cell r="DX1708">
            <v>0</v>
          </cell>
          <cell r="DZ1708">
            <v>0</v>
          </cell>
          <cell r="EB1708">
            <v>0</v>
          </cell>
          <cell r="ED1708">
            <v>0</v>
          </cell>
          <cell r="EF1708">
            <v>0</v>
          </cell>
          <cell r="EJ1708">
            <v>0</v>
          </cell>
          <cell r="EL1708">
            <v>0</v>
          </cell>
          <cell r="EN1708">
            <v>0</v>
          </cell>
          <cell r="EP1708">
            <v>0</v>
          </cell>
          <cell r="ER1708">
            <v>0</v>
          </cell>
          <cell r="ET1708">
            <v>0</v>
          </cell>
          <cell r="EX1708">
            <v>0</v>
          </cell>
          <cell r="EZ1708">
            <v>0</v>
          </cell>
          <cell r="FD1708">
            <v>0</v>
          </cell>
          <cell r="FF1708">
            <v>0</v>
          </cell>
        </row>
        <row r="1709">
          <cell r="A1709" t="str">
            <v>NAISTENLAHTI-1 CC</v>
          </cell>
          <cell r="B1709" t="str">
            <v>Finland</v>
          </cell>
          <cell r="G1709">
            <v>127</v>
          </cell>
          <cell r="H1709">
            <v>140</v>
          </cell>
          <cell r="AK1709">
            <v>49.466499999999996</v>
          </cell>
          <cell r="AL1709">
            <v>60.111811023622046</v>
          </cell>
          <cell r="AN1709">
            <v>0</v>
          </cell>
          <cell r="AO1709">
            <v>10.16</v>
          </cell>
          <cell r="AP1709">
            <v>1270</v>
          </cell>
          <cell r="AQ1709">
            <v>12.700000000000001</v>
          </cell>
          <cell r="BG1709" t="b">
            <v>0</v>
          </cell>
          <cell r="BO1709" t="b">
            <v>0</v>
          </cell>
          <cell r="CA1709" t="b">
            <v>0</v>
          </cell>
          <cell r="CB1709" t="b">
            <v>0</v>
          </cell>
          <cell r="CD1709" t="b">
            <v>0</v>
          </cell>
          <cell r="CE1709" t="b">
            <v>0</v>
          </cell>
          <cell r="CG1709" t="b">
            <v>0</v>
          </cell>
          <cell r="CH1709" t="b">
            <v>0</v>
          </cell>
          <cell r="CP1709" t="e">
            <v>#N/A</v>
          </cell>
          <cell r="CT1709" t="b">
            <v>0</v>
          </cell>
          <cell r="CV1709" t="b">
            <v>0</v>
          </cell>
          <cell r="CX1709" t="b">
            <v>0</v>
          </cell>
          <cell r="CZ1709" t="b">
            <v>0</v>
          </cell>
          <cell r="DB1709" t="b">
            <v>0</v>
          </cell>
          <cell r="DD1709" t="b">
            <v>0</v>
          </cell>
          <cell r="DF1709" t="b">
            <v>0</v>
          </cell>
          <cell r="DH1709" t="b">
            <v>0</v>
          </cell>
          <cell r="DJ1709" t="b">
            <v>0</v>
          </cell>
          <cell r="DL1709" t="b">
            <v>0</v>
          </cell>
          <cell r="DN1709" t="b">
            <v>0</v>
          </cell>
          <cell r="DP1709" t="b">
            <v>0</v>
          </cell>
          <cell r="DV1709">
            <v>0</v>
          </cell>
          <cell r="DX1709">
            <v>0</v>
          </cell>
          <cell r="DZ1709">
            <v>0</v>
          </cell>
          <cell r="EB1709">
            <v>0</v>
          </cell>
          <cell r="ED1709">
            <v>0</v>
          </cell>
          <cell r="EF1709">
            <v>0</v>
          </cell>
          <cell r="EJ1709">
            <v>0</v>
          </cell>
          <cell r="EL1709">
            <v>0</v>
          </cell>
          <cell r="EN1709">
            <v>0</v>
          </cell>
          <cell r="EP1709">
            <v>0</v>
          </cell>
          <cell r="ER1709">
            <v>0</v>
          </cell>
          <cell r="ET1709">
            <v>0</v>
          </cell>
          <cell r="EX1709">
            <v>0</v>
          </cell>
          <cell r="EZ1709">
            <v>0</v>
          </cell>
          <cell r="FD1709">
            <v>0</v>
          </cell>
          <cell r="FF1709">
            <v>0</v>
          </cell>
        </row>
        <row r="1710">
          <cell r="A1710" t="str">
            <v>NAISTENLAHTI-1 CC</v>
          </cell>
          <cell r="B1710" t="str">
            <v>Finland</v>
          </cell>
          <cell r="G1710">
            <v>127</v>
          </cell>
          <cell r="H1710">
            <v>140</v>
          </cell>
          <cell r="AK1710">
            <v>49.466499999999996</v>
          </cell>
          <cell r="AL1710">
            <v>60.111811023622046</v>
          </cell>
          <cell r="AN1710">
            <v>0</v>
          </cell>
          <cell r="AO1710">
            <v>10.16</v>
          </cell>
          <cell r="AP1710">
            <v>1270</v>
          </cell>
          <cell r="AQ1710">
            <v>12.700000000000001</v>
          </cell>
          <cell r="BG1710" t="b">
            <v>0</v>
          </cell>
          <cell r="BO1710" t="b">
            <v>0</v>
          </cell>
          <cell r="CA1710" t="b">
            <v>0</v>
          </cell>
          <cell r="CB1710" t="b">
            <v>0</v>
          </cell>
          <cell r="CD1710" t="b">
            <v>0</v>
          </cell>
          <cell r="CE1710" t="b">
            <v>0</v>
          </cell>
          <cell r="CG1710" t="b">
            <v>0</v>
          </cell>
          <cell r="CH1710" t="b">
            <v>0</v>
          </cell>
          <cell r="CP1710" t="e">
            <v>#N/A</v>
          </cell>
          <cell r="CT1710" t="b">
            <v>0</v>
          </cell>
          <cell r="CV1710" t="b">
            <v>0</v>
          </cell>
          <cell r="CX1710" t="b">
            <v>0</v>
          </cell>
          <cell r="CZ1710" t="b">
            <v>0</v>
          </cell>
          <cell r="DB1710" t="b">
            <v>0</v>
          </cell>
          <cell r="DD1710" t="b">
            <v>0</v>
          </cell>
          <cell r="DF1710" t="b">
            <v>0</v>
          </cell>
          <cell r="DH1710" t="b">
            <v>0</v>
          </cell>
          <cell r="DJ1710" t="b">
            <v>0</v>
          </cell>
          <cell r="DL1710" t="b">
            <v>0</v>
          </cell>
          <cell r="DN1710" t="b">
            <v>0</v>
          </cell>
          <cell r="DP1710" t="b">
            <v>0</v>
          </cell>
          <cell r="DV1710">
            <v>0</v>
          </cell>
          <cell r="DX1710">
            <v>0</v>
          </cell>
          <cell r="DZ1710">
            <v>0</v>
          </cell>
          <cell r="EB1710">
            <v>0</v>
          </cell>
          <cell r="ED1710">
            <v>0</v>
          </cell>
          <cell r="EF1710">
            <v>0</v>
          </cell>
          <cell r="EJ1710">
            <v>0</v>
          </cell>
          <cell r="EL1710">
            <v>0</v>
          </cell>
          <cell r="EN1710">
            <v>0</v>
          </cell>
          <cell r="EP1710">
            <v>0</v>
          </cell>
          <cell r="ER1710">
            <v>0</v>
          </cell>
          <cell r="ET1710">
            <v>0</v>
          </cell>
          <cell r="EX1710">
            <v>0</v>
          </cell>
          <cell r="EZ1710">
            <v>0</v>
          </cell>
          <cell r="FD1710">
            <v>0</v>
          </cell>
          <cell r="FF1710">
            <v>0</v>
          </cell>
        </row>
        <row r="1711">
          <cell r="A1711" t="str">
            <v>NAISTENLAHTI-1 SC 1</v>
          </cell>
          <cell r="B1711" t="str">
            <v>Finland</v>
          </cell>
          <cell r="G1711">
            <v>64</v>
          </cell>
          <cell r="H1711">
            <v>0</v>
          </cell>
          <cell r="AK1711">
            <v>24.32</v>
          </cell>
          <cell r="AL1711">
            <v>0</v>
          </cell>
          <cell r="AN1711">
            <v>0</v>
          </cell>
          <cell r="AO1711">
            <v>5.12</v>
          </cell>
          <cell r="AP1711">
            <v>960</v>
          </cell>
          <cell r="AQ1711">
            <v>8.9600000000000009</v>
          </cell>
          <cell r="BG1711" t="b">
            <v>0</v>
          </cell>
          <cell r="BO1711" t="b">
            <v>0</v>
          </cell>
          <cell r="CA1711" t="b">
            <v>0</v>
          </cell>
          <cell r="CB1711" t="b">
            <v>0</v>
          </cell>
          <cell r="CD1711" t="b">
            <v>0</v>
          </cell>
          <cell r="CE1711" t="b">
            <v>0</v>
          </cell>
          <cell r="CG1711" t="b">
            <v>0</v>
          </cell>
          <cell r="CH1711" t="b">
            <v>0</v>
          </cell>
          <cell r="CP1711" t="e">
            <v>#N/A</v>
          </cell>
          <cell r="CT1711" t="b">
            <v>0</v>
          </cell>
          <cell r="CV1711" t="b">
            <v>0</v>
          </cell>
          <cell r="CX1711" t="b">
            <v>0</v>
          </cell>
          <cell r="CZ1711" t="b">
            <v>0</v>
          </cell>
          <cell r="DB1711" t="b">
            <v>0</v>
          </cell>
          <cell r="DD1711" t="b">
            <v>0</v>
          </cell>
          <cell r="DF1711" t="b">
            <v>0</v>
          </cell>
          <cell r="DH1711" t="b">
            <v>0</v>
          </cell>
          <cell r="DJ1711" t="b">
            <v>0</v>
          </cell>
          <cell r="DL1711" t="b">
            <v>0</v>
          </cell>
          <cell r="DN1711" t="b">
            <v>0</v>
          </cell>
          <cell r="DP1711" t="b">
            <v>0</v>
          </cell>
          <cell r="DV1711">
            <v>0</v>
          </cell>
          <cell r="DX1711">
            <v>0</v>
          </cell>
          <cell r="DZ1711">
            <v>0</v>
          </cell>
          <cell r="EB1711">
            <v>0</v>
          </cell>
          <cell r="ED1711">
            <v>0</v>
          </cell>
          <cell r="EF1711">
            <v>0</v>
          </cell>
          <cell r="EJ1711">
            <v>0</v>
          </cell>
          <cell r="EL1711">
            <v>0</v>
          </cell>
          <cell r="EN1711">
            <v>0</v>
          </cell>
          <cell r="EP1711">
            <v>0</v>
          </cell>
          <cell r="ER1711">
            <v>0</v>
          </cell>
          <cell r="ET1711">
            <v>0</v>
          </cell>
          <cell r="EX1711">
            <v>0</v>
          </cell>
          <cell r="EZ1711">
            <v>0</v>
          </cell>
          <cell r="FD1711">
            <v>0</v>
          </cell>
          <cell r="FF1711">
            <v>0</v>
          </cell>
        </row>
        <row r="1712">
          <cell r="A1712" t="str">
            <v>NAISTENLAHTI-2</v>
          </cell>
          <cell r="B1712" t="str">
            <v>Finland</v>
          </cell>
          <cell r="G1712">
            <v>60</v>
          </cell>
          <cell r="H1712">
            <v>120</v>
          </cell>
          <cell r="AK1712">
            <v>15.39</v>
          </cell>
          <cell r="AL1712">
            <v>61.56</v>
          </cell>
          <cell r="AN1712">
            <v>0</v>
          </cell>
          <cell r="AO1712">
            <v>10.5</v>
          </cell>
          <cell r="AP1712">
            <v>1770</v>
          </cell>
          <cell r="AQ1712">
            <v>8.4</v>
          </cell>
          <cell r="BG1712" t="b">
            <v>0</v>
          </cell>
          <cell r="BO1712" t="b">
            <v>0</v>
          </cell>
          <cell r="CA1712" t="b">
            <v>0</v>
          </cell>
          <cell r="CB1712" t="b">
            <v>0</v>
          </cell>
          <cell r="CD1712" t="b">
            <v>0</v>
          </cell>
          <cell r="CE1712" t="b">
            <v>0</v>
          </cell>
          <cell r="CG1712" t="b">
            <v>0</v>
          </cell>
          <cell r="CH1712" t="b">
            <v>0</v>
          </cell>
          <cell r="CP1712" t="e">
            <v>#N/A</v>
          </cell>
          <cell r="CT1712" t="b">
            <v>0</v>
          </cell>
          <cell r="CV1712" t="b">
            <v>0</v>
          </cell>
          <cell r="CX1712" t="b">
            <v>0</v>
          </cell>
          <cell r="CZ1712" t="b">
            <v>0</v>
          </cell>
          <cell r="DB1712" t="b">
            <v>0</v>
          </cell>
          <cell r="DD1712" t="b">
            <v>0</v>
          </cell>
          <cell r="DF1712" t="b">
            <v>0</v>
          </cell>
          <cell r="DH1712" t="b">
            <v>0</v>
          </cell>
          <cell r="DJ1712" t="b">
            <v>0</v>
          </cell>
          <cell r="DL1712" t="b">
            <v>0</v>
          </cell>
          <cell r="DN1712" t="b">
            <v>0</v>
          </cell>
          <cell r="DP1712" t="b">
            <v>0</v>
          </cell>
          <cell r="DV1712">
            <v>0</v>
          </cell>
          <cell r="DX1712">
            <v>0</v>
          </cell>
          <cell r="DZ1712">
            <v>0</v>
          </cell>
          <cell r="EB1712">
            <v>0</v>
          </cell>
          <cell r="ED1712">
            <v>0</v>
          </cell>
          <cell r="EF1712">
            <v>0</v>
          </cell>
          <cell r="EJ1712">
            <v>0</v>
          </cell>
          <cell r="EL1712">
            <v>0</v>
          </cell>
          <cell r="EN1712">
            <v>0</v>
          </cell>
          <cell r="EP1712">
            <v>0</v>
          </cell>
          <cell r="ER1712">
            <v>0</v>
          </cell>
          <cell r="ET1712">
            <v>0</v>
          </cell>
          <cell r="EX1712">
            <v>0</v>
          </cell>
          <cell r="EZ1712">
            <v>0</v>
          </cell>
          <cell r="FD1712">
            <v>0</v>
          </cell>
          <cell r="FF1712">
            <v>0</v>
          </cell>
        </row>
        <row r="1713">
          <cell r="A1713" t="str">
            <v>NAISTENLAHTI-2</v>
          </cell>
          <cell r="B1713" t="str">
            <v>Finland</v>
          </cell>
          <cell r="G1713">
            <v>60</v>
          </cell>
          <cell r="H1713">
            <v>120</v>
          </cell>
          <cell r="AK1713">
            <v>15.39</v>
          </cell>
          <cell r="AL1713">
            <v>61.56</v>
          </cell>
          <cell r="AN1713">
            <v>0</v>
          </cell>
          <cell r="AO1713">
            <v>10.5</v>
          </cell>
          <cell r="AP1713">
            <v>1770</v>
          </cell>
          <cell r="AQ1713">
            <v>8.4</v>
          </cell>
          <cell r="BG1713" t="b">
            <v>0</v>
          </cell>
          <cell r="BO1713" t="b">
            <v>0</v>
          </cell>
          <cell r="CA1713" t="b">
            <v>0</v>
          </cell>
          <cell r="CB1713" t="b">
            <v>0</v>
          </cell>
          <cell r="CD1713" t="b">
            <v>0</v>
          </cell>
          <cell r="CE1713" t="b">
            <v>0</v>
          </cell>
          <cell r="CG1713" t="b">
            <v>0</v>
          </cell>
          <cell r="CH1713" t="b">
            <v>0</v>
          </cell>
          <cell r="CP1713" t="e">
            <v>#N/A</v>
          </cell>
          <cell r="CT1713" t="b">
            <v>0</v>
          </cell>
          <cell r="CV1713" t="b">
            <v>0</v>
          </cell>
          <cell r="CX1713" t="b">
            <v>0</v>
          </cell>
          <cell r="CZ1713" t="b">
            <v>0</v>
          </cell>
          <cell r="DB1713" t="b">
            <v>0</v>
          </cell>
          <cell r="DD1713" t="b">
            <v>0</v>
          </cell>
          <cell r="DF1713" t="b">
            <v>0</v>
          </cell>
          <cell r="DH1713" t="b">
            <v>0</v>
          </cell>
          <cell r="DJ1713" t="b">
            <v>0</v>
          </cell>
          <cell r="DL1713" t="b">
            <v>0</v>
          </cell>
          <cell r="DN1713" t="b">
            <v>0</v>
          </cell>
          <cell r="DP1713" t="b">
            <v>0</v>
          </cell>
          <cell r="DV1713">
            <v>0</v>
          </cell>
          <cell r="DX1713">
            <v>0</v>
          </cell>
          <cell r="DZ1713">
            <v>0</v>
          </cell>
          <cell r="EB1713">
            <v>0</v>
          </cell>
          <cell r="ED1713">
            <v>0</v>
          </cell>
          <cell r="EF1713">
            <v>0</v>
          </cell>
          <cell r="EJ1713">
            <v>0</v>
          </cell>
          <cell r="EL1713">
            <v>0</v>
          </cell>
          <cell r="EN1713">
            <v>0</v>
          </cell>
          <cell r="EP1713">
            <v>0</v>
          </cell>
          <cell r="ER1713">
            <v>0</v>
          </cell>
          <cell r="ET1713">
            <v>0</v>
          </cell>
          <cell r="EX1713">
            <v>0</v>
          </cell>
          <cell r="EZ1713">
            <v>0</v>
          </cell>
          <cell r="FD1713">
            <v>0</v>
          </cell>
          <cell r="FF1713">
            <v>0</v>
          </cell>
        </row>
        <row r="1714">
          <cell r="A1714" t="str">
            <v>NASTOLAN ENERGIA GT 1</v>
          </cell>
          <cell r="B1714" t="str">
            <v>Finland</v>
          </cell>
          <cell r="G1714">
            <v>3.9</v>
          </cell>
          <cell r="H1714">
            <v>7.8</v>
          </cell>
          <cell r="AK1714">
            <v>1.0003500000000001</v>
          </cell>
          <cell r="AL1714">
            <v>4.0014000000000003</v>
          </cell>
          <cell r="AN1714">
            <v>0</v>
          </cell>
          <cell r="AO1714">
            <v>0.156</v>
          </cell>
          <cell r="AP1714">
            <v>39</v>
          </cell>
          <cell r="AQ1714">
            <v>0.312</v>
          </cell>
          <cell r="BG1714" t="b">
            <v>0</v>
          </cell>
          <cell r="BO1714" t="b">
            <v>0</v>
          </cell>
          <cell r="CA1714" t="b">
            <v>0</v>
          </cell>
          <cell r="CB1714" t="b">
            <v>0</v>
          </cell>
          <cell r="CD1714" t="b">
            <v>0</v>
          </cell>
          <cell r="CE1714" t="b">
            <v>0</v>
          </cell>
          <cell r="CG1714" t="b">
            <v>0</v>
          </cell>
          <cell r="CH1714" t="b">
            <v>0</v>
          </cell>
          <cell r="CP1714" t="e">
            <v>#N/A</v>
          </cell>
          <cell r="CT1714" t="b">
            <v>0</v>
          </cell>
          <cell r="CV1714" t="b">
            <v>0</v>
          </cell>
          <cell r="CX1714" t="b">
            <v>0</v>
          </cell>
          <cell r="CZ1714" t="b">
            <v>0</v>
          </cell>
          <cell r="DB1714" t="b">
            <v>0</v>
          </cell>
          <cell r="DD1714" t="b">
            <v>0</v>
          </cell>
          <cell r="DF1714" t="b">
            <v>0</v>
          </cell>
          <cell r="DH1714" t="b">
            <v>0</v>
          </cell>
          <cell r="DJ1714" t="b">
            <v>0</v>
          </cell>
          <cell r="DL1714" t="b">
            <v>0</v>
          </cell>
          <cell r="DN1714" t="b">
            <v>0</v>
          </cell>
          <cell r="DP1714" t="b">
            <v>0</v>
          </cell>
          <cell r="DV1714">
            <v>0</v>
          </cell>
          <cell r="DX1714">
            <v>0</v>
          </cell>
          <cell r="DZ1714">
            <v>0</v>
          </cell>
          <cell r="EB1714">
            <v>0</v>
          </cell>
          <cell r="ED1714">
            <v>0</v>
          </cell>
          <cell r="EF1714">
            <v>0</v>
          </cell>
          <cell r="EJ1714">
            <v>0</v>
          </cell>
          <cell r="EL1714">
            <v>0</v>
          </cell>
          <cell r="EN1714">
            <v>0</v>
          </cell>
          <cell r="EP1714">
            <v>0</v>
          </cell>
          <cell r="ER1714">
            <v>0</v>
          </cell>
          <cell r="ET1714">
            <v>0</v>
          </cell>
          <cell r="EX1714">
            <v>0</v>
          </cell>
          <cell r="EZ1714">
            <v>0</v>
          </cell>
          <cell r="FD1714">
            <v>0</v>
          </cell>
          <cell r="FF1714">
            <v>0</v>
          </cell>
        </row>
        <row r="1715">
          <cell r="A1715" t="str">
            <v>NOKIA CC</v>
          </cell>
          <cell r="B1715" t="str">
            <v>Finland</v>
          </cell>
          <cell r="G1715">
            <v>69.8</v>
          </cell>
          <cell r="H1715">
            <v>69.8</v>
          </cell>
          <cell r="AK1715">
            <v>28.513299999999997</v>
          </cell>
          <cell r="AL1715">
            <v>28.513299999999997</v>
          </cell>
          <cell r="AN1715">
            <v>0</v>
          </cell>
          <cell r="AO1715">
            <v>5.5839999999999996</v>
          </cell>
          <cell r="AP1715">
            <v>1047</v>
          </cell>
          <cell r="AQ1715">
            <v>9.7720000000000002</v>
          </cell>
          <cell r="BG1715" t="b">
            <v>0</v>
          </cell>
          <cell r="BO1715" t="b">
            <v>0</v>
          </cell>
          <cell r="CA1715" t="b">
            <v>0</v>
          </cell>
          <cell r="CB1715" t="b">
            <v>0</v>
          </cell>
          <cell r="CD1715" t="b">
            <v>0</v>
          </cell>
          <cell r="CE1715" t="b">
            <v>0</v>
          </cell>
          <cell r="CG1715" t="b">
            <v>0</v>
          </cell>
          <cell r="CH1715" t="b">
            <v>0</v>
          </cell>
          <cell r="CP1715" t="e">
            <v>#N/A</v>
          </cell>
          <cell r="CT1715" t="b">
            <v>0</v>
          </cell>
          <cell r="CV1715" t="b">
            <v>0</v>
          </cell>
          <cell r="CX1715" t="b">
            <v>0</v>
          </cell>
          <cell r="CZ1715" t="b">
            <v>0</v>
          </cell>
          <cell r="DB1715" t="b">
            <v>0</v>
          </cell>
          <cell r="DD1715" t="b">
            <v>0</v>
          </cell>
          <cell r="DF1715" t="b">
            <v>0</v>
          </cell>
          <cell r="DH1715" t="b">
            <v>0</v>
          </cell>
          <cell r="DJ1715" t="b">
            <v>0</v>
          </cell>
          <cell r="DL1715" t="b">
            <v>0</v>
          </cell>
          <cell r="DN1715" t="b">
            <v>0</v>
          </cell>
          <cell r="DP1715" t="b">
            <v>0</v>
          </cell>
          <cell r="DV1715">
            <v>0</v>
          </cell>
          <cell r="DX1715">
            <v>0</v>
          </cell>
          <cell r="DZ1715">
            <v>0</v>
          </cell>
          <cell r="EB1715">
            <v>0</v>
          </cell>
          <cell r="ED1715">
            <v>0</v>
          </cell>
          <cell r="EF1715">
            <v>0</v>
          </cell>
          <cell r="EJ1715">
            <v>0</v>
          </cell>
          <cell r="EL1715">
            <v>0</v>
          </cell>
          <cell r="EN1715">
            <v>0</v>
          </cell>
          <cell r="EP1715">
            <v>0</v>
          </cell>
          <cell r="ER1715">
            <v>0</v>
          </cell>
          <cell r="ET1715">
            <v>0</v>
          </cell>
          <cell r="EX1715">
            <v>0</v>
          </cell>
          <cell r="EZ1715">
            <v>0</v>
          </cell>
          <cell r="FD1715">
            <v>0</v>
          </cell>
          <cell r="FF1715">
            <v>0</v>
          </cell>
        </row>
        <row r="1716">
          <cell r="A1716" t="str">
            <v>NOKIA CC</v>
          </cell>
          <cell r="B1716" t="str">
            <v>Finland</v>
          </cell>
          <cell r="G1716">
            <v>69.8</v>
          </cell>
          <cell r="H1716">
            <v>69.8</v>
          </cell>
          <cell r="AK1716">
            <v>28.513299999999997</v>
          </cell>
          <cell r="AL1716">
            <v>28.513299999999997</v>
          </cell>
          <cell r="AN1716">
            <v>0</v>
          </cell>
          <cell r="AO1716">
            <v>5.5839999999999996</v>
          </cell>
          <cell r="AP1716">
            <v>1047</v>
          </cell>
          <cell r="AQ1716">
            <v>9.7720000000000002</v>
          </cell>
          <cell r="BG1716" t="b">
            <v>0</v>
          </cell>
          <cell r="BO1716" t="b">
            <v>0</v>
          </cell>
          <cell r="CA1716" t="b">
            <v>0</v>
          </cell>
          <cell r="CB1716" t="b">
            <v>0</v>
          </cell>
          <cell r="CD1716" t="b">
            <v>0</v>
          </cell>
          <cell r="CE1716" t="b">
            <v>0</v>
          </cell>
          <cell r="CG1716" t="b">
            <v>0</v>
          </cell>
          <cell r="CH1716" t="b">
            <v>0</v>
          </cell>
          <cell r="CP1716" t="e">
            <v>#N/A</v>
          </cell>
          <cell r="CT1716" t="b">
            <v>0</v>
          </cell>
          <cell r="CV1716" t="b">
            <v>0</v>
          </cell>
          <cell r="CX1716" t="b">
            <v>0</v>
          </cell>
          <cell r="CZ1716" t="b">
            <v>0</v>
          </cell>
          <cell r="DB1716" t="b">
            <v>0</v>
          </cell>
          <cell r="DD1716" t="b">
            <v>0</v>
          </cell>
          <cell r="DF1716" t="b">
            <v>0</v>
          </cell>
          <cell r="DH1716" t="b">
            <v>0</v>
          </cell>
          <cell r="DJ1716" t="b">
            <v>0</v>
          </cell>
          <cell r="DL1716" t="b">
            <v>0</v>
          </cell>
          <cell r="DN1716" t="b">
            <v>0</v>
          </cell>
          <cell r="DP1716" t="b">
            <v>0</v>
          </cell>
          <cell r="DV1716">
            <v>0</v>
          </cell>
          <cell r="DX1716">
            <v>0</v>
          </cell>
          <cell r="DZ1716">
            <v>0</v>
          </cell>
          <cell r="EB1716">
            <v>0</v>
          </cell>
          <cell r="ED1716">
            <v>0</v>
          </cell>
          <cell r="EF1716">
            <v>0</v>
          </cell>
          <cell r="EJ1716">
            <v>0</v>
          </cell>
          <cell r="EL1716">
            <v>0</v>
          </cell>
          <cell r="EN1716">
            <v>0</v>
          </cell>
          <cell r="EP1716">
            <v>0</v>
          </cell>
          <cell r="ER1716">
            <v>0</v>
          </cell>
          <cell r="ET1716">
            <v>0</v>
          </cell>
          <cell r="EX1716">
            <v>0</v>
          </cell>
          <cell r="EZ1716">
            <v>0</v>
          </cell>
          <cell r="FD1716">
            <v>0</v>
          </cell>
          <cell r="FF1716">
            <v>0</v>
          </cell>
        </row>
        <row r="1717">
          <cell r="A1717" t="str">
            <v>NYSTAD HEAT PUMP 1</v>
          </cell>
          <cell r="B1717" t="str">
            <v>Finland</v>
          </cell>
          <cell r="G1717">
            <v>-7</v>
          </cell>
          <cell r="H1717">
            <v>21</v>
          </cell>
          <cell r="AK1717">
            <v>-21</v>
          </cell>
          <cell r="AL1717">
            <v>0</v>
          </cell>
          <cell r="AN1717">
            <v>0</v>
          </cell>
          <cell r="AO1717">
            <v>0</v>
          </cell>
          <cell r="AP1717">
            <v>0</v>
          </cell>
          <cell r="AQ1717">
            <v>0</v>
          </cell>
          <cell r="BG1717" t="b">
            <v>0</v>
          </cell>
          <cell r="BO1717" t="b">
            <v>0</v>
          </cell>
          <cell r="CA1717" t="b">
            <v>0</v>
          </cell>
          <cell r="CB1717" t="b">
            <v>0</v>
          </cell>
          <cell r="CD1717" t="b">
            <v>0</v>
          </cell>
          <cell r="CE1717" t="b">
            <v>0</v>
          </cell>
          <cell r="CG1717" t="b">
            <v>0</v>
          </cell>
          <cell r="CH1717" t="b">
            <v>0</v>
          </cell>
          <cell r="CP1717">
            <v>0</v>
          </cell>
          <cell r="CT1717" t="b">
            <v>0</v>
          </cell>
          <cell r="CV1717" t="b">
            <v>0</v>
          </cell>
          <cell r="CX1717" t="b">
            <v>0</v>
          </cell>
          <cell r="CZ1717" t="b">
            <v>0</v>
          </cell>
          <cell r="DB1717" t="b">
            <v>0</v>
          </cell>
          <cell r="DD1717" t="b">
            <v>0</v>
          </cell>
          <cell r="DF1717" t="b">
            <v>0</v>
          </cell>
          <cell r="DH1717" t="b">
            <v>0</v>
          </cell>
          <cell r="DJ1717" t="b">
            <v>0</v>
          </cell>
          <cell r="DL1717" t="b">
            <v>0</v>
          </cell>
          <cell r="DN1717" t="b">
            <v>0</v>
          </cell>
          <cell r="DP1717" t="b">
            <v>0</v>
          </cell>
          <cell r="DV1717">
            <v>0</v>
          </cell>
          <cell r="DX1717">
            <v>0</v>
          </cell>
          <cell r="DZ1717">
            <v>0</v>
          </cell>
          <cell r="EB1717">
            <v>0</v>
          </cell>
          <cell r="ED1717">
            <v>0</v>
          </cell>
          <cell r="EF1717">
            <v>0</v>
          </cell>
          <cell r="EJ1717">
            <v>0</v>
          </cell>
          <cell r="EL1717">
            <v>0</v>
          </cell>
          <cell r="EN1717">
            <v>0</v>
          </cell>
          <cell r="EP1717">
            <v>0</v>
          </cell>
          <cell r="ER1717">
            <v>0</v>
          </cell>
          <cell r="ET1717">
            <v>0</v>
          </cell>
          <cell r="EX1717">
            <v>0</v>
          </cell>
          <cell r="EZ1717">
            <v>0</v>
          </cell>
          <cell r="FD1717">
            <v>0</v>
          </cell>
          <cell r="FF1717">
            <v>0</v>
          </cell>
        </row>
        <row r="1718">
          <cell r="A1718" t="str">
            <v>NAANTALI 1</v>
          </cell>
          <cell r="B1718" t="str">
            <v>Finland</v>
          </cell>
          <cell r="G1718">
            <v>116</v>
          </cell>
          <cell r="H1718">
            <v>0</v>
          </cell>
          <cell r="AK1718">
            <v>39.671999999999997</v>
          </cell>
          <cell r="AL1718">
            <v>0</v>
          </cell>
          <cell r="AN1718">
            <v>0</v>
          </cell>
          <cell r="AO1718">
            <v>18.281600000000001</v>
          </cell>
          <cell r="AP1718">
            <v>2882.6000000000004</v>
          </cell>
          <cell r="AQ1718">
            <v>16.240000000000002</v>
          </cell>
          <cell r="BG1718" t="b">
            <v>0</v>
          </cell>
          <cell r="BO1718" t="b">
            <v>0</v>
          </cell>
          <cell r="CA1718" t="b">
            <v>0</v>
          </cell>
          <cell r="CB1718" t="b">
            <v>0</v>
          </cell>
          <cell r="CD1718" t="b">
            <v>0</v>
          </cell>
          <cell r="CE1718" t="b">
            <v>0</v>
          </cell>
          <cell r="CG1718" t="b">
            <v>0</v>
          </cell>
          <cell r="CH1718" t="b">
            <v>0</v>
          </cell>
          <cell r="CP1718" t="e">
            <v>#N/A</v>
          </cell>
          <cell r="CT1718" t="b">
            <v>0</v>
          </cell>
          <cell r="CV1718" t="b">
            <v>0</v>
          </cell>
          <cell r="CX1718" t="b">
            <v>0</v>
          </cell>
          <cell r="CZ1718" t="b">
            <v>0</v>
          </cell>
          <cell r="DB1718" t="b">
            <v>0</v>
          </cell>
          <cell r="DD1718" t="b">
            <v>0</v>
          </cell>
          <cell r="DF1718" t="b">
            <v>0</v>
          </cell>
          <cell r="DH1718" t="b">
            <v>0</v>
          </cell>
          <cell r="DJ1718" t="b">
            <v>0</v>
          </cell>
          <cell r="DL1718" t="b">
            <v>0</v>
          </cell>
          <cell r="DN1718" t="b">
            <v>0</v>
          </cell>
          <cell r="DP1718" t="b">
            <v>0</v>
          </cell>
          <cell r="DV1718">
            <v>0</v>
          </cell>
          <cell r="DX1718">
            <v>0</v>
          </cell>
          <cell r="DZ1718">
            <v>0</v>
          </cell>
          <cell r="EB1718">
            <v>0</v>
          </cell>
          <cell r="ED1718">
            <v>0</v>
          </cell>
          <cell r="EF1718">
            <v>0</v>
          </cell>
          <cell r="EJ1718">
            <v>0</v>
          </cell>
          <cell r="EL1718">
            <v>0</v>
          </cell>
          <cell r="EN1718">
            <v>0</v>
          </cell>
          <cell r="EP1718">
            <v>0</v>
          </cell>
          <cell r="ER1718">
            <v>0</v>
          </cell>
          <cell r="ET1718">
            <v>0</v>
          </cell>
          <cell r="EX1718">
            <v>0</v>
          </cell>
          <cell r="EZ1718">
            <v>0</v>
          </cell>
          <cell r="FD1718">
            <v>0</v>
          </cell>
          <cell r="FF1718">
            <v>0</v>
          </cell>
        </row>
        <row r="1719">
          <cell r="A1719" t="str">
            <v>NAANTALI 1</v>
          </cell>
          <cell r="B1719" t="str">
            <v>Finland</v>
          </cell>
          <cell r="G1719">
            <v>116</v>
          </cell>
          <cell r="H1719">
            <v>0</v>
          </cell>
          <cell r="AK1719">
            <v>39.671999999999997</v>
          </cell>
          <cell r="AL1719">
            <v>0</v>
          </cell>
          <cell r="AN1719">
            <v>0</v>
          </cell>
          <cell r="AO1719">
            <v>18.281600000000001</v>
          </cell>
          <cell r="AP1719">
            <v>2882.6000000000004</v>
          </cell>
          <cell r="AQ1719">
            <v>22.04</v>
          </cell>
          <cell r="BG1719" t="b">
            <v>0</v>
          </cell>
          <cell r="BO1719" t="b">
            <v>0</v>
          </cell>
          <cell r="CA1719" t="b">
            <v>0</v>
          </cell>
          <cell r="CB1719" t="b">
            <v>0</v>
          </cell>
          <cell r="CD1719" t="b">
            <v>0</v>
          </cell>
          <cell r="CE1719" t="b">
            <v>0</v>
          </cell>
          <cell r="CG1719" t="b">
            <v>0</v>
          </cell>
          <cell r="CH1719" t="b">
            <v>0</v>
          </cell>
          <cell r="CP1719" t="e">
            <v>#N/A</v>
          </cell>
          <cell r="CT1719" t="b">
            <v>0</v>
          </cell>
          <cell r="CV1719" t="b">
            <v>0</v>
          </cell>
          <cell r="CX1719" t="b">
            <v>0</v>
          </cell>
          <cell r="CZ1719" t="b">
            <v>0</v>
          </cell>
          <cell r="DB1719" t="b">
            <v>0</v>
          </cell>
          <cell r="DD1719" t="b">
            <v>0</v>
          </cell>
          <cell r="DF1719" t="b">
            <v>0</v>
          </cell>
          <cell r="DH1719" t="b">
            <v>0</v>
          </cell>
          <cell r="DJ1719" t="b">
            <v>0</v>
          </cell>
          <cell r="DL1719" t="b">
            <v>0</v>
          </cell>
          <cell r="DN1719" t="b">
            <v>0</v>
          </cell>
          <cell r="DP1719" t="b">
            <v>0</v>
          </cell>
          <cell r="DV1719">
            <v>0</v>
          </cell>
          <cell r="DX1719">
            <v>0</v>
          </cell>
          <cell r="DZ1719">
            <v>0</v>
          </cell>
          <cell r="EB1719">
            <v>0</v>
          </cell>
          <cell r="ED1719">
            <v>0</v>
          </cell>
          <cell r="EF1719">
            <v>0</v>
          </cell>
          <cell r="EJ1719">
            <v>0</v>
          </cell>
          <cell r="EL1719">
            <v>0</v>
          </cell>
          <cell r="EN1719">
            <v>0</v>
          </cell>
          <cell r="EP1719">
            <v>0</v>
          </cell>
          <cell r="ER1719">
            <v>0</v>
          </cell>
          <cell r="ET1719">
            <v>0</v>
          </cell>
          <cell r="EX1719">
            <v>0</v>
          </cell>
          <cell r="EZ1719">
            <v>0</v>
          </cell>
          <cell r="FD1719">
            <v>0</v>
          </cell>
          <cell r="FF1719">
            <v>0</v>
          </cell>
        </row>
        <row r="1720">
          <cell r="A1720" t="str">
            <v>NAANTALI 2</v>
          </cell>
          <cell r="B1720" t="str">
            <v>Finland</v>
          </cell>
          <cell r="G1720">
            <v>125</v>
          </cell>
          <cell r="H1720">
            <v>220</v>
          </cell>
          <cell r="AK1720">
            <v>45.125</v>
          </cell>
          <cell r="AL1720">
            <v>529.4666666666667</v>
          </cell>
          <cell r="AN1720">
            <v>33</v>
          </cell>
          <cell r="AO1720">
            <v>19.700000000000003</v>
          </cell>
          <cell r="AP1720">
            <v>3106.25</v>
          </cell>
          <cell r="AQ1720">
            <v>17.5</v>
          </cell>
          <cell r="BG1720" t="b">
            <v>0</v>
          </cell>
          <cell r="BO1720" t="b">
            <v>0</v>
          </cell>
          <cell r="CA1720" t="b">
            <v>0</v>
          </cell>
          <cell r="CB1720" t="b">
            <v>0</v>
          </cell>
          <cell r="CD1720" t="b">
            <v>0</v>
          </cell>
          <cell r="CE1720" t="b">
            <v>0</v>
          </cell>
          <cell r="CG1720" t="b">
            <v>0</v>
          </cell>
          <cell r="CH1720" t="b">
            <v>0</v>
          </cell>
          <cell r="CP1720" t="e">
            <v>#N/A</v>
          </cell>
          <cell r="CT1720" t="b">
            <v>0</v>
          </cell>
          <cell r="CV1720" t="b">
            <v>0</v>
          </cell>
          <cell r="CX1720" t="b">
            <v>0</v>
          </cell>
          <cell r="CZ1720" t="b">
            <v>0</v>
          </cell>
          <cell r="DB1720" t="b">
            <v>0</v>
          </cell>
          <cell r="DD1720" t="b">
            <v>0</v>
          </cell>
          <cell r="DF1720" t="b">
            <v>0</v>
          </cell>
          <cell r="DH1720" t="b">
            <v>0</v>
          </cell>
          <cell r="DJ1720" t="b">
            <v>0</v>
          </cell>
          <cell r="DL1720" t="b">
            <v>0</v>
          </cell>
          <cell r="DN1720" t="b">
            <v>0</v>
          </cell>
          <cell r="DP1720" t="b">
            <v>0</v>
          </cell>
          <cell r="DV1720">
            <v>0</v>
          </cell>
          <cell r="DX1720">
            <v>0</v>
          </cell>
          <cell r="DZ1720">
            <v>0</v>
          </cell>
          <cell r="EB1720">
            <v>0</v>
          </cell>
          <cell r="ED1720">
            <v>0</v>
          </cell>
          <cell r="EF1720">
            <v>0</v>
          </cell>
          <cell r="EJ1720">
            <v>0</v>
          </cell>
          <cell r="EL1720">
            <v>0</v>
          </cell>
          <cell r="EN1720">
            <v>0</v>
          </cell>
          <cell r="EP1720">
            <v>0</v>
          </cell>
          <cell r="ER1720">
            <v>0</v>
          </cell>
          <cell r="ET1720">
            <v>0</v>
          </cell>
          <cell r="EX1720">
            <v>0</v>
          </cell>
          <cell r="EZ1720">
            <v>0</v>
          </cell>
          <cell r="FD1720">
            <v>0</v>
          </cell>
          <cell r="FF1720">
            <v>0</v>
          </cell>
        </row>
        <row r="1721">
          <cell r="A1721" t="str">
            <v>NAANTALI 2</v>
          </cell>
          <cell r="B1721" t="str">
            <v>Finland</v>
          </cell>
          <cell r="G1721">
            <v>125</v>
          </cell>
          <cell r="H1721">
            <v>220</v>
          </cell>
          <cell r="AK1721">
            <v>45.125</v>
          </cell>
          <cell r="AL1721">
            <v>529.4666666666667</v>
          </cell>
          <cell r="AN1721">
            <v>33</v>
          </cell>
          <cell r="AO1721">
            <v>19.700000000000003</v>
          </cell>
          <cell r="AP1721">
            <v>3106.25</v>
          </cell>
          <cell r="AQ1721">
            <v>23.75</v>
          </cell>
          <cell r="BG1721" t="b">
            <v>0</v>
          </cell>
          <cell r="BO1721" t="b">
            <v>0</v>
          </cell>
          <cell r="CA1721" t="b">
            <v>0</v>
          </cell>
          <cell r="CB1721" t="b">
            <v>0</v>
          </cell>
          <cell r="CD1721" t="b">
            <v>0</v>
          </cell>
          <cell r="CE1721" t="b">
            <v>0</v>
          </cell>
          <cell r="CG1721" t="b">
            <v>0</v>
          </cell>
          <cell r="CH1721" t="b">
            <v>0</v>
          </cell>
          <cell r="CP1721" t="e">
            <v>#N/A</v>
          </cell>
          <cell r="CT1721" t="b">
            <v>0</v>
          </cell>
          <cell r="CV1721" t="b">
            <v>0</v>
          </cell>
          <cell r="CX1721" t="b">
            <v>0</v>
          </cell>
          <cell r="CZ1721" t="b">
            <v>0</v>
          </cell>
          <cell r="DB1721" t="b">
            <v>0</v>
          </cell>
          <cell r="DD1721" t="b">
            <v>0</v>
          </cell>
          <cell r="DF1721" t="b">
            <v>0</v>
          </cell>
          <cell r="DH1721" t="b">
            <v>0</v>
          </cell>
          <cell r="DJ1721" t="b">
            <v>0</v>
          </cell>
          <cell r="DL1721" t="b">
            <v>0</v>
          </cell>
          <cell r="DN1721" t="b">
            <v>0</v>
          </cell>
          <cell r="DP1721" t="b">
            <v>0</v>
          </cell>
          <cell r="DV1721">
            <v>0</v>
          </cell>
          <cell r="DX1721">
            <v>0</v>
          </cell>
          <cell r="DZ1721">
            <v>0</v>
          </cell>
          <cell r="EB1721">
            <v>0</v>
          </cell>
          <cell r="ED1721">
            <v>0</v>
          </cell>
          <cell r="EF1721">
            <v>0</v>
          </cell>
          <cell r="EJ1721">
            <v>0</v>
          </cell>
          <cell r="EL1721">
            <v>0</v>
          </cell>
          <cell r="EN1721">
            <v>0</v>
          </cell>
          <cell r="EP1721">
            <v>0</v>
          </cell>
          <cell r="ER1721">
            <v>0</v>
          </cell>
          <cell r="ET1721">
            <v>0</v>
          </cell>
          <cell r="EX1721">
            <v>0</v>
          </cell>
          <cell r="EZ1721">
            <v>0</v>
          </cell>
          <cell r="FD1721">
            <v>0</v>
          </cell>
          <cell r="FF1721">
            <v>0</v>
          </cell>
        </row>
        <row r="1722">
          <cell r="A1722" t="str">
            <v>NAANTALI 3</v>
          </cell>
          <cell r="B1722" t="str">
            <v>Finland</v>
          </cell>
          <cell r="G1722">
            <v>125</v>
          </cell>
          <cell r="H1722">
            <v>220</v>
          </cell>
          <cell r="AK1722">
            <v>46.3125</v>
          </cell>
          <cell r="AL1722">
            <v>543.40000000000009</v>
          </cell>
          <cell r="AN1722">
            <v>33</v>
          </cell>
          <cell r="AO1722">
            <v>19.700000000000003</v>
          </cell>
          <cell r="AP1722">
            <v>3106.25</v>
          </cell>
          <cell r="AQ1722">
            <v>17.5</v>
          </cell>
          <cell r="BG1722" t="b">
            <v>0</v>
          </cell>
          <cell r="BO1722" t="b">
            <v>0</v>
          </cell>
          <cell r="CA1722" t="b">
            <v>0</v>
          </cell>
          <cell r="CB1722" t="b">
            <v>0</v>
          </cell>
          <cell r="CD1722" t="b">
            <v>0</v>
          </cell>
          <cell r="CE1722" t="b">
            <v>0</v>
          </cell>
          <cell r="CG1722" t="b">
            <v>0</v>
          </cell>
          <cell r="CH1722" t="b">
            <v>0</v>
          </cell>
          <cell r="CP1722" t="e">
            <v>#N/A</v>
          </cell>
          <cell r="CT1722" t="b">
            <v>0</v>
          </cell>
          <cell r="CV1722" t="b">
            <v>0</v>
          </cell>
          <cell r="CX1722" t="b">
            <v>0</v>
          </cell>
          <cell r="CZ1722" t="b">
            <v>0</v>
          </cell>
          <cell r="DB1722" t="b">
            <v>0</v>
          </cell>
          <cell r="DD1722" t="b">
            <v>0</v>
          </cell>
          <cell r="DF1722" t="b">
            <v>0</v>
          </cell>
          <cell r="DH1722" t="b">
            <v>0</v>
          </cell>
          <cell r="DJ1722" t="b">
            <v>0</v>
          </cell>
          <cell r="DL1722" t="b">
            <v>0</v>
          </cell>
          <cell r="DN1722" t="b">
            <v>0</v>
          </cell>
          <cell r="DP1722" t="b">
            <v>0</v>
          </cell>
          <cell r="DV1722">
            <v>0</v>
          </cell>
          <cell r="DX1722">
            <v>0</v>
          </cell>
          <cell r="DZ1722">
            <v>0</v>
          </cell>
          <cell r="EB1722">
            <v>0</v>
          </cell>
          <cell r="ED1722">
            <v>0</v>
          </cell>
          <cell r="EF1722">
            <v>0</v>
          </cell>
          <cell r="EJ1722">
            <v>0</v>
          </cell>
          <cell r="EL1722">
            <v>0</v>
          </cell>
          <cell r="EN1722">
            <v>0</v>
          </cell>
          <cell r="EP1722">
            <v>0</v>
          </cell>
          <cell r="ER1722">
            <v>0</v>
          </cell>
          <cell r="ET1722">
            <v>0</v>
          </cell>
          <cell r="EX1722">
            <v>0</v>
          </cell>
          <cell r="EZ1722">
            <v>0</v>
          </cell>
          <cell r="FD1722">
            <v>0</v>
          </cell>
          <cell r="FF1722">
            <v>0</v>
          </cell>
        </row>
        <row r="1723">
          <cell r="A1723" t="str">
            <v>NAANTALI 3</v>
          </cell>
          <cell r="B1723" t="str">
            <v>Finland</v>
          </cell>
          <cell r="G1723">
            <v>125</v>
          </cell>
          <cell r="H1723">
            <v>220</v>
          </cell>
          <cell r="AK1723">
            <v>46.3125</v>
          </cell>
          <cell r="AL1723">
            <v>543.40000000000009</v>
          </cell>
          <cell r="AN1723">
            <v>33</v>
          </cell>
          <cell r="AO1723">
            <v>19.700000000000003</v>
          </cell>
          <cell r="AP1723">
            <v>3106.25</v>
          </cell>
          <cell r="AQ1723">
            <v>23.75</v>
          </cell>
          <cell r="BG1723" t="b">
            <v>0</v>
          </cell>
          <cell r="BO1723" t="b">
            <v>0</v>
          </cell>
          <cell r="CA1723" t="b">
            <v>0</v>
          </cell>
          <cell r="CB1723" t="b">
            <v>0</v>
          </cell>
          <cell r="CD1723" t="b">
            <v>0</v>
          </cell>
          <cell r="CE1723" t="b">
            <v>0</v>
          </cell>
          <cell r="CG1723" t="b">
            <v>0</v>
          </cell>
          <cell r="CH1723" t="b">
            <v>0</v>
          </cell>
          <cell r="CP1723" t="e">
            <v>#N/A</v>
          </cell>
          <cell r="CT1723" t="b">
            <v>0</v>
          </cell>
          <cell r="CV1723" t="b">
            <v>0</v>
          </cell>
          <cell r="CX1723" t="b">
            <v>0</v>
          </cell>
          <cell r="CZ1723" t="b">
            <v>0</v>
          </cell>
          <cell r="DB1723" t="b">
            <v>0</v>
          </cell>
          <cell r="DD1723" t="b">
            <v>0</v>
          </cell>
          <cell r="DF1723" t="b">
            <v>0</v>
          </cell>
          <cell r="DH1723" t="b">
            <v>0</v>
          </cell>
          <cell r="DJ1723" t="b">
            <v>0</v>
          </cell>
          <cell r="DL1723" t="b">
            <v>0</v>
          </cell>
          <cell r="DN1723" t="b">
            <v>0</v>
          </cell>
          <cell r="DP1723" t="b">
            <v>0</v>
          </cell>
          <cell r="DV1723">
            <v>0</v>
          </cell>
          <cell r="DX1723">
            <v>0</v>
          </cell>
          <cell r="DZ1723">
            <v>0</v>
          </cell>
          <cell r="EB1723">
            <v>0</v>
          </cell>
          <cell r="ED1723">
            <v>0</v>
          </cell>
          <cell r="EF1723">
            <v>0</v>
          </cell>
          <cell r="EJ1723">
            <v>0</v>
          </cell>
          <cell r="EL1723">
            <v>0</v>
          </cell>
          <cell r="EN1723">
            <v>0</v>
          </cell>
          <cell r="EP1723">
            <v>0</v>
          </cell>
          <cell r="ER1723">
            <v>0</v>
          </cell>
          <cell r="ET1723">
            <v>0</v>
          </cell>
          <cell r="EX1723">
            <v>0</v>
          </cell>
          <cell r="EZ1723">
            <v>0</v>
          </cell>
          <cell r="FD1723">
            <v>0</v>
          </cell>
          <cell r="FF1723">
            <v>0</v>
          </cell>
        </row>
        <row r="1724">
          <cell r="A1724" t="str">
            <v>NAANTALI GT 1-2</v>
          </cell>
          <cell r="B1724" t="str">
            <v>Finland</v>
          </cell>
          <cell r="G1724">
            <v>40</v>
          </cell>
          <cell r="H1724">
            <v>0</v>
          </cell>
          <cell r="AK1724">
            <v>11.02</v>
          </cell>
          <cell r="AL1724">
            <v>0</v>
          </cell>
          <cell r="AN1724">
            <v>0</v>
          </cell>
          <cell r="AO1724">
            <v>1.6</v>
          </cell>
          <cell r="AP1724">
            <v>600</v>
          </cell>
          <cell r="AQ1724">
            <v>3.2</v>
          </cell>
          <cell r="BG1724" t="b">
            <v>0</v>
          </cell>
          <cell r="BO1724" t="b">
            <v>0</v>
          </cell>
          <cell r="CA1724" t="b">
            <v>0</v>
          </cell>
          <cell r="CB1724" t="b">
            <v>0</v>
          </cell>
          <cell r="CD1724" t="b">
            <v>0</v>
          </cell>
          <cell r="CE1724" t="b">
            <v>0</v>
          </cell>
          <cell r="CG1724" t="b">
            <v>0</v>
          </cell>
          <cell r="CH1724" t="b">
            <v>0</v>
          </cell>
          <cell r="CP1724" t="e">
            <v>#N/A</v>
          </cell>
          <cell r="CT1724" t="b">
            <v>0</v>
          </cell>
          <cell r="CV1724" t="b">
            <v>0</v>
          </cell>
          <cell r="CX1724" t="b">
            <v>0</v>
          </cell>
          <cell r="CZ1724" t="b">
            <v>0</v>
          </cell>
          <cell r="DB1724" t="b">
            <v>0</v>
          </cell>
          <cell r="DD1724" t="b">
            <v>0</v>
          </cell>
          <cell r="DF1724" t="b">
            <v>0</v>
          </cell>
          <cell r="DH1724" t="b">
            <v>0</v>
          </cell>
          <cell r="DJ1724" t="b">
            <v>0</v>
          </cell>
          <cell r="DL1724" t="b">
            <v>0</v>
          </cell>
          <cell r="DN1724" t="b">
            <v>0</v>
          </cell>
          <cell r="DP1724" t="b">
            <v>0</v>
          </cell>
          <cell r="DV1724">
            <v>0</v>
          </cell>
          <cell r="DX1724">
            <v>0</v>
          </cell>
          <cell r="DZ1724">
            <v>0</v>
          </cell>
          <cell r="EB1724">
            <v>0</v>
          </cell>
          <cell r="ED1724">
            <v>0</v>
          </cell>
          <cell r="EF1724">
            <v>0</v>
          </cell>
          <cell r="EJ1724">
            <v>0</v>
          </cell>
          <cell r="EL1724">
            <v>0</v>
          </cell>
          <cell r="EN1724">
            <v>0</v>
          </cell>
          <cell r="EP1724">
            <v>0</v>
          </cell>
          <cell r="ER1724">
            <v>0</v>
          </cell>
          <cell r="ET1724">
            <v>0</v>
          </cell>
          <cell r="EX1724">
            <v>0</v>
          </cell>
          <cell r="EZ1724">
            <v>0</v>
          </cell>
          <cell r="FD1724">
            <v>0</v>
          </cell>
          <cell r="FF1724">
            <v>0</v>
          </cell>
        </row>
        <row r="1725">
          <cell r="A1725" t="str">
            <v>NAANTALI GT 1-2</v>
          </cell>
          <cell r="B1725" t="str">
            <v>Finland</v>
          </cell>
          <cell r="G1725">
            <v>40</v>
          </cell>
          <cell r="H1725">
            <v>0</v>
          </cell>
          <cell r="AK1725">
            <v>11.02</v>
          </cell>
          <cell r="AL1725">
            <v>0</v>
          </cell>
          <cell r="AN1725">
            <v>0</v>
          </cell>
          <cell r="AO1725">
            <v>1.6</v>
          </cell>
          <cell r="AP1725">
            <v>600</v>
          </cell>
          <cell r="AQ1725">
            <v>3.2</v>
          </cell>
          <cell r="BG1725" t="b">
            <v>0</v>
          </cell>
          <cell r="BO1725" t="b">
            <v>0</v>
          </cell>
          <cell r="CA1725" t="b">
            <v>0</v>
          </cell>
          <cell r="CB1725" t="b">
            <v>0</v>
          </cell>
          <cell r="CD1725" t="b">
            <v>0</v>
          </cell>
          <cell r="CE1725" t="b">
            <v>0</v>
          </cell>
          <cell r="CG1725" t="b">
            <v>0</v>
          </cell>
          <cell r="CH1725" t="b">
            <v>0</v>
          </cell>
          <cell r="CP1725" t="e">
            <v>#N/A</v>
          </cell>
          <cell r="CT1725" t="b">
            <v>0</v>
          </cell>
          <cell r="CV1725" t="b">
            <v>0</v>
          </cell>
          <cell r="CX1725" t="b">
            <v>0</v>
          </cell>
          <cell r="CZ1725" t="b">
            <v>0</v>
          </cell>
          <cell r="DB1725" t="b">
            <v>0</v>
          </cell>
          <cell r="DD1725" t="b">
            <v>0</v>
          </cell>
          <cell r="DF1725" t="b">
            <v>0</v>
          </cell>
          <cell r="DH1725" t="b">
            <v>0</v>
          </cell>
          <cell r="DJ1725" t="b">
            <v>0</v>
          </cell>
          <cell r="DL1725" t="b">
            <v>0</v>
          </cell>
          <cell r="DN1725" t="b">
            <v>0</v>
          </cell>
          <cell r="DP1725" t="b">
            <v>0</v>
          </cell>
          <cell r="DV1725">
            <v>0</v>
          </cell>
          <cell r="DX1725">
            <v>0</v>
          </cell>
          <cell r="DZ1725">
            <v>0</v>
          </cell>
          <cell r="EB1725">
            <v>0</v>
          </cell>
          <cell r="ED1725">
            <v>0</v>
          </cell>
          <cell r="EF1725">
            <v>0</v>
          </cell>
          <cell r="EJ1725">
            <v>0</v>
          </cell>
          <cell r="EL1725">
            <v>0</v>
          </cell>
          <cell r="EN1725">
            <v>0</v>
          </cell>
          <cell r="EP1725">
            <v>0</v>
          </cell>
          <cell r="ER1725">
            <v>0</v>
          </cell>
          <cell r="ET1725">
            <v>0</v>
          </cell>
          <cell r="EX1725">
            <v>0</v>
          </cell>
          <cell r="EZ1725">
            <v>0</v>
          </cell>
          <cell r="FD1725">
            <v>0</v>
          </cell>
          <cell r="FF1725">
            <v>0</v>
          </cell>
        </row>
        <row r="1726">
          <cell r="A1726" t="str">
            <v>LOVIISA 1-2</v>
          </cell>
          <cell r="B1726" t="str">
            <v>Finland</v>
          </cell>
          <cell r="G1726">
            <v>976</v>
          </cell>
          <cell r="H1726">
            <v>0</v>
          </cell>
          <cell r="AK1726">
            <v>305.976</v>
          </cell>
          <cell r="AL1726">
            <v>0</v>
          </cell>
          <cell r="AN1726">
            <v>0</v>
          </cell>
          <cell r="AO1726">
            <v>292.8</v>
          </cell>
          <cell r="AP1726">
            <v>29280</v>
          </cell>
          <cell r="AQ1726">
            <v>87.84</v>
          </cell>
          <cell r="BG1726" t="b">
            <v>0</v>
          </cell>
          <cell r="BO1726" t="b">
            <v>0</v>
          </cell>
          <cell r="CA1726" t="b">
            <v>0</v>
          </cell>
          <cell r="CB1726" t="b">
            <v>0</v>
          </cell>
          <cell r="CD1726" t="b">
            <v>0</v>
          </cell>
          <cell r="CE1726" t="b">
            <v>0</v>
          </cell>
          <cell r="CG1726" t="b">
            <v>0</v>
          </cell>
          <cell r="CH1726" t="b">
            <v>0</v>
          </cell>
          <cell r="CP1726">
            <v>0</v>
          </cell>
          <cell r="CT1726" t="b">
            <v>0</v>
          </cell>
          <cell r="CV1726" t="b">
            <v>0</v>
          </cell>
          <cell r="CX1726" t="b">
            <v>0</v>
          </cell>
          <cell r="CZ1726" t="b">
            <v>0</v>
          </cell>
          <cell r="DB1726" t="b">
            <v>0</v>
          </cell>
          <cell r="DD1726" t="b">
            <v>0</v>
          </cell>
          <cell r="DF1726" t="b">
            <v>0</v>
          </cell>
          <cell r="DH1726" t="b">
            <v>0</v>
          </cell>
          <cell r="DJ1726" t="b">
            <v>0</v>
          </cell>
          <cell r="DL1726" t="b">
            <v>0</v>
          </cell>
          <cell r="DN1726" t="b">
            <v>0</v>
          </cell>
          <cell r="DP1726" t="b">
            <v>0</v>
          </cell>
          <cell r="DV1726">
            <v>0</v>
          </cell>
          <cell r="DX1726">
            <v>0</v>
          </cell>
          <cell r="DZ1726">
            <v>0</v>
          </cell>
          <cell r="EB1726">
            <v>0</v>
          </cell>
          <cell r="ED1726">
            <v>0</v>
          </cell>
          <cell r="EF1726">
            <v>0</v>
          </cell>
          <cell r="EJ1726">
            <v>0</v>
          </cell>
          <cell r="EL1726">
            <v>0</v>
          </cell>
          <cell r="EN1726">
            <v>0</v>
          </cell>
          <cell r="EP1726">
            <v>0</v>
          </cell>
          <cell r="ER1726">
            <v>0</v>
          </cell>
          <cell r="ET1726">
            <v>0</v>
          </cell>
          <cell r="EX1726">
            <v>0</v>
          </cell>
          <cell r="EZ1726">
            <v>0</v>
          </cell>
          <cell r="FD1726">
            <v>0</v>
          </cell>
          <cell r="FF1726">
            <v>0</v>
          </cell>
        </row>
        <row r="1727">
          <cell r="A1727" t="str">
            <v>LOVIISA 2</v>
          </cell>
          <cell r="B1727" t="str">
            <v>Finland</v>
          </cell>
          <cell r="G1727">
            <v>488</v>
          </cell>
          <cell r="H1727">
            <v>0</v>
          </cell>
          <cell r="AK1727">
            <v>152.988</v>
          </cell>
          <cell r="AL1727">
            <v>0</v>
          </cell>
          <cell r="AN1727">
            <v>0</v>
          </cell>
          <cell r="AO1727">
            <v>146.4</v>
          </cell>
          <cell r="AP1727">
            <v>14640</v>
          </cell>
          <cell r="AQ1727">
            <v>68.320000000000007</v>
          </cell>
          <cell r="BG1727" t="b">
            <v>0</v>
          </cell>
          <cell r="BO1727" t="b">
            <v>0</v>
          </cell>
          <cell r="CA1727" t="b">
            <v>0</v>
          </cell>
          <cell r="CB1727" t="b">
            <v>0</v>
          </cell>
          <cell r="CD1727" t="b">
            <v>0</v>
          </cell>
          <cell r="CE1727" t="b">
            <v>0</v>
          </cell>
          <cell r="CG1727" t="b">
            <v>0</v>
          </cell>
          <cell r="CH1727" t="b">
            <v>0</v>
          </cell>
          <cell r="CP1727">
            <v>0</v>
          </cell>
          <cell r="CT1727" t="b">
            <v>0</v>
          </cell>
          <cell r="CV1727" t="b">
            <v>0</v>
          </cell>
          <cell r="CX1727" t="b">
            <v>0</v>
          </cell>
          <cell r="CZ1727" t="b">
            <v>0</v>
          </cell>
          <cell r="DB1727" t="b">
            <v>0</v>
          </cell>
          <cell r="DD1727" t="b">
            <v>0</v>
          </cell>
          <cell r="DF1727" t="b">
            <v>0</v>
          </cell>
          <cell r="DH1727" t="b">
            <v>0</v>
          </cell>
          <cell r="DJ1727" t="b">
            <v>0</v>
          </cell>
          <cell r="DL1727" t="b">
            <v>0</v>
          </cell>
          <cell r="DN1727" t="b">
            <v>0</v>
          </cell>
          <cell r="DP1727" t="b">
            <v>0</v>
          </cell>
          <cell r="DV1727">
            <v>0</v>
          </cell>
          <cell r="DX1727">
            <v>0</v>
          </cell>
          <cell r="DZ1727">
            <v>0</v>
          </cell>
          <cell r="EB1727">
            <v>0</v>
          </cell>
          <cell r="ED1727">
            <v>0</v>
          </cell>
          <cell r="EF1727">
            <v>0</v>
          </cell>
          <cell r="EJ1727">
            <v>0</v>
          </cell>
          <cell r="EL1727">
            <v>0</v>
          </cell>
          <cell r="EN1727">
            <v>0</v>
          </cell>
          <cell r="EP1727">
            <v>0</v>
          </cell>
          <cell r="ER1727">
            <v>0</v>
          </cell>
          <cell r="ET1727">
            <v>0</v>
          </cell>
          <cell r="EX1727">
            <v>0</v>
          </cell>
          <cell r="EZ1727">
            <v>0</v>
          </cell>
          <cell r="FD1727">
            <v>0</v>
          </cell>
          <cell r="FF1727">
            <v>0</v>
          </cell>
        </row>
        <row r="1728">
          <cell r="A1728" t="str">
            <v>OLKILUOTO 1</v>
          </cell>
          <cell r="B1728" t="str">
            <v>Finland</v>
          </cell>
          <cell r="G1728">
            <v>840</v>
          </cell>
          <cell r="H1728">
            <v>0</v>
          </cell>
          <cell r="AK1728">
            <v>263.33999999999997</v>
          </cell>
          <cell r="AL1728">
            <v>0</v>
          </cell>
          <cell r="AN1728">
            <v>0</v>
          </cell>
          <cell r="AO1728">
            <v>252</v>
          </cell>
          <cell r="AP1728">
            <v>25200</v>
          </cell>
          <cell r="AQ1728">
            <v>75.599999999999994</v>
          </cell>
          <cell r="BG1728" t="b">
            <v>0</v>
          </cell>
          <cell r="BO1728" t="b">
            <v>0</v>
          </cell>
          <cell r="CA1728" t="b">
            <v>0</v>
          </cell>
          <cell r="CB1728" t="b">
            <v>0</v>
          </cell>
          <cell r="CD1728" t="b">
            <v>0</v>
          </cell>
          <cell r="CE1728" t="b">
            <v>0</v>
          </cell>
          <cell r="CG1728" t="b">
            <v>0</v>
          </cell>
          <cell r="CH1728" t="b">
            <v>0</v>
          </cell>
          <cell r="CP1728">
            <v>0</v>
          </cell>
          <cell r="CT1728" t="b">
            <v>0</v>
          </cell>
          <cell r="CV1728" t="b">
            <v>0</v>
          </cell>
          <cell r="CX1728" t="b">
            <v>0</v>
          </cell>
          <cell r="CZ1728" t="b">
            <v>0</v>
          </cell>
          <cell r="DB1728" t="b">
            <v>0</v>
          </cell>
          <cell r="DD1728" t="b">
            <v>0</v>
          </cell>
          <cell r="DF1728" t="b">
            <v>0</v>
          </cell>
          <cell r="DH1728" t="b">
            <v>0</v>
          </cell>
          <cell r="DJ1728" t="b">
            <v>0</v>
          </cell>
          <cell r="DL1728" t="b">
            <v>0</v>
          </cell>
          <cell r="DN1728" t="b">
            <v>0</v>
          </cell>
          <cell r="DP1728" t="b">
            <v>0</v>
          </cell>
          <cell r="DV1728">
            <v>0</v>
          </cell>
          <cell r="DX1728">
            <v>0</v>
          </cell>
          <cell r="DZ1728">
            <v>0</v>
          </cell>
          <cell r="EB1728">
            <v>0</v>
          </cell>
          <cell r="ED1728">
            <v>0</v>
          </cell>
          <cell r="EF1728">
            <v>0</v>
          </cell>
          <cell r="EJ1728">
            <v>0</v>
          </cell>
          <cell r="EL1728">
            <v>0</v>
          </cell>
          <cell r="EN1728">
            <v>0</v>
          </cell>
          <cell r="EP1728">
            <v>0</v>
          </cell>
          <cell r="ER1728">
            <v>0</v>
          </cell>
          <cell r="ET1728">
            <v>0</v>
          </cell>
          <cell r="EX1728">
            <v>0</v>
          </cell>
          <cell r="EZ1728">
            <v>0</v>
          </cell>
          <cell r="FD1728">
            <v>0</v>
          </cell>
          <cell r="FF1728">
            <v>0</v>
          </cell>
        </row>
        <row r="1729">
          <cell r="A1729" t="str">
            <v>OLKILUOTO 1</v>
          </cell>
          <cell r="B1729" t="str">
            <v>Finland</v>
          </cell>
          <cell r="G1729">
            <v>885</v>
          </cell>
          <cell r="H1729">
            <v>0</v>
          </cell>
          <cell r="AK1729">
            <v>277.44749999999999</v>
          </cell>
          <cell r="AL1729">
            <v>0</v>
          </cell>
          <cell r="AN1729">
            <v>0</v>
          </cell>
          <cell r="AO1729">
            <v>265.5</v>
          </cell>
          <cell r="AP1729">
            <v>26550</v>
          </cell>
          <cell r="AQ1729">
            <v>79.649999999999991</v>
          </cell>
          <cell r="BG1729" t="b">
            <v>0</v>
          </cell>
          <cell r="BO1729" t="b">
            <v>0</v>
          </cell>
          <cell r="CA1729" t="b">
            <v>0</v>
          </cell>
          <cell r="CB1729" t="b">
            <v>0</v>
          </cell>
          <cell r="CD1729" t="b">
            <v>0</v>
          </cell>
          <cell r="CE1729" t="b">
            <v>0</v>
          </cell>
          <cell r="CG1729" t="b">
            <v>0</v>
          </cell>
          <cell r="CH1729" t="b">
            <v>0</v>
          </cell>
          <cell r="CP1729">
            <v>0</v>
          </cell>
          <cell r="CT1729" t="b">
            <v>0</v>
          </cell>
          <cell r="CV1729" t="b">
            <v>0</v>
          </cell>
          <cell r="CX1729" t="b">
            <v>0</v>
          </cell>
          <cell r="CZ1729" t="b">
            <v>0</v>
          </cell>
          <cell r="DB1729" t="b">
            <v>0</v>
          </cell>
          <cell r="DD1729" t="b">
            <v>0</v>
          </cell>
          <cell r="DF1729" t="b">
            <v>0</v>
          </cell>
          <cell r="DH1729" t="b">
            <v>0</v>
          </cell>
          <cell r="DJ1729" t="b">
            <v>0</v>
          </cell>
          <cell r="DL1729" t="b">
            <v>0</v>
          </cell>
          <cell r="DN1729" t="b">
            <v>0</v>
          </cell>
          <cell r="DP1729" t="b">
            <v>0</v>
          </cell>
          <cell r="DV1729">
            <v>0</v>
          </cell>
          <cell r="DX1729">
            <v>0</v>
          </cell>
          <cell r="DZ1729">
            <v>0</v>
          </cell>
          <cell r="EB1729">
            <v>0</v>
          </cell>
          <cell r="ED1729">
            <v>0</v>
          </cell>
          <cell r="EF1729">
            <v>0</v>
          </cell>
          <cell r="EJ1729">
            <v>0</v>
          </cell>
          <cell r="EL1729">
            <v>0</v>
          </cell>
          <cell r="EN1729">
            <v>0</v>
          </cell>
          <cell r="EP1729">
            <v>0</v>
          </cell>
          <cell r="ER1729">
            <v>0</v>
          </cell>
          <cell r="ET1729">
            <v>0</v>
          </cell>
          <cell r="EX1729">
            <v>0</v>
          </cell>
          <cell r="EZ1729">
            <v>0</v>
          </cell>
          <cell r="FD1729">
            <v>0</v>
          </cell>
          <cell r="FF1729">
            <v>0</v>
          </cell>
        </row>
        <row r="1730">
          <cell r="A1730" t="str">
            <v>OLKILUOTO 2</v>
          </cell>
          <cell r="B1730" t="str">
            <v>Finland</v>
          </cell>
          <cell r="G1730">
            <v>840</v>
          </cell>
          <cell r="H1730">
            <v>0</v>
          </cell>
          <cell r="AK1730">
            <v>263.33999999999997</v>
          </cell>
          <cell r="AL1730">
            <v>0</v>
          </cell>
          <cell r="AN1730">
            <v>0</v>
          </cell>
          <cell r="AO1730">
            <v>252</v>
          </cell>
          <cell r="AP1730">
            <v>25200</v>
          </cell>
          <cell r="AQ1730">
            <v>75.599999999999994</v>
          </cell>
          <cell r="BG1730" t="b">
            <v>0</v>
          </cell>
          <cell r="BO1730" t="b">
            <v>0</v>
          </cell>
          <cell r="CA1730" t="b">
            <v>0</v>
          </cell>
          <cell r="CB1730" t="b">
            <v>0</v>
          </cell>
          <cell r="CD1730" t="b">
            <v>0</v>
          </cell>
          <cell r="CE1730" t="b">
            <v>0</v>
          </cell>
          <cell r="CG1730" t="b">
            <v>0</v>
          </cell>
          <cell r="CH1730" t="b">
            <v>0</v>
          </cell>
          <cell r="CP1730">
            <v>0</v>
          </cell>
          <cell r="CT1730" t="b">
            <v>0</v>
          </cell>
          <cell r="CV1730" t="b">
            <v>0</v>
          </cell>
          <cell r="CX1730" t="b">
            <v>0</v>
          </cell>
          <cell r="CZ1730" t="b">
            <v>0</v>
          </cell>
          <cell r="DB1730" t="b">
            <v>0</v>
          </cell>
          <cell r="DD1730" t="b">
            <v>0</v>
          </cell>
          <cell r="DF1730" t="b">
            <v>0</v>
          </cell>
          <cell r="DH1730" t="b">
            <v>0</v>
          </cell>
          <cell r="DJ1730" t="b">
            <v>0</v>
          </cell>
          <cell r="DL1730" t="b">
            <v>0</v>
          </cell>
          <cell r="DN1730" t="b">
            <v>0</v>
          </cell>
          <cell r="DP1730" t="b">
            <v>0</v>
          </cell>
          <cell r="DV1730">
            <v>0</v>
          </cell>
          <cell r="DX1730">
            <v>0</v>
          </cell>
          <cell r="DZ1730">
            <v>0</v>
          </cell>
          <cell r="EB1730">
            <v>0</v>
          </cell>
          <cell r="ED1730">
            <v>0</v>
          </cell>
          <cell r="EF1730">
            <v>0</v>
          </cell>
          <cell r="EJ1730">
            <v>0</v>
          </cell>
          <cell r="EL1730">
            <v>0</v>
          </cell>
          <cell r="EN1730">
            <v>0</v>
          </cell>
          <cell r="EP1730">
            <v>0</v>
          </cell>
          <cell r="ER1730">
            <v>0</v>
          </cell>
          <cell r="ET1730">
            <v>0</v>
          </cell>
          <cell r="EX1730">
            <v>0</v>
          </cell>
          <cell r="EZ1730">
            <v>0</v>
          </cell>
          <cell r="FD1730">
            <v>0</v>
          </cell>
          <cell r="FF1730">
            <v>0</v>
          </cell>
        </row>
        <row r="1731">
          <cell r="A1731" t="str">
            <v>OLKILUOTO 2</v>
          </cell>
          <cell r="B1731" t="str">
            <v>Finland</v>
          </cell>
          <cell r="G1731">
            <v>885</v>
          </cell>
          <cell r="H1731">
            <v>0</v>
          </cell>
          <cell r="AK1731">
            <v>277.44749999999999</v>
          </cell>
          <cell r="AL1731">
            <v>0</v>
          </cell>
          <cell r="AN1731">
            <v>0</v>
          </cell>
          <cell r="AO1731">
            <v>265.5</v>
          </cell>
          <cell r="AP1731">
            <v>26550</v>
          </cell>
          <cell r="AQ1731">
            <v>79.649999999999991</v>
          </cell>
          <cell r="BG1731" t="b">
            <v>0</v>
          </cell>
          <cell r="BO1731" t="b">
            <v>0</v>
          </cell>
          <cell r="CA1731" t="b">
            <v>0</v>
          </cell>
          <cell r="CB1731" t="b">
            <v>0</v>
          </cell>
          <cell r="CD1731" t="b">
            <v>0</v>
          </cell>
          <cell r="CE1731" t="b">
            <v>0</v>
          </cell>
          <cell r="CG1731" t="b">
            <v>0</v>
          </cell>
          <cell r="CH1731" t="b">
            <v>0</v>
          </cell>
          <cell r="CP1731">
            <v>0</v>
          </cell>
          <cell r="CT1731" t="b">
            <v>0</v>
          </cell>
          <cell r="CV1731" t="b">
            <v>0</v>
          </cell>
          <cell r="CX1731" t="b">
            <v>0</v>
          </cell>
          <cell r="CZ1731" t="b">
            <v>0</v>
          </cell>
          <cell r="DB1731" t="b">
            <v>0</v>
          </cell>
          <cell r="DD1731" t="b">
            <v>0</v>
          </cell>
          <cell r="DF1731" t="b">
            <v>0</v>
          </cell>
          <cell r="DH1731" t="b">
            <v>0</v>
          </cell>
          <cell r="DJ1731" t="b">
            <v>0</v>
          </cell>
          <cell r="DL1731" t="b">
            <v>0</v>
          </cell>
          <cell r="DN1731" t="b">
            <v>0</v>
          </cell>
          <cell r="DP1731" t="b">
            <v>0</v>
          </cell>
          <cell r="DV1731">
            <v>0</v>
          </cell>
          <cell r="DX1731">
            <v>0</v>
          </cell>
          <cell r="DZ1731">
            <v>0</v>
          </cell>
          <cell r="EB1731">
            <v>0</v>
          </cell>
          <cell r="ED1731">
            <v>0</v>
          </cell>
          <cell r="EF1731">
            <v>0</v>
          </cell>
          <cell r="EJ1731">
            <v>0</v>
          </cell>
          <cell r="EL1731">
            <v>0</v>
          </cell>
          <cell r="EN1731">
            <v>0</v>
          </cell>
          <cell r="EP1731">
            <v>0</v>
          </cell>
          <cell r="ER1731">
            <v>0</v>
          </cell>
          <cell r="ET1731">
            <v>0</v>
          </cell>
          <cell r="EX1731">
            <v>0</v>
          </cell>
          <cell r="EZ1731">
            <v>0</v>
          </cell>
          <cell r="FD1731">
            <v>0</v>
          </cell>
          <cell r="FF1731">
            <v>0</v>
          </cell>
        </row>
        <row r="1732">
          <cell r="A1732" t="str">
            <v>Olkiluoto 3</v>
          </cell>
          <cell r="B1732" t="str">
            <v>Finland</v>
          </cell>
          <cell r="G1732">
            <v>400</v>
          </cell>
          <cell r="H1732">
            <v>0</v>
          </cell>
          <cell r="AK1732">
            <v>132</v>
          </cell>
          <cell r="AL1732">
            <v>0</v>
          </cell>
          <cell r="AN1732">
            <v>0</v>
          </cell>
          <cell r="AO1732">
            <v>208.60000000000002</v>
          </cell>
          <cell r="AP1732">
            <v>0</v>
          </cell>
          <cell r="AQ1732">
            <v>56.000000000000007</v>
          </cell>
          <cell r="BG1732" t="b">
            <v>0</v>
          </cell>
          <cell r="BO1732" t="b">
            <v>0</v>
          </cell>
          <cell r="CA1732" t="b">
            <v>0</v>
          </cell>
          <cell r="CB1732" t="b">
            <v>0</v>
          </cell>
          <cell r="CD1732" t="b">
            <v>0</v>
          </cell>
          <cell r="CE1732" t="b">
            <v>0</v>
          </cell>
          <cell r="CG1732" t="b">
            <v>0</v>
          </cell>
          <cell r="CH1732" t="b">
            <v>0</v>
          </cell>
          <cell r="CP1732">
            <v>0</v>
          </cell>
          <cell r="CT1732" t="b">
            <v>0</v>
          </cell>
          <cell r="CV1732" t="b">
            <v>0</v>
          </cell>
          <cell r="CX1732" t="b">
            <v>0</v>
          </cell>
          <cell r="CZ1732" t="b">
            <v>0</v>
          </cell>
          <cell r="DB1732" t="b">
            <v>0</v>
          </cell>
          <cell r="DD1732" t="b">
            <v>0</v>
          </cell>
          <cell r="DF1732" t="b">
            <v>0</v>
          </cell>
          <cell r="DH1732" t="b">
            <v>0</v>
          </cell>
          <cell r="DJ1732" t="b">
            <v>0</v>
          </cell>
          <cell r="DL1732" t="b">
            <v>0</v>
          </cell>
          <cell r="DN1732" t="b">
            <v>0</v>
          </cell>
          <cell r="DP1732" t="b">
            <v>0</v>
          </cell>
          <cell r="DV1732">
            <v>0</v>
          </cell>
          <cell r="DX1732">
            <v>0</v>
          </cell>
          <cell r="DZ1732">
            <v>0</v>
          </cell>
          <cell r="EB1732">
            <v>0</v>
          </cell>
          <cell r="ED1732">
            <v>0</v>
          </cell>
          <cell r="EF1732">
            <v>0</v>
          </cell>
          <cell r="EJ1732">
            <v>0</v>
          </cell>
          <cell r="EL1732">
            <v>0</v>
          </cell>
          <cell r="EN1732">
            <v>0</v>
          </cell>
          <cell r="EP1732">
            <v>0</v>
          </cell>
          <cell r="ER1732">
            <v>0</v>
          </cell>
          <cell r="ET1732">
            <v>0</v>
          </cell>
          <cell r="EX1732">
            <v>0</v>
          </cell>
          <cell r="EZ1732">
            <v>0</v>
          </cell>
          <cell r="FD1732">
            <v>0</v>
          </cell>
          <cell r="FF1732">
            <v>0</v>
          </cell>
        </row>
        <row r="1733">
          <cell r="A1733" t="str">
            <v>Olkiluoto 3</v>
          </cell>
          <cell r="B1733" t="str">
            <v>Finland</v>
          </cell>
          <cell r="G1733">
            <v>1600</v>
          </cell>
          <cell r="H1733">
            <v>0</v>
          </cell>
          <cell r="AK1733">
            <v>528</v>
          </cell>
          <cell r="AL1733">
            <v>0</v>
          </cell>
          <cell r="AN1733">
            <v>0</v>
          </cell>
          <cell r="AO1733">
            <v>834.40000000000009</v>
          </cell>
          <cell r="AP1733">
            <v>0</v>
          </cell>
          <cell r="AQ1733">
            <v>224.00000000000003</v>
          </cell>
          <cell r="BG1733" t="b">
            <v>0</v>
          </cell>
          <cell r="BO1733" t="b">
            <v>0</v>
          </cell>
          <cell r="CA1733" t="b">
            <v>0</v>
          </cell>
          <cell r="CB1733" t="b">
            <v>0</v>
          </cell>
          <cell r="CD1733" t="b">
            <v>0</v>
          </cell>
          <cell r="CE1733" t="b">
            <v>0</v>
          </cell>
          <cell r="CG1733" t="b">
            <v>0</v>
          </cell>
          <cell r="CH1733" t="b">
            <v>0</v>
          </cell>
          <cell r="CP1733">
            <v>0</v>
          </cell>
          <cell r="CT1733" t="b">
            <v>0</v>
          </cell>
          <cell r="CV1733" t="b">
            <v>0</v>
          </cell>
          <cell r="CX1733" t="b">
            <v>0</v>
          </cell>
          <cell r="CZ1733" t="b">
            <v>0</v>
          </cell>
          <cell r="DB1733" t="b">
            <v>0</v>
          </cell>
          <cell r="DD1733" t="b">
            <v>0</v>
          </cell>
          <cell r="DF1733" t="b">
            <v>0</v>
          </cell>
          <cell r="DH1733" t="b">
            <v>0</v>
          </cell>
          <cell r="DJ1733" t="b">
            <v>0</v>
          </cell>
          <cell r="DL1733" t="b">
            <v>0</v>
          </cell>
          <cell r="DN1733" t="b">
            <v>0</v>
          </cell>
          <cell r="DP1733" t="b">
            <v>0</v>
          </cell>
          <cell r="DV1733">
            <v>0</v>
          </cell>
          <cell r="DX1733">
            <v>0</v>
          </cell>
          <cell r="DZ1733">
            <v>0</v>
          </cell>
          <cell r="EB1733">
            <v>0</v>
          </cell>
          <cell r="ED1733">
            <v>0</v>
          </cell>
          <cell r="EF1733">
            <v>0</v>
          </cell>
          <cell r="EJ1733">
            <v>0</v>
          </cell>
          <cell r="EL1733">
            <v>0</v>
          </cell>
          <cell r="EN1733">
            <v>0</v>
          </cell>
          <cell r="EP1733">
            <v>0</v>
          </cell>
          <cell r="ER1733">
            <v>0</v>
          </cell>
          <cell r="ET1733">
            <v>0</v>
          </cell>
          <cell r="EX1733">
            <v>0</v>
          </cell>
          <cell r="EZ1733">
            <v>0</v>
          </cell>
          <cell r="FD1733">
            <v>0</v>
          </cell>
          <cell r="FF1733">
            <v>0</v>
          </cell>
        </row>
        <row r="1734">
          <cell r="A1734" t="str">
            <v>Olkiluoto 4</v>
          </cell>
          <cell r="B1734" t="str">
            <v>Finland</v>
          </cell>
          <cell r="G1734">
            <v>1600</v>
          </cell>
          <cell r="H1734">
            <v>0</v>
          </cell>
          <cell r="AK1734">
            <v>536</v>
          </cell>
          <cell r="AL1734">
            <v>0</v>
          </cell>
          <cell r="AN1734">
            <v>0</v>
          </cell>
          <cell r="AO1734">
            <v>834.40000000000009</v>
          </cell>
          <cell r="AP1734">
            <v>0</v>
          </cell>
          <cell r="AQ1734">
            <v>224.00000000000003</v>
          </cell>
          <cell r="BG1734" t="b">
            <v>0</v>
          </cell>
          <cell r="BO1734" t="b">
            <v>0</v>
          </cell>
          <cell r="CA1734" t="b">
            <v>0</v>
          </cell>
          <cell r="CB1734" t="b">
            <v>0</v>
          </cell>
          <cell r="CD1734" t="b">
            <v>0</v>
          </cell>
          <cell r="CE1734" t="b">
            <v>0</v>
          </cell>
          <cell r="CG1734" t="b">
            <v>0</v>
          </cell>
          <cell r="CH1734" t="b">
            <v>0</v>
          </cell>
          <cell r="CP1734">
            <v>0</v>
          </cell>
          <cell r="CT1734" t="b">
            <v>0</v>
          </cell>
          <cell r="CV1734" t="b">
            <v>0</v>
          </cell>
          <cell r="CX1734" t="b">
            <v>0</v>
          </cell>
          <cell r="CZ1734" t="b">
            <v>0</v>
          </cell>
          <cell r="DB1734" t="b">
            <v>0</v>
          </cell>
          <cell r="DD1734" t="b">
            <v>0</v>
          </cell>
          <cell r="DF1734" t="b">
            <v>0</v>
          </cell>
          <cell r="DH1734" t="b">
            <v>0</v>
          </cell>
          <cell r="DJ1734" t="b">
            <v>0</v>
          </cell>
          <cell r="DL1734" t="b">
            <v>0</v>
          </cell>
          <cell r="DN1734" t="b">
            <v>0</v>
          </cell>
          <cell r="DP1734" t="b">
            <v>0</v>
          </cell>
          <cell r="DV1734">
            <v>0</v>
          </cell>
          <cell r="DX1734">
            <v>0</v>
          </cell>
          <cell r="DZ1734">
            <v>0</v>
          </cell>
          <cell r="EB1734">
            <v>0</v>
          </cell>
          <cell r="ED1734">
            <v>0</v>
          </cell>
          <cell r="EF1734">
            <v>0</v>
          </cell>
          <cell r="EJ1734">
            <v>0</v>
          </cell>
          <cell r="EL1734">
            <v>0</v>
          </cell>
          <cell r="EN1734">
            <v>0</v>
          </cell>
          <cell r="EP1734">
            <v>0</v>
          </cell>
          <cell r="ER1734">
            <v>0</v>
          </cell>
          <cell r="ET1734">
            <v>0</v>
          </cell>
          <cell r="EX1734">
            <v>0</v>
          </cell>
          <cell r="EZ1734">
            <v>0</v>
          </cell>
          <cell r="FD1734">
            <v>0</v>
          </cell>
          <cell r="FF1734">
            <v>0</v>
          </cell>
        </row>
        <row r="1735">
          <cell r="A1735" t="str">
            <v>Pyhäjoki1</v>
          </cell>
          <cell r="B1735" t="str">
            <v>Finland</v>
          </cell>
          <cell r="G1735">
            <v>1600</v>
          </cell>
          <cell r="H1735">
            <v>0</v>
          </cell>
          <cell r="AK1735">
            <v>537.6</v>
          </cell>
          <cell r="AL1735">
            <v>0</v>
          </cell>
          <cell r="AN1735">
            <v>0</v>
          </cell>
          <cell r="AO1735">
            <v>834.40000000000009</v>
          </cell>
          <cell r="AP1735">
            <v>0</v>
          </cell>
          <cell r="AQ1735">
            <v>224.00000000000003</v>
          </cell>
          <cell r="BG1735" t="b">
            <v>0</v>
          </cell>
          <cell r="BO1735" t="b">
            <v>0</v>
          </cell>
          <cell r="CA1735" t="b">
            <v>0</v>
          </cell>
          <cell r="CB1735" t="b">
            <v>0</v>
          </cell>
          <cell r="CD1735" t="b">
            <v>0</v>
          </cell>
          <cell r="CE1735" t="b">
            <v>0</v>
          </cell>
          <cell r="CG1735" t="b">
            <v>0</v>
          </cell>
          <cell r="CH1735" t="b">
            <v>0</v>
          </cell>
          <cell r="CP1735">
            <v>0</v>
          </cell>
          <cell r="CT1735" t="b">
            <v>0</v>
          </cell>
          <cell r="CV1735" t="b">
            <v>0</v>
          </cell>
          <cell r="CX1735" t="b">
            <v>0</v>
          </cell>
          <cell r="CZ1735" t="b">
            <v>0</v>
          </cell>
          <cell r="DB1735" t="b">
            <v>0</v>
          </cell>
          <cell r="DD1735" t="b">
            <v>0</v>
          </cell>
          <cell r="DF1735" t="b">
            <v>0</v>
          </cell>
          <cell r="DH1735" t="b">
            <v>0</v>
          </cell>
          <cell r="DJ1735" t="b">
            <v>0</v>
          </cell>
          <cell r="DL1735" t="b">
            <v>0</v>
          </cell>
          <cell r="DN1735" t="b">
            <v>0</v>
          </cell>
          <cell r="DP1735" t="b">
            <v>0</v>
          </cell>
          <cell r="DV1735">
            <v>0</v>
          </cell>
          <cell r="DX1735">
            <v>0</v>
          </cell>
          <cell r="DZ1735">
            <v>0</v>
          </cell>
          <cell r="EB1735">
            <v>0</v>
          </cell>
          <cell r="ED1735">
            <v>0</v>
          </cell>
          <cell r="EF1735">
            <v>0</v>
          </cell>
          <cell r="EJ1735">
            <v>0</v>
          </cell>
          <cell r="EL1735">
            <v>0</v>
          </cell>
          <cell r="EN1735">
            <v>0</v>
          </cell>
          <cell r="EP1735">
            <v>0</v>
          </cell>
          <cell r="ER1735">
            <v>0</v>
          </cell>
          <cell r="ET1735">
            <v>0</v>
          </cell>
          <cell r="EX1735">
            <v>0</v>
          </cell>
          <cell r="EZ1735">
            <v>0</v>
          </cell>
          <cell r="FD1735">
            <v>0</v>
          </cell>
          <cell r="FF1735">
            <v>0</v>
          </cell>
        </row>
        <row r="1736">
          <cell r="A1736" t="str">
            <v>PIEKSAMAKI 1</v>
          </cell>
          <cell r="B1736" t="str">
            <v>Finland</v>
          </cell>
          <cell r="G1736">
            <v>9.35</v>
          </cell>
          <cell r="H1736">
            <v>26</v>
          </cell>
          <cell r="AK1736">
            <v>2.0429749999999998</v>
          </cell>
          <cell r="AL1736">
            <v>15.797433155080213</v>
          </cell>
          <cell r="AN1736">
            <v>0</v>
          </cell>
          <cell r="AO1736">
            <v>1.2622500000000001</v>
          </cell>
          <cell r="AP1736">
            <v>257.125</v>
          </cell>
          <cell r="AQ1736">
            <v>1.3090000000000002</v>
          </cell>
          <cell r="BG1736" t="b">
            <v>0</v>
          </cell>
          <cell r="BO1736" t="b">
            <v>0</v>
          </cell>
          <cell r="CA1736" t="b">
            <v>0</v>
          </cell>
          <cell r="CB1736" t="b">
            <v>0</v>
          </cell>
          <cell r="CD1736" t="b">
            <v>0</v>
          </cell>
          <cell r="CE1736" t="b">
            <v>0</v>
          </cell>
          <cell r="CG1736" t="b">
            <v>0</v>
          </cell>
          <cell r="CH1736" t="b">
            <v>0</v>
          </cell>
          <cell r="CP1736" t="e">
            <v>#N/A</v>
          </cell>
          <cell r="CT1736" t="b">
            <v>0</v>
          </cell>
          <cell r="CV1736" t="b">
            <v>0</v>
          </cell>
          <cell r="CX1736" t="b">
            <v>0</v>
          </cell>
          <cell r="CZ1736" t="b">
            <v>0</v>
          </cell>
          <cell r="DB1736" t="b">
            <v>0</v>
          </cell>
          <cell r="DD1736" t="b">
            <v>0</v>
          </cell>
          <cell r="DF1736" t="b">
            <v>0</v>
          </cell>
          <cell r="DH1736" t="b">
            <v>0</v>
          </cell>
          <cell r="DJ1736" t="b">
            <v>0</v>
          </cell>
          <cell r="DL1736" t="b">
            <v>0</v>
          </cell>
          <cell r="DN1736" t="b">
            <v>0</v>
          </cell>
          <cell r="DP1736" t="b">
            <v>0</v>
          </cell>
          <cell r="DV1736">
            <v>0</v>
          </cell>
          <cell r="DX1736">
            <v>0</v>
          </cell>
          <cell r="DZ1736">
            <v>0</v>
          </cell>
          <cell r="EB1736">
            <v>0</v>
          </cell>
          <cell r="ED1736">
            <v>0</v>
          </cell>
          <cell r="EF1736">
            <v>0</v>
          </cell>
          <cell r="EJ1736">
            <v>0</v>
          </cell>
          <cell r="EL1736">
            <v>0</v>
          </cell>
          <cell r="EN1736">
            <v>0</v>
          </cell>
          <cell r="EP1736">
            <v>0</v>
          </cell>
          <cell r="ER1736">
            <v>0</v>
          </cell>
          <cell r="ET1736">
            <v>0</v>
          </cell>
          <cell r="EX1736">
            <v>0</v>
          </cell>
          <cell r="EZ1736">
            <v>0</v>
          </cell>
          <cell r="FD1736">
            <v>0</v>
          </cell>
          <cell r="FF1736">
            <v>0</v>
          </cell>
        </row>
        <row r="1737">
          <cell r="A1737" t="str">
            <v>PIEKSAMAKI 1</v>
          </cell>
          <cell r="B1737" t="str">
            <v>Finland</v>
          </cell>
          <cell r="G1737">
            <v>9.35</v>
          </cell>
          <cell r="H1737">
            <v>26</v>
          </cell>
          <cell r="AK1737">
            <v>2.0429749999999998</v>
          </cell>
          <cell r="AL1737">
            <v>15.797433155080213</v>
          </cell>
          <cell r="AN1737">
            <v>0</v>
          </cell>
          <cell r="AO1737">
            <v>1.2622500000000001</v>
          </cell>
          <cell r="AP1737">
            <v>257.125</v>
          </cell>
          <cell r="AQ1737">
            <v>1.3090000000000002</v>
          </cell>
          <cell r="BG1737" t="b">
            <v>0</v>
          </cell>
          <cell r="BO1737" t="b">
            <v>0</v>
          </cell>
          <cell r="CA1737" t="b">
            <v>0</v>
          </cell>
          <cell r="CB1737" t="b">
            <v>0</v>
          </cell>
          <cell r="CD1737" t="b">
            <v>0</v>
          </cell>
          <cell r="CE1737" t="b">
            <v>0</v>
          </cell>
          <cell r="CG1737" t="b">
            <v>0</v>
          </cell>
          <cell r="CH1737" t="b">
            <v>0</v>
          </cell>
          <cell r="CP1737" t="e">
            <v>#N/A</v>
          </cell>
          <cell r="CT1737" t="b">
            <v>0</v>
          </cell>
          <cell r="CV1737" t="b">
            <v>0</v>
          </cell>
          <cell r="CX1737" t="b">
            <v>0</v>
          </cell>
          <cell r="CZ1737" t="b">
            <v>0</v>
          </cell>
          <cell r="DB1737" t="b">
            <v>0</v>
          </cell>
          <cell r="DD1737" t="b">
            <v>0</v>
          </cell>
          <cell r="DF1737" t="b">
            <v>0</v>
          </cell>
          <cell r="DH1737" t="b">
            <v>0</v>
          </cell>
          <cell r="DJ1737" t="b">
            <v>0</v>
          </cell>
          <cell r="DL1737" t="b">
            <v>0</v>
          </cell>
          <cell r="DN1737" t="b">
            <v>0</v>
          </cell>
          <cell r="DP1737" t="b">
            <v>0</v>
          </cell>
          <cell r="DV1737">
            <v>0</v>
          </cell>
          <cell r="DX1737">
            <v>0</v>
          </cell>
          <cell r="DZ1737">
            <v>0</v>
          </cell>
          <cell r="EB1737">
            <v>0</v>
          </cell>
          <cell r="ED1737">
            <v>0</v>
          </cell>
          <cell r="EF1737">
            <v>0</v>
          </cell>
          <cell r="EJ1737">
            <v>0</v>
          </cell>
          <cell r="EL1737">
            <v>0</v>
          </cell>
          <cell r="EN1737">
            <v>0</v>
          </cell>
          <cell r="EP1737">
            <v>0</v>
          </cell>
          <cell r="ER1737">
            <v>0</v>
          </cell>
          <cell r="ET1737">
            <v>0</v>
          </cell>
          <cell r="EX1737">
            <v>0</v>
          </cell>
          <cell r="EZ1737">
            <v>0</v>
          </cell>
          <cell r="FD1737">
            <v>0</v>
          </cell>
          <cell r="FF1737">
            <v>0</v>
          </cell>
        </row>
        <row r="1738">
          <cell r="A1738" t="str">
            <v>PIETERSAARI 2</v>
          </cell>
          <cell r="B1738" t="str">
            <v>Finland</v>
          </cell>
          <cell r="G1738">
            <v>240</v>
          </cell>
          <cell r="H1738">
            <v>60</v>
          </cell>
          <cell r="AK1738">
            <v>100.32</v>
          </cell>
          <cell r="AL1738">
            <v>167.2</v>
          </cell>
          <cell r="AN1738">
            <v>9</v>
          </cell>
          <cell r="AO1738">
            <v>21.599999999999998</v>
          </cell>
          <cell r="AP1738">
            <v>6000</v>
          </cell>
          <cell r="AQ1738">
            <v>33.6</v>
          </cell>
          <cell r="BG1738" t="b">
            <v>0</v>
          </cell>
          <cell r="BO1738" t="b">
            <v>0</v>
          </cell>
          <cell r="CA1738" t="b">
            <v>0</v>
          </cell>
          <cell r="CB1738" t="b">
            <v>0</v>
          </cell>
          <cell r="CD1738" t="b">
            <v>0</v>
          </cell>
          <cell r="CE1738" t="b">
            <v>0</v>
          </cell>
          <cell r="CG1738" t="b">
            <v>0</v>
          </cell>
          <cell r="CH1738" t="b">
            <v>0</v>
          </cell>
          <cell r="CP1738" t="str">
            <v>ECWCHEXC</v>
          </cell>
          <cell r="CT1738" t="b">
            <v>0</v>
          </cell>
          <cell r="CV1738" t="b">
            <v>0</v>
          </cell>
          <cell r="CX1738" t="b">
            <v>0</v>
          </cell>
          <cell r="CZ1738" t="b">
            <v>0</v>
          </cell>
          <cell r="DB1738" t="b">
            <v>0</v>
          </cell>
          <cell r="DD1738" t="b">
            <v>0</v>
          </cell>
          <cell r="DF1738" t="b">
            <v>0</v>
          </cell>
          <cell r="DH1738" t="b">
            <v>0</v>
          </cell>
          <cell r="DJ1738" t="b">
            <v>0</v>
          </cell>
          <cell r="DL1738" t="b">
            <v>0</v>
          </cell>
          <cell r="DN1738" t="b">
            <v>0</v>
          </cell>
          <cell r="DP1738" t="b">
            <v>0</v>
          </cell>
          <cell r="DV1738">
            <v>0</v>
          </cell>
          <cell r="DX1738">
            <v>0</v>
          </cell>
          <cell r="DZ1738">
            <v>0</v>
          </cell>
          <cell r="EB1738">
            <v>0</v>
          </cell>
          <cell r="ED1738">
            <v>0</v>
          </cell>
          <cell r="EF1738">
            <v>0</v>
          </cell>
          <cell r="EJ1738">
            <v>0</v>
          </cell>
          <cell r="EL1738">
            <v>0</v>
          </cell>
          <cell r="EN1738">
            <v>0</v>
          </cell>
          <cell r="EP1738">
            <v>0</v>
          </cell>
          <cell r="ER1738">
            <v>0</v>
          </cell>
          <cell r="ET1738">
            <v>0</v>
          </cell>
          <cell r="EX1738">
            <v>0</v>
          </cell>
          <cell r="EZ1738">
            <v>0</v>
          </cell>
          <cell r="FD1738">
            <v>0</v>
          </cell>
          <cell r="FF1738">
            <v>0</v>
          </cell>
        </row>
        <row r="1739">
          <cell r="A1739" t="str">
            <v>PURSIALA 1</v>
          </cell>
          <cell r="B1739" t="str">
            <v>Finland</v>
          </cell>
          <cell r="G1739">
            <v>30</v>
          </cell>
          <cell r="H1739">
            <v>60</v>
          </cell>
          <cell r="AK1739">
            <v>8.2649999999999988</v>
          </cell>
          <cell r="AL1739">
            <v>33.059999999999995</v>
          </cell>
          <cell r="AN1739">
            <v>0</v>
          </cell>
          <cell r="AO1739">
            <v>4.0500000000000007</v>
          </cell>
          <cell r="AP1739">
            <v>825</v>
          </cell>
          <cell r="AQ1739">
            <v>4.2</v>
          </cell>
          <cell r="BG1739" t="b">
            <v>0</v>
          </cell>
          <cell r="BO1739" t="b">
            <v>0</v>
          </cell>
          <cell r="CA1739" t="b">
            <v>0</v>
          </cell>
          <cell r="CB1739" t="b">
            <v>0</v>
          </cell>
          <cell r="CD1739" t="b">
            <v>0</v>
          </cell>
          <cell r="CE1739" t="b">
            <v>0</v>
          </cell>
          <cell r="CG1739" t="b">
            <v>0</v>
          </cell>
          <cell r="CH1739" t="b">
            <v>0</v>
          </cell>
          <cell r="CP1739" t="e">
            <v>#N/A</v>
          </cell>
          <cell r="CT1739" t="b">
            <v>0</v>
          </cell>
          <cell r="CV1739" t="b">
            <v>0</v>
          </cell>
          <cell r="CX1739" t="b">
            <v>0</v>
          </cell>
          <cell r="CZ1739" t="b">
            <v>0</v>
          </cell>
          <cell r="DB1739" t="b">
            <v>0</v>
          </cell>
          <cell r="DD1739" t="b">
            <v>0</v>
          </cell>
          <cell r="DF1739" t="b">
            <v>0</v>
          </cell>
          <cell r="DH1739" t="b">
            <v>0</v>
          </cell>
          <cell r="DJ1739" t="b">
            <v>0</v>
          </cell>
          <cell r="DL1739" t="b">
            <v>0</v>
          </cell>
          <cell r="DN1739" t="b">
            <v>0</v>
          </cell>
          <cell r="DP1739" t="b">
            <v>0</v>
          </cell>
          <cell r="DV1739">
            <v>0</v>
          </cell>
          <cell r="DX1739">
            <v>0</v>
          </cell>
          <cell r="DZ1739">
            <v>0</v>
          </cell>
          <cell r="EB1739">
            <v>0</v>
          </cell>
          <cell r="ED1739">
            <v>0</v>
          </cell>
          <cell r="EF1739">
            <v>0</v>
          </cell>
          <cell r="EJ1739">
            <v>0</v>
          </cell>
          <cell r="EL1739">
            <v>0</v>
          </cell>
          <cell r="EN1739">
            <v>0</v>
          </cell>
          <cell r="EP1739">
            <v>0</v>
          </cell>
          <cell r="ER1739">
            <v>0</v>
          </cell>
          <cell r="ET1739">
            <v>0</v>
          </cell>
          <cell r="EX1739">
            <v>0</v>
          </cell>
          <cell r="EZ1739">
            <v>0</v>
          </cell>
          <cell r="FD1739">
            <v>0</v>
          </cell>
          <cell r="FF1739">
            <v>0</v>
          </cell>
        </row>
        <row r="1740">
          <cell r="A1740" t="str">
            <v>PURSIALA 1</v>
          </cell>
          <cell r="B1740" t="str">
            <v>Finland</v>
          </cell>
          <cell r="G1740">
            <v>30</v>
          </cell>
          <cell r="H1740">
            <v>60</v>
          </cell>
          <cell r="AK1740">
            <v>8.2649999999999988</v>
          </cell>
          <cell r="AL1740">
            <v>33.059999999999995</v>
          </cell>
          <cell r="AN1740">
            <v>0</v>
          </cell>
          <cell r="AO1740">
            <v>4.0500000000000007</v>
          </cell>
          <cell r="AP1740">
            <v>825</v>
          </cell>
          <cell r="AQ1740">
            <v>4.2</v>
          </cell>
          <cell r="BG1740" t="b">
            <v>0</v>
          </cell>
          <cell r="BO1740" t="b">
            <v>0</v>
          </cell>
          <cell r="CA1740" t="b">
            <v>0</v>
          </cell>
          <cell r="CB1740" t="b">
            <v>0</v>
          </cell>
          <cell r="CD1740" t="b">
            <v>0</v>
          </cell>
          <cell r="CE1740" t="b">
            <v>0</v>
          </cell>
          <cell r="CG1740" t="b">
            <v>0</v>
          </cell>
          <cell r="CH1740" t="b">
            <v>0</v>
          </cell>
          <cell r="CP1740" t="e">
            <v>#N/A</v>
          </cell>
          <cell r="CT1740" t="b">
            <v>0</v>
          </cell>
          <cell r="CV1740" t="b">
            <v>0</v>
          </cell>
          <cell r="CX1740" t="b">
            <v>0</v>
          </cell>
          <cell r="CZ1740" t="b">
            <v>0</v>
          </cell>
          <cell r="DB1740" t="b">
            <v>0</v>
          </cell>
          <cell r="DD1740" t="b">
            <v>0</v>
          </cell>
          <cell r="DF1740" t="b">
            <v>0</v>
          </cell>
          <cell r="DH1740" t="b">
            <v>0</v>
          </cell>
          <cell r="DJ1740" t="b">
            <v>0</v>
          </cell>
          <cell r="DL1740" t="b">
            <v>0</v>
          </cell>
          <cell r="DN1740" t="b">
            <v>0</v>
          </cell>
          <cell r="DP1740" t="b">
            <v>0</v>
          </cell>
          <cell r="DV1740">
            <v>0</v>
          </cell>
          <cell r="DX1740">
            <v>0</v>
          </cell>
          <cell r="DZ1740">
            <v>0</v>
          </cell>
          <cell r="EB1740">
            <v>0</v>
          </cell>
          <cell r="ED1740">
            <v>0</v>
          </cell>
          <cell r="EF1740">
            <v>0</v>
          </cell>
          <cell r="EJ1740">
            <v>0</v>
          </cell>
          <cell r="EL1740">
            <v>0</v>
          </cell>
          <cell r="EN1740">
            <v>0</v>
          </cell>
          <cell r="EP1740">
            <v>0</v>
          </cell>
          <cell r="ER1740">
            <v>0</v>
          </cell>
          <cell r="ET1740">
            <v>0</v>
          </cell>
          <cell r="EX1740">
            <v>0</v>
          </cell>
          <cell r="EZ1740">
            <v>0</v>
          </cell>
          <cell r="FD1740">
            <v>0</v>
          </cell>
          <cell r="FF1740">
            <v>0</v>
          </cell>
        </row>
        <row r="1741">
          <cell r="A1741" t="str">
            <v>RATINA</v>
          </cell>
          <cell r="B1741" t="str">
            <v>Finland</v>
          </cell>
          <cell r="G1741">
            <v>19.8</v>
          </cell>
          <cell r="H1741">
            <v>0</v>
          </cell>
          <cell r="AK1741">
            <v>8.2764000000000006</v>
          </cell>
          <cell r="AL1741">
            <v>0</v>
          </cell>
          <cell r="AN1741">
            <v>0</v>
          </cell>
          <cell r="AO1741">
            <v>1.5840000000000001</v>
          </cell>
          <cell r="AP1741">
            <v>396</v>
          </cell>
          <cell r="AQ1741">
            <v>2.7720000000000002</v>
          </cell>
          <cell r="BG1741" t="b">
            <v>0</v>
          </cell>
          <cell r="BO1741" t="b">
            <v>0</v>
          </cell>
          <cell r="CA1741" t="b">
            <v>0</v>
          </cell>
          <cell r="CB1741" t="b">
            <v>0</v>
          </cell>
          <cell r="CD1741" t="b">
            <v>0</v>
          </cell>
          <cell r="CE1741" t="b">
            <v>0</v>
          </cell>
          <cell r="CG1741" t="b">
            <v>0</v>
          </cell>
          <cell r="CH1741" t="b">
            <v>0</v>
          </cell>
          <cell r="CP1741" t="e">
            <v>#N/A</v>
          </cell>
          <cell r="CT1741" t="b">
            <v>0</v>
          </cell>
          <cell r="CV1741" t="b">
            <v>0</v>
          </cell>
          <cell r="CX1741" t="b">
            <v>0</v>
          </cell>
          <cell r="CZ1741" t="b">
            <v>0</v>
          </cell>
          <cell r="DB1741" t="b">
            <v>0</v>
          </cell>
          <cell r="DD1741" t="b">
            <v>0</v>
          </cell>
          <cell r="DF1741" t="b">
            <v>0</v>
          </cell>
          <cell r="DH1741" t="b">
            <v>0</v>
          </cell>
          <cell r="DJ1741" t="b">
            <v>0</v>
          </cell>
          <cell r="DL1741" t="b">
            <v>0</v>
          </cell>
          <cell r="DN1741" t="b">
            <v>0</v>
          </cell>
          <cell r="DP1741" t="b">
            <v>0</v>
          </cell>
          <cell r="DV1741">
            <v>0</v>
          </cell>
          <cell r="DX1741">
            <v>0</v>
          </cell>
          <cell r="DZ1741">
            <v>0</v>
          </cell>
          <cell r="EB1741">
            <v>0</v>
          </cell>
          <cell r="ED1741">
            <v>0</v>
          </cell>
          <cell r="EF1741">
            <v>0</v>
          </cell>
          <cell r="EJ1741">
            <v>0</v>
          </cell>
          <cell r="EL1741">
            <v>0</v>
          </cell>
          <cell r="EN1741">
            <v>0</v>
          </cell>
          <cell r="EP1741">
            <v>0</v>
          </cell>
          <cell r="ER1741">
            <v>0</v>
          </cell>
          <cell r="ET1741">
            <v>0</v>
          </cell>
          <cell r="EX1741">
            <v>0</v>
          </cell>
          <cell r="EZ1741">
            <v>0</v>
          </cell>
          <cell r="FD1741">
            <v>0</v>
          </cell>
          <cell r="FF1741">
            <v>0</v>
          </cell>
        </row>
        <row r="1742">
          <cell r="A1742" t="str">
            <v>RATINA</v>
          </cell>
          <cell r="B1742" t="str">
            <v>Finland</v>
          </cell>
          <cell r="G1742">
            <v>19.8</v>
          </cell>
          <cell r="H1742">
            <v>0</v>
          </cell>
          <cell r="AK1742">
            <v>8.2764000000000006</v>
          </cell>
          <cell r="AL1742">
            <v>0</v>
          </cell>
          <cell r="AN1742">
            <v>0</v>
          </cell>
          <cell r="AO1742">
            <v>1.5840000000000001</v>
          </cell>
          <cell r="AP1742">
            <v>396</v>
          </cell>
          <cell r="AQ1742">
            <v>2.7720000000000002</v>
          </cell>
          <cell r="BG1742" t="b">
            <v>0</v>
          </cell>
          <cell r="BO1742" t="b">
            <v>0</v>
          </cell>
          <cell r="CA1742" t="b">
            <v>0</v>
          </cell>
          <cell r="CB1742" t="b">
            <v>0</v>
          </cell>
          <cell r="CD1742" t="b">
            <v>0</v>
          </cell>
          <cell r="CE1742" t="b">
            <v>0</v>
          </cell>
          <cell r="CG1742" t="b">
            <v>0</v>
          </cell>
          <cell r="CH1742" t="b">
            <v>0</v>
          </cell>
          <cell r="CP1742" t="e">
            <v>#N/A</v>
          </cell>
          <cell r="CT1742" t="b">
            <v>0</v>
          </cell>
          <cell r="CV1742" t="b">
            <v>0</v>
          </cell>
          <cell r="CX1742" t="b">
            <v>0</v>
          </cell>
          <cell r="CZ1742" t="b">
            <v>0</v>
          </cell>
          <cell r="DB1742" t="b">
            <v>0</v>
          </cell>
          <cell r="DD1742" t="b">
            <v>0</v>
          </cell>
          <cell r="DF1742" t="b">
            <v>0</v>
          </cell>
          <cell r="DH1742" t="b">
            <v>0</v>
          </cell>
          <cell r="DJ1742" t="b">
            <v>0</v>
          </cell>
          <cell r="DL1742" t="b">
            <v>0</v>
          </cell>
          <cell r="DN1742" t="b">
            <v>0</v>
          </cell>
          <cell r="DP1742" t="b">
            <v>0</v>
          </cell>
          <cell r="DV1742">
            <v>0</v>
          </cell>
          <cell r="DX1742">
            <v>0</v>
          </cell>
          <cell r="DZ1742">
            <v>0</v>
          </cell>
          <cell r="EB1742">
            <v>0</v>
          </cell>
          <cell r="ED1742">
            <v>0</v>
          </cell>
          <cell r="EF1742">
            <v>0</v>
          </cell>
          <cell r="EJ1742">
            <v>0</v>
          </cell>
          <cell r="EL1742">
            <v>0</v>
          </cell>
          <cell r="EN1742">
            <v>0</v>
          </cell>
          <cell r="EP1742">
            <v>0</v>
          </cell>
          <cell r="ER1742">
            <v>0</v>
          </cell>
          <cell r="ET1742">
            <v>0</v>
          </cell>
          <cell r="EX1742">
            <v>0</v>
          </cell>
          <cell r="EZ1742">
            <v>0</v>
          </cell>
          <cell r="FD1742">
            <v>0</v>
          </cell>
          <cell r="FF1742">
            <v>0</v>
          </cell>
        </row>
        <row r="1743">
          <cell r="A1743" t="str">
            <v>RAUHALAHTI 1</v>
          </cell>
          <cell r="B1743" t="str">
            <v>Finland</v>
          </cell>
          <cell r="G1743">
            <v>87</v>
          </cell>
          <cell r="H1743">
            <v>205</v>
          </cell>
          <cell r="AK1743">
            <v>20.662499999999998</v>
          </cell>
          <cell r="AL1743">
            <v>114.72341954022988</v>
          </cell>
          <cell r="AN1743">
            <v>0</v>
          </cell>
          <cell r="AO1743">
            <v>11.745000000000001</v>
          </cell>
          <cell r="AP1743">
            <v>2392.5</v>
          </cell>
          <cell r="AQ1743">
            <v>12.180000000000001</v>
          </cell>
          <cell r="BG1743" t="b">
            <v>0</v>
          </cell>
          <cell r="BO1743" t="b">
            <v>0</v>
          </cell>
          <cell r="CA1743" t="b">
            <v>0</v>
          </cell>
          <cell r="CB1743" t="b">
            <v>0</v>
          </cell>
          <cell r="CD1743" t="b">
            <v>0</v>
          </cell>
          <cell r="CE1743" t="b">
            <v>0</v>
          </cell>
          <cell r="CG1743" t="b">
            <v>0</v>
          </cell>
          <cell r="CH1743" t="b">
            <v>0</v>
          </cell>
          <cell r="CP1743" t="e">
            <v>#N/A</v>
          </cell>
          <cell r="CT1743" t="b">
            <v>0</v>
          </cell>
          <cell r="CV1743" t="b">
            <v>0</v>
          </cell>
          <cell r="CX1743" t="b">
            <v>0</v>
          </cell>
          <cell r="CZ1743" t="b">
            <v>0</v>
          </cell>
          <cell r="DB1743" t="b">
            <v>0</v>
          </cell>
          <cell r="DD1743" t="b">
            <v>0</v>
          </cell>
          <cell r="DF1743" t="b">
            <v>0</v>
          </cell>
          <cell r="DH1743" t="b">
            <v>0</v>
          </cell>
          <cell r="DJ1743" t="b">
            <v>0</v>
          </cell>
          <cell r="DL1743" t="b">
            <v>0</v>
          </cell>
          <cell r="DN1743" t="b">
            <v>0</v>
          </cell>
          <cell r="DP1743" t="b">
            <v>0</v>
          </cell>
          <cell r="DV1743">
            <v>0</v>
          </cell>
          <cell r="DX1743">
            <v>0</v>
          </cell>
          <cell r="DZ1743">
            <v>0</v>
          </cell>
          <cell r="EB1743">
            <v>0</v>
          </cell>
          <cell r="ED1743">
            <v>0</v>
          </cell>
          <cell r="EF1743">
            <v>0</v>
          </cell>
          <cell r="EJ1743">
            <v>0</v>
          </cell>
          <cell r="EL1743">
            <v>0</v>
          </cell>
          <cell r="EN1743">
            <v>0</v>
          </cell>
          <cell r="EP1743">
            <v>0</v>
          </cell>
          <cell r="ER1743">
            <v>0</v>
          </cell>
          <cell r="ET1743">
            <v>0</v>
          </cell>
          <cell r="EX1743">
            <v>0</v>
          </cell>
          <cell r="EZ1743">
            <v>0</v>
          </cell>
          <cell r="FD1743">
            <v>0</v>
          </cell>
          <cell r="FF1743">
            <v>0</v>
          </cell>
        </row>
        <row r="1744">
          <cell r="A1744" t="str">
            <v>RAUHALAHTI 1</v>
          </cell>
          <cell r="B1744" t="str">
            <v>Finland</v>
          </cell>
          <cell r="G1744">
            <v>87</v>
          </cell>
          <cell r="H1744">
            <v>205</v>
          </cell>
          <cell r="AK1744">
            <v>20.662499999999998</v>
          </cell>
          <cell r="AL1744">
            <v>114.72341954022988</v>
          </cell>
          <cell r="AN1744">
            <v>0</v>
          </cell>
          <cell r="AO1744">
            <v>11.745000000000001</v>
          </cell>
          <cell r="AP1744">
            <v>2392.5</v>
          </cell>
          <cell r="AQ1744">
            <v>12.180000000000001</v>
          </cell>
          <cell r="BG1744" t="b">
            <v>0</v>
          </cell>
          <cell r="BO1744" t="b">
            <v>0</v>
          </cell>
          <cell r="CA1744" t="b">
            <v>0</v>
          </cell>
          <cell r="CB1744" t="b">
            <v>0</v>
          </cell>
          <cell r="CD1744" t="b">
            <v>0</v>
          </cell>
          <cell r="CE1744" t="b">
            <v>0</v>
          </cell>
          <cell r="CG1744" t="b">
            <v>0</v>
          </cell>
          <cell r="CH1744" t="b">
            <v>0</v>
          </cell>
          <cell r="CP1744" t="e">
            <v>#N/A</v>
          </cell>
          <cell r="CT1744" t="b">
            <v>0</v>
          </cell>
          <cell r="CV1744" t="b">
            <v>0</v>
          </cell>
          <cell r="CX1744" t="b">
            <v>0</v>
          </cell>
          <cell r="CZ1744" t="b">
            <v>0</v>
          </cell>
          <cell r="DB1744" t="b">
            <v>0</v>
          </cell>
          <cell r="DD1744" t="b">
            <v>0</v>
          </cell>
          <cell r="DF1744" t="b">
            <v>0</v>
          </cell>
          <cell r="DH1744" t="b">
            <v>0</v>
          </cell>
          <cell r="DJ1744" t="b">
            <v>0</v>
          </cell>
          <cell r="DL1744" t="b">
            <v>0</v>
          </cell>
          <cell r="DN1744" t="b">
            <v>0</v>
          </cell>
          <cell r="DP1744" t="b">
            <v>0</v>
          </cell>
          <cell r="DV1744">
            <v>0</v>
          </cell>
          <cell r="DX1744">
            <v>0</v>
          </cell>
          <cell r="DZ1744">
            <v>0</v>
          </cell>
          <cell r="EB1744">
            <v>0</v>
          </cell>
          <cell r="ED1744">
            <v>0</v>
          </cell>
          <cell r="EF1744">
            <v>0</v>
          </cell>
          <cell r="EJ1744">
            <v>0</v>
          </cell>
          <cell r="EL1744">
            <v>0</v>
          </cell>
          <cell r="EN1744">
            <v>0</v>
          </cell>
          <cell r="EP1744">
            <v>0</v>
          </cell>
          <cell r="ER1744">
            <v>0</v>
          </cell>
          <cell r="ET1744">
            <v>0</v>
          </cell>
          <cell r="EX1744">
            <v>0</v>
          </cell>
          <cell r="EZ1744">
            <v>0</v>
          </cell>
          <cell r="FD1744">
            <v>0</v>
          </cell>
          <cell r="FF1744">
            <v>0</v>
          </cell>
        </row>
        <row r="1745">
          <cell r="A1745" t="str">
            <v>Rihimäki</v>
          </cell>
          <cell r="B1745" t="str">
            <v>Finland</v>
          </cell>
          <cell r="G1745">
            <v>4</v>
          </cell>
          <cell r="H1745">
            <v>10</v>
          </cell>
          <cell r="AK1745">
            <v>0.95</v>
          </cell>
          <cell r="AL1745">
            <v>5.9375</v>
          </cell>
          <cell r="AN1745">
            <v>0</v>
          </cell>
          <cell r="AO1745">
            <v>0.36</v>
          </cell>
          <cell r="AP1745">
            <v>100</v>
          </cell>
          <cell r="AQ1745">
            <v>0.56000000000000005</v>
          </cell>
          <cell r="BG1745" t="b">
            <v>0</v>
          </cell>
          <cell r="BO1745" t="b">
            <v>0</v>
          </cell>
          <cell r="CA1745" t="b">
            <v>0</v>
          </cell>
          <cell r="CB1745" t="b">
            <v>0</v>
          </cell>
          <cell r="CD1745" t="b">
            <v>0</v>
          </cell>
          <cell r="CE1745" t="b">
            <v>0</v>
          </cell>
          <cell r="CG1745" t="b">
            <v>0</v>
          </cell>
          <cell r="CH1745" t="b">
            <v>0</v>
          </cell>
          <cell r="CP1745" t="str">
            <v>ECWCHBPC</v>
          </cell>
          <cell r="CT1745" t="b">
            <v>0</v>
          </cell>
          <cell r="CV1745" t="b">
            <v>0</v>
          </cell>
          <cell r="CX1745" t="b">
            <v>0</v>
          </cell>
          <cell r="CZ1745" t="b">
            <v>0</v>
          </cell>
          <cell r="DB1745" t="b">
            <v>0</v>
          </cell>
          <cell r="DD1745" t="b">
            <v>0</v>
          </cell>
          <cell r="DF1745" t="b">
            <v>0</v>
          </cell>
          <cell r="DH1745" t="b">
            <v>0</v>
          </cell>
          <cell r="DJ1745" t="b">
            <v>0</v>
          </cell>
          <cell r="DL1745" t="b">
            <v>0</v>
          </cell>
          <cell r="DN1745" t="b">
            <v>0</v>
          </cell>
          <cell r="DP1745" t="b">
            <v>0</v>
          </cell>
          <cell r="DV1745">
            <v>0</v>
          </cell>
          <cell r="DX1745">
            <v>0</v>
          </cell>
          <cell r="DZ1745">
            <v>0</v>
          </cell>
          <cell r="EB1745">
            <v>0</v>
          </cell>
          <cell r="ED1745">
            <v>0</v>
          </cell>
          <cell r="EF1745">
            <v>0</v>
          </cell>
          <cell r="EJ1745">
            <v>0</v>
          </cell>
          <cell r="EL1745">
            <v>0</v>
          </cell>
          <cell r="EN1745">
            <v>0</v>
          </cell>
          <cell r="EP1745">
            <v>0</v>
          </cell>
          <cell r="ER1745">
            <v>0</v>
          </cell>
          <cell r="ET1745">
            <v>0</v>
          </cell>
          <cell r="EX1745">
            <v>0</v>
          </cell>
          <cell r="EZ1745">
            <v>0</v>
          </cell>
          <cell r="FD1745">
            <v>0</v>
          </cell>
          <cell r="FF1745">
            <v>0</v>
          </cell>
        </row>
        <row r="1746">
          <cell r="A1746" t="str">
            <v>Ringsbole</v>
          </cell>
          <cell r="B1746" t="str">
            <v>Finland</v>
          </cell>
          <cell r="G1746">
            <v>25</v>
          </cell>
          <cell r="H1746">
            <v>0</v>
          </cell>
          <cell r="AK1746">
            <v>6.4125000000000005</v>
          </cell>
          <cell r="AL1746">
            <v>0</v>
          </cell>
          <cell r="AN1746">
            <v>0</v>
          </cell>
          <cell r="AO1746">
            <v>1</v>
          </cell>
          <cell r="AP1746">
            <v>375</v>
          </cell>
          <cell r="AQ1746">
            <v>2</v>
          </cell>
          <cell r="BG1746" t="b">
            <v>0</v>
          </cell>
          <cell r="BO1746" t="b">
            <v>0</v>
          </cell>
          <cell r="CA1746" t="b">
            <v>0</v>
          </cell>
          <cell r="CB1746" t="b">
            <v>0</v>
          </cell>
          <cell r="CD1746" t="b">
            <v>0</v>
          </cell>
          <cell r="CE1746" t="b">
            <v>0</v>
          </cell>
          <cell r="CG1746" t="b">
            <v>0</v>
          </cell>
          <cell r="CH1746" t="b">
            <v>0</v>
          </cell>
          <cell r="CP1746" t="e">
            <v>#N/A</v>
          </cell>
          <cell r="CT1746" t="b">
            <v>0</v>
          </cell>
          <cell r="CV1746" t="b">
            <v>0</v>
          </cell>
          <cell r="CX1746" t="b">
            <v>0</v>
          </cell>
          <cell r="CZ1746" t="b">
            <v>0</v>
          </cell>
          <cell r="DB1746" t="b">
            <v>0</v>
          </cell>
          <cell r="DD1746" t="b">
            <v>0</v>
          </cell>
          <cell r="DF1746" t="b">
            <v>0</v>
          </cell>
          <cell r="DH1746" t="b">
            <v>0</v>
          </cell>
          <cell r="DJ1746" t="b">
            <v>0</v>
          </cell>
          <cell r="DL1746" t="b">
            <v>0</v>
          </cell>
          <cell r="DN1746" t="b">
            <v>0</v>
          </cell>
          <cell r="DP1746" t="b">
            <v>0</v>
          </cell>
          <cell r="DV1746">
            <v>0</v>
          </cell>
          <cell r="DX1746">
            <v>0</v>
          </cell>
          <cell r="DZ1746">
            <v>0</v>
          </cell>
          <cell r="EB1746">
            <v>0</v>
          </cell>
          <cell r="ED1746">
            <v>0</v>
          </cell>
          <cell r="EF1746">
            <v>0</v>
          </cell>
          <cell r="EJ1746">
            <v>0</v>
          </cell>
          <cell r="EL1746">
            <v>0</v>
          </cell>
          <cell r="EN1746">
            <v>0</v>
          </cell>
          <cell r="EP1746">
            <v>0</v>
          </cell>
          <cell r="ER1746">
            <v>0</v>
          </cell>
          <cell r="ET1746">
            <v>0</v>
          </cell>
          <cell r="EX1746">
            <v>0</v>
          </cell>
          <cell r="EZ1746">
            <v>0</v>
          </cell>
          <cell r="FD1746">
            <v>0</v>
          </cell>
          <cell r="FF1746">
            <v>0</v>
          </cell>
        </row>
        <row r="1747">
          <cell r="A1747" t="str">
            <v>Rovaniemi</v>
          </cell>
          <cell r="B1747" t="str">
            <v>Finland</v>
          </cell>
          <cell r="G1747">
            <v>33</v>
          </cell>
          <cell r="H1747">
            <v>60</v>
          </cell>
          <cell r="AK1747">
            <v>10.659000000000001</v>
          </cell>
          <cell r="AL1747">
            <v>129.19999999999999</v>
          </cell>
          <cell r="AN1747">
            <v>9</v>
          </cell>
          <cell r="AO1747">
            <v>5.7749999999999995</v>
          </cell>
          <cell r="AP1747">
            <v>973.5</v>
          </cell>
          <cell r="AQ1747">
            <v>4.62</v>
          </cell>
          <cell r="BG1747" t="b">
            <v>0</v>
          </cell>
          <cell r="BO1747" t="b">
            <v>0</v>
          </cell>
          <cell r="CA1747" t="b">
            <v>0</v>
          </cell>
          <cell r="CB1747" t="b">
            <v>0</v>
          </cell>
          <cell r="CD1747" t="b">
            <v>0</v>
          </cell>
          <cell r="CE1747" t="b">
            <v>0</v>
          </cell>
          <cell r="CG1747" t="b">
            <v>0</v>
          </cell>
          <cell r="CH1747" t="b">
            <v>0</v>
          </cell>
          <cell r="CP1747" t="e">
            <v>#N/A</v>
          </cell>
          <cell r="CT1747" t="b">
            <v>0</v>
          </cell>
          <cell r="CV1747" t="b">
            <v>0</v>
          </cell>
          <cell r="CX1747" t="b">
            <v>0</v>
          </cell>
          <cell r="CZ1747" t="b">
            <v>0</v>
          </cell>
          <cell r="DB1747" t="b">
            <v>0</v>
          </cell>
          <cell r="DD1747" t="b">
            <v>0</v>
          </cell>
          <cell r="DF1747" t="b">
            <v>0</v>
          </cell>
          <cell r="DH1747" t="b">
            <v>0</v>
          </cell>
          <cell r="DJ1747" t="b">
            <v>0</v>
          </cell>
          <cell r="DL1747" t="b">
            <v>0</v>
          </cell>
          <cell r="DN1747" t="b">
            <v>0</v>
          </cell>
          <cell r="DP1747" t="b">
            <v>0</v>
          </cell>
          <cell r="DV1747">
            <v>0</v>
          </cell>
          <cell r="DX1747">
            <v>0</v>
          </cell>
          <cell r="DZ1747">
            <v>0</v>
          </cell>
          <cell r="EB1747">
            <v>0</v>
          </cell>
          <cell r="ED1747">
            <v>0</v>
          </cell>
          <cell r="EF1747">
            <v>0</v>
          </cell>
          <cell r="EJ1747">
            <v>0</v>
          </cell>
          <cell r="EL1747">
            <v>0</v>
          </cell>
          <cell r="EN1747">
            <v>0</v>
          </cell>
          <cell r="EP1747">
            <v>0</v>
          </cell>
          <cell r="ER1747">
            <v>0</v>
          </cell>
          <cell r="ET1747">
            <v>0</v>
          </cell>
          <cell r="EX1747">
            <v>0</v>
          </cell>
          <cell r="EZ1747">
            <v>0</v>
          </cell>
          <cell r="FD1747">
            <v>0</v>
          </cell>
          <cell r="FF1747">
            <v>0</v>
          </cell>
        </row>
        <row r="1748">
          <cell r="A1748" t="str">
            <v>Rovaniemi</v>
          </cell>
          <cell r="B1748" t="str">
            <v>Finland</v>
          </cell>
          <cell r="G1748">
            <v>33</v>
          </cell>
          <cell r="H1748">
            <v>60</v>
          </cell>
          <cell r="AK1748">
            <v>10.659000000000001</v>
          </cell>
          <cell r="AL1748">
            <v>129.19999999999999</v>
          </cell>
          <cell r="AN1748">
            <v>9</v>
          </cell>
          <cell r="AO1748">
            <v>5.7749999999999995</v>
          </cell>
          <cell r="AP1748">
            <v>973.5</v>
          </cell>
          <cell r="AQ1748">
            <v>4.62</v>
          </cell>
          <cell r="BG1748" t="b">
            <v>0</v>
          </cell>
          <cell r="BO1748" t="b">
            <v>0</v>
          </cell>
          <cell r="CA1748" t="b">
            <v>0</v>
          </cell>
          <cell r="CB1748" t="b">
            <v>0</v>
          </cell>
          <cell r="CD1748" t="b">
            <v>0</v>
          </cell>
          <cell r="CE1748" t="b">
            <v>0</v>
          </cell>
          <cell r="CG1748" t="b">
            <v>0</v>
          </cell>
          <cell r="CH1748" t="b">
            <v>0</v>
          </cell>
          <cell r="CP1748" t="e">
            <v>#N/A</v>
          </cell>
          <cell r="CT1748" t="b">
            <v>0</v>
          </cell>
          <cell r="CV1748" t="b">
            <v>0</v>
          </cell>
          <cell r="CX1748" t="b">
            <v>0</v>
          </cell>
          <cell r="CZ1748" t="b">
            <v>0</v>
          </cell>
          <cell r="DB1748" t="b">
            <v>0</v>
          </cell>
          <cell r="DD1748" t="b">
            <v>0</v>
          </cell>
          <cell r="DF1748" t="b">
            <v>0</v>
          </cell>
          <cell r="DH1748" t="b">
            <v>0</v>
          </cell>
          <cell r="DJ1748" t="b">
            <v>0</v>
          </cell>
          <cell r="DL1748" t="b">
            <v>0</v>
          </cell>
          <cell r="DN1748" t="b">
            <v>0</v>
          </cell>
          <cell r="DP1748" t="b">
            <v>0</v>
          </cell>
          <cell r="DV1748">
            <v>0</v>
          </cell>
          <cell r="DX1748">
            <v>0</v>
          </cell>
          <cell r="DZ1748">
            <v>0</v>
          </cell>
          <cell r="EB1748">
            <v>0</v>
          </cell>
          <cell r="ED1748">
            <v>0</v>
          </cell>
          <cell r="EF1748">
            <v>0</v>
          </cell>
          <cell r="EJ1748">
            <v>0</v>
          </cell>
          <cell r="EL1748">
            <v>0</v>
          </cell>
          <cell r="EN1748">
            <v>0</v>
          </cell>
          <cell r="EP1748">
            <v>0</v>
          </cell>
          <cell r="ER1748">
            <v>0</v>
          </cell>
          <cell r="ET1748">
            <v>0</v>
          </cell>
          <cell r="EX1748">
            <v>0</v>
          </cell>
          <cell r="EZ1748">
            <v>0</v>
          </cell>
          <cell r="FD1748">
            <v>0</v>
          </cell>
          <cell r="FF1748">
            <v>0</v>
          </cell>
        </row>
        <row r="1749">
          <cell r="A1749" t="str">
            <v>SAHKOLCUTOS GT 1</v>
          </cell>
          <cell r="B1749" t="str">
            <v>Finland</v>
          </cell>
          <cell r="G1749">
            <v>20.2</v>
          </cell>
          <cell r="H1749">
            <v>0</v>
          </cell>
          <cell r="AK1749">
            <v>5.1813000000000002</v>
          </cell>
          <cell r="AL1749">
            <v>0</v>
          </cell>
          <cell r="AN1749">
            <v>0</v>
          </cell>
          <cell r="AO1749">
            <v>0.80799999999999994</v>
          </cell>
          <cell r="AP1749">
            <v>303</v>
          </cell>
          <cell r="AQ1749">
            <v>1.6159999999999999</v>
          </cell>
          <cell r="BG1749" t="b">
            <v>0</v>
          </cell>
          <cell r="BO1749" t="b">
            <v>0</v>
          </cell>
          <cell r="CA1749" t="b">
            <v>0</v>
          </cell>
          <cell r="CB1749" t="b">
            <v>0</v>
          </cell>
          <cell r="CD1749" t="b">
            <v>0</v>
          </cell>
          <cell r="CE1749" t="b">
            <v>0</v>
          </cell>
          <cell r="CG1749" t="b">
            <v>0</v>
          </cell>
          <cell r="CH1749" t="b">
            <v>0</v>
          </cell>
          <cell r="CP1749" t="e">
            <v>#N/A</v>
          </cell>
          <cell r="CT1749" t="b">
            <v>0</v>
          </cell>
          <cell r="CV1749" t="b">
            <v>0</v>
          </cell>
          <cell r="CX1749" t="b">
            <v>0</v>
          </cell>
          <cell r="CZ1749" t="b">
            <v>0</v>
          </cell>
          <cell r="DB1749" t="b">
            <v>0</v>
          </cell>
          <cell r="DD1749" t="b">
            <v>0</v>
          </cell>
          <cell r="DF1749" t="b">
            <v>0</v>
          </cell>
          <cell r="DH1749" t="b">
            <v>0</v>
          </cell>
          <cell r="DJ1749" t="b">
            <v>0</v>
          </cell>
          <cell r="DL1749" t="b">
            <v>0</v>
          </cell>
          <cell r="DN1749" t="b">
            <v>0</v>
          </cell>
          <cell r="DP1749" t="b">
            <v>0</v>
          </cell>
          <cell r="DV1749">
            <v>0</v>
          </cell>
          <cell r="DX1749">
            <v>0</v>
          </cell>
          <cell r="DZ1749">
            <v>0</v>
          </cell>
          <cell r="EB1749">
            <v>0</v>
          </cell>
          <cell r="ED1749">
            <v>0</v>
          </cell>
          <cell r="EF1749">
            <v>0</v>
          </cell>
          <cell r="EJ1749">
            <v>0</v>
          </cell>
          <cell r="EL1749">
            <v>0</v>
          </cell>
          <cell r="EN1749">
            <v>0</v>
          </cell>
          <cell r="EP1749">
            <v>0</v>
          </cell>
          <cell r="ER1749">
            <v>0</v>
          </cell>
          <cell r="ET1749">
            <v>0</v>
          </cell>
          <cell r="EX1749">
            <v>0</v>
          </cell>
          <cell r="EZ1749">
            <v>0</v>
          </cell>
          <cell r="FD1749">
            <v>0</v>
          </cell>
          <cell r="FF1749">
            <v>0</v>
          </cell>
        </row>
        <row r="1750">
          <cell r="A1750" t="str">
            <v>SAHKOLCUTOS GT 1</v>
          </cell>
          <cell r="B1750" t="str">
            <v>Finland</v>
          </cell>
          <cell r="G1750">
            <v>20.2</v>
          </cell>
          <cell r="H1750">
            <v>0</v>
          </cell>
          <cell r="AK1750">
            <v>5.1813000000000002</v>
          </cell>
          <cell r="AL1750">
            <v>0</v>
          </cell>
          <cell r="AN1750">
            <v>0</v>
          </cell>
          <cell r="AO1750">
            <v>0.80799999999999994</v>
          </cell>
          <cell r="AP1750">
            <v>303</v>
          </cell>
          <cell r="AQ1750">
            <v>1.6159999999999999</v>
          </cell>
          <cell r="BG1750" t="b">
            <v>0</v>
          </cell>
          <cell r="BO1750" t="b">
            <v>0</v>
          </cell>
          <cell r="CA1750" t="b">
            <v>0</v>
          </cell>
          <cell r="CB1750" t="b">
            <v>0</v>
          </cell>
          <cell r="CD1750" t="b">
            <v>0</v>
          </cell>
          <cell r="CE1750" t="b">
            <v>0</v>
          </cell>
          <cell r="CG1750" t="b">
            <v>0</v>
          </cell>
          <cell r="CH1750" t="b">
            <v>0</v>
          </cell>
          <cell r="CP1750" t="e">
            <v>#N/A</v>
          </cell>
          <cell r="CT1750" t="b">
            <v>0</v>
          </cell>
          <cell r="CV1750" t="b">
            <v>0</v>
          </cell>
          <cell r="CX1750" t="b">
            <v>0</v>
          </cell>
          <cell r="CZ1750" t="b">
            <v>0</v>
          </cell>
          <cell r="DB1750" t="b">
            <v>0</v>
          </cell>
          <cell r="DD1750" t="b">
            <v>0</v>
          </cell>
          <cell r="DF1750" t="b">
            <v>0</v>
          </cell>
          <cell r="DH1750" t="b">
            <v>0</v>
          </cell>
          <cell r="DJ1750" t="b">
            <v>0</v>
          </cell>
          <cell r="DL1750" t="b">
            <v>0</v>
          </cell>
          <cell r="DN1750" t="b">
            <v>0</v>
          </cell>
          <cell r="DP1750" t="b">
            <v>0</v>
          </cell>
          <cell r="DV1750">
            <v>0</v>
          </cell>
          <cell r="DX1750">
            <v>0</v>
          </cell>
          <cell r="DZ1750">
            <v>0</v>
          </cell>
          <cell r="EB1750">
            <v>0</v>
          </cell>
          <cell r="ED1750">
            <v>0</v>
          </cell>
          <cell r="EF1750">
            <v>0</v>
          </cell>
          <cell r="EJ1750">
            <v>0</v>
          </cell>
          <cell r="EL1750">
            <v>0</v>
          </cell>
          <cell r="EN1750">
            <v>0</v>
          </cell>
          <cell r="EP1750">
            <v>0</v>
          </cell>
          <cell r="ER1750">
            <v>0</v>
          </cell>
          <cell r="ET1750">
            <v>0</v>
          </cell>
          <cell r="EX1750">
            <v>0</v>
          </cell>
          <cell r="EZ1750">
            <v>0</v>
          </cell>
          <cell r="FD1750">
            <v>0</v>
          </cell>
          <cell r="FF1750">
            <v>0</v>
          </cell>
        </row>
        <row r="1751">
          <cell r="A1751" t="str">
            <v>SALMI IISLAMI 1</v>
          </cell>
          <cell r="B1751" t="str">
            <v>Finland</v>
          </cell>
          <cell r="G1751">
            <v>14.73</v>
          </cell>
          <cell r="H1751">
            <v>30</v>
          </cell>
          <cell r="AK1751">
            <v>3.9181800000000004</v>
          </cell>
          <cell r="AL1751">
            <v>16.25254582484725</v>
          </cell>
          <cell r="AN1751">
            <v>0</v>
          </cell>
          <cell r="AO1751">
            <v>2.57775</v>
          </cell>
          <cell r="AP1751">
            <v>434.53500000000003</v>
          </cell>
          <cell r="AQ1751">
            <v>2.0622000000000003</v>
          </cell>
          <cell r="BG1751" t="b">
            <v>0</v>
          </cell>
          <cell r="BO1751" t="b">
            <v>0</v>
          </cell>
          <cell r="CA1751" t="b">
            <v>0</v>
          </cell>
          <cell r="CB1751" t="b">
            <v>0</v>
          </cell>
          <cell r="CD1751" t="b">
            <v>0</v>
          </cell>
          <cell r="CE1751" t="b">
            <v>0</v>
          </cell>
          <cell r="CG1751" t="b">
            <v>0</v>
          </cell>
          <cell r="CH1751" t="b">
            <v>0</v>
          </cell>
          <cell r="CP1751" t="e">
            <v>#N/A</v>
          </cell>
          <cell r="CT1751" t="b">
            <v>0</v>
          </cell>
          <cell r="CV1751" t="b">
            <v>0</v>
          </cell>
          <cell r="CX1751" t="b">
            <v>0</v>
          </cell>
          <cell r="CZ1751" t="b">
            <v>0</v>
          </cell>
          <cell r="DB1751" t="b">
            <v>0</v>
          </cell>
          <cell r="DD1751" t="b">
            <v>0</v>
          </cell>
          <cell r="DF1751" t="b">
            <v>0</v>
          </cell>
          <cell r="DH1751" t="b">
            <v>0</v>
          </cell>
          <cell r="DJ1751" t="b">
            <v>0</v>
          </cell>
          <cell r="DL1751" t="b">
            <v>0</v>
          </cell>
          <cell r="DN1751" t="b">
            <v>0</v>
          </cell>
          <cell r="DP1751" t="b">
            <v>0</v>
          </cell>
          <cell r="DV1751">
            <v>0</v>
          </cell>
          <cell r="DX1751">
            <v>0</v>
          </cell>
          <cell r="DZ1751">
            <v>0</v>
          </cell>
          <cell r="EB1751">
            <v>0</v>
          </cell>
          <cell r="ED1751">
            <v>0</v>
          </cell>
          <cell r="EF1751">
            <v>0</v>
          </cell>
          <cell r="EJ1751">
            <v>0</v>
          </cell>
          <cell r="EL1751">
            <v>0</v>
          </cell>
          <cell r="EN1751">
            <v>0</v>
          </cell>
          <cell r="EP1751">
            <v>0</v>
          </cell>
          <cell r="ER1751">
            <v>0</v>
          </cell>
          <cell r="ET1751">
            <v>0</v>
          </cell>
          <cell r="EX1751">
            <v>0</v>
          </cell>
          <cell r="EZ1751">
            <v>0</v>
          </cell>
          <cell r="FD1751">
            <v>0</v>
          </cell>
          <cell r="FF1751">
            <v>0</v>
          </cell>
        </row>
        <row r="1752">
          <cell r="A1752" t="str">
            <v>SALMI IISLAMI 1</v>
          </cell>
          <cell r="B1752" t="str">
            <v>Finland</v>
          </cell>
          <cell r="G1752">
            <v>14.73</v>
          </cell>
          <cell r="H1752">
            <v>30</v>
          </cell>
          <cell r="AK1752">
            <v>3.9181800000000004</v>
          </cell>
          <cell r="AL1752">
            <v>16.25254582484725</v>
          </cell>
          <cell r="AN1752">
            <v>0</v>
          </cell>
          <cell r="AO1752">
            <v>2.57775</v>
          </cell>
          <cell r="AP1752">
            <v>434.53500000000003</v>
          </cell>
          <cell r="AQ1752">
            <v>2.0622000000000003</v>
          </cell>
          <cell r="BG1752" t="b">
            <v>0</v>
          </cell>
          <cell r="BO1752" t="b">
            <v>0</v>
          </cell>
          <cell r="CA1752" t="b">
            <v>0</v>
          </cell>
          <cell r="CB1752" t="b">
            <v>0</v>
          </cell>
          <cell r="CD1752" t="b">
            <v>0</v>
          </cell>
          <cell r="CE1752" t="b">
            <v>0</v>
          </cell>
          <cell r="CG1752" t="b">
            <v>0</v>
          </cell>
          <cell r="CH1752" t="b">
            <v>0</v>
          </cell>
          <cell r="CP1752" t="e">
            <v>#N/A</v>
          </cell>
          <cell r="CT1752" t="b">
            <v>0</v>
          </cell>
          <cell r="CV1752" t="b">
            <v>0</v>
          </cell>
          <cell r="CX1752" t="b">
            <v>0</v>
          </cell>
          <cell r="CZ1752" t="b">
            <v>0</v>
          </cell>
          <cell r="DB1752" t="b">
            <v>0</v>
          </cell>
          <cell r="DD1752" t="b">
            <v>0</v>
          </cell>
          <cell r="DF1752" t="b">
            <v>0</v>
          </cell>
          <cell r="DH1752" t="b">
            <v>0</v>
          </cell>
          <cell r="DJ1752" t="b">
            <v>0</v>
          </cell>
          <cell r="DL1752" t="b">
            <v>0</v>
          </cell>
          <cell r="DN1752" t="b">
            <v>0</v>
          </cell>
          <cell r="DP1752" t="b">
            <v>0</v>
          </cell>
          <cell r="DV1752">
            <v>0</v>
          </cell>
          <cell r="DX1752">
            <v>0</v>
          </cell>
          <cell r="DZ1752">
            <v>0</v>
          </cell>
          <cell r="EB1752">
            <v>0</v>
          </cell>
          <cell r="ED1752">
            <v>0</v>
          </cell>
          <cell r="EF1752">
            <v>0</v>
          </cell>
          <cell r="EJ1752">
            <v>0</v>
          </cell>
          <cell r="EL1752">
            <v>0</v>
          </cell>
          <cell r="EN1752">
            <v>0</v>
          </cell>
          <cell r="EP1752">
            <v>0</v>
          </cell>
          <cell r="ER1752">
            <v>0</v>
          </cell>
          <cell r="ET1752">
            <v>0</v>
          </cell>
          <cell r="EX1752">
            <v>0</v>
          </cell>
          <cell r="EZ1752">
            <v>0</v>
          </cell>
          <cell r="FD1752">
            <v>0</v>
          </cell>
          <cell r="FF1752">
            <v>0</v>
          </cell>
        </row>
        <row r="1753">
          <cell r="A1753" t="str">
            <v>SALMISAARI B1</v>
          </cell>
          <cell r="B1753" t="str">
            <v>Finland</v>
          </cell>
          <cell r="G1753">
            <v>170</v>
          </cell>
          <cell r="H1753">
            <v>283.33333333333337</v>
          </cell>
          <cell r="AK1753">
            <v>53.295000000000002</v>
          </cell>
          <cell r="AL1753">
            <v>148.04166666666671</v>
          </cell>
          <cell r="AN1753">
            <v>0</v>
          </cell>
          <cell r="AO1753">
            <v>26.792000000000002</v>
          </cell>
          <cell r="AP1753">
            <v>4224.5</v>
          </cell>
          <cell r="AQ1753">
            <v>23.8</v>
          </cell>
          <cell r="BG1753" t="b">
            <v>0</v>
          </cell>
          <cell r="BO1753" t="b">
            <v>0</v>
          </cell>
          <cell r="CA1753" t="b">
            <v>0</v>
          </cell>
          <cell r="CB1753" t="b">
            <v>0</v>
          </cell>
          <cell r="CD1753" t="b">
            <v>0</v>
          </cell>
          <cell r="CE1753" t="b">
            <v>0</v>
          </cell>
          <cell r="CG1753" t="b">
            <v>0</v>
          </cell>
          <cell r="CH1753" t="b">
            <v>0</v>
          </cell>
          <cell r="CP1753" t="e">
            <v>#N/A</v>
          </cell>
          <cell r="CT1753" t="b">
            <v>0</v>
          </cell>
          <cell r="CV1753" t="b">
            <v>0</v>
          </cell>
          <cell r="CX1753" t="b">
            <v>0</v>
          </cell>
          <cell r="CZ1753" t="b">
            <v>0</v>
          </cell>
          <cell r="DB1753" t="b">
            <v>0</v>
          </cell>
          <cell r="DD1753" t="b">
            <v>0</v>
          </cell>
          <cell r="DF1753" t="b">
            <v>0</v>
          </cell>
          <cell r="DH1753" t="b">
            <v>0</v>
          </cell>
          <cell r="DJ1753" t="b">
            <v>0</v>
          </cell>
          <cell r="DL1753" t="b">
            <v>0</v>
          </cell>
          <cell r="DN1753" t="b">
            <v>0</v>
          </cell>
          <cell r="DP1753" t="b">
            <v>0</v>
          </cell>
          <cell r="DV1753">
            <v>0</v>
          </cell>
          <cell r="DX1753">
            <v>0</v>
          </cell>
          <cell r="DZ1753">
            <v>0</v>
          </cell>
          <cell r="EB1753">
            <v>0</v>
          </cell>
          <cell r="ED1753">
            <v>0</v>
          </cell>
          <cell r="EF1753">
            <v>0</v>
          </cell>
          <cell r="EJ1753">
            <v>0</v>
          </cell>
          <cell r="EL1753">
            <v>0</v>
          </cell>
          <cell r="EN1753">
            <v>0</v>
          </cell>
          <cell r="EP1753">
            <v>0</v>
          </cell>
          <cell r="ER1753">
            <v>0</v>
          </cell>
          <cell r="ET1753">
            <v>0</v>
          </cell>
          <cell r="EX1753">
            <v>0</v>
          </cell>
          <cell r="EZ1753">
            <v>0</v>
          </cell>
          <cell r="FD1753">
            <v>0</v>
          </cell>
          <cell r="FF1753">
            <v>0</v>
          </cell>
        </row>
        <row r="1754">
          <cell r="A1754" t="str">
            <v>SALMISAARI B1</v>
          </cell>
          <cell r="B1754" t="str">
            <v>Finland</v>
          </cell>
          <cell r="G1754">
            <v>170</v>
          </cell>
          <cell r="H1754">
            <v>283.33333333333337</v>
          </cell>
          <cell r="AK1754">
            <v>53.295000000000002</v>
          </cell>
          <cell r="AL1754">
            <v>148.04166666666671</v>
          </cell>
          <cell r="AN1754">
            <v>0</v>
          </cell>
          <cell r="AO1754">
            <v>26.792000000000002</v>
          </cell>
          <cell r="AP1754">
            <v>4224.5</v>
          </cell>
          <cell r="AQ1754">
            <v>23.8</v>
          </cell>
          <cell r="BG1754" t="b">
            <v>0</v>
          </cell>
          <cell r="BO1754" t="b">
            <v>0</v>
          </cell>
          <cell r="CA1754" t="b">
            <v>0</v>
          </cell>
          <cell r="CB1754" t="b">
            <v>0</v>
          </cell>
          <cell r="CD1754" t="b">
            <v>0</v>
          </cell>
          <cell r="CE1754" t="b">
            <v>0</v>
          </cell>
          <cell r="CG1754" t="b">
            <v>0</v>
          </cell>
          <cell r="CH1754" t="b">
            <v>0</v>
          </cell>
          <cell r="CP1754" t="e">
            <v>#N/A</v>
          </cell>
          <cell r="CT1754" t="b">
            <v>0</v>
          </cell>
          <cell r="CV1754" t="b">
            <v>0</v>
          </cell>
          <cell r="CX1754" t="b">
            <v>0</v>
          </cell>
          <cell r="CZ1754" t="b">
            <v>0</v>
          </cell>
          <cell r="DB1754" t="b">
            <v>0</v>
          </cell>
          <cell r="DD1754" t="b">
            <v>0</v>
          </cell>
          <cell r="DF1754" t="b">
            <v>0</v>
          </cell>
          <cell r="DH1754" t="b">
            <v>0</v>
          </cell>
          <cell r="DJ1754" t="b">
            <v>0</v>
          </cell>
          <cell r="DL1754" t="b">
            <v>0</v>
          </cell>
          <cell r="DN1754" t="b">
            <v>0</v>
          </cell>
          <cell r="DP1754" t="b">
            <v>0</v>
          </cell>
          <cell r="DV1754">
            <v>0</v>
          </cell>
          <cell r="DX1754">
            <v>0</v>
          </cell>
          <cell r="DZ1754">
            <v>0</v>
          </cell>
          <cell r="EB1754">
            <v>0</v>
          </cell>
          <cell r="ED1754">
            <v>0</v>
          </cell>
          <cell r="EF1754">
            <v>0</v>
          </cell>
          <cell r="EJ1754">
            <v>0</v>
          </cell>
          <cell r="EL1754">
            <v>0</v>
          </cell>
          <cell r="EN1754">
            <v>0</v>
          </cell>
          <cell r="EP1754">
            <v>0</v>
          </cell>
          <cell r="ER1754">
            <v>0</v>
          </cell>
          <cell r="ET1754">
            <v>0</v>
          </cell>
          <cell r="EX1754">
            <v>0</v>
          </cell>
          <cell r="EZ1754">
            <v>0</v>
          </cell>
          <cell r="FD1754">
            <v>0</v>
          </cell>
          <cell r="FF1754">
            <v>0</v>
          </cell>
        </row>
        <row r="1755">
          <cell r="A1755" t="str">
            <v>Savonlinna</v>
          </cell>
          <cell r="B1755" t="str">
            <v>Finland</v>
          </cell>
          <cell r="G1755">
            <v>17</v>
          </cell>
          <cell r="H1755">
            <v>34</v>
          </cell>
          <cell r="AK1755">
            <v>4.6834999999999996</v>
          </cell>
          <cell r="AL1755">
            <v>18.733999999999998</v>
          </cell>
          <cell r="AN1755">
            <v>0</v>
          </cell>
          <cell r="AO1755">
            <v>2.2949999999999999</v>
          </cell>
          <cell r="AP1755">
            <v>467.5</v>
          </cell>
          <cell r="AQ1755">
            <v>2.3800000000000003</v>
          </cell>
          <cell r="BG1755" t="b">
            <v>0</v>
          </cell>
          <cell r="BO1755" t="b">
            <v>0</v>
          </cell>
          <cell r="CA1755" t="b">
            <v>0</v>
          </cell>
          <cell r="CB1755" t="b">
            <v>0</v>
          </cell>
          <cell r="CD1755" t="b">
            <v>0</v>
          </cell>
          <cell r="CE1755" t="b">
            <v>0</v>
          </cell>
          <cell r="CG1755" t="b">
            <v>0</v>
          </cell>
          <cell r="CH1755" t="b">
            <v>0</v>
          </cell>
          <cell r="CP1755" t="e">
            <v>#N/A</v>
          </cell>
          <cell r="CT1755" t="b">
            <v>0</v>
          </cell>
          <cell r="CV1755" t="b">
            <v>0</v>
          </cell>
          <cell r="CX1755" t="b">
            <v>0</v>
          </cell>
          <cell r="CZ1755" t="b">
            <v>0</v>
          </cell>
          <cell r="DB1755" t="b">
            <v>0</v>
          </cell>
          <cell r="DD1755" t="b">
            <v>0</v>
          </cell>
          <cell r="DF1755" t="b">
            <v>0</v>
          </cell>
          <cell r="DH1755" t="b">
            <v>0</v>
          </cell>
          <cell r="DJ1755" t="b">
            <v>0</v>
          </cell>
          <cell r="DL1755" t="b">
            <v>0</v>
          </cell>
          <cell r="DN1755" t="b">
            <v>0</v>
          </cell>
          <cell r="DP1755" t="b">
            <v>0</v>
          </cell>
          <cell r="DV1755">
            <v>0</v>
          </cell>
          <cell r="DX1755">
            <v>0</v>
          </cell>
          <cell r="DZ1755">
            <v>0</v>
          </cell>
          <cell r="EB1755">
            <v>0</v>
          </cell>
          <cell r="ED1755">
            <v>0</v>
          </cell>
          <cell r="EF1755">
            <v>0</v>
          </cell>
          <cell r="EJ1755">
            <v>0</v>
          </cell>
          <cell r="EL1755">
            <v>0</v>
          </cell>
          <cell r="EN1755">
            <v>0</v>
          </cell>
          <cell r="EP1755">
            <v>0</v>
          </cell>
          <cell r="ER1755">
            <v>0</v>
          </cell>
          <cell r="ET1755">
            <v>0</v>
          </cell>
          <cell r="EX1755">
            <v>0</v>
          </cell>
          <cell r="EZ1755">
            <v>0</v>
          </cell>
          <cell r="FD1755">
            <v>0</v>
          </cell>
          <cell r="FF1755">
            <v>0</v>
          </cell>
        </row>
        <row r="1756">
          <cell r="A1756" t="str">
            <v>Savonlinna</v>
          </cell>
          <cell r="B1756" t="str">
            <v>Finland</v>
          </cell>
          <cell r="G1756">
            <v>17</v>
          </cell>
          <cell r="H1756">
            <v>34</v>
          </cell>
          <cell r="AK1756">
            <v>4.6834999999999996</v>
          </cell>
          <cell r="AL1756">
            <v>18.733999999999998</v>
          </cell>
          <cell r="AN1756">
            <v>0</v>
          </cell>
          <cell r="AO1756">
            <v>2.2949999999999999</v>
          </cell>
          <cell r="AP1756">
            <v>467.5</v>
          </cell>
          <cell r="AQ1756">
            <v>2.3800000000000003</v>
          </cell>
          <cell r="BG1756" t="b">
            <v>0</v>
          </cell>
          <cell r="BO1756" t="b">
            <v>0</v>
          </cell>
          <cell r="CA1756" t="b">
            <v>0</v>
          </cell>
          <cell r="CB1756" t="b">
            <v>0</v>
          </cell>
          <cell r="CD1756" t="b">
            <v>0</v>
          </cell>
          <cell r="CE1756" t="b">
            <v>0</v>
          </cell>
          <cell r="CG1756" t="b">
            <v>0</v>
          </cell>
          <cell r="CH1756" t="b">
            <v>0</v>
          </cell>
          <cell r="CP1756" t="e">
            <v>#N/A</v>
          </cell>
          <cell r="CT1756" t="b">
            <v>0</v>
          </cell>
          <cell r="CV1756" t="b">
            <v>0</v>
          </cell>
          <cell r="CX1756" t="b">
            <v>0</v>
          </cell>
          <cell r="CZ1756" t="b">
            <v>0</v>
          </cell>
          <cell r="DB1756" t="b">
            <v>0</v>
          </cell>
          <cell r="DD1756" t="b">
            <v>0</v>
          </cell>
          <cell r="DF1756" t="b">
            <v>0</v>
          </cell>
          <cell r="DH1756" t="b">
            <v>0</v>
          </cell>
          <cell r="DJ1756" t="b">
            <v>0</v>
          </cell>
          <cell r="DL1756" t="b">
            <v>0</v>
          </cell>
          <cell r="DN1756" t="b">
            <v>0</v>
          </cell>
          <cell r="DP1756" t="b">
            <v>0</v>
          </cell>
          <cell r="DV1756">
            <v>0</v>
          </cell>
          <cell r="DX1756">
            <v>0</v>
          </cell>
          <cell r="DZ1756">
            <v>0</v>
          </cell>
          <cell r="EB1756">
            <v>0</v>
          </cell>
          <cell r="ED1756">
            <v>0</v>
          </cell>
          <cell r="EF1756">
            <v>0</v>
          </cell>
          <cell r="EJ1756">
            <v>0</v>
          </cell>
          <cell r="EL1756">
            <v>0</v>
          </cell>
          <cell r="EN1756">
            <v>0</v>
          </cell>
          <cell r="EP1756">
            <v>0</v>
          </cell>
          <cell r="ER1756">
            <v>0</v>
          </cell>
          <cell r="ET1756">
            <v>0</v>
          </cell>
          <cell r="EX1756">
            <v>0</v>
          </cell>
          <cell r="EZ1756">
            <v>0</v>
          </cell>
          <cell r="FD1756">
            <v>0</v>
          </cell>
          <cell r="FF1756">
            <v>0</v>
          </cell>
        </row>
        <row r="1757">
          <cell r="A1757" t="str">
            <v>SAVELA</v>
          </cell>
          <cell r="B1757" t="str">
            <v>Finland</v>
          </cell>
          <cell r="G1757">
            <v>28</v>
          </cell>
          <cell r="H1757">
            <v>0</v>
          </cell>
          <cell r="AK1757">
            <v>11.703999999999999</v>
          </cell>
          <cell r="AL1757">
            <v>0</v>
          </cell>
          <cell r="AN1757">
            <v>0</v>
          </cell>
          <cell r="AO1757">
            <v>4.8999999999999995</v>
          </cell>
          <cell r="AP1757">
            <v>826</v>
          </cell>
          <cell r="AQ1757">
            <v>3.9200000000000004</v>
          </cell>
          <cell r="BG1757" t="b">
            <v>0</v>
          </cell>
          <cell r="BO1757" t="b">
            <v>0</v>
          </cell>
          <cell r="CA1757" t="b">
            <v>0</v>
          </cell>
          <cell r="CB1757" t="b">
            <v>0</v>
          </cell>
          <cell r="CD1757" t="b">
            <v>0</v>
          </cell>
          <cell r="CE1757" t="b">
            <v>0</v>
          </cell>
          <cell r="CG1757" t="b">
            <v>0</v>
          </cell>
          <cell r="CH1757" t="b">
            <v>0</v>
          </cell>
          <cell r="CP1757" t="e">
            <v>#N/A</v>
          </cell>
          <cell r="CT1757" t="b">
            <v>0</v>
          </cell>
          <cell r="CV1757" t="b">
            <v>0</v>
          </cell>
          <cell r="CX1757" t="b">
            <v>0</v>
          </cell>
          <cell r="CZ1757" t="b">
            <v>0</v>
          </cell>
          <cell r="DB1757" t="b">
            <v>0</v>
          </cell>
          <cell r="DD1757" t="b">
            <v>0</v>
          </cell>
          <cell r="DF1757" t="b">
            <v>0</v>
          </cell>
          <cell r="DH1757" t="b">
            <v>0</v>
          </cell>
          <cell r="DJ1757" t="b">
            <v>0</v>
          </cell>
          <cell r="DL1757" t="b">
            <v>0</v>
          </cell>
          <cell r="DN1757" t="b">
            <v>0</v>
          </cell>
          <cell r="DP1757" t="b">
            <v>0</v>
          </cell>
          <cell r="DV1757">
            <v>0</v>
          </cell>
          <cell r="DX1757">
            <v>0</v>
          </cell>
          <cell r="DZ1757">
            <v>0</v>
          </cell>
          <cell r="EB1757">
            <v>0</v>
          </cell>
          <cell r="ED1757">
            <v>0</v>
          </cell>
          <cell r="EF1757">
            <v>0</v>
          </cell>
          <cell r="EJ1757">
            <v>0</v>
          </cell>
          <cell r="EL1757">
            <v>0</v>
          </cell>
          <cell r="EN1757">
            <v>0</v>
          </cell>
          <cell r="EP1757">
            <v>0</v>
          </cell>
          <cell r="ER1757">
            <v>0</v>
          </cell>
          <cell r="ET1757">
            <v>0</v>
          </cell>
          <cell r="EX1757">
            <v>0</v>
          </cell>
          <cell r="EZ1757">
            <v>0</v>
          </cell>
          <cell r="FD1757">
            <v>0</v>
          </cell>
          <cell r="FF1757">
            <v>0</v>
          </cell>
        </row>
        <row r="1758">
          <cell r="A1758" t="str">
            <v>SAVELA</v>
          </cell>
          <cell r="B1758" t="str">
            <v>Finland</v>
          </cell>
          <cell r="G1758">
            <v>28</v>
          </cell>
          <cell r="H1758">
            <v>0</v>
          </cell>
          <cell r="AK1758">
            <v>11.703999999999999</v>
          </cell>
          <cell r="AL1758">
            <v>0</v>
          </cell>
          <cell r="AN1758">
            <v>0</v>
          </cell>
          <cell r="AO1758">
            <v>4.8999999999999995</v>
          </cell>
          <cell r="AP1758">
            <v>826</v>
          </cell>
          <cell r="AQ1758">
            <v>3.9200000000000004</v>
          </cell>
          <cell r="BG1758" t="b">
            <v>0</v>
          </cell>
          <cell r="BO1758" t="b">
            <v>0</v>
          </cell>
          <cell r="CA1758" t="b">
            <v>0</v>
          </cell>
          <cell r="CB1758" t="b">
            <v>0</v>
          </cell>
          <cell r="CD1758" t="b">
            <v>0</v>
          </cell>
          <cell r="CE1758" t="b">
            <v>0</v>
          </cell>
          <cell r="CG1758" t="b">
            <v>0</v>
          </cell>
          <cell r="CH1758" t="b">
            <v>0</v>
          </cell>
          <cell r="CP1758" t="e">
            <v>#N/A</v>
          </cell>
          <cell r="CT1758" t="b">
            <v>0</v>
          </cell>
          <cell r="CV1758" t="b">
            <v>0</v>
          </cell>
          <cell r="CX1758" t="b">
            <v>0</v>
          </cell>
          <cell r="CZ1758" t="b">
            <v>0</v>
          </cell>
          <cell r="DB1758" t="b">
            <v>0</v>
          </cell>
          <cell r="DD1758" t="b">
            <v>0</v>
          </cell>
          <cell r="DF1758" t="b">
            <v>0</v>
          </cell>
          <cell r="DH1758" t="b">
            <v>0</v>
          </cell>
          <cell r="DJ1758" t="b">
            <v>0</v>
          </cell>
          <cell r="DL1758" t="b">
            <v>0</v>
          </cell>
          <cell r="DN1758" t="b">
            <v>0</v>
          </cell>
          <cell r="DP1758" t="b">
            <v>0</v>
          </cell>
          <cell r="DV1758">
            <v>0</v>
          </cell>
          <cell r="DX1758">
            <v>0</v>
          </cell>
          <cell r="DZ1758">
            <v>0</v>
          </cell>
          <cell r="EB1758">
            <v>0</v>
          </cell>
          <cell r="ED1758">
            <v>0</v>
          </cell>
          <cell r="EF1758">
            <v>0</v>
          </cell>
          <cell r="EJ1758">
            <v>0</v>
          </cell>
          <cell r="EL1758">
            <v>0</v>
          </cell>
          <cell r="EN1758">
            <v>0</v>
          </cell>
          <cell r="EP1758">
            <v>0</v>
          </cell>
          <cell r="ER1758">
            <v>0</v>
          </cell>
          <cell r="ET1758">
            <v>0</v>
          </cell>
          <cell r="EX1758">
            <v>0</v>
          </cell>
          <cell r="EZ1758">
            <v>0</v>
          </cell>
          <cell r="FD1758">
            <v>0</v>
          </cell>
          <cell r="FF1758">
            <v>0</v>
          </cell>
        </row>
        <row r="1759">
          <cell r="A1759" t="str">
            <v>Seinajoki 1</v>
          </cell>
          <cell r="B1759" t="str">
            <v>Finland</v>
          </cell>
          <cell r="G1759">
            <v>120</v>
          </cell>
          <cell r="H1759">
            <v>100</v>
          </cell>
          <cell r="AK1759">
            <v>45.6</v>
          </cell>
          <cell r="AL1759">
            <v>253.33333333333334</v>
          </cell>
          <cell r="AN1759">
            <v>15</v>
          </cell>
          <cell r="AO1759">
            <v>21</v>
          </cell>
          <cell r="AP1759">
            <v>3540</v>
          </cell>
          <cell r="AQ1759">
            <v>16.8</v>
          </cell>
          <cell r="BG1759" t="b">
            <v>0</v>
          </cell>
          <cell r="BO1759" t="b">
            <v>0</v>
          </cell>
          <cell r="CA1759" t="b">
            <v>0</v>
          </cell>
          <cell r="CB1759" t="b">
            <v>0</v>
          </cell>
          <cell r="CD1759" t="b">
            <v>0</v>
          </cell>
          <cell r="CE1759" t="b">
            <v>0</v>
          </cell>
          <cell r="CG1759" t="b">
            <v>0</v>
          </cell>
          <cell r="CH1759" t="b">
            <v>0</v>
          </cell>
          <cell r="CP1759" t="e">
            <v>#N/A</v>
          </cell>
          <cell r="CT1759" t="b">
            <v>0</v>
          </cell>
          <cell r="CV1759" t="b">
            <v>0</v>
          </cell>
          <cell r="CX1759" t="b">
            <v>0</v>
          </cell>
          <cell r="CZ1759" t="b">
            <v>0</v>
          </cell>
          <cell r="DB1759" t="b">
            <v>0</v>
          </cell>
          <cell r="DD1759" t="b">
            <v>0</v>
          </cell>
          <cell r="DF1759" t="b">
            <v>0</v>
          </cell>
          <cell r="DH1759" t="b">
            <v>0</v>
          </cell>
          <cell r="DJ1759" t="b">
            <v>0</v>
          </cell>
          <cell r="DL1759" t="b">
            <v>0</v>
          </cell>
          <cell r="DN1759" t="b">
            <v>0</v>
          </cell>
          <cell r="DP1759" t="b">
            <v>0</v>
          </cell>
          <cell r="DV1759">
            <v>0</v>
          </cell>
          <cell r="DX1759">
            <v>0</v>
          </cell>
          <cell r="DZ1759">
            <v>0</v>
          </cell>
          <cell r="EB1759">
            <v>0</v>
          </cell>
          <cell r="ED1759">
            <v>0</v>
          </cell>
          <cell r="EF1759">
            <v>0</v>
          </cell>
          <cell r="EJ1759">
            <v>0</v>
          </cell>
          <cell r="EL1759">
            <v>0</v>
          </cell>
          <cell r="EN1759">
            <v>0</v>
          </cell>
          <cell r="EP1759">
            <v>0</v>
          </cell>
          <cell r="ER1759">
            <v>0</v>
          </cell>
          <cell r="ET1759">
            <v>0</v>
          </cell>
          <cell r="EX1759">
            <v>0</v>
          </cell>
          <cell r="EZ1759">
            <v>0</v>
          </cell>
          <cell r="FD1759">
            <v>0</v>
          </cell>
          <cell r="FF1759">
            <v>0</v>
          </cell>
        </row>
        <row r="1760">
          <cell r="A1760" t="str">
            <v>Seinajoki 1</v>
          </cell>
          <cell r="B1760" t="str">
            <v>Finland</v>
          </cell>
          <cell r="G1760">
            <v>120</v>
          </cell>
          <cell r="H1760">
            <v>100</v>
          </cell>
          <cell r="AK1760">
            <v>45.6</v>
          </cell>
          <cell r="AL1760">
            <v>253.33333333333334</v>
          </cell>
          <cell r="AN1760">
            <v>15</v>
          </cell>
          <cell r="AO1760">
            <v>21</v>
          </cell>
          <cell r="AP1760">
            <v>3540</v>
          </cell>
          <cell r="AQ1760">
            <v>16.8</v>
          </cell>
          <cell r="BG1760" t="b">
            <v>0</v>
          </cell>
          <cell r="BO1760" t="b">
            <v>0</v>
          </cell>
          <cell r="CA1760" t="b">
            <v>0</v>
          </cell>
          <cell r="CB1760" t="b">
            <v>0</v>
          </cell>
          <cell r="CD1760" t="b">
            <v>0</v>
          </cell>
          <cell r="CE1760" t="b">
            <v>0</v>
          </cell>
          <cell r="CG1760" t="b">
            <v>0</v>
          </cell>
          <cell r="CH1760" t="b">
            <v>0</v>
          </cell>
          <cell r="CP1760" t="e">
            <v>#N/A</v>
          </cell>
          <cell r="CT1760" t="b">
            <v>0</v>
          </cell>
          <cell r="CV1760" t="b">
            <v>0</v>
          </cell>
          <cell r="CX1760" t="b">
            <v>0</v>
          </cell>
          <cell r="CZ1760" t="b">
            <v>0</v>
          </cell>
          <cell r="DB1760" t="b">
            <v>0</v>
          </cell>
          <cell r="DD1760" t="b">
            <v>0</v>
          </cell>
          <cell r="DF1760" t="b">
            <v>0</v>
          </cell>
          <cell r="DH1760" t="b">
            <v>0</v>
          </cell>
          <cell r="DJ1760" t="b">
            <v>0</v>
          </cell>
          <cell r="DL1760" t="b">
            <v>0</v>
          </cell>
          <cell r="DN1760" t="b">
            <v>0</v>
          </cell>
          <cell r="DP1760" t="b">
            <v>0</v>
          </cell>
          <cell r="DV1760">
            <v>0</v>
          </cell>
          <cell r="DX1760">
            <v>0</v>
          </cell>
          <cell r="DZ1760">
            <v>0</v>
          </cell>
          <cell r="EB1760">
            <v>0</v>
          </cell>
          <cell r="ED1760">
            <v>0</v>
          </cell>
          <cell r="EF1760">
            <v>0</v>
          </cell>
          <cell r="EJ1760">
            <v>0</v>
          </cell>
          <cell r="EL1760">
            <v>0</v>
          </cell>
          <cell r="EN1760">
            <v>0</v>
          </cell>
          <cell r="EP1760">
            <v>0</v>
          </cell>
          <cell r="ER1760">
            <v>0</v>
          </cell>
          <cell r="ET1760">
            <v>0</v>
          </cell>
          <cell r="EX1760">
            <v>0</v>
          </cell>
          <cell r="EZ1760">
            <v>0</v>
          </cell>
          <cell r="FD1760">
            <v>0</v>
          </cell>
          <cell r="FF1760">
            <v>0</v>
          </cell>
        </row>
        <row r="1761">
          <cell r="A1761" t="str">
            <v>SEINAJOKI GT 1</v>
          </cell>
          <cell r="B1761" t="str">
            <v>Finland</v>
          </cell>
          <cell r="G1761">
            <v>11.5</v>
          </cell>
          <cell r="H1761">
            <v>0</v>
          </cell>
          <cell r="AK1761">
            <v>2.7312499999999997</v>
          </cell>
          <cell r="AL1761">
            <v>0</v>
          </cell>
          <cell r="AN1761">
            <v>0</v>
          </cell>
          <cell r="AO1761">
            <v>0.46</v>
          </cell>
          <cell r="AP1761">
            <v>172.5</v>
          </cell>
          <cell r="AQ1761">
            <v>0.92</v>
          </cell>
          <cell r="BG1761" t="b">
            <v>0</v>
          </cell>
          <cell r="BO1761" t="b">
            <v>0</v>
          </cell>
          <cell r="CA1761" t="b">
            <v>0</v>
          </cell>
          <cell r="CB1761" t="b">
            <v>0</v>
          </cell>
          <cell r="CD1761" t="b">
            <v>0</v>
          </cell>
          <cell r="CE1761" t="b">
            <v>0</v>
          </cell>
          <cell r="CG1761" t="b">
            <v>0</v>
          </cell>
          <cell r="CH1761" t="b">
            <v>0</v>
          </cell>
          <cell r="CP1761" t="e">
            <v>#N/A</v>
          </cell>
          <cell r="CT1761" t="b">
            <v>0</v>
          </cell>
          <cell r="CV1761" t="b">
            <v>0</v>
          </cell>
          <cell r="CX1761" t="b">
            <v>0</v>
          </cell>
          <cell r="CZ1761" t="b">
            <v>0</v>
          </cell>
          <cell r="DB1761" t="b">
            <v>0</v>
          </cell>
          <cell r="DD1761" t="b">
            <v>0</v>
          </cell>
          <cell r="DF1761" t="b">
            <v>0</v>
          </cell>
          <cell r="DH1761" t="b">
            <v>0</v>
          </cell>
          <cell r="DJ1761" t="b">
            <v>0</v>
          </cell>
          <cell r="DL1761" t="b">
            <v>0</v>
          </cell>
          <cell r="DN1761" t="b">
            <v>0</v>
          </cell>
          <cell r="DP1761" t="b">
            <v>0</v>
          </cell>
          <cell r="DV1761">
            <v>0</v>
          </cell>
          <cell r="DX1761">
            <v>0</v>
          </cell>
          <cell r="DZ1761">
            <v>0</v>
          </cell>
          <cell r="EB1761">
            <v>0</v>
          </cell>
          <cell r="ED1761">
            <v>0</v>
          </cell>
          <cell r="EF1761">
            <v>0</v>
          </cell>
          <cell r="EJ1761">
            <v>0</v>
          </cell>
          <cell r="EL1761">
            <v>0</v>
          </cell>
          <cell r="EN1761">
            <v>0</v>
          </cell>
          <cell r="EP1761">
            <v>0</v>
          </cell>
          <cell r="ER1761">
            <v>0</v>
          </cell>
          <cell r="ET1761">
            <v>0</v>
          </cell>
          <cell r="EX1761">
            <v>0</v>
          </cell>
          <cell r="EZ1761">
            <v>0</v>
          </cell>
          <cell r="FD1761">
            <v>0</v>
          </cell>
          <cell r="FF1761">
            <v>0</v>
          </cell>
        </row>
        <row r="1762">
          <cell r="A1762" t="str">
            <v>SEINAJOKI GT 1</v>
          </cell>
          <cell r="B1762" t="str">
            <v>Finland</v>
          </cell>
          <cell r="G1762">
            <v>11.5</v>
          </cell>
          <cell r="H1762">
            <v>0</v>
          </cell>
          <cell r="AK1762">
            <v>2.7312499999999997</v>
          </cell>
          <cell r="AL1762">
            <v>0</v>
          </cell>
          <cell r="AN1762">
            <v>0</v>
          </cell>
          <cell r="AO1762">
            <v>0.46</v>
          </cell>
          <cell r="AP1762">
            <v>172.5</v>
          </cell>
          <cell r="AQ1762">
            <v>0.92</v>
          </cell>
          <cell r="BG1762" t="b">
            <v>0</v>
          </cell>
          <cell r="BO1762" t="b">
            <v>0</v>
          </cell>
          <cell r="CA1762" t="b">
            <v>0</v>
          </cell>
          <cell r="CB1762" t="b">
            <v>0</v>
          </cell>
          <cell r="CD1762" t="b">
            <v>0</v>
          </cell>
          <cell r="CE1762" t="b">
            <v>0</v>
          </cell>
          <cell r="CG1762" t="b">
            <v>0</v>
          </cell>
          <cell r="CH1762" t="b">
            <v>0</v>
          </cell>
          <cell r="CP1762" t="e">
            <v>#N/A</v>
          </cell>
          <cell r="CT1762" t="b">
            <v>0</v>
          </cell>
          <cell r="CV1762" t="b">
            <v>0</v>
          </cell>
          <cell r="CX1762" t="b">
            <v>0</v>
          </cell>
          <cell r="CZ1762" t="b">
            <v>0</v>
          </cell>
          <cell r="DB1762" t="b">
            <v>0</v>
          </cell>
          <cell r="DD1762" t="b">
            <v>0</v>
          </cell>
          <cell r="DF1762" t="b">
            <v>0</v>
          </cell>
          <cell r="DH1762" t="b">
            <v>0</v>
          </cell>
          <cell r="DJ1762" t="b">
            <v>0</v>
          </cell>
          <cell r="DL1762" t="b">
            <v>0</v>
          </cell>
          <cell r="DN1762" t="b">
            <v>0</v>
          </cell>
          <cell r="DP1762" t="b">
            <v>0</v>
          </cell>
          <cell r="DV1762">
            <v>0</v>
          </cell>
          <cell r="DX1762">
            <v>0</v>
          </cell>
          <cell r="DZ1762">
            <v>0</v>
          </cell>
          <cell r="EB1762">
            <v>0</v>
          </cell>
          <cell r="ED1762">
            <v>0</v>
          </cell>
          <cell r="EF1762">
            <v>0</v>
          </cell>
          <cell r="EJ1762">
            <v>0</v>
          </cell>
          <cell r="EL1762">
            <v>0</v>
          </cell>
          <cell r="EN1762">
            <v>0</v>
          </cell>
          <cell r="EP1762">
            <v>0</v>
          </cell>
          <cell r="ER1762">
            <v>0</v>
          </cell>
          <cell r="ET1762">
            <v>0</v>
          </cell>
          <cell r="EX1762">
            <v>0</v>
          </cell>
          <cell r="EZ1762">
            <v>0</v>
          </cell>
          <cell r="FD1762">
            <v>0</v>
          </cell>
          <cell r="FF1762">
            <v>0</v>
          </cell>
        </row>
        <row r="1763">
          <cell r="A1763" t="str">
            <v>SILVA</v>
          </cell>
          <cell r="B1763" t="str">
            <v>Finland</v>
          </cell>
          <cell r="G1763">
            <v>10.95</v>
          </cell>
          <cell r="H1763">
            <v>0</v>
          </cell>
          <cell r="AK1763">
            <v>4.5770999999999997</v>
          </cell>
          <cell r="AL1763">
            <v>0</v>
          </cell>
          <cell r="AN1763">
            <v>0</v>
          </cell>
          <cell r="AO1763">
            <v>0.876</v>
          </cell>
          <cell r="AP1763">
            <v>219</v>
          </cell>
          <cell r="AQ1763">
            <v>1.5330000000000001</v>
          </cell>
          <cell r="BG1763" t="b">
            <v>0</v>
          </cell>
          <cell r="BO1763" t="b">
            <v>0</v>
          </cell>
          <cell r="CA1763" t="b">
            <v>0</v>
          </cell>
          <cell r="CB1763" t="b">
            <v>0</v>
          </cell>
          <cell r="CD1763" t="b">
            <v>0</v>
          </cell>
          <cell r="CE1763" t="b">
            <v>0</v>
          </cell>
          <cell r="CG1763" t="b">
            <v>0</v>
          </cell>
          <cell r="CH1763" t="b">
            <v>0</v>
          </cell>
          <cell r="CP1763" t="e">
            <v>#N/A</v>
          </cell>
          <cell r="CT1763" t="b">
            <v>0</v>
          </cell>
          <cell r="CV1763" t="b">
            <v>0</v>
          </cell>
          <cell r="CX1763" t="b">
            <v>0</v>
          </cell>
          <cell r="CZ1763" t="b">
            <v>0</v>
          </cell>
          <cell r="DB1763" t="b">
            <v>0</v>
          </cell>
          <cell r="DD1763" t="b">
            <v>0</v>
          </cell>
          <cell r="DF1763" t="b">
            <v>0</v>
          </cell>
          <cell r="DH1763" t="b">
            <v>0</v>
          </cell>
          <cell r="DJ1763" t="b">
            <v>0</v>
          </cell>
          <cell r="DL1763" t="b">
            <v>0</v>
          </cell>
          <cell r="DN1763" t="b">
            <v>0</v>
          </cell>
          <cell r="DP1763" t="b">
            <v>0</v>
          </cell>
          <cell r="DV1763">
            <v>0</v>
          </cell>
          <cell r="DX1763">
            <v>0</v>
          </cell>
          <cell r="DZ1763">
            <v>0</v>
          </cell>
          <cell r="EB1763">
            <v>0</v>
          </cell>
          <cell r="ED1763">
            <v>0</v>
          </cell>
          <cell r="EF1763">
            <v>0</v>
          </cell>
          <cell r="EJ1763">
            <v>0</v>
          </cell>
          <cell r="EL1763">
            <v>0</v>
          </cell>
          <cell r="EN1763">
            <v>0</v>
          </cell>
          <cell r="EP1763">
            <v>0</v>
          </cell>
          <cell r="ER1763">
            <v>0</v>
          </cell>
          <cell r="ET1763">
            <v>0</v>
          </cell>
          <cell r="EX1763">
            <v>0</v>
          </cell>
          <cell r="EZ1763">
            <v>0</v>
          </cell>
          <cell r="FD1763">
            <v>0</v>
          </cell>
          <cell r="FF1763">
            <v>0</v>
          </cell>
        </row>
        <row r="1764">
          <cell r="A1764" t="str">
            <v>SILVA</v>
          </cell>
          <cell r="B1764" t="str">
            <v>Finland</v>
          </cell>
          <cell r="G1764">
            <v>10.95</v>
          </cell>
          <cell r="H1764">
            <v>0</v>
          </cell>
          <cell r="AK1764">
            <v>4.5770999999999997</v>
          </cell>
          <cell r="AL1764">
            <v>0</v>
          </cell>
          <cell r="AN1764">
            <v>0</v>
          </cell>
          <cell r="AO1764">
            <v>0.876</v>
          </cell>
          <cell r="AP1764">
            <v>219</v>
          </cell>
          <cell r="AQ1764">
            <v>1.5330000000000001</v>
          </cell>
          <cell r="BG1764" t="b">
            <v>0</v>
          </cell>
          <cell r="BO1764" t="b">
            <v>0</v>
          </cell>
          <cell r="CA1764" t="b">
            <v>0</v>
          </cell>
          <cell r="CB1764" t="b">
            <v>0</v>
          </cell>
          <cell r="CD1764" t="b">
            <v>0</v>
          </cell>
          <cell r="CE1764" t="b">
            <v>0</v>
          </cell>
          <cell r="CG1764" t="b">
            <v>0</v>
          </cell>
          <cell r="CH1764" t="b">
            <v>0</v>
          </cell>
          <cell r="CP1764" t="e">
            <v>#N/A</v>
          </cell>
          <cell r="CT1764" t="b">
            <v>0</v>
          </cell>
          <cell r="CV1764" t="b">
            <v>0</v>
          </cell>
          <cell r="CX1764" t="b">
            <v>0</v>
          </cell>
          <cell r="CZ1764" t="b">
            <v>0</v>
          </cell>
          <cell r="DB1764" t="b">
            <v>0</v>
          </cell>
          <cell r="DD1764" t="b">
            <v>0</v>
          </cell>
          <cell r="DF1764" t="b">
            <v>0</v>
          </cell>
          <cell r="DH1764" t="b">
            <v>0</v>
          </cell>
          <cell r="DJ1764" t="b">
            <v>0</v>
          </cell>
          <cell r="DL1764" t="b">
            <v>0</v>
          </cell>
          <cell r="DN1764" t="b">
            <v>0</v>
          </cell>
          <cell r="DP1764" t="b">
            <v>0</v>
          </cell>
          <cell r="DV1764">
            <v>0</v>
          </cell>
          <cell r="DX1764">
            <v>0</v>
          </cell>
          <cell r="DZ1764">
            <v>0</v>
          </cell>
          <cell r="EB1764">
            <v>0</v>
          </cell>
          <cell r="ED1764">
            <v>0</v>
          </cell>
          <cell r="EF1764">
            <v>0</v>
          </cell>
          <cell r="EJ1764">
            <v>0</v>
          </cell>
          <cell r="EL1764">
            <v>0</v>
          </cell>
          <cell r="EN1764">
            <v>0</v>
          </cell>
          <cell r="EP1764">
            <v>0</v>
          </cell>
          <cell r="ER1764">
            <v>0</v>
          </cell>
          <cell r="ET1764">
            <v>0</v>
          </cell>
          <cell r="EX1764">
            <v>0</v>
          </cell>
          <cell r="EZ1764">
            <v>0</v>
          </cell>
          <cell r="FD1764">
            <v>0</v>
          </cell>
          <cell r="FF1764">
            <v>0</v>
          </cell>
        </row>
        <row r="1765">
          <cell r="A1765" t="str">
            <v>Suomenoja 1</v>
          </cell>
          <cell r="B1765" t="str">
            <v>Finland</v>
          </cell>
          <cell r="G1765">
            <v>90</v>
          </cell>
          <cell r="H1765">
            <v>150</v>
          </cell>
          <cell r="AK1765">
            <v>28.8</v>
          </cell>
          <cell r="AL1765">
            <v>80</v>
          </cell>
          <cell r="AN1765">
            <v>0</v>
          </cell>
          <cell r="AO1765">
            <v>14.184000000000001</v>
          </cell>
          <cell r="AP1765">
            <v>2236.5</v>
          </cell>
          <cell r="AQ1765">
            <v>12.600000000000001</v>
          </cell>
          <cell r="BG1765" t="b">
            <v>0</v>
          </cell>
          <cell r="BO1765" t="b">
            <v>0</v>
          </cell>
          <cell r="CA1765" t="b">
            <v>0</v>
          </cell>
          <cell r="CB1765" t="b">
            <v>0</v>
          </cell>
          <cell r="CD1765" t="b">
            <v>0</v>
          </cell>
          <cell r="CE1765" t="b">
            <v>0</v>
          </cell>
          <cell r="CG1765" t="b">
            <v>0</v>
          </cell>
          <cell r="CH1765" t="b">
            <v>0</v>
          </cell>
          <cell r="CP1765" t="e">
            <v>#N/A</v>
          </cell>
          <cell r="CT1765" t="b">
            <v>0</v>
          </cell>
          <cell r="CV1765" t="b">
            <v>0</v>
          </cell>
          <cell r="CX1765" t="b">
            <v>0</v>
          </cell>
          <cell r="CZ1765" t="b">
            <v>0</v>
          </cell>
          <cell r="DB1765" t="b">
            <v>0</v>
          </cell>
          <cell r="DD1765" t="b">
            <v>0</v>
          </cell>
          <cell r="DF1765" t="b">
            <v>0</v>
          </cell>
          <cell r="DH1765" t="b">
            <v>0</v>
          </cell>
          <cell r="DJ1765" t="b">
            <v>0</v>
          </cell>
          <cell r="DL1765" t="b">
            <v>0</v>
          </cell>
          <cell r="DN1765" t="b">
            <v>0</v>
          </cell>
          <cell r="DP1765" t="b">
            <v>0</v>
          </cell>
          <cell r="DV1765">
            <v>0</v>
          </cell>
          <cell r="DX1765">
            <v>0</v>
          </cell>
          <cell r="DZ1765">
            <v>0</v>
          </cell>
          <cell r="EB1765">
            <v>0</v>
          </cell>
          <cell r="ED1765">
            <v>0</v>
          </cell>
          <cell r="EF1765">
            <v>0</v>
          </cell>
          <cell r="EJ1765">
            <v>0</v>
          </cell>
          <cell r="EL1765">
            <v>0</v>
          </cell>
          <cell r="EN1765">
            <v>0</v>
          </cell>
          <cell r="EP1765">
            <v>0</v>
          </cell>
          <cell r="ER1765">
            <v>0</v>
          </cell>
          <cell r="ET1765">
            <v>0</v>
          </cell>
          <cell r="EX1765">
            <v>0</v>
          </cell>
          <cell r="EZ1765">
            <v>0</v>
          </cell>
          <cell r="FD1765">
            <v>0</v>
          </cell>
          <cell r="FF1765">
            <v>0</v>
          </cell>
        </row>
        <row r="1766">
          <cell r="A1766" t="str">
            <v>Suomenoja 1</v>
          </cell>
          <cell r="B1766" t="str">
            <v>Finland</v>
          </cell>
          <cell r="G1766">
            <v>90</v>
          </cell>
          <cell r="H1766">
            <v>150</v>
          </cell>
          <cell r="AK1766">
            <v>28.8</v>
          </cell>
          <cell r="AL1766">
            <v>80</v>
          </cell>
          <cell r="AN1766">
            <v>0</v>
          </cell>
          <cell r="AO1766">
            <v>14.184000000000001</v>
          </cell>
          <cell r="AP1766">
            <v>2236.5</v>
          </cell>
          <cell r="AQ1766">
            <v>17.100000000000001</v>
          </cell>
          <cell r="BG1766" t="b">
            <v>0</v>
          </cell>
          <cell r="BO1766" t="b">
            <v>0</v>
          </cell>
          <cell r="CA1766" t="b">
            <v>0</v>
          </cell>
          <cell r="CB1766" t="b">
            <v>0</v>
          </cell>
          <cell r="CD1766" t="b">
            <v>0</v>
          </cell>
          <cell r="CE1766" t="b">
            <v>0</v>
          </cell>
          <cell r="CG1766" t="b">
            <v>0</v>
          </cell>
          <cell r="CH1766" t="b">
            <v>0</v>
          </cell>
          <cell r="CP1766" t="e">
            <v>#N/A</v>
          </cell>
          <cell r="CT1766" t="b">
            <v>0</v>
          </cell>
          <cell r="CV1766" t="b">
            <v>0</v>
          </cell>
          <cell r="CX1766" t="b">
            <v>0</v>
          </cell>
          <cell r="CZ1766" t="b">
            <v>0</v>
          </cell>
          <cell r="DB1766" t="b">
            <v>0</v>
          </cell>
          <cell r="DD1766" t="b">
            <v>0</v>
          </cell>
          <cell r="DF1766" t="b">
            <v>0</v>
          </cell>
          <cell r="DH1766" t="b">
            <v>0</v>
          </cell>
          <cell r="DJ1766" t="b">
            <v>0</v>
          </cell>
          <cell r="DL1766" t="b">
            <v>0</v>
          </cell>
          <cell r="DN1766" t="b">
            <v>0</v>
          </cell>
          <cell r="DP1766" t="b">
            <v>0</v>
          </cell>
          <cell r="DV1766">
            <v>0</v>
          </cell>
          <cell r="DX1766">
            <v>0</v>
          </cell>
          <cell r="DZ1766">
            <v>0</v>
          </cell>
          <cell r="EB1766">
            <v>0</v>
          </cell>
          <cell r="ED1766">
            <v>0</v>
          </cell>
          <cell r="EF1766">
            <v>0</v>
          </cell>
          <cell r="EJ1766">
            <v>0</v>
          </cell>
          <cell r="EL1766">
            <v>0</v>
          </cell>
          <cell r="EN1766">
            <v>0</v>
          </cell>
          <cell r="EP1766">
            <v>0</v>
          </cell>
          <cell r="ER1766">
            <v>0</v>
          </cell>
          <cell r="ET1766">
            <v>0</v>
          </cell>
          <cell r="EX1766">
            <v>0</v>
          </cell>
          <cell r="EZ1766">
            <v>0</v>
          </cell>
          <cell r="FD1766">
            <v>0</v>
          </cell>
          <cell r="FF1766">
            <v>0</v>
          </cell>
        </row>
        <row r="1767">
          <cell r="A1767" t="str">
            <v>Suomenoja 3</v>
          </cell>
          <cell r="B1767" t="str">
            <v>Finland</v>
          </cell>
          <cell r="G1767">
            <v>45</v>
          </cell>
          <cell r="H1767">
            <v>110</v>
          </cell>
          <cell r="AK1767">
            <v>11.25</v>
          </cell>
          <cell r="AL1767">
            <v>67.222222222222214</v>
          </cell>
          <cell r="AN1767">
            <v>0</v>
          </cell>
          <cell r="AO1767">
            <v>1.8</v>
          </cell>
          <cell r="AP1767">
            <v>450</v>
          </cell>
          <cell r="AQ1767">
            <v>3.6</v>
          </cell>
          <cell r="BG1767" t="b">
            <v>0</v>
          </cell>
          <cell r="BO1767" t="b">
            <v>0</v>
          </cell>
          <cell r="CA1767" t="b">
            <v>0</v>
          </cell>
          <cell r="CB1767" t="b">
            <v>0</v>
          </cell>
          <cell r="CD1767" t="b">
            <v>0</v>
          </cell>
          <cell r="CE1767" t="b">
            <v>0</v>
          </cell>
          <cell r="CG1767" t="b">
            <v>0</v>
          </cell>
          <cell r="CH1767" t="b">
            <v>0</v>
          </cell>
          <cell r="CP1767" t="e">
            <v>#N/A</v>
          </cell>
          <cell r="CT1767" t="b">
            <v>0</v>
          </cell>
          <cell r="CV1767" t="b">
            <v>0</v>
          </cell>
          <cell r="CX1767" t="b">
            <v>0</v>
          </cell>
          <cell r="CZ1767" t="b">
            <v>0</v>
          </cell>
          <cell r="DB1767" t="b">
            <v>0</v>
          </cell>
          <cell r="DD1767" t="b">
            <v>0</v>
          </cell>
          <cell r="DF1767" t="b">
            <v>0</v>
          </cell>
          <cell r="DH1767" t="b">
            <v>0</v>
          </cell>
          <cell r="DJ1767" t="b">
            <v>0</v>
          </cell>
          <cell r="DL1767" t="b">
            <v>0</v>
          </cell>
          <cell r="DN1767" t="b">
            <v>0</v>
          </cell>
          <cell r="DP1767" t="b">
            <v>0</v>
          </cell>
          <cell r="DV1767">
            <v>0</v>
          </cell>
          <cell r="DX1767">
            <v>0</v>
          </cell>
          <cell r="DZ1767">
            <v>0</v>
          </cell>
          <cell r="EB1767">
            <v>0</v>
          </cell>
          <cell r="ED1767">
            <v>0</v>
          </cell>
          <cell r="EF1767">
            <v>0</v>
          </cell>
          <cell r="EJ1767">
            <v>0</v>
          </cell>
          <cell r="EL1767">
            <v>0</v>
          </cell>
          <cell r="EN1767">
            <v>0</v>
          </cell>
          <cell r="EP1767">
            <v>0</v>
          </cell>
          <cell r="ER1767">
            <v>0</v>
          </cell>
          <cell r="ET1767">
            <v>0</v>
          </cell>
          <cell r="EX1767">
            <v>0</v>
          </cell>
          <cell r="EZ1767">
            <v>0</v>
          </cell>
          <cell r="FD1767">
            <v>0</v>
          </cell>
          <cell r="FF1767">
            <v>0</v>
          </cell>
        </row>
        <row r="1768">
          <cell r="A1768" t="str">
            <v>Suomenoja 3</v>
          </cell>
          <cell r="B1768" t="str">
            <v>Finland</v>
          </cell>
          <cell r="G1768">
            <v>45</v>
          </cell>
          <cell r="H1768">
            <v>110</v>
          </cell>
          <cell r="AK1768">
            <v>11.25</v>
          </cell>
          <cell r="AL1768">
            <v>67.222222222222214</v>
          </cell>
          <cell r="AN1768">
            <v>0</v>
          </cell>
          <cell r="AO1768">
            <v>1.8</v>
          </cell>
          <cell r="AP1768">
            <v>450</v>
          </cell>
          <cell r="AQ1768">
            <v>3.6</v>
          </cell>
          <cell r="BG1768" t="b">
            <v>0</v>
          </cell>
          <cell r="BO1768" t="b">
            <v>0</v>
          </cell>
          <cell r="CA1768" t="b">
            <v>0</v>
          </cell>
          <cell r="CB1768" t="b">
            <v>0</v>
          </cell>
          <cell r="CD1768" t="b">
            <v>0</v>
          </cell>
          <cell r="CE1768" t="b">
            <v>0</v>
          </cell>
          <cell r="CG1768" t="b">
            <v>0</v>
          </cell>
          <cell r="CH1768" t="b">
            <v>0</v>
          </cell>
          <cell r="CP1768" t="e">
            <v>#N/A</v>
          </cell>
          <cell r="CT1768" t="b">
            <v>0</v>
          </cell>
          <cell r="CV1768" t="b">
            <v>0</v>
          </cell>
          <cell r="CX1768" t="b">
            <v>0</v>
          </cell>
          <cell r="CZ1768" t="b">
            <v>0</v>
          </cell>
          <cell r="DB1768" t="b">
            <v>0</v>
          </cell>
          <cell r="DD1768" t="b">
            <v>0</v>
          </cell>
          <cell r="DF1768" t="b">
            <v>0</v>
          </cell>
          <cell r="DH1768" t="b">
            <v>0</v>
          </cell>
          <cell r="DJ1768" t="b">
            <v>0</v>
          </cell>
          <cell r="DL1768" t="b">
            <v>0</v>
          </cell>
          <cell r="DN1768" t="b">
            <v>0</v>
          </cell>
          <cell r="DP1768" t="b">
            <v>0</v>
          </cell>
          <cell r="DV1768">
            <v>0</v>
          </cell>
          <cell r="DX1768">
            <v>0</v>
          </cell>
          <cell r="DZ1768">
            <v>0</v>
          </cell>
          <cell r="EB1768">
            <v>0</v>
          </cell>
          <cell r="ED1768">
            <v>0</v>
          </cell>
          <cell r="EF1768">
            <v>0</v>
          </cell>
          <cell r="EJ1768">
            <v>0</v>
          </cell>
          <cell r="EL1768">
            <v>0</v>
          </cell>
          <cell r="EN1768">
            <v>0</v>
          </cell>
          <cell r="EP1768">
            <v>0</v>
          </cell>
          <cell r="ER1768">
            <v>0</v>
          </cell>
          <cell r="ET1768">
            <v>0</v>
          </cell>
          <cell r="EX1768">
            <v>0</v>
          </cell>
          <cell r="EZ1768">
            <v>0</v>
          </cell>
          <cell r="FD1768">
            <v>0</v>
          </cell>
          <cell r="FF1768">
            <v>0</v>
          </cell>
        </row>
        <row r="1769">
          <cell r="A1769" t="str">
            <v>Suomenoja 4</v>
          </cell>
          <cell r="B1769" t="str">
            <v>Finland</v>
          </cell>
          <cell r="G1769">
            <v>234.02999999999997</v>
          </cell>
          <cell r="H1769">
            <v>134.5</v>
          </cell>
          <cell r="AK1769">
            <v>133.39709999999997</v>
          </cell>
          <cell r="AL1769">
            <v>589.73076923076917</v>
          </cell>
          <cell r="AN1769">
            <v>17.484999999999999</v>
          </cell>
          <cell r="AO1769">
            <v>21.79404375</v>
          </cell>
          <cell r="AP1769">
            <v>2963.9899499999997</v>
          </cell>
          <cell r="AQ1769">
            <v>23.402999999999999</v>
          </cell>
          <cell r="BG1769" t="b">
            <v>0</v>
          </cell>
          <cell r="BO1769" t="b">
            <v>0</v>
          </cell>
          <cell r="CA1769" t="b">
            <v>0</v>
          </cell>
          <cell r="CB1769" t="b">
            <v>0</v>
          </cell>
          <cell r="CD1769" t="b">
            <v>0</v>
          </cell>
          <cell r="CE1769" t="b">
            <v>0</v>
          </cell>
          <cell r="CG1769" t="b">
            <v>0</v>
          </cell>
          <cell r="CH1769" t="b">
            <v>0</v>
          </cell>
          <cell r="CP1769" t="e">
            <v>#N/A</v>
          </cell>
          <cell r="CT1769" t="b">
            <v>0</v>
          </cell>
          <cell r="CV1769" t="b">
            <v>0</v>
          </cell>
          <cell r="CX1769" t="b">
            <v>0</v>
          </cell>
          <cell r="CZ1769" t="b">
            <v>0</v>
          </cell>
          <cell r="DB1769" t="b">
            <v>0</v>
          </cell>
          <cell r="DD1769" t="b">
            <v>0</v>
          </cell>
          <cell r="DF1769" t="b">
            <v>0</v>
          </cell>
          <cell r="DH1769" t="b">
            <v>0</v>
          </cell>
          <cell r="DJ1769" t="b">
            <v>0</v>
          </cell>
          <cell r="DL1769" t="b">
            <v>0</v>
          </cell>
          <cell r="DN1769" t="b">
            <v>0</v>
          </cell>
          <cell r="DP1769" t="b">
            <v>0</v>
          </cell>
          <cell r="DV1769">
            <v>0</v>
          </cell>
          <cell r="DX1769">
            <v>0</v>
          </cell>
          <cell r="DZ1769">
            <v>0</v>
          </cell>
          <cell r="EB1769">
            <v>0</v>
          </cell>
          <cell r="ED1769">
            <v>0</v>
          </cell>
          <cell r="EF1769">
            <v>0</v>
          </cell>
          <cell r="EJ1769">
            <v>0</v>
          </cell>
          <cell r="EL1769">
            <v>0</v>
          </cell>
          <cell r="EN1769">
            <v>0</v>
          </cell>
          <cell r="EP1769">
            <v>0</v>
          </cell>
          <cell r="ER1769">
            <v>0</v>
          </cell>
          <cell r="ET1769">
            <v>0</v>
          </cell>
          <cell r="EX1769">
            <v>0</v>
          </cell>
          <cell r="EZ1769">
            <v>0</v>
          </cell>
          <cell r="FD1769">
            <v>0</v>
          </cell>
          <cell r="FF1769">
            <v>0</v>
          </cell>
        </row>
        <row r="1770">
          <cell r="A1770" t="str">
            <v>TAHKOLUOTO (PORI) 1</v>
          </cell>
          <cell r="B1770" t="str">
            <v>Finland</v>
          </cell>
          <cell r="G1770">
            <v>220</v>
          </cell>
          <cell r="H1770">
            <v>0</v>
          </cell>
          <cell r="AK1770">
            <v>82.554999999999993</v>
          </cell>
          <cell r="AL1770">
            <v>0</v>
          </cell>
          <cell r="AN1770">
            <v>0</v>
          </cell>
          <cell r="AO1770">
            <v>34.672000000000004</v>
          </cell>
          <cell r="AP1770">
            <v>5467</v>
          </cell>
          <cell r="AQ1770">
            <v>30.800000000000004</v>
          </cell>
          <cell r="BG1770" t="b">
            <v>0</v>
          </cell>
          <cell r="BO1770" t="b">
            <v>0</v>
          </cell>
          <cell r="CA1770" t="b">
            <v>0</v>
          </cell>
          <cell r="CB1770" t="b">
            <v>0</v>
          </cell>
          <cell r="CD1770" t="b">
            <v>0</v>
          </cell>
          <cell r="CE1770" t="b">
            <v>0</v>
          </cell>
          <cell r="CG1770" t="b">
            <v>0</v>
          </cell>
          <cell r="CH1770" t="b">
            <v>0</v>
          </cell>
          <cell r="CP1770" t="e">
            <v>#N/A</v>
          </cell>
          <cell r="CT1770" t="b">
            <v>0</v>
          </cell>
          <cell r="CV1770" t="b">
            <v>0</v>
          </cell>
          <cell r="CX1770" t="b">
            <v>0</v>
          </cell>
          <cell r="CZ1770" t="b">
            <v>0</v>
          </cell>
          <cell r="DB1770" t="b">
            <v>0</v>
          </cell>
          <cell r="DD1770" t="b">
            <v>0</v>
          </cell>
          <cell r="DF1770" t="b">
            <v>0</v>
          </cell>
          <cell r="DH1770" t="b">
            <v>0</v>
          </cell>
          <cell r="DJ1770" t="b">
            <v>0</v>
          </cell>
          <cell r="DL1770" t="b">
            <v>0</v>
          </cell>
          <cell r="DN1770" t="b">
            <v>0</v>
          </cell>
          <cell r="DP1770" t="b">
            <v>0</v>
          </cell>
          <cell r="DV1770">
            <v>0</v>
          </cell>
          <cell r="DX1770">
            <v>0</v>
          </cell>
          <cell r="DZ1770">
            <v>0</v>
          </cell>
          <cell r="EB1770">
            <v>0</v>
          </cell>
          <cell r="ED1770">
            <v>0</v>
          </cell>
          <cell r="EF1770">
            <v>0</v>
          </cell>
          <cell r="EJ1770">
            <v>0</v>
          </cell>
          <cell r="EL1770">
            <v>0</v>
          </cell>
          <cell r="EN1770">
            <v>0</v>
          </cell>
          <cell r="EP1770">
            <v>0</v>
          </cell>
          <cell r="ER1770">
            <v>0</v>
          </cell>
          <cell r="ET1770">
            <v>0</v>
          </cell>
          <cell r="EX1770">
            <v>0</v>
          </cell>
          <cell r="EZ1770">
            <v>0</v>
          </cell>
          <cell r="FD1770">
            <v>0</v>
          </cell>
          <cell r="FF1770">
            <v>0</v>
          </cell>
        </row>
        <row r="1771">
          <cell r="A1771" t="str">
            <v>TAHKOLUOTO (PORI) 1</v>
          </cell>
          <cell r="B1771" t="str">
            <v>Finland</v>
          </cell>
          <cell r="G1771">
            <v>235</v>
          </cell>
          <cell r="H1771">
            <v>0</v>
          </cell>
          <cell r="AK1771">
            <v>88.183749999999989</v>
          </cell>
          <cell r="AL1771">
            <v>0</v>
          </cell>
          <cell r="AN1771">
            <v>0</v>
          </cell>
          <cell r="AO1771">
            <v>37.036000000000001</v>
          </cell>
          <cell r="AP1771">
            <v>5839.75</v>
          </cell>
          <cell r="AQ1771">
            <v>44.65</v>
          </cell>
          <cell r="BG1771" t="b">
            <v>0</v>
          </cell>
          <cell r="BO1771" t="b">
            <v>0</v>
          </cell>
          <cell r="CA1771" t="b">
            <v>0</v>
          </cell>
          <cell r="CB1771" t="b">
            <v>0</v>
          </cell>
          <cell r="CD1771" t="b">
            <v>0</v>
          </cell>
          <cell r="CE1771" t="b">
            <v>0</v>
          </cell>
          <cell r="CG1771" t="b">
            <v>0</v>
          </cell>
          <cell r="CH1771" t="b">
            <v>0</v>
          </cell>
          <cell r="CP1771" t="e">
            <v>#N/A</v>
          </cell>
          <cell r="CT1771" t="b">
            <v>0</v>
          </cell>
          <cell r="CV1771" t="b">
            <v>0</v>
          </cell>
          <cell r="CX1771" t="b">
            <v>0</v>
          </cell>
          <cell r="CZ1771" t="b">
            <v>0</v>
          </cell>
          <cell r="DB1771" t="b">
            <v>0</v>
          </cell>
          <cell r="DD1771" t="b">
            <v>0</v>
          </cell>
          <cell r="DF1771" t="b">
            <v>0</v>
          </cell>
          <cell r="DH1771" t="b">
            <v>0</v>
          </cell>
          <cell r="DJ1771" t="b">
            <v>0</v>
          </cell>
          <cell r="DL1771" t="b">
            <v>0</v>
          </cell>
          <cell r="DN1771" t="b">
            <v>0</v>
          </cell>
          <cell r="DP1771" t="b">
            <v>0</v>
          </cell>
          <cell r="DV1771">
            <v>0</v>
          </cell>
          <cell r="DX1771">
            <v>0</v>
          </cell>
          <cell r="DZ1771">
            <v>0</v>
          </cell>
          <cell r="EB1771">
            <v>0</v>
          </cell>
          <cell r="ED1771">
            <v>0</v>
          </cell>
          <cell r="EF1771">
            <v>0</v>
          </cell>
          <cell r="EJ1771">
            <v>0</v>
          </cell>
          <cell r="EL1771">
            <v>0</v>
          </cell>
          <cell r="EN1771">
            <v>0</v>
          </cell>
          <cell r="EP1771">
            <v>0</v>
          </cell>
          <cell r="ER1771">
            <v>0</v>
          </cell>
          <cell r="ET1771">
            <v>0</v>
          </cell>
          <cell r="EX1771">
            <v>0</v>
          </cell>
          <cell r="EZ1771">
            <v>0</v>
          </cell>
          <cell r="FD1771">
            <v>0</v>
          </cell>
          <cell r="FF1771">
            <v>0</v>
          </cell>
        </row>
        <row r="1772">
          <cell r="A1772" t="str">
            <v>TAHKOLUOTO FINGRID GT 1-2</v>
          </cell>
          <cell r="B1772" t="str">
            <v>Finland</v>
          </cell>
          <cell r="G1772">
            <v>64</v>
          </cell>
          <cell r="H1772">
            <v>0</v>
          </cell>
          <cell r="AK1772">
            <v>17.631999999999998</v>
          </cell>
          <cell r="AL1772">
            <v>0</v>
          </cell>
          <cell r="AN1772">
            <v>0</v>
          </cell>
          <cell r="AO1772">
            <v>2.56</v>
          </cell>
          <cell r="AP1772">
            <v>960</v>
          </cell>
          <cell r="AQ1772">
            <v>5.12</v>
          </cell>
          <cell r="BG1772" t="b">
            <v>0</v>
          </cell>
          <cell r="BO1772" t="b">
            <v>0</v>
          </cell>
          <cell r="CA1772" t="b">
            <v>0</v>
          </cell>
          <cell r="CB1772" t="b">
            <v>0</v>
          </cell>
          <cell r="CD1772" t="b">
            <v>0</v>
          </cell>
          <cell r="CE1772" t="b">
            <v>0</v>
          </cell>
          <cell r="CG1772" t="b">
            <v>0</v>
          </cell>
          <cell r="CH1772" t="b">
            <v>0</v>
          </cell>
          <cell r="CP1772" t="e">
            <v>#N/A</v>
          </cell>
          <cell r="CT1772" t="b">
            <v>0</v>
          </cell>
          <cell r="CV1772" t="b">
            <v>0</v>
          </cell>
          <cell r="CX1772" t="b">
            <v>0</v>
          </cell>
          <cell r="CZ1772" t="b">
            <v>0</v>
          </cell>
          <cell r="DB1772" t="b">
            <v>0</v>
          </cell>
          <cell r="DD1772" t="b">
            <v>0</v>
          </cell>
          <cell r="DF1772" t="b">
            <v>0</v>
          </cell>
          <cell r="DH1772" t="b">
            <v>0</v>
          </cell>
          <cell r="DJ1772" t="b">
            <v>0</v>
          </cell>
          <cell r="DL1772" t="b">
            <v>0</v>
          </cell>
          <cell r="DN1772" t="b">
            <v>0</v>
          </cell>
          <cell r="DP1772" t="b">
            <v>0</v>
          </cell>
          <cell r="DV1772">
            <v>0</v>
          </cell>
          <cell r="DX1772">
            <v>0</v>
          </cell>
          <cell r="DZ1772">
            <v>0</v>
          </cell>
          <cell r="EB1772">
            <v>0</v>
          </cell>
          <cell r="ED1772">
            <v>0</v>
          </cell>
          <cell r="EF1772">
            <v>0</v>
          </cell>
          <cell r="EJ1772">
            <v>0</v>
          </cell>
          <cell r="EL1772">
            <v>0</v>
          </cell>
          <cell r="EN1772">
            <v>0</v>
          </cell>
          <cell r="EP1772">
            <v>0</v>
          </cell>
          <cell r="ER1772">
            <v>0</v>
          </cell>
          <cell r="ET1772">
            <v>0</v>
          </cell>
          <cell r="EX1772">
            <v>0</v>
          </cell>
          <cell r="EZ1772">
            <v>0</v>
          </cell>
          <cell r="FD1772">
            <v>0</v>
          </cell>
          <cell r="FF1772">
            <v>0</v>
          </cell>
        </row>
        <row r="1773">
          <cell r="A1773" t="str">
            <v>TAHKOLUOTO FINGRID GT 1-2</v>
          </cell>
          <cell r="B1773" t="str">
            <v>Finland</v>
          </cell>
          <cell r="G1773">
            <v>64</v>
          </cell>
          <cell r="H1773">
            <v>0</v>
          </cell>
          <cell r="AK1773">
            <v>17.631999999999998</v>
          </cell>
          <cell r="AL1773">
            <v>0</v>
          </cell>
          <cell r="AN1773">
            <v>0</v>
          </cell>
          <cell r="AO1773">
            <v>2.56</v>
          </cell>
          <cell r="AP1773">
            <v>960</v>
          </cell>
          <cell r="AQ1773">
            <v>9.6</v>
          </cell>
          <cell r="BG1773" t="b">
            <v>0</v>
          </cell>
          <cell r="BO1773" t="b">
            <v>0</v>
          </cell>
          <cell r="CA1773" t="b">
            <v>0</v>
          </cell>
          <cell r="CB1773" t="b">
            <v>0</v>
          </cell>
          <cell r="CD1773" t="b">
            <v>0</v>
          </cell>
          <cell r="CE1773" t="b">
            <v>0</v>
          </cell>
          <cell r="CG1773" t="b">
            <v>0</v>
          </cell>
          <cell r="CH1773" t="b">
            <v>0</v>
          </cell>
          <cell r="CP1773" t="e">
            <v>#N/A</v>
          </cell>
          <cell r="CT1773" t="b">
            <v>0</v>
          </cell>
          <cell r="CV1773" t="b">
            <v>0</v>
          </cell>
          <cell r="CX1773" t="b">
            <v>0</v>
          </cell>
          <cell r="CZ1773" t="b">
            <v>0</v>
          </cell>
          <cell r="DB1773" t="b">
            <v>0</v>
          </cell>
          <cell r="DD1773" t="b">
            <v>0</v>
          </cell>
          <cell r="DF1773" t="b">
            <v>0</v>
          </cell>
          <cell r="DH1773" t="b">
            <v>0</v>
          </cell>
          <cell r="DJ1773" t="b">
            <v>0</v>
          </cell>
          <cell r="DL1773" t="b">
            <v>0</v>
          </cell>
          <cell r="DN1773" t="b">
            <v>0</v>
          </cell>
          <cell r="DP1773" t="b">
            <v>0</v>
          </cell>
          <cell r="DV1773">
            <v>0</v>
          </cell>
          <cell r="DX1773">
            <v>0</v>
          </cell>
          <cell r="DZ1773">
            <v>0</v>
          </cell>
          <cell r="EB1773">
            <v>0</v>
          </cell>
          <cell r="ED1773">
            <v>0</v>
          </cell>
          <cell r="EF1773">
            <v>0</v>
          </cell>
          <cell r="EJ1773">
            <v>0</v>
          </cell>
          <cell r="EL1773">
            <v>0</v>
          </cell>
          <cell r="EN1773">
            <v>0</v>
          </cell>
          <cell r="EP1773">
            <v>0</v>
          </cell>
          <cell r="ER1773">
            <v>0</v>
          </cell>
          <cell r="ET1773">
            <v>0</v>
          </cell>
          <cell r="EX1773">
            <v>0</v>
          </cell>
          <cell r="EZ1773">
            <v>0</v>
          </cell>
          <cell r="FD1773">
            <v>0</v>
          </cell>
          <cell r="FF1773">
            <v>0</v>
          </cell>
        </row>
        <row r="1774">
          <cell r="A1774" t="str">
            <v>TAPIOLA</v>
          </cell>
          <cell r="B1774" t="str">
            <v>Finland</v>
          </cell>
          <cell r="G1774">
            <v>10</v>
          </cell>
          <cell r="H1774">
            <v>0</v>
          </cell>
          <cell r="AK1774">
            <v>4.18</v>
          </cell>
          <cell r="AL1774">
            <v>0</v>
          </cell>
          <cell r="AN1774">
            <v>0</v>
          </cell>
          <cell r="AO1774">
            <v>0.8</v>
          </cell>
          <cell r="AP1774">
            <v>200</v>
          </cell>
          <cell r="AQ1774">
            <v>1.4000000000000001</v>
          </cell>
          <cell r="BG1774" t="b">
            <v>0</v>
          </cell>
          <cell r="BO1774" t="b">
            <v>0</v>
          </cell>
          <cell r="CA1774" t="b">
            <v>0</v>
          </cell>
          <cell r="CB1774" t="b">
            <v>0</v>
          </cell>
          <cell r="CD1774" t="b">
            <v>0</v>
          </cell>
          <cell r="CE1774" t="b">
            <v>0</v>
          </cell>
          <cell r="CG1774" t="b">
            <v>0</v>
          </cell>
          <cell r="CH1774" t="b">
            <v>0</v>
          </cell>
          <cell r="CP1774" t="e">
            <v>#N/A</v>
          </cell>
          <cell r="CT1774" t="b">
            <v>0</v>
          </cell>
          <cell r="CV1774" t="b">
            <v>0</v>
          </cell>
          <cell r="CX1774" t="b">
            <v>0</v>
          </cell>
          <cell r="CZ1774" t="b">
            <v>0</v>
          </cell>
          <cell r="DB1774" t="b">
            <v>0</v>
          </cell>
          <cell r="DD1774" t="b">
            <v>0</v>
          </cell>
          <cell r="DF1774" t="b">
            <v>0</v>
          </cell>
          <cell r="DH1774" t="b">
            <v>0</v>
          </cell>
          <cell r="DJ1774" t="b">
            <v>0</v>
          </cell>
          <cell r="DL1774" t="b">
            <v>0</v>
          </cell>
          <cell r="DN1774" t="b">
            <v>0</v>
          </cell>
          <cell r="DP1774" t="b">
            <v>0</v>
          </cell>
          <cell r="DV1774">
            <v>0</v>
          </cell>
          <cell r="DX1774">
            <v>0</v>
          </cell>
          <cell r="DZ1774">
            <v>0</v>
          </cell>
          <cell r="EB1774">
            <v>0</v>
          </cell>
          <cell r="ED1774">
            <v>0</v>
          </cell>
          <cell r="EF1774">
            <v>0</v>
          </cell>
          <cell r="EJ1774">
            <v>0</v>
          </cell>
          <cell r="EL1774">
            <v>0</v>
          </cell>
          <cell r="EN1774">
            <v>0</v>
          </cell>
          <cell r="EP1774">
            <v>0</v>
          </cell>
          <cell r="ER1774">
            <v>0</v>
          </cell>
          <cell r="ET1774">
            <v>0</v>
          </cell>
          <cell r="EX1774">
            <v>0</v>
          </cell>
          <cell r="EZ1774">
            <v>0</v>
          </cell>
          <cell r="FD1774">
            <v>0</v>
          </cell>
          <cell r="FF1774">
            <v>0</v>
          </cell>
        </row>
        <row r="1775">
          <cell r="A1775" t="str">
            <v>TAPIOLA</v>
          </cell>
          <cell r="B1775" t="str">
            <v>Finland</v>
          </cell>
          <cell r="G1775">
            <v>10</v>
          </cell>
          <cell r="H1775">
            <v>0</v>
          </cell>
          <cell r="AK1775">
            <v>4.18</v>
          </cell>
          <cell r="AL1775">
            <v>0</v>
          </cell>
          <cell r="AN1775">
            <v>0</v>
          </cell>
          <cell r="AO1775">
            <v>0.8</v>
          </cell>
          <cell r="AP1775">
            <v>200</v>
          </cell>
          <cell r="AQ1775">
            <v>1.4000000000000001</v>
          </cell>
          <cell r="BG1775" t="b">
            <v>0</v>
          </cell>
          <cell r="BO1775" t="b">
            <v>0</v>
          </cell>
          <cell r="CA1775" t="b">
            <v>0</v>
          </cell>
          <cell r="CB1775" t="b">
            <v>0</v>
          </cell>
          <cell r="CD1775" t="b">
            <v>0</v>
          </cell>
          <cell r="CE1775" t="b">
            <v>0</v>
          </cell>
          <cell r="CG1775" t="b">
            <v>0</v>
          </cell>
          <cell r="CH1775" t="b">
            <v>0</v>
          </cell>
          <cell r="CP1775" t="e">
            <v>#N/A</v>
          </cell>
          <cell r="CT1775" t="b">
            <v>0</v>
          </cell>
          <cell r="CV1775" t="b">
            <v>0</v>
          </cell>
          <cell r="CX1775" t="b">
            <v>0</v>
          </cell>
          <cell r="CZ1775" t="b">
            <v>0</v>
          </cell>
          <cell r="DB1775" t="b">
            <v>0</v>
          </cell>
          <cell r="DD1775" t="b">
            <v>0</v>
          </cell>
          <cell r="DF1775" t="b">
            <v>0</v>
          </cell>
          <cell r="DH1775" t="b">
            <v>0</v>
          </cell>
          <cell r="DJ1775" t="b">
            <v>0</v>
          </cell>
          <cell r="DL1775" t="b">
            <v>0</v>
          </cell>
          <cell r="DN1775" t="b">
            <v>0</v>
          </cell>
          <cell r="DP1775" t="b">
            <v>0</v>
          </cell>
          <cell r="DV1775">
            <v>0</v>
          </cell>
          <cell r="DX1775">
            <v>0</v>
          </cell>
          <cell r="DZ1775">
            <v>0</v>
          </cell>
          <cell r="EB1775">
            <v>0</v>
          </cell>
          <cell r="ED1775">
            <v>0</v>
          </cell>
          <cell r="EF1775">
            <v>0</v>
          </cell>
          <cell r="EJ1775">
            <v>0</v>
          </cell>
          <cell r="EL1775">
            <v>0</v>
          </cell>
          <cell r="EN1775">
            <v>0</v>
          </cell>
          <cell r="EP1775">
            <v>0</v>
          </cell>
          <cell r="ER1775">
            <v>0</v>
          </cell>
          <cell r="ET1775">
            <v>0</v>
          </cell>
          <cell r="EX1775">
            <v>0</v>
          </cell>
          <cell r="EZ1775">
            <v>0</v>
          </cell>
          <cell r="FD1775">
            <v>0</v>
          </cell>
          <cell r="FF1775">
            <v>0</v>
          </cell>
        </row>
        <row r="1776">
          <cell r="A1776" t="str">
            <v>TOLKKINEN II GT 1-2</v>
          </cell>
          <cell r="B1776" t="str">
            <v>Finland</v>
          </cell>
          <cell r="G1776">
            <v>40</v>
          </cell>
          <cell r="H1776">
            <v>0</v>
          </cell>
          <cell r="AK1776">
            <v>10.26</v>
          </cell>
          <cell r="AL1776">
            <v>0</v>
          </cell>
          <cell r="AN1776">
            <v>0</v>
          </cell>
          <cell r="AO1776">
            <v>1.6</v>
          </cell>
          <cell r="AP1776">
            <v>600</v>
          </cell>
          <cell r="AQ1776">
            <v>3.2</v>
          </cell>
          <cell r="BG1776" t="b">
            <v>0</v>
          </cell>
          <cell r="BO1776" t="b">
            <v>0</v>
          </cell>
          <cell r="CA1776" t="b">
            <v>0</v>
          </cell>
          <cell r="CB1776" t="b">
            <v>0</v>
          </cell>
          <cell r="CD1776" t="b">
            <v>0</v>
          </cell>
          <cell r="CE1776" t="b">
            <v>0</v>
          </cell>
          <cell r="CG1776" t="b">
            <v>0</v>
          </cell>
          <cell r="CH1776" t="b">
            <v>0</v>
          </cell>
          <cell r="CP1776" t="e">
            <v>#N/A</v>
          </cell>
          <cell r="CT1776" t="b">
            <v>0</v>
          </cell>
          <cell r="CV1776" t="b">
            <v>0</v>
          </cell>
          <cell r="CX1776" t="b">
            <v>0</v>
          </cell>
          <cell r="CZ1776" t="b">
            <v>0</v>
          </cell>
          <cell r="DB1776" t="b">
            <v>0</v>
          </cell>
          <cell r="DD1776" t="b">
            <v>0</v>
          </cell>
          <cell r="DF1776" t="b">
            <v>0</v>
          </cell>
          <cell r="DH1776" t="b">
            <v>0</v>
          </cell>
          <cell r="DJ1776" t="b">
            <v>0</v>
          </cell>
          <cell r="DL1776" t="b">
            <v>0</v>
          </cell>
          <cell r="DN1776" t="b">
            <v>0</v>
          </cell>
          <cell r="DP1776" t="b">
            <v>0</v>
          </cell>
          <cell r="DV1776">
            <v>0</v>
          </cell>
          <cell r="DX1776">
            <v>0</v>
          </cell>
          <cell r="DZ1776">
            <v>0</v>
          </cell>
          <cell r="EB1776">
            <v>0</v>
          </cell>
          <cell r="ED1776">
            <v>0</v>
          </cell>
          <cell r="EF1776">
            <v>0</v>
          </cell>
          <cell r="EJ1776">
            <v>0</v>
          </cell>
          <cell r="EL1776">
            <v>0</v>
          </cell>
          <cell r="EN1776">
            <v>0</v>
          </cell>
          <cell r="EP1776">
            <v>0</v>
          </cell>
          <cell r="ER1776">
            <v>0</v>
          </cell>
          <cell r="ET1776">
            <v>0</v>
          </cell>
          <cell r="EX1776">
            <v>0</v>
          </cell>
          <cell r="EZ1776">
            <v>0</v>
          </cell>
          <cell r="FD1776">
            <v>0</v>
          </cell>
          <cell r="FF1776">
            <v>0</v>
          </cell>
        </row>
        <row r="1777">
          <cell r="A1777" t="str">
            <v>TOLKKINEN II GT 1-2</v>
          </cell>
          <cell r="B1777" t="str">
            <v>Finland</v>
          </cell>
          <cell r="G1777">
            <v>40</v>
          </cell>
          <cell r="H1777">
            <v>0</v>
          </cell>
          <cell r="AK1777">
            <v>10.26</v>
          </cell>
          <cell r="AL1777">
            <v>0</v>
          </cell>
          <cell r="AN1777">
            <v>0</v>
          </cell>
          <cell r="AO1777">
            <v>1.6</v>
          </cell>
          <cell r="AP1777">
            <v>600</v>
          </cell>
          <cell r="AQ1777">
            <v>3.2</v>
          </cell>
          <cell r="BG1777" t="b">
            <v>0</v>
          </cell>
          <cell r="BO1777" t="b">
            <v>0</v>
          </cell>
          <cell r="CA1777" t="b">
            <v>0</v>
          </cell>
          <cell r="CB1777" t="b">
            <v>0</v>
          </cell>
          <cell r="CD1777" t="b">
            <v>0</v>
          </cell>
          <cell r="CE1777" t="b">
            <v>0</v>
          </cell>
          <cell r="CG1777" t="b">
            <v>0</v>
          </cell>
          <cell r="CH1777" t="b">
            <v>0</v>
          </cell>
          <cell r="CP1777" t="e">
            <v>#N/A</v>
          </cell>
          <cell r="CT1777" t="b">
            <v>0</v>
          </cell>
          <cell r="CV1777" t="b">
            <v>0</v>
          </cell>
          <cell r="CX1777" t="b">
            <v>0</v>
          </cell>
          <cell r="CZ1777" t="b">
            <v>0</v>
          </cell>
          <cell r="DB1777" t="b">
            <v>0</v>
          </cell>
          <cell r="DD1777" t="b">
            <v>0</v>
          </cell>
          <cell r="DF1777" t="b">
            <v>0</v>
          </cell>
          <cell r="DH1777" t="b">
            <v>0</v>
          </cell>
          <cell r="DJ1777" t="b">
            <v>0</v>
          </cell>
          <cell r="DL1777" t="b">
            <v>0</v>
          </cell>
          <cell r="DN1777" t="b">
            <v>0</v>
          </cell>
          <cell r="DP1777" t="b">
            <v>0</v>
          </cell>
          <cell r="DV1777">
            <v>0</v>
          </cell>
          <cell r="DX1777">
            <v>0</v>
          </cell>
          <cell r="DZ1777">
            <v>0</v>
          </cell>
          <cell r="EB1777">
            <v>0</v>
          </cell>
          <cell r="ED1777">
            <v>0</v>
          </cell>
          <cell r="EF1777">
            <v>0</v>
          </cell>
          <cell r="EJ1777">
            <v>0</v>
          </cell>
          <cell r="EL1777">
            <v>0</v>
          </cell>
          <cell r="EN1777">
            <v>0</v>
          </cell>
          <cell r="EP1777">
            <v>0</v>
          </cell>
          <cell r="ER1777">
            <v>0</v>
          </cell>
          <cell r="ET1777">
            <v>0</v>
          </cell>
          <cell r="EX1777">
            <v>0</v>
          </cell>
          <cell r="EZ1777">
            <v>0</v>
          </cell>
          <cell r="FD1777">
            <v>0</v>
          </cell>
          <cell r="FF1777">
            <v>0</v>
          </cell>
        </row>
        <row r="1778">
          <cell r="A1778" t="str">
            <v>TOLKKINEN II S1</v>
          </cell>
          <cell r="B1778" t="str">
            <v>Finland</v>
          </cell>
          <cell r="G1778">
            <v>11</v>
          </cell>
          <cell r="H1778">
            <v>0</v>
          </cell>
          <cell r="AK1778">
            <v>4.5979999999999999</v>
          </cell>
          <cell r="AL1778">
            <v>0</v>
          </cell>
          <cell r="AN1778">
            <v>0</v>
          </cell>
          <cell r="AO1778">
            <v>0.88</v>
          </cell>
          <cell r="AP1778">
            <v>220</v>
          </cell>
          <cell r="AQ1778">
            <v>1.54</v>
          </cell>
          <cell r="BG1778" t="b">
            <v>0</v>
          </cell>
          <cell r="BO1778" t="b">
            <v>0</v>
          </cell>
          <cell r="CA1778" t="b">
            <v>0</v>
          </cell>
          <cell r="CB1778" t="b">
            <v>0</v>
          </cell>
          <cell r="CD1778" t="b">
            <v>0</v>
          </cell>
          <cell r="CE1778" t="b">
            <v>0</v>
          </cell>
          <cell r="CG1778" t="b">
            <v>0</v>
          </cell>
          <cell r="CH1778" t="b">
            <v>0</v>
          </cell>
          <cell r="CP1778" t="e">
            <v>#N/A</v>
          </cell>
          <cell r="CT1778" t="b">
            <v>0</v>
          </cell>
          <cell r="CV1778" t="b">
            <v>0</v>
          </cell>
          <cell r="CX1778" t="b">
            <v>0</v>
          </cell>
          <cell r="CZ1778" t="b">
            <v>0</v>
          </cell>
          <cell r="DB1778" t="b">
            <v>0</v>
          </cell>
          <cell r="DD1778" t="b">
            <v>0</v>
          </cell>
          <cell r="DF1778" t="b">
            <v>0</v>
          </cell>
          <cell r="DH1778" t="b">
            <v>0</v>
          </cell>
          <cell r="DJ1778" t="b">
            <v>0</v>
          </cell>
          <cell r="DL1778" t="b">
            <v>0</v>
          </cell>
          <cell r="DN1778" t="b">
            <v>0</v>
          </cell>
          <cell r="DP1778" t="b">
            <v>0</v>
          </cell>
          <cell r="DV1778">
            <v>0</v>
          </cell>
          <cell r="DX1778">
            <v>0</v>
          </cell>
          <cell r="DZ1778">
            <v>0</v>
          </cell>
          <cell r="EB1778">
            <v>0</v>
          </cell>
          <cell r="ED1778">
            <v>0</v>
          </cell>
          <cell r="EF1778">
            <v>0</v>
          </cell>
          <cell r="EJ1778">
            <v>0</v>
          </cell>
          <cell r="EL1778">
            <v>0</v>
          </cell>
          <cell r="EN1778">
            <v>0</v>
          </cell>
          <cell r="EP1778">
            <v>0</v>
          </cell>
          <cell r="ER1778">
            <v>0</v>
          </cell>
          <cell r="ET1778">
            <v>0</v>
          </cell>
          <cell r="EX1778">
            <v>0</v>
          </cell>
          <cell r="EZ1778">
            <v>0</v>
          </cell>
          <cell r="FD1778">
            <v>0</v>
          </cell>
          <cell r="FF1778">
            <v>0</v>
          </cell>
        </row>
        <row r="1779">
          <cell r="A1779" t="str">
            <v>TOLKKINEN II S1</v>
          </cell>
          <cell r="B1779" t="str">
            <v>Finland</v>
          </cell>
          <cell r="G1779">
            <v>11</v>
          </cell>
          <cell r="H1779">
            <v>0</v>
          </cell>
          <cell r="AK1779">
            <v>4.5979999999999999</v>
          </cell>
          <cell r="AL1779">
            <v>0</v>
          </cell>
          <cell r="AN1779">
            <v>0</v>
          </cell>
          <cell r="AO1779">
            <v>0.88</v>
          </cell>
          <cell r="AP1779">
            <v>220</v>
          </cell>
          <cell r="AQ1779">
            <v>1.54</v>
          </cell>
          <cell r="BG1779" t="b">
            <v>0</v>
          </cell>
          <cell r="BO1779" t="b">
            <v>0</v>
          </cell>
          <cell r="CA1779" t="b">
            <v>0</v>
          </cell>
          <cell r="CB1779" t="b">
            <v>0</v>
          </cell>
          <cell r="CD1779" t="b">
            <v>0</v>
          </cell>
          <cell r="CE1779" t="b">
            <v>0</v>
          </cell>
          <cell r="CG1779" t="b">
            <v>0</v>
          </cell>
          <cell r="CH1779" t="b">
            <v>0</v>
          </cell>
          <cell r="CP1779" t="e">
            <v>#N/A</v>
          </cell>
          <cell r="CT1779" t="b">
            <v>0</v>
          </cell>
          <cell r="CV1779" t="b">
            <v>0</v>
          </cell>
          <cell r="CX1779" t="b">
            <v>0</v>
          </cell>
          <cell r="CZ1779" t="b">
            <v>0</v>
          </cell>
          <cell r="DB1779" t="b">
            <v>0</v>
          </cell>
          <cell r="DD1779" t="b">
            <v>0</v>
          </cell>
          <cell r="DF1779" t="b">
            <v>0</v>
          </cell>
          <cell r="DH1779" t="b">
            <v>0</v>
          </cell>
          <cell r="DJ1779" t="b">
            <v>0</v>
          </cell>
          <cell r="DL1779" t="b">
            <v>0</v>
          </cell>
          <cell r="DN1779" t="b">
            <v>0</v>
          </cell>
          <cell r="DP1779" t="b">
            <v>0</v>
          </cell>
          <cell r="DV1779">
            <v>0</v>
          </cell>
          <cell r="DX1779">
            <v>0</v>
          </cell>
          <cell r="DZ1779">
            <v>0</v>
          </cell>
          <cell r="EB1779">
            <v>0</v>
          </cell>
          <cell r="ED1779">
            <v>0</v>
          </cell>
          <cell r="EF1779">
            <v>0</v>
          </cell>
          <cell r="EJ1779">
            <v>0</v>
          </cell>
          <cell r="EL1779">
            <v>0</v>
          </cell>
          <cell r="EN1779">
            <v>0</v>
          </cell>
          <cell r="EP1779">
            <v>0</v>
          </cell>
          <cell r="ER1779">
            <v>0</v>
          </cell>
          <cell r="ET1779">
            <v>0</v>
          </cell>
          <cell r="EX1779">
            <v>0</v>
          </cell>
          <cell r="EZ1779">
            <v>0</v>
          </cell>
          <cell r="FD1779">
            <v>0</v>
          </cell>
          <cell r="FF1779">
            <v>0</v>
          </cell>
        </row>
        <row r="1780">
          <cell r="A1780" t="str">
            <v>Tolkkinen3</v>
          </cell>
          <cell r="B1780" t="str">
            <v>Finland</v>
          </cell>
          <cell r="G1780">
            <v>17.5</v>
          </cell>
          <cell r="H1780">
            <v>35</v>
          </cell>
          <cell r="AK1780">
            <v>4.9874999999999998</v>
          </cell>
          <cell r="AL1780">
            <v>19.95</v>
          </cell>
          <cell r="AN1780">
            <v>0</v>
          </cell>
          <cell r="AO1780">
            <v>1.575</v>
          </cell>
          <cell r="AP1780">
            <v>437.5</v>
          </cell>
          <cell r="AQ1780">
            <v>2.4500000000000002</v>
          </cell>
          <cell r="BG1780" t="b">
            <v>0</v>
          </cell>
          <cell r="BO1780" t="b">
            <v>0</v>
          </cell>
          <cell r="CA1780" t="b">
            <v>0</v>
          </cell>
          <cell r="CB1780" t="b">
            <v>0</v>
          </cell>
          <cell r="CD1780" t="b">
            <v>0</v>
          </cell>
          <cell r="CE1780" t="b">
            <v>0</v>
          </cell>
          <cell r="CG1780" t="b">
            <v>0</v>
          </cell>
          <cell r="CH1780" t="b">
            <v>0</v>
          </cell>
          <cell r="CP1780" t="str">
            <v>ECWCHBPC</v>
          </cell>
          <cell r="CT1780" t="b">
            <v>0</v>
          </cell>
          <cell r="CV1780" t="b">
            <v>0</v>
          </cell>
          <cell r="CX1780" t="b">
            <v>0</v>
          </cell>
          <cell r="CZ1780" t="b">
            <v>0</v>
          </cell>
          <cell r="DB1780" t="b">
            <v>0</v>
          </cell>
          <cell r="DD1780" t="b">
            <v>0</v>
          </cell>
          <cell r="DF1780" t="b">
            <v>0</v>
          </cell>
          <cell r="DH1780" t="b">
            <v>0</v>
          </cell>
          <cell r="DJ1780" t="b">
            <v>0</v>
          </cell>
          <cell r="DL1780" t="b">
            <v>0</v>
          </cell>
          <cell r="DN1780" t="b">
            <v>0</v>
          </cell>
          <cell r="DP1780" t="b">
            <v>0</v>
          </cell>
          <cell r="DV1780">
            <v>0</v>
          </cell>
          <cell r="DX1780">
            <v>0</v>
          </cell>
          <cell r="DZ1780">
            <v>0</v>
          </cell>
          <cell r="EB1780">
            <v>0</v>
          </cell>
          <cell r="ED1780">
            <v>0</v>
          </cell>
          <cell r="EF1780">
            <v>0</v>
          </cell>
          <cell r="EJ1780">
            <v>0</v>
          </cell>
          <cell r="EL1780">
            <v>0</v>
          </cell>
          <cell r="EN1780">
            <v>0</v>
          </cell>
          <cell r="EP1780">
            <v>0</v>
          </cell>
          <cell r="ER1780">
            <v>0</v>
          </cell>
          <cell r="ET1780">
            <v>0</v>
          </cell>
          <cell r="EX1780">
            <v>0</v>
          </cell>
          <cell r="EZ1780">
            <v>0</v>
          </cell>
          <cell r="FD1780">
            <v>0</v>
          </cell>
          <cell r="FF1780">
            <v>0</v>
          </cell>
        </row>
        <row r="1781">
          <cell r="A1781" t="str">
            <v>TOPPILA 1</v>
          </cell>
          <cell r="B1781" t="str">
            <v>Finland</v>
          </cell>
          <cell r="G1781">
            <v>77</v>
          </cell>
          <cell r="H1781">
            <v>192.5</v>
          </cell>
          <cell r="AK1781">
            <v>18.287499999999998</v>
          </cell>
          <cell r="AL1781">
            <v>114.296875</v>
          </cell>
          <cell r="AN1781">
            <v>0</v>
          </cell>
          <cell r="AO1781">
            <v>13.475</v>
          </cell>
          <cell r="AP1781">
            <v>2271.5</v>
          </cell>
          <cell r="AQ1781">
            <v>10.780000000000001</v>
          </cell>
          <cell r="BG1781" t="b">
            <v>0</v>
          </cell>
          <cell r="BO1781" t="b">
            <v>0</v>
          </cell>
          <cell r="CA1781" t="b">
            <v>0</v>
          </cell>
          <cell r="CB1781" t="b">
            <v>0</v>
          </cell>
          <cell r="CD1781" t="b">
            <v>0</v>
          </cell>
          <cell r="CE1781" t="b">
            <v>0</v>
          </cell>
          <cell r="CG1781" t="b">
            <v>0</v>
          </cell>
          <cell r="CH1781" t="b">
            <v>0</v>
          </cell>
          <cell r="CP1781" t="e">
            <v>#N/A</v>
          </cell>
          <cell r="CT1781" t="b">
            <v>0</v>
          </cell>
          <cell r="CV1781" t="b">
            <v>0</v>
          </cell>
          <cell r="CX1781" t="b">
            <v>0</v>
          </cell>
          <cell r="CZ1781" t="b">
            <v>0</v>
          </cell>
          <cell r="DB1781" t="b">
            <v>0</v>
          </cell>
          <cell r="DD1781" t="b">
            <v>0</v>
          </cell>
          <cell r="DF1781" t="b">
            <v>0</v>
          </cell>
          <cell r="DH1781" t="b">
            <v>0</v>
          </cell>
          <cell r="DJ1781" t="b">
            <v>0</v>
          </cell>
          <cell r="DL1781" t="b">
            <v>0</v>
          </cell>
          <cell r="DN1781" t="b">
            <v>0</v>
          </cell>
          <cell r="DP1781" t="b">
            <v>0</v>
          </cell>
          <cell r="DV1781">
            <v>0</v>
          </cell>
          <cell r="DX1781">
            <v>0</v>
          </cell>
          <cell r="DZ1781">
            <v>0</v>
          </cell>
          <cell r="EB1781">
            <v>0</v>
          </cell>
          <cell r="ED1781">
            <v>0</v>
          </cell>
          <cell r="EF1781">
            <v>0</v>
          </cell>
          <cell r="EJ1781">
            <v>0</v>
          </cell>
          <cell r="EL1781">
            <v>0</v>
          </cell>
          <cell r="EN1781">
            <v>0</v>
          </cell>
          <cell r="EP1781">
            <v>0</v>
          </cell>
          <cell r="ER1781">
            <v>0</v>
          </cell>
          <cell r="ET1781">
            <v>0</v>
          </cell>
          <cell r="EX1781">
            <v>0</v>
          </cell>
          <cell r="EZ1781">
            <v>0</v>
          </cell>
          <cell r="FD1781">
            <v>0</v>
          </cell>
          <cell r="FF1781">
            <v>0</v>
          </cell>
        </row>
        <row r="1782">
          <cell r="A1782" t="str">
            <v>TOPPILA 1</v>
          </cell>
          <cell r="B1782" t="str">
            <v>Finland</v>
          </cell>
          <cell r="G1782">
            <v>77</v>
          </cell>
          <cell r="H1782">
            <v>192.5</v>
          </cell>
          <cell r="AK1782">
            <v>18.287499999999998</v>
          </cell>
          <cell r="AL1782">
            <v>114.296875</v>
          </cell>
          <cell r="AN1782">
            <v>0</v>
          </cell>
          <cell r="AO1782">
            <v>13.475</v>
          </cell>
          <cell r="AP1782">
            <v>2271.5</v>
          </cell>
          <cell r="AQ1782">
            <v>10.780000000000001</v>
          </cell>
          <cell r="BG1782" t="b">
            <v>0</v>
          </cell>
          <cell r="BO1782" t="b">
            <v>0</v>
          </cell>
          <cell r="CA1782" t="b">
            <v>0</v>
          </cell>
          <cell r="CB1782" t="b">
            <v>0</v>
          </cell>
          <cell r="CD1782" t="b">
            <v>0</v>
          </cell>
          <cell r="CE1782" t="b">
            <v>0</v>
          </cell>
          <cell r="CG1782" t="b">
            <v>0</v>
          </cell>
          <cell r="CH1782" t="b">
            <v>0</v>
          </cell>
          <cell r="CP1782" t="e">
            <v>#N/A</v>
          </cell>
          <cell r="CT1782" t="b">
            <v>0</v>
          </cell>
          <cell r="CV1782" t="b">
            <v>0</v>
          </cell>
          <cell r="CX1782" t="b">
            <v>0</v>
          </cell>
          <cell r="CZ1782" t="b">
            <v>0</v>
          </cell>
          <cell r="DB1782" t="b">
            <v>0</v>
          </cell>
          <cell r="DD1782" t="b">
            <v>0</v>
          </cell>
          <cell r="DF1782" t="b">
            <v>0</v>
          </cell>
          <cell r="DH1782" t="b">
            <v>0</v>
          </cell>
          <cell r="DJ1782" t="b">
            <v>0</v>
          </cell>
          <cell r="DL1782" t="b">
            <v>0</v>
          </cell>
          <cell r="DN1782" t="b">
            <v>0</v>
          </cell>
          <cell r="DP1782" t="b">
            <v>0</v>
          </cell>
          <cell r="DV1782">
            <v>0</v>
          </cell>
          <cell r="DX1782">
            <v>0</v>
          </cell>
          <cell r="DZ1782">
            <v>0</v>
          </cell>
          <cell r="EB1782">
            <v>0</v>
          </cell>
          <cell r="ED1782">
            <v>0</v>
          </cell>
          <cell r="EF1782">
            <v>0</v>
          </cell>
          <cell r="EJ1782">
            <v>0</v>
          </cell>
          <cell r="EL1782">
            <v>0</v>
          </cell>
          <cell r="EN1782">
            <v>0</v>
          </cell>
          <cell r="EP1782">
            <v>0</v>
          </cell>
          <cell r="ER1782">
            <v>0</v>
          </cell>
          <cell r="ET1782">
            <v>0</v>
          </cell>
          <cell r="EX1782">
            <v>0</v>
          </cell>
          <cell r="EZ1782">
            <v>0</v>
          </cell>
          <cell r="FD1782">
            <v>0</v>
          </cell>
          <cell r="FF1782">
            <v>0</v>
          </cell>
        </row>
        <row r="1783">
          <cell r="A1783" t="str">
            <v>TOPPILA 2</v>
          </cell>
          <cell r="B1783" t="str">
            <v>Finland</v>
          </cell>
          <cell r="G1783">
            <v>113</v>
          </cell>
          <cell r="H1783">
            <v>282.5</v>
          </cell>
          <cell r="AK1783">
            <v>26.837499999999999</v>
          </cell>
          <cell r="AL1783">
            <v>167.734375</v>
          </cell>
          <cell r="AN1783">
            <v>0</v>
          </cell>
          <cell r="AO1783">
            <v>19.774999999999999</v>
          </cell>
          <cell r="AP1783">
            <v>3333.5</v>
          </cell>
          <cell r="AQ1783">
            <v>15.820000000000002</v>
          </cell>
          <cell r="BG1783" t="b">
            <v>0</v>
          </cell>
          <cell r="BO1783" t="b">
            <v>0</v>
          </cell>
          <cell r="CA1783" t="b">
            <v>0</v>
          </cell>
          <cell r="CB1783" t="b">
            <v>0</v>
          </cell>
          <cell r="CD1783" t="b">
            <v>0</v>
          </cell>
          <cell r="CE1783" t="b">
            <v>0</v>
          </cell>
          <cell r="CG1783" t="b">
            <v>0</v>
          </cell>
          <cell r="CH1783" t="b">
            <v>0</v>
          </cell>
          <cell r="CP1783" t="e">
            <v>#N/A</v>
          </cell>
          <cell r="CT1783" t="b">
            <v>0</v>
          </cell>
          <cell r="CV1783" t="b">
            <v>0</v>
          </cell>
          <cell r="CX1783" t="b">
            <v>0</v>
          </cell>
          <cell r="CZ1783" t="b">
            <v>0</v>
          </cell>
          <cell r="DB1783" t="b">
            <v>0</v>
          </cell>
          <cell r="DD1783" t="b">
            <v>0</v>
          </cell>
          <cell r="DF1783" t="b">
            <v>0</v>
          </cell>
          <cell r="DH1783" t="b">
            <v>0</v>
          </cell>
          <cell r="DJ1783" t="b">
            <v>0</v>
          </cell>
          <cell r="DL1783" t="b">
            <v>0</v>
          </cell>
          <cell r="DN1783" t="b">
            <v>0</v>
          </cell>
          <cell r="DP1783" t="b">
            <v>0</v>
          </cell>
          <cell r="DV1783">
            <v>0</v>
          </cell>
          <cell r="DX1783">
            <v>0</v>
          </cell>
          <cell r="DZ1783">
            <v>0</v>
          </cell>
          <cell r="EB1783">
            <v>0</v>
          </cell>
          <cell r="ED1783">
            <v>0</v>
          </cell>
          <cell r="EF1783">
            <v>0</v>
          </cell>
          <cell r="EJ1783">
            <v>0</v>
          </cell>
          <cell r="EL1783">
            <v>0</v>
          </cell>
          <cell r="EN1783">
            <v>0</v>
          </cell>
          <cell r="EP1783">
            <v>0</v>
          </cell>
          <cell r="ER1783">
            <v>0</v>
          </cell>
          <cell r="ET1783">
            <v>0</v>
          </cell>
          <cell r="EX1783">
            <v>0</v>
          </cell>
          <cell r="EZ1783">
            <v>0</v>
          </cell>
          <cell r="FD1783">
            <v>0</v>
          </cell>
          <cell r="FF1783">
            <v>0</v>
          </cell>
        </row>
        <row r="1784">
          <cell r="A1784" t="str">
            <v>TOPPILA 2</v>
          </cell>
          <cell r="B1784" t="str">
            <v>Finland</v>
          </cell>
          <cell r="G1784">
            <v>113</v>
          </cell>
          <cell r="H1784">
            <v>282.5</v>
          </cell>
          <cell r="AK1784">
            <v>26.837499999999999</v>
          </cell>
          <cell r="AL1784">
            <v>167.734375</v>
          </cell>
          <cell r="AN1784">
            <v>0</v>
          </cell>
          <cell r="AO1784">
            <v>19.774999999999999</v>
          </cell>
          <cell r="AP1784">
            <v>3333.5</v>
          </cell>
          <cell r="AQ1784">
            <v>15.820000000000002</v>
          </cell>
          <cell r="BG1784" t="b">
            <v>0</v>
          </cell>
          <cell r="BO1784" t="b">
            <v>0</v>
          </cell>
          <cell r="CA1784" t="b">
            <v>0</v>
          </cell>
          <cell r="CB1784" t="b">
            <v>0</v>
          </cell>
          <cell r="CD1784" t="b">
            <v>0</v>
          </cell>
          <cell r="CE1784" t="b">
            <v>0</v>
          </cell>
          <cell r="CG1784" t="b">
            <v>0</v>
          </cell>
          <cell r="CH1784" t="b">
            <v>0</v>
          </cell>
          <cell r="CP1784" t="e">
            <v>#N/A</v>
          </cell>
          <cell r="CT1784" t="b">
            <v>0</v>
          </cell>
          <cell r="CV1784" t="b">
            <v>0</v>
          </cell>
          <cell r="CX1784" t="b">
            <v>0</v>
          </cell>
          <cell r="CZ1784" t="b">
            <v>0</v>
          </cell>
          <cell r="DB1784" t="b">
            <v>0</v>
          </cell>
          <cell r="DD1784" t="b">
            <v>0</v>
          </cell>
          <cell r="DF1784" t="b">
            <v>0</v>
          </cell>
          <cell r="DH1784" t="b">
            <v>0</v>
          </cell>
          <cell r="DJ1784" t="b">
            <v>0</v>
          </cell>
          <cell r="DL1784" t="b">
            <v>0</v>
          </cell>
          <cell r="DN1784" t="b">
            <v>0</v>
          </cell>
          <cell r="DP1784" t="b">
            <v>0</v>
          </cell>
          <cell r="DV1784">
            <v>0</v>
          </cell>
          <cell r="DX1784">
            <v>0</v>
          </cell>
          <cell r="DZ1784">
            <v>0</v>
          </cell>
          <cell r="EB1784">
            <v>0</v>
          </cell>
          <cell r="ED1784">
            <v>0</v>
          </cell>
          <cell r="EF1784">
            <v>0</v>
          </cell>
          <cell r="EJ1784">
            <v>0</v>
          </cell>
          <cell r="EL1784">
            <v>0</v>
          </cell>
          <cell r="EN1784">
            <v>0</v>
          </cell>
          <cell r="EP1784">
            <v>0</v>
          </cell>
          <cell r="ER1784">
            <v>0</v>
          </cell>
          <cell r="ET1784">
            <v>0</v>
          </cell>
          <cell r="EX1784">
            <v>0</v>
          </cell>
          <cell r="EZ1784">
            <v>0</v>
          </cell>
          <cell r="FD1784">
            <v>0</v>
          </cell>
          <cell r="FF1784">
            <v>0</v>
          </cell>
        </row>
        <row r="1785">
          <cell r="A1785" t="str">
            <v>TORANKI 1</v>
          </cell>
          <cell r="B1785" t="str">
            <v>Finland</v>
          </cell>
          <cell r="G1785">
            <v>6</v>
          </cell>
          <cell r="H1785">
            <v>15</v>
          </cell>
          <cell r="AK1785">
            <v>1.4249999999999998</v>
          </cell>
          <cell r="AL1785">
            <v>8.90625</v>
          </cell>
          <cell r="AN1785">
            <v>0</v>
          </cell>
          <cell r="AO1785">
            <v>1.0499999999999998</v>
          </cell>
          <cell r="AP1785">
            <v>177</v>
          </cell>
          <cell r="AQ1785">
            <v>0.84000000000000008</v>
          </cell>
          <cell r="BG1785" t="b">
            <v>0</v>
          </cell>
          <cell r="BO1785" t="b">
            <v>0</v>
          </cell>
          <cell r="CA1785" t="b">
            <v>0</v>
          </cell>
          <cell r="CB1785" t="b">
            <v>0</v>
          </cell>
          <cell r="CD1785" t="b">
            <v>0</v>
          </cell>
          <cell r="CE1785" t="b">
            <v>0</v>
          </cell>
          <cell r="CG1785" t="b">
            <v>0</v>
          </cell>
          <cell r="CH1785" t="b">
            <v>0</v>
          </cell>
          <cell r="CP1785" t="e">
            <v>#N/A</v>
          </cell>
          <cell r="CT1785" t="b">
            <v>0</v>
          </cell>
          <cell r="CV1785" t="b">
            <v>0</v>
          </cell>
          <cell r="CX1785" t="b">
            <v>0</v>
          </cell>
          <cell r="CZ1785" t="b">
            <v>0</v>
          </cell>
          <cell r="DB1785" t="b">
            <v>0</v>
          </cell>
          <cell r="DD1785" t="b">
            <v>0</v>
          </cell>
          <cell r="DF1785" t="b">
            <v>0</v>
          </cell>
          <cell r="DH1785" t="b">
            <v>0</v>
          </cell>
          <cell r="DJ1785" t="b">
            <v>0</v>
          </cell>
          <cell r="DL1785" t="b">
            <v>0</v>
          </cell>
          <cell r="DN1785" t="b">
            <v>0</v>
          </cell>
          <cell r="DP1785" t="b">
            <v>0</v>
          </cell>
          <cell r="DV1785">
            <v>0</v>
          </cell>
          <cell r="DX1785">
            <v>0</v>
          </cell>
          <cell r="DZ1785">
            <v>0</v>
          </cell>
          <cell r="EB1785">
            <v>0</v>
          </cell>
          <cell r="ED1785">
            <v>0</v>
          </cell>
          <cell r="EF1785">
            <v>0</v>
          </cell>
          <cell r="EJ1785">
            <v>0</v>
          </cell>
          <cell r="EL1785">
            <v>0</v>
          </cell>
          <cell r="EN1785">
            <v>0</v>
          </cell>
          <cell r="EP1785">
            <v>0</v>
          </cell>
          <cell r="ER1785">
            <v>0</v>
          </cell>
          <cell r="ET1785">
            <v>0</v>
          </cell>
          <cell r="EX1785">
            <v>0</v>
          </cell>
          <cell r="EZ1785">
            <v>0</v>
          </cell>
          <cell r="FD1785">
            <v>0</v>
          </cell>
          <cell r="FF1785">
            <v>0</v>
          </cell>
        </row>
        <row r="1786">
          <cell r="A1786" t="str">
            <v>TORANKI 1</v>
          </cell>
          <cell r="B1786" t="str">
            <v>Finland</v>
          </cell>
          <cell r="G1786">
            <v>6</v>
          </cell>
          <cell r="H1786">
            <v>15</v>
          </cell>
          <cell r="AK1786">
            <v>1.4249999999999998</v>
          </cell>
          <cell r="AL1786">
            <v>8.90625</v>
          </cell>
          <cell r="AN1786">
            <v>0</v>
          </cell>
          <cell r="AO1786">
            <v>1.0499999999999998</v>
          </cell>
          <cell r="AP1786">
            <v>177</v>
          </cell>
          <cell r="AQ1786">
            <v>0.84000000000000008</v>
          </cell>
          <cell r="BG1786" t="b">
            <v>0</v>
          </cell>
          <cell r="BO1786" t="b">
            <v>0</v>
          </cell>
          <cell r="CA1786" t="b">
            <v>0</v>
          </cell>
          <cell r="CB1786" t="b">
            <v>0</v>
          </cell>
          <cell r="CD1786" t="b">
            <v>0</v>
          </cell>
          <cell r="CE1786" t="b">
            <v>0</v>
          </cell>
          <cell r="CG1786" t="b">
            <v>0</v>
          </cell>
          <cell r="CH1786" t="b">
            <v>0</v>
          </cell>
          <cell r="CP1786" t="e">
            <v>#N/A</v>
          </cell>
          <cell r="CT1786" t="b">
            <v>0</v>
          </cell>
          <cell r="CV1786" t="b">
            <v>0</v>
          </cell>
          <cell r="CX1786" t="b">
            <v>0</v>
          </cell>
          <cell r="CZ1786" t="b">
            <v>0</v>
          </cell>
          <cell r="DB1786" t="b">
            <v>0</v>
          </cell>
          <cell r="DD1786" t="b">
            <v>0</v>
          </cell>
          <cell r="DF1786" t="b">
            <v>0</v>
          </cell>
          <cell r="DH1786" t="b">
            <v>0</v>
          </cell>
          <cell r="DJ1786" t="b">
            <v>0</v>
          </cell>
          <cell r="DL1786" t="b">
            <v>0</v>
          </cell>
          <cell r="DN1786" t="b">
            <v>0</v>
          </cell>
          <cell r="DP1786" t="b">
            <v>0</v>
          </cell>
          <cell r="DV1786">
            <v>0</v>
          </cell>
          <cell r="DX1786">
            <v>0</v>
          </cell>
          <cell r="DZ1786">
            <v>0</v>
          </cell>
          <cell r="EB1786">
            <v>0</v>
          </cell>
          <cell r="ED1786">
            <v>0</v>
          </cell>
          <cell r="EF1786">
            <v>0</v>
          </cell>
          <cell r="EJ1786">
            <v>0</v>
          </cell>
          <cell r="EL1786">
            <v>0</v>
          </cell>
          <cell r="EN1786">
            <v>0</v>
          </cell>
          <cell r="EP1786">
            <v>0</v>
          </cell>
          <cell r="ER1786">
            <v>0</v>
          </cell>
          <cell r="ET1786">
            <v>0</v>
          </cell>
          <cell r="EX1786">
            <v>0</v>
          </cell>
          <cell r="EZ1786">
            <v>0</v>
          </cell>
          <cell r="FD1786">
            <v>0</v>
          </cell>
          <cell r="FF1786">
            <v>0</v>
          </cell>
        </row>
        <row r="1787">
          <cell r="A1787" t="str">
            <v>TURKU (TE)</v>
          </cell>
          <cell r="B1787" t="str">
            <v>Finland</v>
          </cell>
          <cell r="G1787">
            <v>61.828000000000003</v>
          </cell>
          <cell r="H1787">
            <v>123.65600000000001</v>
          </cell>
          <cell r="AK1787">
            <v>17.620979999999999</v>
          </cell>
          <cell r="AL1787">
            <v>70.483919999999998</v>
          </cell>
          <cell r="AN1787">
            <v>0</v>
          </cell>
          <cell r="AO1787">
            <v>4.9462400000000004</v>
          </cell>
          <cell r="AP1787">
            <v>1236.56</v>
          </cell>
          <cell r="AQ1787">
            <v>8.6559200000000018</v>
          </cell>
          <cell r="BG1787" t="b">
            <v>0</v>
          </cell>
          <cell r="BO1787" t="b">
            <v>0</v>
          </cell>
          <cell r="CA1787" t="b">
            <v>0</v>
          </cell>
          <cell r="CB1787" t="b">
            <v>0</v>
          </cell>
          <cell r="CD1787" t="b">
            <v>0</v>
          </cell>
          <cell r="CE1787" t="b">
            <v>0</v>
          </cell>
          <cell r="CG1787" t="b">
            <v>0</v>
          </cell>
          <cell r="CH1787" t="b">
            <v>0</v>
          </cell>
          <cell r="CP1787" t="e">
            <v>#N/A</v>
          </cell>
          <cell r="CT1787" t="b">
            <v>0</v>
          </cell>
          <cell r="CV1787" t="b">
            <v>0</v>
          </cell>
          <cell r="CX1787" t="b">
            <v>0</v>
          </cell>
          <cell r="CZ1787" t="b">
            <v>0</v>
          </cell>
          <cell r="DB1787" t="b">
            <v>0</v>
          </cell>
          <cell r="DD1787" t="b">
            <v>0</v>
          </cell>
          <cell r="DF1787" t="b">
            <v>0</v>
          </cell>
          <cell r="DH1787" t="b">
            <v>0</v>
          </cell>
          <cell r="DJ1787" t="b">
            <v>0</v>
          </cell>
          <cell r="DL1787" t="b">
            <v>0</v>
          </cell>
          <cell r="DN1787" t="b">
            <v>0</v>
          </cell>
          <cell r="DP1787" t="b">
            <v>0</v>
          </cell>
          <cell r="DV1787">
            <v>0</v>
          </cell>
          <cell r="DX1787">
            <v>0</v>
          </cell>
          <cell r="DZ1787">
            <v>0</v>
          </cell>
          <cell r="EB1787">
            <v>0</v>
          </cell>
          <cell r="ED1787">
            <v>0</v>
          </cell>
          <cell r="EF1787">
            <v>0</v>
          </cell>
          <cell r="EJ1787">
            <v>0</v>
          </cell>
          <cell r="EL1787">
            <v>0</v>
          </cell>
          <cell r="EN1787">
            <v>0</v>
          </cell>
          <cell r="EP1787">
            <v>0</v>
          </cell>
          <cell r="ER1787">
            <v>0</v>
          </cell>
          <cell r="ET1787">
            <v>0</v>
          </cell>
          <cell r="EX1787">
            <v>0</v>
          </cell>
          <cell r="EZ1787">
            <v>0</v>
          </cell>
          <cell r="FD1787">
            <v>0</v>
          </cell>
          <cell r="FF1787">
            <v>0</v>
          </cell>
        </row>
        <row r="1788">
          <cell r="A1788" t="str">
            <v>VANAJA FINGRID GT 1</v>
          </cell>
          <cell r="B1788" t="str">
            <v>Finland</v>
          </cell>
          <cell r="G1788">
            <v>48</v>
          </cell>
          <cell r="H1788">
            <v>0</v>
          </cell>
          <cell r="AK1788">
            <v>12.312000000000001</v>
          </cell>
          <cell r="AL1788">
            <v>0</v>
          </cell>
          <cell r="AN1788">
            <v>0</v>
          </cell>
          <cell r="AO1788">
            <v>1.92</v>
          </cell>
          <cell r="AP1788">
            <v>720</v>
          </cell>
          <cell r="AQ1788">
            <v>3.84</v>
          </cell>
          <cell r="BG1788" t="b">
            <v>0</v>
          </cell>
          <cell r="BO1788" t="b">
            <v>0</v>
          </cell>
          <cell r="CA1788" t="b">
            <v>0</v>
          </cell>
          <cell r="CB1788" t="b">
            <v>0</v>
          </cell>
          <cell r="CD1788" t="b">
            <v>0</v>
          </cell>
          <cell r="CE1788" t="b">
            <v>0</v>
          </cell>
          <cell r="CG1788" t="b">
            <v>0</v>
          </cell>
          <cell r="CH1788" t="b">
            <v>0</v>
          </cell>
          <cell r="CP1788" t="e">
            <v>#N/A</v>
          </cell>
          <cell r="CT1788" t="b">
            <v>0</v>
          </cell>
          <cell r="CV1788" t="b">
            <v>0</v>
          </cell>
          <cell r="CX1788" t="b">
            <v>0</v>
          </cell>
          <cell r="CZ1788" t="b">
            <v>0</v>
          </cell>
          <cell r="DB1788" t="b">
            <v>0</v>
          </cell>
          <cell r="DD1788" t="b">
            <v>0</v>
          </cell>
          <cell r="DF1788" t="b">
            <v>0</v>
          </cell>
          <cell r="DH1788" t="b">
            <v>0</v>
          </cell>
          <cell r="DJ1788" t="b">
            <v>0</v>
          </cell>
          <cell r="DL1788" t="b">
            <v>0</v>
          </cell>
          <cell r="DN1788" t="b">
            <v>0</v>
          </cell>
          <cell r="DP1788" t="b">
            <v>0</v>
          </cell>
          <cell r="DV1788">
            <v>0</v>
          </cell>
          <cell r="DX1788">
            <v>0</v>
          </cell>
          <cell r="DZ1788">
            <v>0</v>
          </cell>
          <cell r="EB1788">
            <v>0</v>
          </cell>
          <cell r="ED1788">
            <v>0</v>
          </cell>
          <cell r="EF1788">
            <v>0</v>
          </cell>
          <cell r="EJ1788">
            <v>0</v>
          </cell>
          <cell r="EL1788">
            <v>0</v>
          </cell>
          <cell r="EN1788">
            <v>0</v>
          </cell>
          <cell r="EP1788">
            <v>0</v>
          </cell>
          <cell r="ER1788">
            <v>0</v>
          </cell>
          <cell r="ET1788">
            <v>0</v>
          </cell>
          <cell r="EX1788">
            <v>0</v>
          </cell>
          <cell r="EZ1788">
            <v>0</v>
          </cell>
          <cell r="FD1788">
            <v>0</v>
          </cell>
          <cell r="FF1788">
            <v>0</v>
          </cell>
        </row>
        <row r="1789">
          <cell r="A1789" t="str">
            <v>VANAJA FINGRID GT 1</v>
          </cell>
          <cell r="B1789" t="str">
            <v>Finland</v>
          </cell>
          <cell r="G1789">
            <v>48</v>
          </cell>
          <cell r="H1789">
            <v>0</v>
          </cell>
          <cell r="AK1789">
            <v>12.312000000000001</v>
          </cell>
          <cell r="AL1789">
            <v>0</v>
          </cell>
          <cell r="AN1789">
            <v>0</v>
          </cell>
          <cell r="AO1789">
            <v>1.92</v>
          </cell>
          <cell r="AP1789">
            <v>720</v>
          </cell>
          <cell r="AQ1789">
            <v>3.84</v>
          </cell>
          <cell r="BG1789" t="b">
            <v>0</v>
          </cell>
          <cell r="BO1789" t="b">
            <v>0</v>
          </cell>
          <cell r="CA1789" t="b">
            <v>0</v>
          </cell>
          <cell r="CB1789" t="b">
            <v>0</v>
          </cell>
          <cell r="CD1789" t="b">
            <v>0</v>
          </cell>
          <cell r="CE1789" t="b">
            <v>0</v>
          </cell>
          <cell r="CG1789" t="b">
            <v>0</v>
          </cell>
          <cell r="CH1789" t="b">
            <v>0</v>
          </cell>
          <cell r="CP1789" t="e">
            <v>#N/A</v>
          </cell>
          <cell r="CT1789" t="b">
            <v>0</v>
          </cell>
          <cell r="CV1789" t="b">
            <v>0</v>
          </cell>
          <cell r="CX1789" t="b">
            <v>0</v>
          </cell>
          <cell r="CZ1789" t="b">
            <v>0</v>
          </cell>
          <cell r="DB1789" t="b">
            <v>0</v>
          </cell>
          <cell r="DD1789" t="b">
            <v>0</v>
          </cell>
          <cell r="DF1789" t="b">
            <v>0</v>
          </cell>
          <cell r="DH1789" t="b">
            <v>0</v>
          </cell>
          <cell r="DJ1789" t="b">
            <v>0</v>
          </cell>
          <cell r="DL1789" t="b">
            <v>0</v>
          </cell>
          <cell r="DN1789" t="b">
            <v>0</v>
          </cell>
          <cell r="DP1789" t="b">
            <v>0</v>
          </cell>
          <cell r="DV1789">
            <v>0</v>
          </cell>
          <cell r="DX1789">
            <v>0</v>
          </cell>
          <cell r="DZ1789">
            <v>0</v>
          </cell>
          <cell r="EB1789">
            <v>0</v>
          </cell>
          <cell r="ED1789">
            <v>0</v>
          </cell>
          <cell r="EF1789">
            <v>0</v>
          </cell>
          <cell r="EJ1789">
            <v>0</v>
          </cell>
          <cell r="EL1789">
            <v>0</v>
          </cell>
          <cell r="EN1789">
            <v>0</v>
          </cell>
          <cell r="EP1789">
            <v>0</v>
          </cell>
          <cell r="ER1789">
            <v>0</v>
          </cell>
          <cell r="ET1789">
            <v>0</v>
          </cell>
          <cell r="EX1789">
            <v>0</v>
          </cell>
          <cell r="EZ1789">
            <v>0</v>
          </cell>
          <cell r="FD1789">
            <v>0</v>
          </cell>
          <cell r="FF1789">
            <v>0</v>
          </cell>
        </row>
        <row r="1790">
          <cell r="A1790" t="str">
            <v>VASKILUOTO 2</v>
          </cell>
          <cell r="B1790" t="str">
            <v>Finland</v>
          </cell>
          <cell r="G1790">
            <v>160</v>
          </cell>
          <cell r="H1790">
            <v>266.66666666666669</v>
          </cell>
          <cell r="AK1790">
            <v>50.16</v>
          </cell>
          <cell r="AL1790">
            <v>139.33333333333334</v>
          </cell>
          <cell r="AN1790">
            <v>0</v>
          </cell>
          <cell r="AO1790">
            <v>25.216000000000001</v>
          </cell>
          <cell r="AP1790">
            <v>3976</v>
          </cell>
          <cell r="AQ1790">
            <v>22.400000000000002</v>
          </cell>
          <cell r="BG1790" t="b">
            <v>0</v>
          </cell>
          <cell r="BO1790" t="b">
            <v>0</v>
          </cell>
          <cell r="CA1790" t="b">
            <v>0</v>
          </cell>
          <cell r="CB1790" t="b">
            <v>0</v>
          </cell>
          <cell r="CD1790" t="b">
            <v>0</v>
          </cell>
          <cell r="CE1790" t="b">
            <v>0</v>
          </cell>
          <cell r="CG1790" t="b">
            <v>0</v>
          </cell>
          <cell r="CH1790" t="b">
            <v>0</v>
          </cell>
          <cell r="CP1790" t="e">
            <v>#N/A</v>
          </cell>
          <cell r="CT1790" t="b">
            <v>0</v>
          </cell>
          <cell r="CV1790" t="b">
            <v>0</v>
          </cell>
          <cell r="CX1790" t="b">
            <v>0</v>
          </cell>
          <cell r="CZ1790" t="b">
            <v>0</v>
          </cell>
          <cell r="DB1790" t="b">
            <v>0</v>
          </cell>
          <cell r="DD1790" t="b">
            <v>0</v>
          </cell>
          <cell r="DF1790" t="b">
            <v>0</v>
          </cell>
          <cell r="DH1790" t="b">
            <v>0</v>
          </cell>
          <cell r="DJ1790" t="b">
            <v>0</v>
          </cell>
          <cell r="DL1790" t="b">
            <v>0</v>
          </cell>
          <cell r="DN1790" t="b">
            <v>0</v>
          </cell>
          <cell r="DP1790" t="b">
            <v>0</v>
          </cell>
          <cell r="DV1790">
            <v>0</v>
          </cell>
          <cell r="DX1790">
            <v>0</v>
          </cell>
          <cell r="DZ1790">
            <v>0</v>
          </cell>
          <cell r="EB1790">
            <v>0</v>
          </cell>
          <cell r="ED1790">
            <v>0</v>
          </cell>
          <cell r="EF1790">
            <v>0</v>
          </cell>
          <cell r="EJ1790">
            <v>0</v>
          </cell>
          <cell r="EL1790">
            <v>0</v>
          </cell>
          <cell r="EN1790">
            <v>0</v>
          </cell>
          <cell r="EP1790">
            <v>0</v>
          </cell>
          <cell r="ER1790">
            <v>0</v>
          </cell>
          <cell r="ET1790">
            <v>0</v>
          </cell>
          <cell r="EX1790">
            <v>0</v>
          </cell>
          <cell r="EZ1790">
            <v>0</v>
          </cell>
          <cell r="FD1790">
            <v>0</v>
          </cell>
          <cell r="FF1790">
            <v>0</v>
          </cell>
        </row>
        <row r="1791">
          <cell r="A1791" t="str">
            <v>VASKILUOTO 2</v>
          </cell>
          <cell r="B1791" t="str">
            <v>Finland</v>
          </cell>
          <cell r="G1791">
            <v>160</v>
          </cell>
          <cell r="H1791">
            <v>266.66666666666669</v>
          </cell>
          <cell r="AK1791">
            <v>50.16</v>
          </cell>
          <cell r="AL1791">
            <v>139.33333333333334</v>
          </cell>
          <cell r="AN1791">
            <v>0</v>
          </cell>
          <cell r="AO1791">
            <v>25.216000000000001</v>
          </cell>
          <cell r="AP1791">
            <v>3976</v>
          </cell>
          <cell r="AQ1791">
            <v>30.4</v>
          </cell>
          <cell r="BG1791" t="b">
            <v>0</v>
          </cell>
          <cell r="BO1791" t="b">
            <v>0</v>
          </cell>
          <cell r="CA1791" t="b">
            <v>0</v>
          </cell>
          <cell r="CB1791" t="b">
            <v>0</v>
          </cell>
          <cell r="CD1791" t="b">
            <v>0</v>
          </cell>
          <cell r="CE1791" t="b">
            <v>0</v>
          </cell>
          <cell r="CG1791" t="b">
            <v>0</v>
          </cell>
          <cell r="CH1791" t="b">
            <v>0</v>
          </cell>
          <cell r="CP1791" t="e">
            <v>#N/A</v>
          </cell>
          <cell r="CT1791" t="b">
            <v>0</v>
          </cell>
          <cell r="CV1791" t="b">
            <v>0</v>
          </cell>
          <cell r="CX1791" t="b">
            <v>0</v>
          </cell>
          <cell r="CZ1791" t="b">
            <v>0</v>
          </cell>
          <cell r="DB1791" t="b">
            <v>0</v>
          </cell>
          <cell r="DD1791" t="b">
            <v>0</v>
          </cell>
          <cell r="DF1791" t="b">
            <v>0</v>
          </cell>
          <cell r="DH1791" t="b">
            <v>0</v>
          </cell>
          <cell r="DJ1791" t="b">
            <v>0</v>
          </cell>
          <cell r="DL1791" t="b">
            <v>0</v>
          </cell>
          <cell r="DN1791" t="b">
            <v>0</v>
          </cell>
          <cell r="DP1791" t="b">
            <v>0</v>
          </cell>
          <cell r="DV1791">
            <v>0</v>
          </cell>
          <cell r="DX1791">
            <v>0</v>
          </cell>
          <cell r="DZ1791">
            <v>0</v>
          </cell>
          <cell r="EB1791">
            <v>0</v>
          </cell>
          <cell r="ED1791">
            <v>0</v>
          </cell>
          <cell r="EF1791">
            <v>0</v>
          </cell>
          <cell r="EJ1791">
            <v>0</v>
          </cell>
          <cell r="EL1791">
            <v>0</v>
          </cell>
          <cell r="EN1791">
            <v>0</v>
          </cell>
          <cell r="EP1791">
            <v>0</v>
          </cell>
          <cell r="ER1791">
            <v>0</v>
          </cell>
          <cell r="ET1791">
            <v>0</v>
          </cell>
          <cell r="EX1791">
            <v>0</v>
          </cell>
          <cell r="EZ1791">
            <v>0</v>
          </cell>
          <cell r="FD1791">
            <v>0</v>
          </cell>
          <cell r="FF1791">
            <v>0</v>
          </cell>
        </row>
        <row r="1792">
          <cell r="A1792" t="str">
            <v>VASKILUOTO 3</v>
          </cell>
          <cell r="B1792" t="str">
            <v>Finland</v>
          </cell>
          <cell r="G1792">
            <v>230</v>
          </cell>
          <cell r="H1792">
            <v>0</v>
          </cell>
          <cell r="AK1792">
            <v>89.584999999999994</v>
          </cell>
          <cell r="AL1792">
            <v>0</v>
          </cell>
          <cell r="AN1792">
            <v>0</v>
          </cell>
          <cell r="AO1792">
            <v>36.248000000000005</v>
          </cell>
          <cell r="AP1792">
            <v>5715.5</v>
          </cell>
          <cell r="AQ1792">
            <v>32.200000000000003</v>
          </cell>
          <cell r="BG1792" t="b">
            <v>0</v>
          </cell>
          <cell r="BO1792" t="b">
            <v>0</v>
          </cell>
          <cell r="CA1792" t="b">
            <v>0</v>
          </cell>
          <cell r="CB1792" t="b">
            <v>0</v>
          </cell>
          <cell r="CD1792" t="b">
            <v>0</v>
          </cell>
          <cell r="CE1792" t="b">
            <v>0</v>
          </cell>
          <cell r="CG1792" t="b">
            <v>0</v>
          </cell>
          <cell r="CH1792" t="b">
            <v>0</v>
          </cell>
          <cell r="CP1792" t="e">
            <v>#N/A</v>
          </cell>
          <cell r="CT1792" t="b">
            <v>0</v>
          </cell>
          <cell r="CV1792" t="b">
            <v>0</v>
          </cell>
          <cell r="CX1792" t="b">
            <v>0</v>
          </cell>
          <cell r="CZ1792" t="b">
            <v>0</v>
          </cell>
          <cell r="DB1792" t="b">
            <v>0</v>
          </cell>
          <cell r="DD1792" t="b">
            <v>0</v>
          </cell>
          <cell r="DF1792" t="b">
            <v>0</v>
          </cell>
          <cell r="DH1792" t="b">
            <v>0</v>
          </cell>
          <cell r="DJ1792" t="b">
            <v>0</v>
          </cell>
          <cell r="DL1792" t="b">
            <v>0</v>
          </cell>
          <cell r="DN1792" t="b">
            <v>0</v>
          </cell>
          <cell r="DP1792" t="b">
            <v>0</v>
          </cell>
          <cell r="DV1792">
            <v>0</v>
          </cell>
          <cell r="DX1792">
            <v>0</v>
          </cell>
          <cell r="DZ1792">
            <v>0</v>
          </cell>
          <cell r="EB1792">
            <v>0</v>
          </cell>
          <cell r="ED1792">
            <v>0</v>
          </cell>
          <cell r="EF1792">
            <v>0</v>
          </cell>
          <cell r="EJ1792">
            <v>0</v>
          </cell>
          <cell r="EL1792">
            <v>0</v>
          </cell>
          <cell r="EN1792">
            <v>0</v>
          </cell>
          <cell r="EP1792">
            <v>0</v>
          </cell>
          <cell r="ER1792">
            <v>0</v>
          </cell>
          <cell r="ET1792">
            <v>0</v>
          </cell>
          <cell r="EX1792">
            <v>0</v>
          </cell>
          <cell r="EZ1792">
            <v>0</v>
          </cell>
          <cell r="FD1792">
            <v>0</v>
          </cell>
          <cell r="FF1792">
            <v>0</v>
          </cell>
        </row>
        <row r="1793">
          <cell r="A1793" t="str">
            <v>VASKILUOTO 3</v>
          </cell>
          <cell r="B1793" t="str">
            <v>Finland</v>
          </cell>
          <cell r="G1793">
            <v>230</v>
          </cell>
          <cell r="H1793">
            <v>0</v>
          </cell>
          <cell r="AK1793">
            <v>89.584999999999994</v>
          </cell>
          <cell r="AL1793">
            <v>0</v>
          </cell>
          <cell r="AN1793">
            <v>0</v>
          </cell>
          <cell r="AO1793">
            <v>36.248000000000005</v>
          </cell>
          <cell r="AP1793">
            <v>5715.5</v>
          </cell>
          <cell r="AQ1793">
            <v>32.200000000000003</v>
          </cell>
          <cell r="BG1793" t="b">
            <v>0</v>
          </cell>
          <cell r="BO1793" t="b">
            <v>0</v>
          </cell>
          <cell r="CA1793" t="b">
            <v>0</v>
          </cell>
          <cell r="CB1793" t="b">
            <v>0</v>
          </cell>
          <cell r="CD1793" t="b">
            <v>0</v>
          </cell>
          <cell r="CE1793" t="b">
            <v>0</v>
          </cell>
          <cell r="CG1793" t="b">
            <v>0</v>
          </cell>
          <cell r="CH1793" t="b">
            <v>0</v>
          </cell>
          <cell r="CP1793" t="e">
            <v>#N/A</v>
          </cell>
          <cell r="CT1793" t="b">
            <v>0</v>
          </cell>
          <cell r="CV1793" t="b">
            <v>0</v>
          </cell>
          <cell r="CX1793" t="b">
            <v>0</v>
          </cell>
          <cell r="CZ1793" t="b">
            <v>0</v>
          </cell>
          <cell r="DB1793" t="b">
            <v>0</v>
          </cell>
          <cell r="DD1793" t="b">
            <v>0</v>
          </cell>
          <cell r="DF1793" t="b">
            <v>0</v>
          </cell>
          <cell r="DH1793" t="b">
            <v>0</v>
          </cell>
          <cell r="DJ1793" t="b">
            <v>0</v>
          </cell>
          <cell r="DL1793" t="b">
            <v>0</v>
          </cell>
          <cell r="DN1793" t="b">
            <v>0</v>
          </cell>
          <cell r="DP1793" t="b">
            <v>0</v>
          </cell>
          <cell r="DV1793">
            <v>0</v>
          </cell>
          <cell r="DX1793">
            <v>0</v>
          </cell>
          <cell r="DZ1793">
            <v>0</v>
          </cell>
          <cell r="EB1793">
            <v>0</v>
          </cell>
          <cell r="ED1793">
            <v>0</v>
          </cell>
          <cell r="EF1793">
            <v>0</v>
          </cell>
          <cell r="EJ1793">
            <v>0</v>
          </cell>
          <cell r="EL1793">
            <v>0</v>
          </cell>
          <cell r="EN1793">
            <v>0</v>
          </cell>
          <cell r="EP1793">
            <v>0</v>
          </cell>
          <cell r="ER1793">
            <v>0</v>
          </cell>
          <cell r="ET1793">
            <v>0</v>
          </cell>
          <cell r="EX1793">
            <v>0</v>
          </cell>
          <cell r="EZ1793">
            <v>0</v>
          </cell>
          <cell r="FD1793">
            <v>0</v>
          </cell>
          <cell r="FF1793">
            <v>0</v>
          </cell>
        </row>
        <row r="1794">
          <cell r="A1794" t="str">
            <v>VASKILUOTO FINGRID GT 1</v>
          </cell>
          <cell r="B1794" t="str">
            <v>Finland</v>
          </cell>
          <cell r="G1794">
            <v>26</v>
          </cell>
          <cell r="H1794">
            <v>0</v>
          </cell>
          <cell r="AK1794">
            <v>6.6690000000000005</v>
          </cell>
          <cell r="AL1794">
            <v>0</v>
          </cell>
          <cell r="AN1794">
            <v>0</v>
          </cell>
          <cell r="AO1794">
            <v>1.04</v>
          </cell>
          <cell r="AP1794">
            <v>390</v>
          </cell>
          <cell r="AQ1794">
            <v>2.08</v>
          </cell>
          <cell r="BG1794" t="b">
            <v>0</v>
          </cell>
          <cell r="BO1794" t="b">
            <v>0</v>
          </cell>
          <cell r="CA1794" t="b">
            <v>0</v>
          </cell>
          <cell r="CB1794" t="b">
            <v>0</v>
          </cell>
          <cell r="CD1794" t="b">
            <v>0</v>
          </cell>
          <cell r="CE1794" t="b">
            <v>0</v>
          </cell>
          <cell r="CG1794" t="b">
            <v>0</v>
          </cell>
          <cell r="CH1794" t="b">
            <v>0</v>
          </cell>
          <cell r="CP1794" t="e">
            <v>#N/A</v>
          </cell>
          <cell r="CT1794" t="b">
            <v>0</v>
          </cell>
          <cell r="CV1794" t="b">
            <v>0</v>
          </cell>
          <cell r="CX1794" t="b">
            <v>0</v>
          </cell>
          <cell r="CZ1794" t="b">
            <v>0</v>
          </cell>
          <cell r="DB1794" t="b">
            <v>0</v>
          </cell>
          <cell r="DD1794" t="b">
            <v>0</v>
          </cell>
          <cell r="DF1794" t="b">
            <v>0</v>
          </cell>
          <cell r="DH1794" t="b">
            <v>0</v>
          </cell>
          <cell r="DJ1794" t="b">
            <v>0</v>
          </cell>
          <cell r="DL1794" t="b">
            <v>0</v>
          </cell>
          <cell r="DN1794" t="b">
            <v>0</v>
          </cell>
          <cell r="DP1794" t="b">
            <v>0</v>
          </cell>
          <cell r="DV1794">
            <v>0</v>
          </cell>
          <cell r="DX1794">
            <v>0</v>
          </cell>
          <cell r="DZ1794">
            <v>0</v>
          </cell>
          <cell r="EB1794">
            <v>0</v>
          </cell>
          <cell r="ED1794">
            <v>0</v>
          </cell>
          <cell r="EF1794">
            <v>0</v>
          </cell>
          <cell r="EJ1794">
            <v>0</v>
          </cell>
          <cell r="EL1794">
            <v>0</v>
          </cell>
          <cell r="EN1794">
            <v>0</v>
          </cell>
          <cell r="EP1794">
            <v>0</v>
          </cell>
          <cell r="ER1794">
            <v>0</v>
          </cell>
          <cell r="ET1794">
            <v>0</v>
          </cell>
          <cell r="EX1794">
            <v>0</v>
          </cell>
          <cell r="EZ1794">
            <v>0</v>
          </cell>
          <cell r="FD1794">
            <v>0</v>
          </cell>
          <cell r="FF1794">
            <v>0</v>
          </cell>
        </row>
        <row r="1795">
          <cell r="A1795" t="str">
            <v>VASKILUOTO FINGRID GT 1</v>
          </cell>
          <cell r="B1795" t="str">
            <v>Finland</v>
          </cell>
          <cell r="G1795">
            <v>26</v>
          </cell>
          <cell r="H1795">
            <v>0</v>
          </cell>
          <cell r="AK1795">
            <v>6.6690000000000005</v>
          </cell>
          <cell r="AL1795">
            <v>0</v>
          </cell>
          <cell r="AN1795">
            <v>0</v>
          </cell>
          <cell r="AO1795">
            <v>1.04</v>
          </cell>
          <cell r="AP1795">
            <v>390</v>
          </cell>
          <cell r="AQ1795">
            <v>2.08</v>
          </cell>
          <cell r="BG1795" t="b">
            <v>0</v>
          </cell>
          <cell r="BO1795" t="b">
            <v>0</v>
          </cell>
          <cell r="CA1795" t="b">
            <v>0</v>
          </cell>
          <cell r="CB1795" t="b">
            <v>0</v>
          </cell>
          <cell r="CD1795" t="b">
            <v>0</v>
          </cell>
          <cell r="CE1795" t="b">
            <v>0</v>
          </cell>
          <cell r="CG1795" t="b">
            <v>0</v>
          </cell>
          <cell r="CH1795" t="b">
            <v>0</v>
          </cell>
          <cell r="CP1795" t="e">
            <v>#N/A</v>
          </cell>
          <cell r="CT1795" t="b">
            <v>0</v>
          </cell>
          <cell r="CV1795" t="b">
            <v>0</v>
          </cell>
          <cell r="CX1795" t="b">
            <v>0</v>
          </cell>
          <cell r="CZ1795" t="b">
            <v>0</v>
          </cell>
          <cell r="DB1795" t="b">
            <v>0</v>
          </cell>
          <cell r="DD1795" t="b">
            <v>0</v>
          </cell>
          <cell r="DF1795" t="b">
            <v>0</v>
          </cell>
          <cell r="DH1795" t="b">
            <v>0</v>
          </cell>
          <cell r="DJ1795" t="b">
            <v>0</v>
          </cell>
          <cell r="DL1795" t="b">
            <v>0</v>
          </cell>
          <cell r="DN1795" t="b">
            <v>0</v>
          </cell>
          <cell r="DP1795" t="b">
            <v>0</v>
          </cell>
          <cell r="DV1795">
            <v>0</v>
          </cell>
          <cell r="DX1795">
            <v>0</v>
          </cell>
          <cell r="DZ1795">
            <v>0</v>
          </cell>
          <cell r="EB1795">
            <v>0</v>
          </cell>
          <cell r="ED1795">
            <v>0</v>
          </cell>
          <cell r="EF1795">
            <v>0</v>
          </cell>
          <cell r="EJ1795">
            <v>0</v>
          </cell>
          <cell r="EL1795">
            <v>0</v>
          </cell>
          <cell r="EN1795">
            <v>0</v>
          </cell>
          <cell r="EP1795">
            <v>0</v>
          </cell>
          <cell r="ER1795">
            <v>0</v>
          </cell>
          <cell r="ET1795">
            <v>0</v>
          </cell>
          <cell r="EX1795">
            <v>0</v>
          </cell>
          <cell r="EZ1795">
            <v>0</v>
          </cell>
          <cell r="FD1795">
            <v>0</v>
          </cell>
          <cell r="FF1795">
            <v>0</v>
          </cell>
        </row>
        <row r="1796">
          <cell r="A1796" t="str">
            <v>VASKILUOTO GT 1</v>
          </cell>
          <cell r="B1796" t="str">
            <v>Finland</v>
          </cell>
          <cell r="G1796">
            <v>11.5</v>
          </cell>
          <cell r="H1796">
            <v>0</v>
          </cell>
          <cell r="AK1796">
            <v>2.7312499999999997</v>
          </cell>
          <cell r="AL1796">
            <v>0</v>
          </cell>
          <cell r="AN1796">
            <v>0</v>
          </cell>
          <cell r="AO1796">
            <v>0.46</v>
          </cell>
          <cell r="AP1796">
            <v>172.5</v>
          </cell>
          <cell r="AQ1796">
            <v>0.92</v>
          </cell>
          <cell r="BG1796" t="b">
            <v>0</v>
          </cell>
          <cell r="BO1796" t="b">
            <v>0</v>
          </cell>
          <cell r="CA1796" t="b">
            <v>0</v>
          </cell>
          <cell r="CB1796" t="b">
            <v>0</v>
          </cell>
          <cell r="CD1796" t="b">
            <v>0</v>
          </cell>
          <cell r="CE1796" t="b">
            <v>0</v>
          </cell>
          <cell r="CG1796" t="b">
            <v>0</v>
          </cell>
          <cell r="CH1796" t="b">
            <v>0</v>
          </cell>
          <cell r="CP1796" t="e">
            <v>#N/A</v>
          </cell>
          <cell r="CT1796" t="b">
            <v>0</v>
          </cell>
          <cell r="CV1796" t="b">
            <v>0</v>
          </cell>
          <cell r="CX1796" t="b">
            <v>0</v>
          </cell>
          <cell r="CZ1796" t="b">
            <v>0</v>
          </cell>
          <cell r="DB1796" t="b">
            <v>0</v>
          </cell>
          <cell r="DD1796" t="b">
            <v>0</v>
          </cell>
          <cell r="DF1796" t="b">
            <v>0</v>
          </cell>
          <cell r="DH1796" t="b">
            <v>0</v>
          </cell>
          <cell r="DJ1796" t="b">
            <v>0</v>
          </cell>
          <cell r="DL1796" t="b">
            <v>0</v>
          </cell>
          <cell r="DN1796" t="b">
            <v>0</v>
          </cell>
          <cell r="DP1796" t="b">
            <v>0</v>
          </cell>
          <cell r="DV1796">
            <v>0</v>
          </cell>
          <cell r="DX1796">
            <v>0</v>
          </cell>
          <cell r="DZ1796">
            <v>0</v>
          </cell>
          <cell r="EB1796">
            <v>0</v>
          </cell>
          <cell r="ED1796">
            <v>0</v>
          </cell>
          <cell r="EF1796">
            <v>0</v>
          </cell>
          <cell r="EJ1796">
            <v>0</v>
          </cell>
          <cell r="EL1796">
            <v>0</v>
          </cell>
          <cell r="EN1796">
            <v>0</v>
          </cell>
          <cell r="EP1796">
            <v>0</v>
          </cell>
          <cell r="ER1796">
            <v>0</v>
          </cell>
          <cell r="ET1796">
            <v>0</v>
          </cell>
          <cell r="EX1796">
            <v>0</v>
          </cell>
          <cell r="EZ1796">
            <v>0</v>
          </cell>
          <cell r="FD1796">
            <v>0</v>
          </cell>
          <cell r="FF1796">
            <v>0</v>
          </cell>
        </row>
        <row r="1797">
          <cell r="A1797" t="str">
            <v>VASKILUOTO GT 1</v>
          </cell>
          <cell r="B1797" t="str">
            <v>Finland</v>
          </cell>
          <cell r="G1797">
            <v>11.5</v>
          </cell>
          <cell r="H1797">
            <v>0</v>
          </cell>
          <cell r="AK1797">
            <v>2.7312499999999997</v>
          </cell>
          <cell r="AL1797">
            <v>0</v>
          </cell>
          <cell r="AN1797">
            <v>0</v>
          </cell>
          <cell r="AO1797">
            <v>0.46</v>
          </cell>
          <cell r="AP1797">
            <v>172.5</v>
          </cell>
          <cell r="AQ1797">
            <v>0.92</v>
          </cell>
          <cell r="BG1797" t="b">
            <v>0</v>
          </cell>
          <cell r="BO1797" t="b">
            <v>0</v>
          </cell>
          <cell r="CA1797" t="b">
            <v>0</v>
          </cell>
          <cell r="CB1797" t="b">
            <v>0</v>
          </cell>
          <cell r="CD1797" t="b">
            <v>0</v>
          </cell>
          <cell r="CE1797" t="b">
            <v>0</v>
          </cell>
          <cell r="CG1797" t="b">
            <v>0</v>
          </cell>
          <cell r="CH1797" t="b">
            <v>0</v>
          </cell>
          <cell r="CP1797" t="e">
            <v>#N/A</v>
          </cell>
          <cell r="CT1797" t="b">
            <v>0</v>
          </cell>
          <cell r="CV1797" t="b">
            <v>0</v>
          </cell>
          <cell r="CX1797" t="b">
            <v>0</v>
          </cell>
          <cell r="CZ1797" t="b">
            <v>0</v>
          </cell>
          <cell r="DB1797" t="b">
            <v>0</v>
          </cell>
          <cell r="DD1797" t="b">
            <v>0</v>
          </cell>
          <cell r="DF1797" t="b">
            <v>0</v>
          </cell>
          <cell r="DH1797" t="b">
            <v>0</v>
          </cell>
          <cell r="DJ1797" t="b">
            <v>0</v>
          </cell>
          <cell r="DL1797" t="b">
            <v>0</v>
          </cell>
          <cell r="DN1797" t="b">
            <v>0</v>
          </cell>
          <cell r="DP1797" t="b">
            <v>0</v>
          </cell>
          <cell r="DV1797">
            <v>0</v>
          </cell>
          <cell r="DX1797">
            <v>0</v>
          </cell>
          <cell r="DZ1797">
            <v>0</v>
          </cell>
          <cell r="EB1797">
            <v>0</v>
          </cell>
          <cell r="ED1797">
            <v>0</v>
          </cell>
          <cell r="EF1797">
            <v>0</v>
          </cell>
          <cell r="EJ1797">
            <v>0</v>
          </cell>
          <cell r="EL1797">
            <v>0</v>
          </cell>
          <cell r="EN1797">
            <v>0</v>
          </cell>
          <cell r="EP1797">
            <v>0</v>
          </cell>
          <cell r="ER1797">
            <v>0</v>
          </cell>
          <cell r="ET1797">
            <v>0</v>
          </cell>
          <cell r="EX1797">
            <v>0</v>
          </cell>
          <cell r="EZ1797">
            <v>0</v>
          </cell>
          <cell r="FD1797">
            <v>0</v>
          </cell>
          <cell r="FF1797">
            <v>0</v>
          </cell>
        </row>
        <row r="1798">
          <cell r="A1798" t="str">
            <v>VOIMAVASU SALO</v>
          </cell>
          <cell r="B1798" t="str">
            <v>Finland</v>
          </cell>
          <cell r="G1798">
            <v>6.7859999999999996</v>
          </cell>
          <cell r="H1798">
            <v>13.571999999999999</v>
          </cell>
          <cell r="AK1798">
            <v>1.9340099999999998</v>
          </cell>
          <cell r="AL1798">
            <v>7.7360399999999991</v>
          </cell>
          <cell r="AN1798">
            <v>0</v>
          </cell>
          <cell r="AO1798">
            <v>0.54288000000000003</v>
          </cell>
          <cell r="AP1798">
            <v>135.72</v>
          </cell>
          <cell r="AQ1798">
            <v>0.95004</v>
          </cell>
          <cell r="BG1798" t="b">
            <v>0</v>
          </cell>
          <cell r="BO1798" t="b">
            <v>0</v>
          </cell>
          <cell r="CA1798" t="b">
            <v>0</v>
          </cell>
          <cell r="CB1798" t="b">
            <v>0</v>
          </cell>
          <cell r="CD1798" t="b">
            <v>0</v>
          </cell>
          <cell r="CE1798" t="b">
            <v>0</v>
          </cell>
          <cell r="CG1798" t="b">
            <v>0</v>
          </cell>
          <cell r="CH1798" t="b">
            <v>0</v>
          </cell>
          <cell r="CP1798" t="e">
            <v>#N/A</v>
          </cell>
          <cell r="CT1798" t="b">
            <v>0</v>
          </cell>
          <cell r="CV1798" t="b">
            <v>0</v>
          </cell>
          <cell r="CX1798" t="b">
            <v>0</v>
          </cell>
          <cell r="CZ1798" t="b">
            <v>0</v>
          </cell>
          <cell r="DB1798" t="b">
            <v>0</v>
          </cell>
          <cell r="DD1798" t="b">
            <v>0</v>
          </cell>
          <cell r="DF1798" t="b">
            <v>0</v>
          </cell>
          <cell r="DH1798" t="b">
            <v>0</v>
          </cell>
          <cell r="DJ1798" t="b">
            <v>0</v>
          </cell>
          <cell r="DL1798" t="b">
            <v>0</v>
          </cell>
          <cell r="DN1798" t="b">
            <v>0</v>
          </cell>
          <cell r="DP1798" t="b">
            <v>0</v>
          </cell>
          <cell r="DV1798">
            <v>0</v>
          </cell>
          <cell r="DX1798">
            <v>0</v>
          </cell>
          <cell r="DZ1798">
            <v>0</v>
          </cell>
          <cell r="EB1798">
            <v>0</v>
          </cell>
          <cell r="ED1798">
            <v>0</v>
          </cell>
          <cell r="EF1798">
            <v>0</v>
          </cell>
          <cell r="EJ1798">
            <v>0</v>
          </cell>
          <cell r="EL1798">
            <v>0</v>
          </cell>
          <cell r="EN1798">
            <v>0</v>
          </cell>
          <cell r="EP1798">
            <v>0</v>
          </cell>
          <cell r="ER1798">
            <v>0</v>
          </cell>
          <cell r="ET1798">
            <v>0</v>
          </cell>
          <cell r="EX1798">
            <v>0</v>
          </cell>
          <cell r="EZ1798">
            <v>0</v>
          </cell>
          <cell r="FD1798">
            <v>0</v>
          </cell>
          <cell r="FF1798">
            <v>0</v>
          </cell>
        </row>
        <row r="1799">
          <cell r="A1799" t="str">
            <v>VOIMAVASU SALO</v>
          </cell>
          <cell r="B1799" t="str">
            <v>Finland</v>
          </cell>
          <cell r="G1799">
            <v>6.7859999999999996</v>
          </cell>
          <cell r="H1799">
            <v>13.571999999999999</v>
          </cell>
          <cell r="AK1799">
            <v>1.9340099999999998</v>
          </cell>
          <cell r="AL1799">
            <v>7.7360399999999991</v>
          </cell>
          <cell r="AN1799">
            <v>0</v>
          </cell>
          <cell r="AO1799">
            <v>0.54288000000000003</v>
          </cell>
          <cell r="AP1799">
            <v>135.72</v>
          </cell>
          <cell r="AQ1799">
            <v>0.95004</v>
          </cell>
          <cell r="BG1799" t="b">
            <v>0</v>
          </cell>
          <cell r="BO1799" t="b">
            <v>0</v>
          </cell>
          <cell r="CA1799" t="b">
            <v>0</v>
          </cell>
          <cell r="CB1799" t="b">
            <v>0</v>
          </cell>
          <cell r="CD1799" t="b">
            <v>0</v>
          </cell>
          <cell r="CE1799" t="b">
            <v>0</v>
          </cell>
          <cell r="CG1799" t="b">
            <v>0</v>
          </cell>
          <cell r="CH1799" t="b">
            <v>0</v>
          </cell>
          <cell r="CP1799" t="e">
            <v>#N/A</v>
          </cell>
          <cell r="CT1799" t="b">
            <v>0</v>
          </cell>
          <cell r="CV1799" t="b">
            <v>0</v>
          </cell>
          <cell r="CX1799" t="b">
            <v>0</v>
          </cell>
          <cell r="CZ1799" t="b">
            <v>0</v>
          </cell>
          <cell r="DB1799" t="b">
            <v>0</v>
          </cell>
          <cell r="DD1799" t="b">
            <v>0</v>
          </cell>
          <cell r="DF1799" t="b">
            <v>0</v>
          </cell>
          <cell r="DH1799" t="b">
            <v>0</v>
          </cell>
          <cell r="DJ1799" t="b">
            <v>0</v>
          </cell>
          <cell r="DL1799" t="b">
            <v>0</v>
          </cell>
          <cell r="DN1799" t="b">
            <v>0</v>
          </cell>
          <cell r="DP1799" t="b">
            <v>0</v>
          </cell>
          <cell r="DV1799">
            <v>0</v>
          </cell>
          <cell r="DX1799">
            <v>0</v>
          </cell>
          <cell r="DZ1799">
            <v>0</v>
          </cell>
          <cell r="EB1799">
            <v>0</v>
          </cell>
          <cell r="ED1799">
            <v>0</v>
          </cell>
          <cell r="EF1799">
            <v>0</v>
          </cell>
          <cell r="EJ1799">
            <v>0</v>
          </cell>
          <cell r="EL1799">
            <v>0</v>
          </cell>
          <cell r="EN1799">
            <v>0</v>
          </cell>
          <cell r="EP1799">
            <v>0</v>
          </cell>
          <cell r="ER1799">
            <v>0</v>
          </cell>
          <cell r="ET1799">
            <v>0</v>
          </cell>
          <cell r="EX1799">
            <v>0</v>
          </cell>
          <cell r="EZ1799">
            <v>0</v>
          </cell>
          <cell r="FD1799">
            <v>0</v>
          </cell>
          <cell r="FF1799">
            <v>0</v>
          </cell>
        </row>
        <row r="1800">
          <cell r="A1800" t="str">
            <v>VOIMAVASU SALO EXT 1</v>
          </cell>
          <cell r="B1800" t="str">
            <v>Finland</v>
          </cell>
          <cell r="G1800">
            <v>11</v>
          </cell>
          <cell r="H1800">
            <v>45</v>
          </cell>
          <cell r="AK1800">
            <v>1.8809999999999998</v>
          </cell>
          <cell r="AL1800">
            <v>31.479545454545452</v>
          </cell>
          <cell r="AN1800">
            <v>0</v>
          </cell>
          <cell r="AO1800">
            <v>1.9249999999999998</v>
          </cell>
          <cell r="AP1800">
            <v>324.5</v>
          </cell>
          <cell r="AQ1800">
            <v>1.54</v>
          </cell>
          <cell r="BG1800" t="b">
            <v>0</v>
          </cell>
          <cell r="BO1800" t="b">
            <v>0</v>
          </cell>
          <cell r="CA1800" t="b">
            <v>0</v>
          </cell>
          <cell r="CB1800" t="b">
            <v>0</v>
          </cell>
          <cell r="CD1800" t="b">
            <v>0</v>
          </cell>
          <cell r="CE1800" t="b">
            <v>0</v>
          </cell>
          <cell r="CG1800" t="b">
            <v>0</v>
          </cell>
          <cell r="CH1800" t="b">
            <v>0</v>
          </cell>
          <cell r="CP1800" t="e">
            <v>#N/A</v>
          </cell>
          <cell r="CT1800" t="b">
            <v>0</v>
          </cell>
          <cell r="CV1800" t="b">
            <v>0</v>
          </cell>
          <cell r="CX1800" t="b">
            <v>0</v>
          </cell>
          <cell r="CZ1800" t="b">
            <v>0</v>
          </cell>
          <cell r="DB1800" t="b">
            <v>0</v>
          </cell>
          <cell r="DD1800" t="b">
            <v>0</v>
          </cell>
          <cell r="DF1800" t="b">
            <v>0</v>
          </cell>
          <cell r="DH1800" t="b">
            <v>0</v>
          </cell>
          <cell r="DJ1800" t="b">
            <v>0</v>
          </cell>
          <cell r="DL1800" t="b">
            <v>0</v>
          </cell>
          <cell r="DN1800" t="b">
            <v>0</v>
          </cell>
          <cell r="DP1800" t="b">
            <v>0</v>
          </cell>
          <cell r="DV1800">
            <v>0</v>
          </cell>
          <cell r="DX1800">
            <v>0</v>
          </cell>
          <cell r="DZ1800">
            <v>0</v>
          </cell>
          <cell r="EB1800">
            <v>0</v>
          </cell>
          <cell r="ED1800">
            <v>0</v>
          </cell>
          <cell r="EF1800">
            <v>0</v>
          </cell>
          <cell r="EJ1800">
            <v>0</v>
          </cell>
          <cell r="EL1800">
            <v>0</v>
          </cell>
          <cell r="EN1800">
            <v>0</v>
          </cell>
          <cell r="EP1800">
            <v>0</v>
          </cell>
          <cell r="ER1800">
            <v>0</v>
          </cell>
          <cell r="ET1800">
            <v>0</v>
          </cell>
          <cell r="EX1800">
            <v>0</v>
          </cell>
          <cell r="EZ1800">
            <v>0</v>
          </cell>
          <cell r="FD1800">
            <v>0</v>
          </cell>
          <cell r="FF1800">
            <v>0</v>
          </cell>
        </row>
        <row r="1801">
          <cell r="A1801" t="str">
            <v>VOIMAVASU SALO EXT 1</v>
          </cell>
          <cell r="B1801" t="str">
            <v>Finland</v>
          </cell>
          <cell r="G1801">
            <v>11</v>
          </cell>
          <cell r="H1801">
            <v>45</v>
          </cell>
          <cell r="AK1801">
            <v>1.8809999999999998</v>
          </cell>
          <cell r="AL1801">
            <v>31.479545454545452</v>
          </cell>
          <cell r="AN1801">
            <v>0</v>
          </cell>
          <cell r="AO1801">
            <v>1.9249999999999998</v>
          </cell>
          <cell r="AP1801">
            <v>324.5</v>
          </cell>
          <cell r="AQ1801">
            <v>1.54</v>
          </cell>
          <cell r="BG1801" t="b">
            <v>0</v>
          </cell>
          <cell r="BO1801" t="b">
            <v>0</v>
          </cell>
          <cell r="CA1801" t="b">
            <v>0</v>
          </cell>
          <cell r="CB1801" t="b">
            <v>0</v>
          </cell>
          <cell r="CD1801" t="b">
            <v>0</v>
          </cell>
          <cell r="CE1801" t="b">
            <v>0</v>
          </cell>
          <cell r="CG1801" t="b">
            <v>0</v>
          </cell>
          <cell r="CH1801" t="b">
            <v>0</v>
          </cell>
          <cell r="CP1801" t="e">
            <v>#N/A</v>
          </cell>
          <cell r="CT1801" t="b">
            <v>0</v>
          </cell>
          <cell r="CV1801" t="b">
            <v>0</v>
          </cell>
          <cell r="CX1801" t="b">
            <v>0</v>
          </cell>
          <cell r="CZ1801" t="b">
            <v>0</v>
          </cell>
          <cell r="DB1801" t="b">
            <v>0</v>
          </cell>
          <cell r="DD1801" t="b">
            <v>0</v>
          </cell>
          <cell r="DF1801" t="b">
            <v>0</v>
          </cell>
          <cell r="DH1801" t="b">
            <v>0</v>
          </cell>
          <cell r="DJ1801" t="b">
            <v>0</v>
          </cell>
          <cell r="DL1801" t="b">
            <v>0</v>
          </cell>
          <cell r="DN1801" t="b">
            <v>0</v>
          </cell>
          <cell r="DP1801" t="b">
            <v>0</v>
          </cell>
          <cell r="DV1801">
            <v>0</v>
          </cell>
          <cell r="DX1801">
            <v>0</v>
          </cell>
          <cell r="DZ1801">
            <v>0</v>
          </cell>
          <cell r="EB1801">
            <v>0</v>
          </cell>
          <cell r="ED1801">
            <v>0</v>
          </cell>
          <cell r="EF1801">
            <v>0</v>
          </cell>
          <cell r="EJ1801">
            <v>0</v>
          </cell>
          <cell r="EL1801">
            <v>0</v>
          </cell>
          <cell r="EN1801">
            <v>0</v>
          </cell>
          <cell r="EP1801">
            <v>0</v>
          </cell>
          <cell r="ER1801">
            <v>0</v>
          </cell>
          <cell r="ET1801">
            <v>0</v>
          </cell>
          <cell r="EX1801">
            <v>0</v>
          </cell>
          <cell r="EZ1801">
            <v>0</v>
          </cell>
          <cell r="FD1801">
            <v>0</v>
          </cell>
          <cell r="FF1801">
            <v>0</v>
          </cell>
        </row>
        <row r="1802">
          <cell r="A1802" t="str">
            <v>VUOSAARI A CC</v>
          </cell>
          <cell r="B1802" t="str">
            <v>Finland</v>
          </cell>
          <cell r="G1802">
            <v>146</v>
          </cell>
          <cell r="H1802">
            <v>0</v>
          </cell>
          <cell r="AK1802">
            <v>69.349999999999994</v>
          </cell>
          <cell r="AL1802">
            <v>0</v>
          </cell>
          <cell r="AN1802">
            <v>0</v>
          </cell>
          <cell r="AO1802">
            <v>11.68</v>
          </cell>
          <cell r="AP1802">
            <v>2190</v>
          </cell>
          <cell r="AQ1802">
            <v>14.600000000000001</v>
          </cell>
          <cell r="BG1802" t="b">
            <v>0</v>
          </cell>
          <cell r="BO1802" t="b">
            <v>0</v>
          </cell>
          <cell r="CA1802" t="b">
            <v>0</v>
          </cell>
          <cell r="CB1802" t="b">
            <v>0</v>
          </cell>
          <cell r="CD1802" t="b">
            <v>0</v>
          </cell>
          <cell r="CE1802" t="b">
            <v>0</v>
          </cell>
          <cell r="CG1802" t="b">
            <v>0</v>
          </cell>
          <cell r="CH1802" t="b">
            <v>0</v>
          </cell>
          <cell r="CP1802" t="e">
            <v>#N/A</v>
          </cell>
          <cell r="CT1802" t="b">
            <v>0</v>
          </cell>
          <cell r="CV1802" t="b">
            <v>0</v>
          </cell>
          <cell r="CX1802" t="b">
            <v>0</v>
          </cell>
          <cell r="CZ1802" t="b">
            <v>0</v>
          </cell>
          <cell r="DB1802" t="b">
            <v>0</v>
          </cell>
          <cell r="DD1802" t="b">
            <v>0</v>
          </cell>
          <cell r="DF1802" t="b">
            <v>0</v>
          </cell>
          <cell r="DH1802" t="b">
            <v>0</v>
          </cell>
          <cell r="DJ1802" t="b">
            <v>0</v>
          </cell>
          <cell r="DL1802" t="b">
            <v>0</v>
          </cell>
          <cell r="DN1802" t="b">
            <v>0</v>
          </cell>
          <cell r="DP1802" t="b">
            <v>0</v>
          </cell>
          <cell r="DV1802">
            <v>0</v>
          </cell>
          <cell r="DX1802">
            <v>0</v>
          </cell>
          <cell r="DZ1802">
            <v>0</v>
          </cell>
          <cell r="EB1802">
            <v>0</v>
          </cell>
          <cell r="ED1802">
            <v>0</v>
          </cell>
          <cell r="EF1802">
            <v>0</v>
          </cell>
          <cell r="EJ1802">
            <v>0</v>
          </cell>
          <cell r="EL1802">
            <v>0</v>
          </cell>
          <cell r="EN1802">
            <v>0</v>
          </cell>
          <cell r="EP1802">
            <v>0</v>
          </cell>
          <cell r="ER1802">
            <v>0</v>
          </cell>
          <cell r="ET1802">
            <v>0</v>
          </cell>
          <cell r="EX1802">
            <v>0</v>
          </cell>
          <cell r="EZ1802">
            <v>0</v>
          </cell>
          <cell r="FD1802">
            <v>0</v>
          </cell>
          <cell r="FF1802">
            <v>0</v>
          </cell>
        </row>
        <row r="1803">
          <cell r="A1803" t="str">
            <v>VUOSAARI A CC</v>
          </cell>
          <cell r="B1803" t="str">
            <v>Finland</v>
          </cell>
          <cell r="G1803">
            <v>146</v>
          </cell>
          <cell r="H1803">
            <v>0</v>
          </cell>
          <cell r="AK1803">
            <v>69.349999999999994</v>
          </cell>
          <cell r="AL1803">
            <v>0</v>
          </cell>
          <cell r="AN1803">
            <v>0</v>
          </cell>
          <cell r="AO1803">
            <v>11.68</v>
          </cell>
          <cell r="AP1803">
            <v>2190</v>
          </cell>
          <cell r="AQ1803">
            <v>14.600000000000001</v>
          </cell>
          <cell r="BG1803" t="b">
            <v>0</v>
          </cell>
          <cell r="BO1803" t="b">
            <v>0</v>
          </cell>
          <cell r="CA1803" t="b">
            <v>0</v>
          </cell>
          <cell r="CB1803" t="b">
            <v>0</v>
          </cell>
          <cell r="CD1803" t="b">
            <v>0</v>
          </cell>
          <cell r="CE1803" t="b">
            <v>0</v>
          </cell>
          <cell r="CG1803" t="b">
            <v>0</v>
          </cell>
          <cell r="CH1803" t="b">
            <v>0</v>
          </cell>
          <cell r="CP1803" t="e">
            <v>#N/A</v>
          </cell>
          <cell r="CT1803" t="b">
            <v>0</v>
          </cell>
          <cell r="CV1803" t="b">
            <v>0</v>
          </cell>
          <cell r="CX1803" t="b">
            <v>0</v>
          </cell>
          <cell r="CZ1803" t="b">
            <v>0</v>
          </cell>
          <cell r="DB1803" t="b">
            <v>0</v>
          </cell>
          <cell r="DD1803" t="b">
            <v>0</v>
          </cell>
          <cell r="DF1803" t="b">
            <v>0</v>
          </cell>
          <cell r="DH1803" t="b">
            <v>0</v>
          </cell>
          <cell r="DJ1803" t="b">
            <v>0</v>
          </cell>
          <cell r="DL1803" t="b">
            <v>0</v>
          </cell>
          <cell r="DN1803" t="b">
            <v>0</v>
          </cell>
          <cell r="DP1803" t="b">
            <v>0</v>
          </cell>
          <cell r="DV1803">
            <v>0</v>
          </cell>
          <cell r="DX1803">
            <v>0</v>
          </cell>
          <cell r="DZ1803">
            <v>0</v>
          </cell>
          <cell r="EB1803">
            <v>0</v>
          </cell>
          <cell r="ED1803">
            <v>0</v>
          </cell>
          <cell r="EF1803">
            <v>0</v>
          </cell>
          <cell r="EJ1803">
            <v>0</v>
          </cell>
          <cell r="EL1803">
            <v>0</v>
          </cell>
          <cell r="EN1803">
            <v>0</v>
          </cell>
          <cell r="EP1803">
            <v>0</v>
          </cell>
          <cell r="ER1803">
            <v>0</v>
          </cell>
          <cell r="ET1803">
            <v>0</v>
          </cell>
          <cell r="EX1803">
            <v>0</v>
          </cell>
          <cell r="EZ1803">
            <v>0</v>
          </cell>
          <cell r="FD1803">
            <v>0</v>
          </cell>
          <cell r="FF1803">
            <v>0</v>
          </cell>
        </row>
        <row r="1804">
          <cell r="A1804" t="str">
            <v>VUOSAARI B</v>
          </cell>
          <cell r="B1804" t="str">
            <v>Finland</v>
          </cell>
          <cell r="G1804">
            <v>484</v>
          </cell>
          <cell r="H1804">
            <v>580</v>
          </cell>
          <cell r="AK1804">
            <v>193.60000000000002</v>
          </cell>
          <cell r="AL1804">
            <v>278.01652892561981</v>
          </cell>
          <cell r="AN1804">
            <v>0</v>
          </cell>
          <cell r="AO1804">
            <v>19.36</v>
          </cell>
          <cell r="AP1804">
            <v>4840</v>
          </cell>
          <cell r="AQ1804">
            <v>38.72</v>
          </cell>
          <cell r="BG1804" t="b">
            <v>0</v>
          </cell>
          <cell r="BO1804" t="b">
            <v>0</v>
          </cell>
          <cell r="CA1804" t="b">
            <v>0</v>
          </cell>
          <cell r="CB1804" t="b">
            <v>0</v>
          </cell>
          <cell r="CD1804" t="b">
            <v>0</v>
          </cell>
          <cell r="CE1804" t="b">
            <v>0</v>
          </cell>
          <cell r="CG1804" t="b">
            <v>0</v>
          </cell>
          <cell r="CH1804" t="b">
            <v>0</v>
          </cell>
          <cell r="CP1804" t="e">
            <v>#N/A</v>
          </cell>
          <cell r="CT1804" t="b">
            <v>0</v>
          </cell>
          <cell r="CV1804" t="b">
            <v>0</v>
          </cell>
          <cell r="CX1804" t="b">
            <v>0</v>
          </cell>
          <cell r="CZ1804" t="b">
            <v>0</v>
          </cell>
          <cell r="DB1804" t="b">
            <v>0</v>
          </cell>
          <cell r="DD1804" t="b">
            <v>0</v>
          </cell>
          <cell r="DF1804" t="b">
            <v>0</v>
          </cell>
          <cell r="DH1804" t="b">
            <v>0</v>
          </cell>
          <cell r="DJ1804" t="b">
            <v>0</v>
          </cell>
          <cell r="DL1804" t="b">
            <v>0</v>
          </cell>
          <cell r="DN1804" t="b">
            <v>0</v>
          </cell>
          <cell r="DP1804" t="b">
            <v>0</v>
          </cell>
          <cell r="DV1804">
            <v>0</v>
          </cell>
          <cell r="DX1804">
            <v>0</v>
          </cell>
          <cell r="DZ1804">
            <v>0</v>
          </cell>
          <cell r="EB1804">
            <v>0</v>
          </cell>
          <cell r="ED1804">
            <v>0</v>
          </cell>
          <cell r="EF1804">
            <v>0</v>
          </cell>
          <cell r="EJ1804">
            <v>0</v>
          </cell>
          <cell r="EL1804">
            <v>0</v>
          </cell>
          <cell r="EN1804">
            <v>0</v>
          </cell>
          <cell r="EP1804">
            <v>0</v>
          </cell>
          <cell r="ER1804">
            <v>0</v>
          </cell>
          <cell r="ET1804">
            <v>0</v>
          </cell>
          <cell r="EX1804">
            <v>0</v>
          </cell>
          <cell r="EZ1804">
            <v>0</v>
          </cell>
          <cell r="FD1804">
            <v>0</v>
          </cell>
          <cell r="FF1804">
            <v>0</v>
          </cell>
        </row>
        <row r="1805">
          <cell r="A1805" t="str">
            <v>VUOSAARI B</v>
          </cell>
          <cell r="B1805" t="str">
            <v>Finland</v>
          </cell>
          <cell r="G1805">
            <v>484</v>
          </cell>
          <cell r="H1805">
            <v>580</v>
          </cell>
          <cell r="AK1805">
            <v>193.60000000000002</v>
          </cell>
          <cell r="AL1805">
            <v>278.01652892561981</v>
          </cell>
          <cell r="AN1805">
            <v>0</v>
          </cell>
          <cell r="AO1805">
            <v>19.36</v>
          </cell>
          <cell r="AP1805">
            <v>4840</v>
          </cell>
          <cell r="AQ1805">
            <v>38.72</v>
          </cell>
          <cell r="BG1805" t="b">
            <v>0</v>
          </cell>
          <cell r="BO1805" t="b">
            <v>0</v>
          </cell>
          <cell r="CA1805" t="b">
            <v>0</v>
          </cell>
          <cell r="CB1805" t="b">
            <v>0</v>
          </cell>
          <cell r="CD1805" t="b">
            <v>0</v>
          </cell>
          <cell r="CE1805" t="b">
            <v>0</v>
          </cell>
          <cell r="CG1805" t="b">
            <v>0</v>
          </cell>
          <cell r="CH1805" t="b">
            <v>0</v>
          </cell>
          <cell r="CP1805" t="e">
            <v>#N/A</v>
          </cell>
          <cell r="CT1805" t="b">
            <v>0</v>
          </cell>
          <cell r="CV1805" t="b">
            <v>0</v>
          </cell>
          <cell r="CX1805" t="b">
            <v>0</v>
          </cell>
          <cell r="CZ1805" t="b">
            <v>0</v>
          </cell>
          <cell r="DB1805" t="b">
            <v>0</v>
          </cell>
          <cell r="DD1805" t="b">
            <v>0</v>
          </cell>
          <cell r="DF1805" t="b">
            <v>0</v>
          </cell>
          <cell r="DH1805" t="b">
            <v>0</v>
          </cell>
          <cell r="DJ1805" t="b">
            <v>0</v>
          </cell>
          <cell r="DL1805" t="b">
            <v>0</v>
          </cell>
          <cell r="DN1805" t="b">
            <v>0</v>
          </cell>
          <cell r="DP1805" t="b">
            <v>0</v>
          </cell>
          <cell r="DV1805">
            <v>0</v>
          </cell>
          <cell r="DX1805">
            <v>0</v>
          </cell>
          <cell r="DZ1805">
            <v>0</v>
          </cell>
          <cell r="EB1805">
            <v>0</v>
          </cell>
          <cell r="ED1805">
            <v>0</v>
          </cell>
          <cell r="EF1805">
            <v>0</v>
          </cell>
          <cell r="EJ1805">
            <v>0</v>
          </cell>
          <cell r="EL1805">
            <v>0</v>
          </cell>
          <cell r="EN1805">
            <v>0</v>
          </cell>
          <cell r="EP1805">
            <v>0</v>
          </cell>
          <cell r="ER1805">
            <v>0</v>
          </cell>
          <cell r="ET1805">
            <v>0</v>
          </cell>
          <cell r="EX1805">
            <v>0</v>
          </cell>
          <cell r="EZ1805">
            <v>0</v>
          </cell>
          <cell r="FD1805">
            <v>0</v>
          </cell>
          <cell r="FF1805">
            <v>0</v>
          </cell>
        </row>
        <row r="1806">
          <cell r="A1806" t="str">
            <v>VAASA PILOT CC</v>
          </cell>
          <cell r="B1806" t="str">
            <v>Finland</v>
          </cell>
          <cell r="G1806">
            <v>33</v>
          </cell>
          <cell r="H1806">
            <v>30</v>
          </cell>
          <cell r="AK1806">
            <v>14.734499999999999</v>
          </cell>
          <cell r="AL1806">
            <v>12.177272727272724</v>
          </cell>
          <cell r="AN1806">
            <v>0</v>
          </cell>
          <cell r="AO1806">
            <v>2.64</v>
          </cell>
          <cell r="AP1806">
            <v>1155</v>
          </cell>
          <cell r="AQ1806">
            <v>3.9600000000000004</v>
          </cell>
          <cell r="BG1806" t="b">
            <v>0</v>
          </cell>
          <cell r="BO1806" t="b">
            <v>0</v>
          </cell>
          <cell r="CA1806" t="b">
            <v>0</v>
          </cell>
          <cell r="CB1806" t="b">
            <v>0</v>
          </cell>
          <cell r="CD1806" t="b">
            <v>0</v>
          </cell>
          <cell r="CE1806" t="b">
            <v>0</v>
          </cell>
          <cell r="CG1806" t="b">
            <v>0</v>
          </cell>
          <cell r="CH1806" t="b">
            <v>0</v>
          </cell>
          <cell r="CP1806" t="e">
            <v>#N/A</v>
          </cell>
          <cell r="CT1806" t="b">
            <v>0</v>
          </cell>
          <cell r="CV1806" t="b">
            <v>0</v>
          </cell>
          <cell r="CX1806" t="b">
            <v>0</v>
          </cell>
          <cell r="CZ1806" t="b">
            <v>0</v>
          </cell>
          <cell r="DB1806" t="b">
            <v>0</v>
          </cell>
          <cell r="DD1806" t="b">
            <v>0</v>
          </cell>
          <cell r="DF1806" t="b">
            <v>0</v>
          </cell>
          <cell r="DH1806" t="b">
            <v>0</v>
          </cell>
          <cell r="DJ1806" t="b">
            <v>0</v>
          </cell>
          <cell r="DL1806" t="b">
            <v>0</v>
          </cell>
          <cell r="DN1806" t="b">
            <v>0</v>
          </cell>
          <cell r="DP1806" t="b">
            <v>0</v>
          </cell>
          <cell r="DV1806">
            <v>0</v>
          </cell>
          <cell r="DX1806">
            <v>0</v>
          </cell>
          <cell r="DZ1806">
            <v>0</v>
          </cell>
          <cell r="EB1806">
            <v>0</v>
          </cell>
          <cell r="ED1806">
            <v>0</v>
          </cell>
          <cell r="EF1806">
            <v>0</v>
          </cell>
          <cell r="EJ1806">
            <v>0</v>
          </cell>
          <cell r="EL1806">
            <v>0</v>
          </cell>
          <cell r="EN1806">
            <v>0</v>
          </cell>
          <cell r="EP1806">
            <v>0</v>
          </cell>
          <cell r="ER1806">
            <v>0</v>
          </cell>
          <cell r="ET1806">
            <v>0</v>
          </cell>
          <cell r="EX1806">
            <v>0</v>
          </cell>
          <cell r="EZ1806">
            <v>0</v>
          </cell>
          <cell r="FD1806">
            <v>0</v>
          </cell>
          <cell r="FF1806">
            <v>0</v>
          </cell>
        </row>
        <row r="1807">
          <cell r="A1807" t="str">
            <v>VAASA PILOT CC</v>
          </cell>
          <cell r="B1807" t="str">
            <v>Finland</v>
          </cell>
          <cell r="G1807">
            <v>33</v>
          </cell>
          <cell r="H1807">
            <v>30</v>
          </cell>
          <cell r="AK1807">
            <v>14.734499999999999</v>
          </cell>
          <cell r="AL1807">
            <v>12.177272727272724</v>
          </cell>
          <cell r="AN1807">
            <v>0</v>
          </cell>
          <cell r="AO1807">
            <v>2.64</v>
          </cell>
          <cell r="AP1807">
            <v>1155</v>
          </cell>
          <cell r="AQ1807">
            <v>3.9600000000000004</v>
          </cell>
          <cell r="BG1807" t="b">
            <v>0</v>
          </cell>
          <cell r="BO1807" t="b">
            <v>0</v>
          </cell>
          <cell r="CA1807" t="b">
            <v>0</v>
          </cell>
          <cell r="CB1807" t="b">
            <v>0</v>
          </cell>
          <cell r="CD1807" t="b">
            <v>0</v>
          </cell>
          <cell r="CE1807" t="b">
            <v>0</v>
          </cell>
          <cell r="CG1807" t="b">
            <v>0</v>
          </cell>
          <cell r="CH1807" t="b">
            <v>0</v>
          </cell>
          <cell r="CP1807" t="e">
            <v>#N/A</v>
          </cell>
          <cell r="CT1807" t="b">
            <v>0</v>
          </cell>
          <cell r="CV1807" t="b">
            <v>0</v>
          </cell>
          <cell r="CX1807" t="b">
            <v>0</v>
          </cell>
          <cell r="CZ1807" t="b">
            <v>0</v>
          </cell>
          <cell r="DB1807" t="b">
            <v>0</v>
          </cell>
          <cell r="DD1807" t="b">
            <v>0</v>
          </cell>
          <cell r="DF1807" t="b">
            <v>0</v>
          </cell>
          <cell r="DH1807" t="b">
            <v>0</v>
          </cell>
          <cell r="DJ1807" t="b">
            <v>0</v>
          </cell>
          <cell r="DL1807" t="b">
            <v>0</v>
          </cell>
          <cell r="DN1807" t="b">
            <v>0</v>
          </cell>
          <cell r="DP1807" t="b">
            <v>0</v>
          </cell>
          <cell r="DV1807">
            <v>0</v>
          </cell>
          <cell r="DX1807">
            <v>0</v>
          </cell>
          <cell r="DZ1807">
            <v>0</v>
          </cell>
          <cell r="EB1807">
            <v>0</v>
          </cell>
          <cell r="ED1807">
            <v>0</v>
          </cell>
          <cell r="EF1807">
            <v>0</v>
          </cell>
          <cell r="EJ1807">
            <v>0</v>
          </cell>
          <cell r="EL1807">
            <v>0</v>
          </cell>
          <cell r="EN1807">
            <v>0</v>
          </cell>
          <cell r="EP1807">
            <v>0</v>
          </cell>
          <cell r="ER1807">
            <v>0</v>
          </cell>
          <cell r="ET1807">
            <v>0</v>
          </cell>
          <cell r="EX1807">
            <v>0</v>
          </cell>
          <cell r="EZ1807">
            <v>0</v>
          </cell>
          <cell r="FD1807">
            <v>0</v>
          </cell>
          <cell r="FF1807">
            <v>0</v>
          </cell>
        </row>
        <row r="1808">
          <cell r="A1808" t="str">
            <v>YLIVIESKA 1</v>
          </cell>
          <cell r="B1808" t="str">
            <v>Finland</v>
          </cell>
          <cell r="G1808">
            <v>6.21</v>
          </cell>
          <cell r="H1808">
            <v>12.42</v>
          </cell>
          <cell r="AK1808">
            <v>1.7108549999999998</v>
          </cell>
          <cell r="AL1808">
            <v>6.8434199999999992</v>
          </cell>
          <cell r="AN1808">
            <v>0</v>
          </cell>
          <cell r="AO1808">
            <v>1.0867499999999999</v>
          </cell>
          <cell r="AP1808">
            <v>183.19499999999999</v>
          </cell>
          <cell r="AQ1808">
            <v>0.86940000000000006</v>
          </cell>
          <cell r="BG1808" t="b">
            <v>0</v>
          </cell>
          <cell r="BO1808" t="b">
            <v>0</v>
          </cell>
          <cell r="CA1808" t="b">
            <v>0</v>
          </cell>
          <cell r="CB1808" t="b">
            <v>0</v>
          </cell>
          <cell r="CD1808" t="b">
            <v>0</v>
          </cell>
          <cell r="CE1808" t="b">
            <v>0</v>
          </cell>
          <cell r="CG1808" t="b">
            <v>0</v>
          </cell>
          <cell r="CH1808" t="b">
            <v>0</v>
          </cell>
          <cell r="CP1808" t="e">
            <v>#N/A</v>
          </cell>
          <cell r="CT1808" t="b">
            <v>0</v>
          </cell>
          <cell r="CV1808" t="b">
            <v>0</v>
          </cell>
          <cell r="CX1808" t="b">
            <v>0</v>
          </cell>
          <cell r="CZ1808" t="b">
            <v>0</v>
          </cell>
          <cell r="DB1808" t="b">
            <v>0</v>
          </cell>
          <cell r="DD1808" t="b">
            <v>0</v>
          </cell>
          <cell r="DF1808" t="b">
            <v>0</v>
          </cell>
          <cell r="DH1808" t="b">
            <v>0</v>
          </cell>
          <cell r="DJ1808" t="b">
            <v>0</v>
          </cell>
          <cell r="DL1808" t="b">
            <v>0</v>
          </cell>
          <cell r="DN1808" t="b">
            <v>0</v>
          </cell>
          <cell r="DP1808" t="b">
            <v>0</v>
          </cell>
          <cell r="DV1808">
            <v>0</v>
          </cell>
          <cell r="DX1808">
            <v>0</v>
          </cell>
          <cell r="DZ1808">
            <v>0</v>
          </cell>
          <cell r="EB1808">
            <v>0</v>
          </cell>
          <cell r="ED1808">
            <v>0</v>
          </cell>
          <cell r="EF1808">
            <v>0</v>
          </cell>
          <cell r="EJ1808">
            <v>0</v>
          </cell>
          <cell r="EL1808">
            <v>0</v>
          </cell>
          <cell r="EN1808">
            <v>0</v>
          </cell>
          <cell r="EP1808">
            <v>0</v>
          </cell>
          <cell r="ER1808">
            <v>0</v>
          </cell>
          <cell r="ET1808">
            <v>0</v>
          </cell>
          <cell r="EX1808">
            <v>0</v>
          </cell>
          <cell r="EZ1808">
            <v>0</v>
          </cell>
          <cell r="FD1808">
            <v>0</v>
          </cell>
          <cell r="FF1808">
            <v>0</v>
          </cell>
        </row>
        <row r="1809">
          <cell r="A1809" t="str">
            <v>YLIVIESKA 1</v>
          </cell>
          <cell r="B1809" t="str">
            <v>Finland</v>
          </cell>
          <cell r="G1809">
            <v>6.21</v>
          </cell>
          <cell r="H1809">
            <v>12.42</v>
          </cell>
          <cell r="AK1809">
            <v>1.7108549999999998</v>
          </cell>
          <cell r="AL1809">
            <v>6.8434199999999992</v>
          </cell>
          <cell r="AN1809">
            <v>0</v>
          </cell>
          <cell r="AO1809">
            <v>1.0867499999999999</v>
          </cell>
          <cell r="AP1809">
            <v>183.19499999999999</v>
          </cell>
          <cell r="AQ1809">
            <v>0.86940000000000006</v>
          </cell>
          <cell r="BG1809" t="b">
            <v>0</v>
          </cell>
          <cell r="BO1809" t="b">
            <v>0</v>
          </cell>
          <cell r="CA1809" t="b">
            <v>0</v>
          </cell>
          <cell r="CB1809" t="b">
            <v>0</v>
          </cell>
          <cell r="CD1809" t="b">
            <v>0</v>
          </cell>
          <cell r="CE1809" t="b">
            <v>0</v>
          </cell>
          <cell r="CG1809" t="b">
            <v>0</v>
          </cell>
          <cell r="CH1809" t="b">
            <v>0</v>
          </cell>
          <cell r="CP1809" t="e">
            <v>#N/A</v>
          </cell>
          <cell r="CT1809" t="b">
            <v>0</v>
          </cell>
          <cell r="CV1809" t="b">
            <v>0</v>
          </cell>
          <cell r="CX1809" t="b">
            <v>0</v>
          </cell>
          <cell r="CZ1809" t="b">
            <v>0</v>
          </cell>
          <cell r="DB1809" t="b">
            <v>0</v>
          </cell>
          <cell r="DD1809" t="b">
            <v>0</v>
          </cell>
          <cell r="DF1809" t="b">
            <v>0</v>
          </cell>
          <cell r="DH1809" t="b">
            <v>0</v>
          </cell>
          <cell r="DJ1809" t="b">
            <v>0</v>
          </cell>
          <cell r="DL1809" t="b">
            <v>0</v>
          </cell>
          <cell r="DN1809" t="b">
            <v>0</v>
          </cell>
          <cell r="DP1809" t="b">
            <v>0</v>
          </cell>
          <cell r="DV1809">
            <v>0</v>
          </cell>
          <cell r="DX1809">
            <v>0</v>
          </cell>
          <cell r="DZ1809">
            <v>0</v>
          </cell>
          <cell r="EB1809">
            <v>0</v>
          </cell>
          <cell r="ED1809">
            <v>0</v>
          </cell>
          <cell r="EF1809">
            <v>0</v>
          </cell>
          <cell r="EJ1809">
            <v>0</v>
          </cell>
          <cell r="EL1809">
            <v>0</v>
          </cell>
          <cell r="EN1809">
            <v>0</v>
          </cell>
          <cell r="EP1809">
            <v>0</v>
          </cell>
          <cell r="ER1809">
            <v>0</v>
          </cell>
          <cell r="ET1809">
            <v>0</v>
          </cell>
          <cell r="EX1809">
            <v>0</v>
          </cell>
          <cell r="EZ1809">
            <v>0</v>
          </cell>
          <cell r="FD1809">
            <v>0</v>
          </cell>
          <cell r="FF1809">
            <v>0</v>
          </cell>
        </row>
        <row r="1810">
          <cell r="A1810" t="str">
            <v>SmallWoodCHPFinland</v>
          </cell>
          <cell r="B1810" t="str">
            <v>Finland</v>
          </cell>
          <cell r="G1810">
            <v>69.570000000000007</v>
          </cell>
          <cell r="H1810">
            <v>170.505</v>
          </cell>
          <cell r="AK1810">
            <v>18.070140000000002</v>
          </cell>
          <cell r="AL1810">
            <v>108.54048271420298</v>
          </cell>
          <cell r="AN1810">
            <v>0</v>
          </cell>
          <cell r="AO1810">
            <v>6.2613000000000003</v>
          </cell>
          <cell r="AP1810">
            <v>1739.2500000000002</v>
          </cell>
          <cell r="AQ1810">
            <v>9.7398000000000025</v>
          </cell>
          <cell r="BG1810" t="b">
            <v>0</v>
          </cell>
          <cell r="BO1810" t="b">
            <v>0</v>
          </cell>
          <cell r="CA1810" t="b">
            <v>0</v>
          </cell>
          <cell r="CB1810" t="b">
            <v>0</v>
          </cell>
          <cell r="CD1810" t="b">
            <v>0</v>
          </cell>
          <cell r="CE1810" t="b">
            <v>0</v>
          </cell>
          <cell r="CG1810" t="b">
            <v>0</v>
          </cell>
          <cell r="CH1810" t="b">
            <v>0</v>
          </cell>
          <cell r="CP1810" t="str">
            <v>ECWCHBPC</v>
          </cell>
          <cell r="CT1810" t="b">
            <v>0</v>
          </cell>
          <cell r="CV1810" t="b">
            <v>0</v>
          </cell>
          <cell r="CX1810" t="b">
            <v>0</v>
          </cell>
          <cell r="CZ1810" t="b">
            <v>0</v>
          </cell>
          <cell r="DB1810" t="b">
            <v>0</v>
          </cell>
          <cell r="DD1810" t="b">
            <v>0</v>
          </cell>
          <cell r="DF1810" t="b">
            <v>0</v>
          </cell>
          <cell r="DH1810" t="b">
            <v>0</v>
          </cell>
          <cell r="DJ1810" t="b">
            <v>0</v>
          </cell>
          <cell r="DL1810" t="b">
            <v>0</v>
          </cell>
          <cell r="DN1810" t="b">
            <v>0</v>
          </cell>
          <cell r="DP1810" t="b">
            <v>0</v>
          </cell>
          <cell r="DV1810">
            <v>0</v>
          </cell>
          <cell r="DX1810">
            <v>0</v>
          </cell>
          <cell r="DZ1810">
            <v>0</v>
          </cell>
          <cell r="EB1810">
            <v>0</v>
          </cell>
          <cell r="ED1810">
            <v>0</v>
          </cell>
          <cell r="EF1810">
            <v>0</v>
          </cell>
          <cell r="EJ1810">
            <v>0</v>
          </cell>
          <cell r="EL1810">
            <v>0</v>
          </cell>
          <cell r="EN1810">
            <v>0</v>
          </cell>
          <cell r="EP1810">
            <v>0</v>
          </cell>
          <cell r="ER1810">
            <v>0</v>
          </cell>
          <cell r="ET1810">
            <v>0</v>
          </cell>
          <cell r="EX1810">
            <v>0</v>
          </cell>
          <cell r="EZ1810">
            <v>0</v>
          </cell>
          <cell r="FD1810">
            <v>0</v>
          </cell>
          <cell r="FF1810">
            <v>0</v>
          </cell>
        </row>
        <row r="1811">
          <cell r="A1811" t="str">
            <v>SmallBiogasFinland</v>
          </cell>
          <cell r="B1811" t="str">
            <v>Finland</v>
          </cell>
          <cell r="G1811">
            <v>0.46500000000000002</v>
          </cell>
          <cell r="H1811">
            <v>0.77500000000000002</v>
          </cell>
          <cell r="AK1811">
            <v>0.149090625</v>
          </cell>
          <cell r="AL1811">
            <v>0.41414062500000004</v>
          </cell>
          <cell r="AN1811">
            <v>0</v>
          </cell>
          <cell r="AO1811">
            <v>4.6500000000000007E-2</v>
          </cell>
          <cell r="AP1811">
            <v>13.950000000000001</v>
          </cell>
          <cell r="AQ1811">
            <v>4.6500000000000007E-2</v>
          </cell>
          <cell r="BG1811" t="b">
            <v>0</v>
          </cell>
          <cell r="BO1811" t="b">
            <v>0</v>
          </cell>
          <cell r="CA1811" t="b">
            <v>0</v>
          </cell>
          <cell r="CB1811" t="b">
            <v>0</v>
          </cell>
          <cell r="CD1811" t="b">
            <v>0</v>
          </cell>
          <cell r="CE1811" t="b">
            <v>0</v>
          </cell>
          <cell r="CG1811" t="b">
            <v>0</v>
          </cell>
          <cell r="CH1811" t="b">
            <v>0</v>
          </cell>
          <cell r="CP1811" t="str">
            <v>ECBGAENC</v>
          </cell>
          <cell r="CT1811" t="b">
            <v>0</v>
          </cell>
          <cell r="CV1811" t="b">
            <v>0</v>
          </cell>
          <cell r="CX1811" t="b">
            <v>0</v>
          </cell>
          <cell r="CZ1811" t="b">
            <v>0</v>
          </cell>
          <cell r="DB1811" t="b">
            <v>0</v>
          </cell>
          <cell r="DD1811" t="b">
            <v>0</v>
          </cell>
          <cell r="DF1811" t="b">
            <v>0</v>
          </cell>
          <cell r="DH1811" t="b">
            <v>0</v>
          </cell>
          <cell r="DJ1811" t="b">
            <v>0</v>
          </cell>
          <cell r="DL1811" t="b">
            <v>0</v>
          </cell>
          <cell r="DN1811" t="b">
            <v>0</v>
          </cell>
          <cell r="DP1811" t="b">
            <v>0</v>
          </cell>
          <cell r="DV1811">
            <v>0</v>
          </cell>
          <cell r="DX1811">
            <v>0</v>
          </cell>
          <cell r="DZ1811">
            <v>0</v>
          </cell>
          <cell r="EB1811">
            <v>0</v>
          </cell>
          <cell r="ED1811">
            <v>0</v>
          </cell>
          <cell r="EF1811">
            <v>0</v>
          </cell>
          <cell r="EJ1811">
            <v>0</v>
          </cell>
          <cell r="EL1811">
            <v>0</v>
          </cell>
          <cell r="EN1811">
            <v>0</v>
          </cell>
          <cell r="EP1811">
            <v>0</v>
          </cell>
          <cell r="ER1811">
            <v>0</v>
          </cell>
          <cell r="ET1811">
            <v>0</v>
          </cell>
          <cell r="EX1811">
            <v>0</v>
          </cell>
          <cell r="EZ1811">
            <v>0</v>
          </cell>
          <cell r="FD1811">
            <v>0</v>
          </cell>
          <cell r="FF1811">
            <v>0</v>
          </cell>
        </row>
        <row r="1812">
          <cell r="A1812" t="str">
            <v>SmallDieselFinland</v>
          </cell>
          <cell r="B1812" t="str">
            <v>Finland</v>
          </cell>
          <cell r="G1812">
            <v>39.753999999999998</v>
          </cell>
          <cell r="H1812">
            <v>46.710949999999997</v>
          </cell>
          <cell r="AK1812">
            <v>15.10652</v>
          </cell>
          <cell r="AL1812">
            <v>20.856439174999998</v>
          </cell>
          <cell r="AN1812">
            <v>0</v>
          </cell>
          <cell r="AO1812">
            <v>3.9754</v>
          </cell>
          <cell r="AP1812">
            <v>1391.3899999999999</v>
          </cell>
          <cell r="AQ1812">
            <v>3.9754</v>
          </cell>
          <cell r="BG1812" t="b">
            <v>0</v>
          </cell>
          <cell r="BO1812" t="b">
            <v>0</v>
          </cell>
          <cell r="CA1812" t="b">
            <v>0</v>
          </cell>
          <cell r="CB1812" t="b">
            <v>0</v>
          </cell>
          <cell r="CD1812" t="b">
            <v>0</v>
          </cell>
          <cell r="CE1812" t="b">
            <v>0</v>
          </cell>
          <cell r="CG1812" t="b">
            <v>0</v>
          </cell>
          <cell r="CH1812" t="b">
            <v>0</v>
          </cell>
          <cell r="CP1812" t="e">
            <v>#N/A</v>
          </cell>
          <cell r="CT1812" t="b">
            <v>0</v>
          </cell>
          <cell r="CV1812" t="b">
            <v>0</v>
          </cell>
          <cell r="CX1812" t="b">
            <v>0</v>
          </cell>
          <cell r="CZ1812" t="b">
            <v>0</v>
          </cell>
          <cell r="DB1812" t="b">
            <v>0</v>
          </cell>
          <cell r="DD1812" t="b">
            <v>0</v>
          </cell>
          <cell r="DF1812" t="b">
            <v>0</v>
          </cell>
          <cell r="DH1812" t="b">
            <v>0</v>
          </cell>
          <cell r="DJ1812" t="b">
            <v>0</v>
          </cell>
          <cell r="DL1812" t="b">
            <v>0</v>
          </cell>
          <cell r="DN1812" t="b">
            <v>0</v>
          </cell>
          <cell r="DP1812" t="b">
            <v>0</v>
          </cell>
          <cell r="DV1812">
            <v>0</v>
          </cell>
          <cell r="DX1812">
            <v>0</v>
          </cell>
          <cell r="DZ1812">
            <v>0</v>
          </cell>
          <cell r="EB1812">
            <v>0</v>
          </cell>
          <cell r="ED1812">
            <v>0</v>
          </cell>
          <cell r="EF1812">
            <v>0</v>
          </cell>
          <cell r="EJ1812">
            <v>0</v>
          </cell>
          <cell r="EL1812">
            <v>0</v>
          </cell>
          <cell r="EN1812">
            <v>0</v>
          </cell>
          <cell r="EP1812">
            <v>0</v>
          </cell>
          <cell r="ER1812">
            <v>0</v>
          </cell>
          <cell r="ET1812">
            <v>0</v>
          </cell>
          <cell r="EX1812">
            <v>0</v>
          </cell>
          <cell r="EZ1812">
            <v>0</v>
          </cell>
          <cell r="FD1812">
            <v>0</v>
          </cell>
          <cell r="FF1812">
            <v>0</v>
          </cell>
        </row>
        <row r="1813">
          <cell r="A1813" t="str">
            <v>SmallDieselFinland</v>
          </cell>
          <cell r="B1813" t="str">
            <v>Finland</v>
          </cell>
          <cell r="G1813">
            <v>39.833999999999996</v>
          </cell>
          <cell r="H1813">
            <v>46.804949999999998</v>
          </cell>
          <cell r="AK1813">
            <v>15.136919999999998</v>
          </cell>
          <cell r="AL1813">
            <v>20.898410175000002</v>
          </cell>
          <cell r="AN1813">
            <v>0</v>
          </cell>
          <cell r="AO1813">
            <v>3.9833999999999996</v>
          </cell>
          <cell r="AP1813">
            <v>1394.1899999999998</v>
          </cell>
          <cell r="AQ1813">
            <v>3.9833999999999996</v>
          </cell>
          <cell r="BG1813" t="b">
            <v>0</v>
          </cell>
          <cell r="BO1813" t="b">
            <v>0</v>
          </cell>
          <cell r="CA1813" t="b">
            <v>0</v>
          </cell>
          <cell r="CB1813" t="b">
            <v>0</v>
          </cell>
          <cell r="CD1813" t="b">
            <v>0</v>
          </cell>
          <cell r="CE1813" t="b">
            <v>0</v>
          </cell>
          <cell r="CG1813" t="b">
            <v>0</v>
          </cell>
          <cell r="CH1813" t="b">
            <v>0</v>
          </cell>
          <cell r="CP1813" t="e">
            <v>#N/A</v>
          </cell>
          <cell r="CT1813" t="b">
            <v>0</v>
          </cell>
          <cell r="CV1813" t="b">
            <v>0</v>
          </cell>
          <cell r="CX1813" t="b">
            <v>0</v>
          </cell>
          <cell r="CZ1813" t="b">
            <v>0</v>
          </cell>
          <cell r="DB1813" t="b">
            <v>0</v>
          </cell>
          <cell r="DD1813" t="b">
            <v>0</v>
          </cell>
          <cell r="DF1813" t="b">
            <v>0</v>
          </cell>
          <cell r="DH1813" t="b">
            <v>0</v>
          </cell>
          <cell r="DJ1813" t="b">
            <v>0</v>
          </cell>
          <cell r="DL1813" t="b">
            <v>0</v>
          </cell>
          <cell r="DN1813" t="b">
            <v>0</v>
          </cell>
          <cell r="DP1813" t="b">
            <v>0</v>
          </cell>
          <cell r="DV1813">
            <v>0</v>
          </cell>
          <cell r="DX1813">
            <v>0</v>
          </cell>
          <cell r="DZ1813">
            <v>0</v>
          </cell>
          <cell r="EB1813">
            <v>0</v>
          </cell>
          <cell r="ED1813">
            <v>0</v>
          </cell>
          <cell r="EF1813">
            <v>0</v>
          </cell>
          <cell r="EJ1813">
            <v>0</v>
          </cell>
          <cell r="EL1813">
            <v>0</v>
          </cell>
          <cell r="EN1813">
            <v>0</v>
          </cell>
          <cell r="EP1813">
            <v>0</v>
          </cell>
          <cell r="ER1813">
            <v>0</v>
          </cell>
          <cell r="ET1813">
            <v>0</v>
          </cell>
          <cell r="EX1813">
            <v>0</v>
          </cell>
          <cell r="EZ1813">
            <v>0</v>
          </cell>
          <cell r="FD1813">
            <v>0</v>
          </cell>
          <cell r="FF1813">
            <v>0</v>
          </cell>
        </row>
        <row r="1814">
          <cell r="A1814" t="str">
            <v>SmallOilCHPFinland</v>
          </cell>
          <cell r="B1814" t="str">
            <v>Finland</v>
          </cell>
          <cell r="G1814">
            <v>100.65</v>
          </cell>
          <cell r="H1814">
            <v>195.66</v>
          </cell>
          <cell r="AK1814">
            <v>28.550159999999998</v>
          </cell>
          <cell r="AL1814">
            <v>107.89096719645165</v>
          </cell>
          <cell r="AN1814">
            <v>0</v>
          </cell>
          <cell r="AO1814">
            <v>8.0520000000000014</v>
          </cell>
          <cell r="AP1814">
            <v>2013</v>
          </cell>
          <cell r="AQ1814">
            <v>14.091000000000003</v>
          </cell>
          <cell r="BG1814" t="b">
            <v>0</v>
          </cell>
          <cell r="BO1814" t="b">
            <v>0</v>
          </cell>
          <cell r="CA1814" t="b">
            <v>0</v>
          </cell>
          <cell r="CB1814" t="b">
            <v>0</v>
          </cell>
          <cell r="CD1814" t="b">
            <v>0</v>
          </cell>
          <cell r="CE1814" t="b">
            <v>0</v>
          </cell>
          <cell r="CG1814" t="b">
            <v>0</v>
          </cell>
          <cell r="CH1814" t="b">
            <v>0</v>
          </cell>
          <cell r="CP1814" t="e">
            <v>#N/A</v>
          </cell>
          <cell r="CT1814" t="b">
            <v>0</v>
          </cell>
          <cell r="CV1814" t="b">
            <v>0</v>
          </cell>
          <cell r="CX1814" t="b">
            <v>0</v>
          </cell>
          <cell r="CZ1814" t="b">
            <v>0</v>
          </cell>
          <cell r="DB1814" t="b">
            <v>0</v>
          </cell>
          <cell r="DD1814" t="b">
            <v>0</v>
          </cell>
          <cell r="DF1814" t="b">
            <v>0</v>
          </cell>
          <cell r="DH1814" t="b">
            <v>0</v>
          </cell>
          <cell r="DJ1814" t="b">
            <v>0</v>
          </cell>
          <cell r="DL1814" t="b">
            <v>0</v>
          </cell>
          <cell r="DN1814" t="b">
            <v>0</v>
          </cell>
          <cell r="DP1814" t="b">
            <v>0</v>
          </cell>
          <cell r="DV1814">
            <v>0</v>
          </cell>
          <cell r="DX1814">
            <v>0</v>
          </cell>
          <cell r="DZ1814">
            <v>0</v>
          </cell>
          <cell r="EB1814">
            <v>0</v>
          </cell>
          <cell r="ED1814">
            <v>0</v>
          </cell>
          <cell r="EF1814">
            <v>0</v>
          </cell>
          <cell r="EJ1814">
            <v>0</v>
          </cell>
          <cell r="EL1814">
            <v>0</v>
          </cell>
          <cell r="EN1814">
            <v>0</v>
          </cell>
          <cell r="EP1814">
            <v>0</v>
          </cell>
          <cell r="ER1814">
            <v>0</v>
          </cell>
          <cell r="ET1814">
            <v>0</v>
          </cell>
          <cell r="EX1814">
            <v>0</v>
          </cell>
          <cell r="EZ1814">
            <v>0</v>
          </cell>
          <cell r="FD1814">
            <v>0</v>
          </cell>
          <cell r="FF1814">
            <v>0</v>
          </cell>
        </row>
        <row r="1815">
          <cell r="A1815" t="str">
            <v>SmallOilCHPFinland</v>
          </cell>
          <cell r="B1815" t="str">
            <v>Finland</v>
          </cell>
          <cell r="G1815">
            <v>99.449999999999989</v>
          </cell>
          <cell r="H1815">
            <v>195.66</v>
          </cell>
          <cell r="AK1815">
            <v>28.151159999999997</v>
          </cell>
          <cell r="AL1815">
            <v>108.96595227793044</v>
          </cell>
          <cell r="AN1815">
            <v>0</v>
          </cell>
          <cell r="AO1815">
            <v>7.9559999999999995</v>
          </cell>
          <cell r="AP1815">
            <v>1988.9999999999998</v>
          </cell>
          <cell r="AQ1815">
            <v>13.923</v>
          </cell>
          <cell r="BG1815" t="b">
            <v>0</v>
          </cell>
          <cell r="BO1815" t="b">
            <v>0</v>
          </cell>
          <cell r="CA1815" t="b">
            <v>0</v>
          </cell>
          <cell r="CB1815" t="b">
            <v>0</v>
          </cell>
          <cell r="CD1815" t="b">
            <v>0</v>
          </cell>
          <cell r="CE1815" t="b">
            <v>0</v>
          </cell>
          <cell r="CG1815" t="b">
            <v>0</v>
          </cell>
          <cell r="CH1815" t="b">
            <v>0</v>
          </cell>
          <cell r="CP1815" t="e">
            <v>#N/A</v>
          </cell>
          <cell r="CT1815" t="b">
            <v>0</v>
          </cell>
          <cell r="CV1815" t="b">
            <v>0</v>
          </cell>
          <cell r="CX1815" t="b">
            <v>0</v>
          </cell>
          <cell r="CZ1815" t="b">
            <v>0</v>
          </cell>
          <cell r="DB1815" t="b">
            <v>0</v>
          </cell>
          <cell r="DD1815" t="b">
            <v>0</v>
          </cell>
          <cell r="DF1815" t="b">
            <v>0</v>
          </cell>
          <cell r="DH1815" t="b">
            <v>0</v>
          </cell>
          <cell r="DJ1815" t="b">
            <v>0</v>
          </cell>
          <cell r="DL1815" t="b">
            <v>0</v>
          </cell>
          <cell r="DN1815" t="b">
            <v>0</v>
          </cell>
          <cell r="DP1815" t="b">
            <v>0</v>
          </cell>
          <cell r="DV1815">
            <v>0</v>
          </cell>
          <cell r="DX1815">
            <v>0</v>
          </cell>
          <cell r="DZ1815">
            <v>0</v>
          </cell>
          <cell r="EB1815">
            <v>0</v>
          </cell>
          <cell r="ED1815">
            <v>0</v>
          </cell>
          <cell r="EF1815">
            <v>0</v>
          </cell>
          <cell r="EJ1815">
            <v>0</v>
          </cell>
          <cell r="EL1815">
            <v>0</v>
          </cell>
          <cell r="EN1815">
            <v>0</v>
          </cell>
          <cell r="EP1815">
            <v>0</v>
          </cell>
          <cell r="ER1815">
            <v>0</v>
          </cell>
          <cell r="ET1815">
            <v>0</v>
          </cell>
          <cell r="EX1815">
            <v>0</v>
          </cell>
          <cell r="EZ1815">
            <v>0</v>
          </cell>
          <cell r="FD1815">
            <v>0</v>
          </cell>
          <cell r="FF1815">
            <v>0</v>
          </cell>
        </row>
        <row r="1816">
          <cell r="A1816" t="str">
            <v>SmallNGGMFinland</v>
          </cell>
          <cell r="B1816" t="str">
            <v>Finland</v>
          </cell>
          <cell r="G1816">
            <v>27.83</v>
          </cell>
          <cell r="H1816">
            <v>34.091749999999998</v>
          </cell>
          <cell r="AK1816">
            <v>10.5754</v>
          </cell>
          <cell r="AL1816">
            <v>15.869709624999999</v>
          </cell>
          <cell r="AN1816">
            <v>0</v>
          </cell>
          <cell r="AO1816">
            <v>2.7829999999999999</v>
          </cell>
          <cell r="AP1816">
            <v>834.9</v>
          </cell>
          <cell r="AQ1816">
            <v>2.7829999999999999</v>
          </cell>
          <cell r="BG1816" t="b">
            <v>0</v>
          </cell>
          <cell r="BO1816" t="b">
            <v>0</v>
          </cell>
          <cell r="CA1816" t="b">
            <v>0</v>
          </cell>
          <cell r="CB1816" t="b">
            <v>0</v>
          </cell>
          <cell r="CD1816" t="b">
            <v>0</v>
          </cell>
          <cell r="CE1816" t="b">
            <v>0</v>
          </cell>
          <cell r="CG1816" t="b">
            <v>0</v>
          </cell>
          <cell r="CH1816" t="b">
            <v>0</v>
          </cell>
          <cell r="CP1816" t="e">
            <v>#N/A</v>
          </cell>
          <cell r="CT1816" t="b">
            <v>0</v>
          </cell>
          <cell r="CV1816" t="b">
            <v>0</v>
          </cell>
          <cell r="CX1816" t="b">
            <v>0</v>
          </cell>
          <cell r="CZ1816" t="b">
            <v>0</v>
          </cell>
          <cell r="DB1816" t="b">
            <v>0</v>
          </cell>
          <cell r="DD1816" t="b">
            <v>0</v>
          </cell>
          <cell r="DF1816" t="b">
            <v>0</v>
          </cell>
          <cell r="DH1816" t="b">
            <v>0</v>
          </cell>
          <cell r="DJ1816" t="b">
            <v>0</v>
          </cell>
          <cell r="DL1816" t="b">
            <v>0</v>
          </cell>
          <cell r="DN1816" t="b">
            <v>0</v>
          </cell>
          <cell r="DP1816" t="b">
            <v>0</v>
          </cell>
          <cell r="DV1816">
            <v>0</v>
          </cell>
          <cell r="DX1816">
            <v>0</v>
          </cell>
          <cell r="DZ1816">
            <v>0</v>
          </cell>
          <cell r="EB1816">
            <v>0</v>
          </cell>
          <cell r="ED1816">
            <v>0</v>
          </cell>
          <cell r="EF1816">
            <v>0</v>
          </cell>
          <cell r="EJ1816">
            <v>0</v>
          </cell>
          <cell r="EL1816">
            <v>0</v>
          </cell>
          <cell r="EN1816">
            <v>0</v>
          </cell>
          <cell r="EP1816">
            <v>0</v>
          </cell>
          <cell r="ER1816">
            <v>0</v>
          </cell>
          <cell r="ET1816">
            <v>0</v>
          </cell>
          <cell r="EX1816">
            <v>0</v>
          </cell>
          <cell r="EZ1816">
            <v>0</v>
          </cell>
          <cell r="FD1816">
            <v>0</v>
          </cell>
          <cell r="FF1816">
            <v>0</v>
          </cell>
        </row>
        <row r="1817">
          <cell r="A1817" t="str">
            <v>SmallNGGMFinland</v>
          </cell>
          <cell r="B1817" t="str">
            <v>Finland</v>
          </cell>
          <cell r="G1817">
            <v>20.73</v>
          </cell>
          <cell r="H1817">
            <v>25.39425</v>
          </cell>
          <cell r="AK1817">
            <v>7.8774000000000006</v>
          </cell>
          <cell r="AL1817">
            <v>11.821023374999999</v>
          </cell>
          <cell r="AN1817">
            <v>0</v>
          </cell>
          <cell r="AO1817">
            <v>2.073</v>
          </cell>
          <cell r="AP1817">
            <v>621.9</v>
          </cell>
          <cell r="AQ1817">
            <v>2.073</v>
          </cell>
          <cell r="BG1817" t="b">
            <v>0</v>
          </cell>
          <cell r="BO1817" t="b">
            <v>0</v>
          </cell>
          <cell r="CA1817" t="b">
            <v>0</v>
          </cell>
          <cell r="CB1817" t="b">
            <v>0</v>
          </cell>
          <cell r="CD1817" t="b">
            <v>0</v>
          </cell>
          <cell r="CE1817" t="b">
            <v>0</v>
          </cell>
          <cell r="CG1817" t="b">
            <v>0</v>
          </cell>
          <cell r="CH1817" t="b">
            <v>0</v>
          </cell>
          <cell r="CP1817" t="e">
            <v>#N/A</v>
          </cell>
          <cell r="CT1817" t="b">
            <v>0</v>
          </cell>
          <cell r="CV1817" t="b">
            <v>0</v>
          </cell>
          <cell r="CX1817" t="b">
            <v>0</v>
          </cell>
          <cell r="CZ1817" t="b">
            <v>0</v>
          </cell>
          <cell r="DB1817" t="b">
            <v>0</v>
          </cell>
          <cell r="DD1817" t="b">
            <v>0</v>
          </cell>
          <cell r="DF1817" t="b">
            <v>0</v>
          </cell>
          <cell r="DH1817" t="b">
            <v>0</v>
          </cell>
          <cell r="DJ1817" t="b">
            <v>0</v>
          </cell>
          <cell r="DL1817" t="b">
            <v>0</v>
          </cell>
          <cell r="DN1817" t="b">
            <v>0</v>
          </cell>
          <cell r="DP1817" t="b">
            <v>0</v>
          </cell>
          <cell r="DV1817">
            <v>0</v>
          </cell>
          <cell r="DX1817">
            <v>0</v>
          </cell>
          <cell r="DZ1817">
            <v>0</v>
          </cell>
          <cell r="EB1817">
            <v>0</v>
          </cell>
          <cell r="ED1817">
            <v>0</v>
          </cell>
          <cell r="EF1817">
            <v>0</v>
          </cell>
          <cell r="EJ1817">
            <v>0</v>
          </cell>
          <cell r="EL1817">
            <v>0</v>
          </cell>
          <cell r="EN1817">
            <v>0</v>
          </cell>
          <cell r="EP1817">
            <v>0</v>
          </cell>
          <cell r="ER1817">
            <v>0</v>
          </cell>
          <cell r="ET1817">
            <v>0</v>
          </cell>
          <cell r="EX1817">
            <v>0</v>
          </cell>
          <cell r="EZ1817">
            <v>0</v>
          </cell>
          <cell r="FD1817">
            <v>0</v>
          </cell>
          <cell r="FF1817">
            <v>0</v>
          </cell>
        </row>
        <row r="1818">
          <cell r="A1818" t="str">
            <v>WasteHeatFinland</v>
          </cell>
          <cell r="B1818" t="str">
            <v>Finland</v>
          </cell>
          <cell r="G1818">
            <v>0</v>
          </cell>
          <cell r="H1818">
            <v>13.75</v>
          </cell>
          <cell r="AK1818">
            <v>0</v>
          </cell>
          <cell r="AL1818">
            <v>10.45</v>
          </cell>
          <cell r="AN1818">
            <v>0</v>
          </cell>
          <cell r="AO1818">
            <v>2.7225000000000001</v>
          </cell>
          <cell r="AP1818">
            <v>1373.6249999999998</v>
          </cell>
          <cell r="AQ1818">
            <v>0</v>
          </cell>
          <cell r="BG1818" t="b">
            <v>0</v>
          </cell>
          <cell r="BO1818" t="b">
            <v>0</v>
          </cell>
          <cell r="CA1818" t="b">
            <v>0</v>
          </cell>
          <cell r="CB1818" t="b">
            <v>0</v>
          </cell>
          <cell r="CD1818" t="b">
            <v>0</v>
          </cell>
          <cell r="CE1818" t="b">
            <v>0</v>
          </cell>
          <cell r="CG1818" t="b">
            <v>0</v>
          </cell>
          <cell r="CH1818" t="b">
            <v>0</v>
          </cell>
          <cell r="CP1818" t="str">
            <v>EHWSTBOC</v>
          </cell>
          <cell r="CT1818" t="b">
            <v>0</v>
          </cell>
          <cell r="CV1818" t="b">
            <v>0</v>
          </cell>
          <cell r="CX1818" t="b">
            <v>0</v>
          </cell>
          <cell r="CZ1818" t="b">
            <v>0</v>
          </cell>
          <cell r="DB1818" t="b">
            <v>0</v>
          </cell>
          <cell r="DD1818" t="b">
            <v>0</v>
          </cell>
          <cell r="DF1818" t="b">
            <v>0</v>
          </cell>
          <cell r="DH1818" t="b">
            <v>0</v>
          </cell>
          <cell r="DJ1818" t="b">
            <v>0</v>
          </cell>
          <cell r="DL1818" t="b">
            <v>0</v>
          </cell>
          <cell r="DN1818" t="b">
            <v>0</v>
          </cell>
          <cell r="DP1818" t="b">
            <v>0</v>
          </cell>
          <cell r="DV1818">
            <v>0</v>
          </cell>
          <cell r="DX1818">
            <v>0</v>
          </cell>
          <cell r="DZ1818">
            <v>0</v>
          </cell>
          <cell r="EB1818">
            <v>0</v>
          </cell>
          <cell r="ED1818">
            <v>0</v>
          </cell>
          <cell r="EF1818">
            <v>0</v>
          </cell>
          <cell r="EJ1818">
            <v>0</v>
          </cell>
          <cell r="EL1818">
            <v>0</v>
          </cell>
          <cell r="EN1818">
            <v>0</v>
          </cell>
          <cell r="EP1818">
            <v>0</v>
          </cell>
          <cell r="ER1818">
            <v>0</v>
          </cell>
          <cell r="ET1818">
            <v>0</v>
          </cell>
          <cell r="EX1818">
            <v>0</v>
          </cell>
          <cell r="EZ1818">
            <v>0</v>
          </cell>
          <cell r="FD1818">
            <v>0</v>
          </cell>
          <cell r="FF1818">
            <v>0</v>
          </cell>
        </row>
        <row r="1819">
          <cell r="A1819" t="str">
            <v>ICHPFinland</v>
          </cell>
          <cell r="B1819" t="str">
            <v>Finland</v>
          </cell>
          <cell r="G1819">
            <v>2820</v>
          </cell>
          <cell r="H1819">
            <v>0</v>
          </cell>
          <cell r="N1819">
            <v>12268</v>
          </cell>
          <cell r="AK1819">
            <v>2820</v>
          </cell>
          <cell r="AL1819">
            <v>0</v>
          </cell>
          <cell r="AN1819">
            <v>0</v>
          </cell>
          <cell r="AO1819">
            <v>0</v>
          </cell>
          <cell r="AP1819">
            <v>0</v>
          </cell>
          <cell r="AQ1819">
            <v>0</v>
          </cell>
          <cell r="BG1819" t="b">
            <v>0</v>
          </cell>
          <cell r="BO1819" t="b">
            <v>0</v>
          </cell>
          <cell r="CA1819" t="b">
            <v>0</v>
          </cell>
          <cell r="CB1819" t="b">
            <v>0</v>
          </cell>
          <cell r="CD1819" t="b">
            <v>0</v>
          </cell>
          <cell r="CE1819" t="b">
            <v>0</v>
          </cell>
          <cell r="CG1819" t="b">
            <v>0</v>
          </cell>
          <cell r="CH1819" t="b">
            <v>0</v>
          </cell>
          <cell r="CP1819">
            <v>0</v>
          </cell>
          <cell r="CT1819" t="b">
            <v>0</v>
          </cell>
          <cell r="CV1819" t="b">
            <v>0</v>
          </cell>
          <cell r="CX1819" t="b">
            <v>0</v>
          </cell>
          <cell r="CZ1819" t="b">
            <v>0</v>
          </cell>
          <cell r="DB1819" t="b">
            <v>0</v>
          </cell>
          <cell r="DD1819" t="b">
            <v>0</v>
          </cell>
          <cell r="DF1819" t="b">
            <v>0</v>
          </cell>
          <cell r="DH1819" t="b">
            <v>0</v>
          </cell>
          <cell r="DJ1819" t="b">
            <v>0</v>
          </cell>
          <cell r="DL1819" t="b">
            <v>0</v>
          </cell>
          <cell r="DN1819" t="b">
            <v>0</v>
          </cell>
          <cell r="DP1819" t="b">
            <v>0</v>
          </cell>
          <cell r="DV1819">
            <v>0</v>
          </cell>
          <cell r="DX1819">
            <v>0</v>
          </cell>
          <cell r="DZ1819">
            <v>0</v>
          </cell>
          <cell r="EB1819">
            <v>0</v>
          </cell>
          <cell r="ED1819">
            <v>0</v>
          </cell>
          <cell r="EF1819">
            <v>0</v>
          </cell>
          <cell r="EJ1819">
            <v>0</v>
          </cell>
          <cell r="EL1819">
            <v>0</v>
          </cell>
          <cell r="EN1819">
            <v>0</v>
          </cell>
          <cell r="EP1819">
            <v>0</v>
          </cell>
          <cell r="ER1819">
            <v>0</v>
          </cell>
          <cell r="ET1819">
            <v>0</v>
          </cell>
          <cell r="EX1819">
            <v>0</v>
          </cell>
          <cell r="EZ1819">
            <v>0</v>
          </cell>
          <cell r="FD1819">
            <v>0</v>
          </cell>
          <cell r="FF1819">
            <v>0</v>
          </cell>
        </row>
        <row r="1820">
          <cell r="A1820" t="str">
            <v>ICHPFinland</v>
          </cell>
          <cell r="B1820" t="str">
            <v>Finland</v>
          </cell>
          <cell r="G1820">
            <v>3000</v>
          </cell>
          <cell r="H1820">
            <v>0</v>
          </cell>
          <cell r="N1820">
            <v>12972</v>
          </cell>
          <cell r="AK1820">
            <v>3000</v>
          </cell>
          <cell r="AL1820">
            <v>0</v>
          </cell>
          <cell r="AN1820">
            <v>0</v>
          </cell>
          <cell r="AO1820">
            <v>0</v>
          </cell>
          <cell r="AP1820">
            <v>0</v>
          </cell>
          <cell r="AQ1820">
            <v>0</v>
          </cell>
          <cell r="BG1820" t="b">
            <v>0</v>
          </cell>
          <cell r="BO1820" t="b">
            <v>0</v>
          </cell>
          <cell r="CA1820" t="b">
            <v>0</v>
          </cell>
          <cell r="CB1820" t="b">
            <v>0</v>
          </cell>
          <cell r="CD1820" t="b">
            <v>0</v>
          </cell>
          <cell r="CE1820" t="b">
            <v>0</v>
          </cell>
          <cell r="CG1820" t="b">
            <v>0</v>
          </cell>
          <cell r="CH1820" t="b">
            <v>0</v>
          </cell>
          <cell r="CP1820">
            <v>0</v>
          </cell>
          <cell r="CT1820" t="b">
            <v>0</v>
          </cell>
          <cell r="CV1820" t="b">
            <v>0</v>
          </cell>
          <cell r="CX1820" t="b">
            <v>0</v>
          </cell>
          <cell r="CZ1820" t="b">
            <v>0</v>
          </cell>
          <cell r="DB1820" t="b">
            <v>0</v>
          </cell>
          <cell r="DD1820" t="b">
            <v>0</v>
          </cell>
          <cell r="DF1820" t="b">
            <v>0</v>
          </cell>
          <cell r="DH1820" t="b">
            <v>0</v>
          </cell>
          <cell r="DJ1820" t="b">
            <v>0</v>
          </cell>
          <cell r="DL1820" t="b">
            <v>0</v>
          </cell>
          <cell r="DN1820" t="b">
            <v>0</v>
          </cell>
          <cell r="DP1820" t="b">
            <v>0</v>
          </cell>
          <cell r="DV1820">
            <v>0</v>
          </cell>
          <cell r="DX1820">
            <v>0</v>
          </cell>
          <cell r="DZ1820">
            <v>0</v>
          </cell>
          <cell r="EB1820">
            <v>0</v>
          </cell>
          <cell r="ED1820">
            <v>0</v>
          </cell>
          <cell r="EF1820">
            <v>0</v>
          </cell>
          <cell r="EJ1820">
            <v>0</v>
          </cell>
          <cell r="EL1820">
            <v>0</v>
          </cell>
          <cell r="EN1820">
            <v>0</v>
          </cell>
          <cell r="EP1820">
            <v>0</v>
          </cell>
          <cell r="ER1820">
            <v>0</v>
          </cell>
          <cell r="ET1820">
            <v>0</v>
          </cell>
          <cell r="EX1820">
            <v>0</v>
          </cell>
          <cell r="EZ1820">
            <v>0</v>
          </cell>
          <cell r="FD1820">
            <v>0</v>
          </cell>
          <cell r="FF1820">
            <v>0</v>
          </cell>
        </row>
        <row r="1821">
          <cell r="A1821" t="str">
            <v>ProcessHeatFinland</v>
          </cell>
          <cell r="B1821" t="str">
            <v>Finland</v>
          </cell>
          <cell r="G1821">
            <v>0</v>
          </cell>
          <cell r="H1821">
            <v>2117.5333333333333</v>
          </cell>
          <cell r="N1821">
            <v>12705.199999999999</v>
          </cell>
          <cell r="AK1821">
            <v>0</v>
          </cell>
          <cell r="AL1821">
            <v>0</v>
          </cell>
          <cell r="AN1821">
            <v>0</v>
          </cell>
          <cell r="AO1821">
            <v>0</v>
          </cell>
          <cell r="AP1821">
            <v>0</v>
          </cell>
          <cell r="AQ1821">
            <v>0</v>
          </cell>
          <cell r="BG1821" t="b">
            <v>0</v>
          </cell>
          <cell r="BO1821" t="b">
            <v>0</v>
          </cell>
          <cell r="CA1821" t="b">
            <v>0</v>
          </cell>
          <cell r="CB1821" t="b">
            <v>0</v>
          </cell>
          <cell r="CD1821" t="b">
            <v>0</v>
          </cell>
          <cell r="CE1821" t="b">
            <v>0</v>
          </cell>
          <cell r="CG1821" t="b">
            <v>0</v>
          </cell>
          <cell r="CH1821" t="b">
            <v>0</v>
          </cell>
          <cell r="CP1821">
            <v>0</v>
          </cell>
          <cell r="CT1821" t="b">
            <v>0</v>
          </cell>
          <cell r="CV1821" t="b">
            <v>0</v>
          </cell>
          <cell r="CX1821" t="b">
            <v>0</v>
          </cell>
          <cell r="CZ1821" t="b">
            <v>0</v>
          </cell>
          <cell r="DB1821" t="b">
            <v>0</v>
          </cell>
          <cell r="DD1821" t="b">
            <v>0</v>
          </cell>
          <cell r="DF1821" t="b">
            <v>0</v>
          </cell>
          <cell r="DH1821" t="b">
            <v>0</v>
          </cell>
          <cell r="DJ1821" t="b">
            <v>0</v>
          </cell>
          <cell r="DL1821" t="b">
            <v>0</v>
          </cell>
          <cell r="DN1821" t="b">
            <v>0</v>
          </cell>
          <cell r="DP1821" t="b">
            <v>0</v>
          </cell>
          <cell r="DV1821">
            <v>0</v>
          </cell>
          <cell r="DX1821">
            <v>0</v>
          </cell>
          <cell r="DZ1821">
            <v>0</v>
          </cell>
          <cell r="EB1821">
            <v>0</v>
          </cell>
          <cell r="ED1821">
            <v>0</v>
          </cell>
          <cell r="EF1821">
            <v>0</v>
          </cell>
          <cell r="EJ1821">
            <v>0</v>
          </cell>
          <cell r="EL1821">
            <v>0</v>
          </cell>
          <cell r="EN1821">
            <v>0</v>
          </cell>
          <cell r="EP1821">
            <v>0</v>
          </cell>
          <cell r="ER1821">
            <v>0</v>
          </cell>
          <cell r="ET1821">
            <v>0</v>
          </cell>
          <cell r="EX1821">
            <v>0</v>
          </cell>
          <cell r="EZ1821">
            <v>0</v>
          </cell>
          <cell r="FD1821">
            <v>0</v>
          </cell>
          <cell r="FF1821">
            <v>0</v>
          </cell>
        </row>
        <row r="1822">
          <cell r="A1822" t="str">
            <v>ProcessHeatFinland</v>
          </cell>
          <cell r="B1822" t="str">
            <v>Finland</v>
          </cell>
          <cell r="G1822">
            <v>0</v>
          </cell>
          <cell r="H1822">
            <v>2117.5333333333333</v>
          </cell>
          <cell r="N1822">
            <v>12705.199999999999</v>
          </cell>
          <cell r="AK1822">
            <v>0</v>
          </cell>
          <cell r="AL1822">
            <v>0</v>
          </cell>
          <cell r="AN1822">
            <v>0</v>
          </cell>
          <cell r="AO1822">
            <v>0</v>
          </cell>
          <cell r="AP1822">
            <v>0</v>
          </cell>
          <cell r="AQ1822">
            <v>0</v>
          </cell>
          <cell r="BG1822" t="b">
            <v>0</v>
          </cell>
          <cell r="BO1822" t="b">
            <v>0</v>
          </cell>
          <cell r="CA1822" t="b">
            <v>0</v>
          </cell>
          <cell r="CB1822" t="b">
            <v>0</v>
          </cell>
          <cell r="CD1822" t="b">
            <v>0</v>
          </cell>
          <cell r="CE1822" t="b">
            <v>0</v>
          </cell>
          <cell r="CG1822" t="b">
            <v>0</v>
          </cell>
          <cell r="CH1822" t="b">
            <v>0</v>
          </cell>
          <cell r="CP1822">
            <v>0</v>
          </cell>
          <cell r="CT1822" t="b">
            <v>0</v>
          </cell>
          <cell r="CV1822" t="b">
            <v>0</v>
          </cell>
          <cell r="CX1822" t="b">
            <v>0</v>
          </cell>
          <cell r="CZ1822" t="b">
            <v>0</v>
          </cell>
          <cell r="DB1822" t="b">
            <v>0</v>
          </cell>
          <cell r="DD1822" t="b">
            <v>0</v>
          </cell>
          <cell r="DF1822" t="b">
            <v>0</v>
          </cell>
          <cell r="DH1822" t="b">
            <v>0</v>
          </cell>
          <cell r="DJ1822" t="b">
            <v>0</v>
          </cell>
          <cell r="DL1822" t="b">
            <v>0</v>
          </cell>
          <cell r="DN1822" t="b">
            <v>0</v>
          </cell>
          <cell r="DP1822" t="b">
            <v>0</v>
          </cell>
          <cell r="DV1822">
            <v>0</v>
          </cell>
          <cell r="DX1822">
            <v>0</v>
          </cell>
          <cell r="DZ1822">
            <v>0</v>
          </cell>
          <cell r="EB1822">
            <v>0</v>
          </cell>
          <cell r="ED1822">
            <v>0</v>
          </cell>
          <cell r="EF1822">
            <v>0</v>
          </cell>
          <cell r="EJ1822">
            <v>0</v>
          </cell>
          <cell r="EL1822">
            <v>0</v>
          </cell>
          <cell r="EN1822">
            <v>0</v>
          </cell>
          <cell r="EP1822">
            <v>0</v>
          </cell>
          <cell r="ER1822">
            <v>0</v>
          </cell>
          <cell r="ET1822">
            <v>0</v>
          </cell>
          <cell r="EX1822">
            <v>0</v>
          </cell>
          <cell r="EZ1822">
            <v>0</v>
          </cell>
          <cell r="FD1822">
            <v>0</v>
          </cell>
          <cell r="FF1822">
            <v>0</v>
          </cell>
        </row>
        <row r="1823">
          <cell r="A1823" t="str">
            <v>HydroFinlandR</v>
          </cell>
          <cell r="B1823" t="str">
            <v>Finland</v>
          </cell>
          <cell r="G1823">
            <v>2978</v>
          </cell>
          <cell r="H1823">
            <v>0</v>
          </cell>
          <cell r="N1823">
            <v>13045</v>
          </cell>
          <cell r="AK1823">
            <v>2978</v>
          </cell>
          <cell r="AL1823">
            <v>0</v>
          </cell>
          <cell r="AN1823">
            <v>0</v>
          </cell>
          <cell r="AO1823">
            <v>148.9</v>
          </cell>
          <cell r="AP1823">
            <v>104230</v>
          </cell>
          <cell r="AQ1823">
            <v>178.68</v>
          </cell>
          <cell r="BG1823" t="b">
            <v>0</v>
          </cell>
          <cell r="BO1823" t="b">
            <v>0</v>
          </cell>
          <cell r="CA1823" t="b">
            <v>0</v>
          </cell>
          <cell r="CB1823" t="b">
            <v>0</v>
          </cell>
          <cell r="CD1823" t="b">
            <v>0</v>
          </cell>
          <cell r="CE1823" t="b">
            <v>0</v>
          </cell>
          <cell r="CG1823" t="b">
            <v>0</v>
          </cell>
          <cell r="CH1823" t="b">
            <v>0</v>
          </cell>
          <cell r="CP1823" t="str">
            <v>ERHYDDAM</v>
          </cell>
          <cell r="CT1823" t="b">
            <v>0</v>
          </cell>
          <cell r="CV1823" t="b">
            <v>0</v>
          </cell>
          <cell r="CX1823" t="b">
            <v>0</v>
          </cell>
          <cell r="CZ1823" t="b">
            <v>0</v>
          </cell>
          <cell r="DB1823" t="b">
            <v>0</v>
          </cell>
          <cell r="DD1823" t="b">
            <v>0</v>
          </cell>
          <cell r="DF1823" t="b">
            <v>0</v>
          </cell>
          <cell r="DH1823" t="b">
            <v>0</v>
          </cell>
          <cell r="DJ1823" t="b">
            <v>0</v>
          </cell>
          <cell r="DL1823" t="b">
            <v>0</v>
          </cell>
          <cell r="DN1823" t="b">
            <v>0</v>
          </cell>
          <cell r="DP1823" t="b">
            <v>0</v>
          </cell>
          <cell r="DV1823">
            <v>0</v>
          </cell>
          <cell r="DX1823">
            <v>0</v>
          </cell>
          <cell r="DZ1823">
            <v>0</v>
          </cell>
          <cell r="EB1823">
            <v>0</v>
          </cell>
          <cell r="ED1823">
            <v>0</v>
          </cell>
          <cell r="EF1823">
            <v>0</v>
          </cell>
          <cell r="EJ1823">
            <v>0</v>
          </cell>
          <cell r="EL1823">
            <v>0</v>
          </cell>
          <cell r="EN1823">
            <v>0</v>
          </cell>
          <cell r="EP1823">
            <v>0</v>
          </cell>
          <cell r="ER1823">
            <v>0</v>
          </cell>
          <cell r="ET1823">
            <v>0</v>
          </cell>
          <cell r="EX1823">
            <v>0</v>
          </cell>
          <cell r="EZ1823">
            <v>0</v>
          </cell>
          <cell r="FD1823">
            <v>0</v>
          </cell>
          <cell r="FF1823">
            <v>0</v>
          </cell>
        </row>
        <row r="1824">
          <cell r="A1824" t="str">
            <v>HydroFinlandR</v>
          </cell>
          <cell r="B1824" t="str">
            <v>Finland</v>
          </cell>
          <cell r="G1824">
            <v>3097</v>
          </cell>
          <cell r="H1824">
            <v>0</v>
          </cell>
          <cell r="N1824">
            <v>13400</v>
          </cell>
          <cell r="AK1824">
            <v>3097</v>
          </cell>
          <cell r="AL1824">
            <v>0</v>
          </cell>
          <cell r="AN1824">
            <v>0</v>
          </cell>
          <cell r="AO1824">
            <v>154.85000000000002</v>
          </cell>
          <cell r="AP1824">
            <v>108395</v>
          </cell>
          <cell r="AQ1824">
            <v>185.82</v>
          </cell>
          <cell r="BG1824" t="b">
            <v>0</v>
          </cell>
          <cell r="BO1824" t="b">
            <v>0</v>
          </cell>
          <cell r="CA1824" t="b">
            <v>0</v>
          </cell>
          <cell r="CB1824" t="b">
            <v>0</v>
          </cell>
          <cell r="CD1824" t="b">
            <v>0</v>
          </cell>
          <cell r="CE1824" t="b">
            <v>0</v>
          </cell>
          <cell r="CG1824" t="b">
            <v>0</v>
          </cell>
          <cell r="CH1824" t="b">
            <v>0</v>
          </cell>
          <cell r="CP1824" t="str">
            <v>ERHYDDAM</v>
          </cell>
          <cell r="CT1824" t="b">
            <v>0</v>
          </cell>
          <cell r="CV1824" t="b">
            <v>0</v>
          </cell>
          <cell r="CX1824" t="b">
            <v>0</v>
          </cell>
          <cell r="CZ1824" t="b">
            <v>0</v>
          </cell>
          <cell r="DB1824" t="b">
            <v>0</v>
          </cell>
          <cell r="DD1824" t="b">
            <v>0</v>
          </cell>
          <cell r="DF1824" t="b">
            <v>0</v>
          </cell>
          <cell r="DH1824" t="b">
            <v>0</v>
          </cell>
          <cell r="DJ1824" t="b">
            <v>0</v>
          </cell>
          <cell r="DL1824" t="b">
            <v>0</v>
          </cell>
          <cell r="DN1824" t="b">
            <v>0</v>
          </cell>
          <cell r="DP1824" t="b">
            <v>0</v>
          </cell>
          <cell r="DV1824">
            <v>0</v>
          </cell>
          <cell r="DX1824">
            <v>0</v>
          </cell>
          <cell r="DZ1824">
            <v>0</v>
          </cell>
          <cell r="EB1824">
            <v>0</v>
          </cell>
          <cell r="ED1824">
            <v>0</v>
          </cell>
          <cell r="EF1824">
            <v>0</v>
          </cell>
          <cell r="EJ1824">
            <v>0</v>
          </cell>
          <cell r="EL1824">
            <v>0</v>
          </cell>
          <cell r="EN1824">
            <v>0</v>
          </cell>
          <cell r="EP1824">
            <v>0</v>
          </cell>
          <cell r="ER1824">
            <v>0</v>
          </cell>
          <cell r="ET1824">
            <v>0</v>
          </cell>
          <cell r="EX1824">
            <v>0</v>
          </cell>
          <cell r="EZ1824">
            <v>0</v>
          </cell>
          <cell r="FD1824">
            <v>0</v>
          </cell>
          <cell r="FF1824">
            <v>0</v>
          </cell>
        </row>
        <row r="1825">
          <cell r="A1825" t="str">
            <v>HydroFinlandR</v>
          </cell>
          <cell r="B1825" t="str">
            <v>Finland</v>
          </cell>
          <cell r="G1825">
            <v>3097</v>
          </cell>
          <cell r="H1825">
            <v>0</v>
          </cell>
          <cell r="N1825">
            <v>13400</v>
          </cell>
          <cell r="AK1825">
            <v>3097</v>
          </cell>
          <cell r="AL1825">
            <v>0</v>
          </cell>
          <cell r="AN1825">
            <v>0</v>
          </cell>
          <cell r="AO1825">
            <v>154.85000000000002</v>
          </cell>
          <cell r="AP1825">
            <v>108395</v>
          </cell>
          <cell r="AQ1825">
            <v>185.82</v>
          </cell>
          <cell r="BG1825" t="b">
            <v>0</v>
          </cell>
          <cell r="BO1825" t="b">
            <v>0</v>
          </cell>
          <cell r="CA1825" t="b">
            <v>0</v>
          </cell>
          <cell r="CB1825" t="b">
            <v>0</v>
          </cell>
          <cell r="CD1825" t="b">
            <v>0</v>
          </cell>
          <cell r="CE1825" t="b">
            <v>0</v>
          </cell>
          <cell r="CG1825" t="b">
            <v>0</v>
          </cell>
          <cell r="CH1825" t="b">
            <v>0</v>
          </cell>
          <cell r="CP1825" t="str">
            <v>ERHYDDAM</v>
          </cell>
          <cell r="CT1825" t="b">
            <v>0</v>
          </cell>
          <cell r="CV1825" t="b">
            <v>0</v>
          </cell>
          <cell r="CX1825" t="b">
            <v>0</v>
          </cell>
          <cell r="CZ1825" t="b">
            <v>0</v>
          </cell>
          <cell r="DB1825" t="b">
            <v>0</v>
          </cell>
          <cell r="DD1825" t="b">
            <v>0</v>
          </cell>
          <cell r="DF1825" t="b">
            <v>0</v>
          </cell>
          <cell r="DH1825" t="b">
            <v>0</v>
          </cell>
          <cell r="DJ1825" t="b">
            <v>0</v>
          </cell>
          <cell r="DL1825" t="b">
            <v>0</v>
          </cell>
          <cell r="DN1825" t="b">
            <v>0</v>
          </cell>
          <cell r="DP1825" t="b">
            <v>0</v>
          </cell>
          <cell r="DV1825">
            <v>0</v>
          </cell>
          <cell r="DX1825">
            <v>0</v>
          </cell>
          <cell r="DZ1825">
            <v>0</v>
          </cell>
          <cell r="EB1825">
            <v>0</v>
          </cell>
          <cell r="ED1825">
            <v>0</v>
          </cell>
          <cell r="EF1825">
            <v>0</v>
          </cell>
          <cell r="EJ1825">
            <v>0</v>
          </cell>
          <cell r="EL1825">
            <v>0</v>
          </cell>
          <cell r="EN1825">
            <v>0</v>
          </cell>
          <cell r="EP1825">
            <v>0</v>
          </cell>
          <cell r="ER1825">
            <v>0</v>
          </cell>
          <cell r="ET1825">
            <v>0</v>
          </cell>
          <cell r="EX1825">
            <v>0</v>
          </cell>
          <cell r="EZ1825">
            <v>0</v>
          </cell>
          <cell r="FD1825">
            <v>0</v>
          </cell>
          <cell r="FF1825">
            <v>0</v>
          </cell>
        </row>
        <row r="1826">
          <cell r="A1826" t="str">
            <v>HydroFinlandR</v>
          </cell>
          <cell r="B1826" t="str">
            <v>Finland</v>
          </cell>
          <cell r="G1826">
            <v>3281.8955223880598</v>
          </cell>
          <cell r="H1826">
            <v>0</v>
          </cell>
          <cell r="N1826">
            <v>14200</v>
          </cell>
          <cell r="AK1826">
            <v>3281.8955223880598</v>
          </cell>
          <cell r="AL1826">
            <v>0</v>
          </cell>
          <cell r="AN1826">
            <v>0</v>
          </cell>
          <cell r="AO1826">
            <v>164.09477611940301</v>
          </cell>
          <cell r="AP1826">
            <v>114866.3432835821</v>
          </cell>
          <cell r="AQ1826">
            <v>196.91373134328359</v>
          </cell>
          <cell r="BG1826" t="b">
            <v>0</v>
          </cell>
          <cell r="BO1826" t="b">
            <v>0</v>
          </cell>
          <cell r="CA1826" t="b">
            <v>0</v>
          </cell>
          <cell r="CB1826" t="b">
            <v>0</v>
          </cell>
          <cell r="CD1826" t="b">
            <v>0</v>
          </cell>
          <cell r="CE1826" t="b">
            <v>0</v>
          </cell>
          <cell r="CG1826" t="b">
            <v>0</v>
          </cell>
          <cell r="CH1826" t="b">
            <v>0</v>
          </cell>
          <cell r="CP1826" t="str">
            <v>ERHYDDAM</v>
          </cell>
          <cell r="CT1826" t="b">
            <v>0</v>
          </cell>
          <cell r="CV1826" t="b">
            <v>0</v>
          </cell>
          <cell r="CX1826" t="b">
            <v>0</v>
          </cell>
          <cell r="CZ1826" t="b">
            <v>0</v>
          </cell>
          <cell r="DB1826" t="b">
            <v>0</v>
          </cell>
          <cell r="DD1826" t="b">
            <v>0</v>
          </cell>
          <cell r="DF1826" t="b">
            <v>0</v>
          </cell>
          <cell r="DH1826" t="b">
            <v>0</v>
          </cell>
          <cell r="DJ1826" t="b">
            <v>0</v>
          </cell>
          <cell r="DL1826" t="b">
            <v>0</v>
          </cell>
          <cell r="DN1826" t="b">
            <v>0</v>
          </cell>
          <cell r="DP1826" t="b">
            <v>0</v>
          </cell>
          <cell r="DV1826">
            <v>0</v>
          </cell>
          <cell r="DX1826">
            <v>0</v>
          </cell>
          <cell r="DZ1826">
            <v>0</v>
          </cell>
          <cell r="EB1826">
            <v>0</v>
          </cell>
          <cell r="ED1826">
            <v>0</v>
          </cell>
          <cell r="EF1826">
            <v>0</v>
          </cell>
          <cell r="EJ1826">
            <v>0</v>
          </cell>
          <cell r="EL1826">
            <v>0</v>
          </cell>
          <cell r="EN1826">
            <v>0</v>
          </cell>
          <cell r="EP1826">
            <v>0</v>
          </cell>
          <cell r="ER1826">
            <v>0</v>
          </cell>
          <cell r="ET1826">
            <v>0</v>
          </cell>
          <cell r="EX1826">
            <v>0</v>
          </cell>
          <cell r="EZ1826">
            <v>0</v>
          </cell>
          <cell r="FD1826">
            <v>0</v>
          </cell>
          <cell r="FF1826">
            <v>0</v>
          </cell>
        </row>
        <row r="1827">
          <cell r="A1827" t="str">
            <v>HydroFinlandR</v>
          </cell>
          <cell r="B1827" t="str">
            <v>Finland</v>
          </cell>
          <cell r="G1827">
            <v>3420.5671641791046</v>
          </cell>
          <cell r="H1827">
            <v>0</v>
          </cell>
          <cell r="N1827">
            <v>14800</v>
          </cell>
          <cell r="AK1827">
            <v>3420.5671641791046</v>
          </cell>
          <cell r="AL1827">
            <v>0</v>
          </cell>
          <cell r="AN1827">
            <v>0</v>
          </cell>
          <cell r="AO1827">
            <v>171.02835820895524</v>
          </cell>
          <cell r="AP1827">
            <v>119719.85074626865</v>
          </cell>
          <cell r="AQ1827">
            <v>205.23402985074625</v>
          </cell>
          <cell r="BG1827" t="b">
            <v>0</v>
          </cell>
          <cell r="BO1827" t="b">
            <v>0</v>
          </cell>
          <cell r="CA1827" t="b">
            <v>0</v>
          </cell>
          <cell r="CB1827" t="b">
            <v>0</v>
          </cell>
          <cell r="CD1827" t="b">
            <v>0</v>
          </cell>
          <cell r="CE1827" t="b">
            <v>0</v>
          </cell>
          <cell r="CG1827" t="b">
            <v>0</v>
          </cell>
          <cell r="CH1827" t="b">
            <v>0</v>
          </cell>
          <cell r="CP1827" t="str">
            <v>ERHYDDAM</v>
          </cell>
          <cell r="CT1827" t="b">
            <v>0</v>
          </cell>
          <cell r="CV1827" t="b">
            <v>0</v>
          </cell>
          <cell r="CX1827" t="b">
            <v>0</v>
          </cell>
          <cell r="CZ1827" t="b">
            <v>0</v>
          </cell>
          <cell r="DB1827" t="b">
            <v>0</v>
          </cell>
          <cell r="DD1827" t="b">
            <v>0</v>
          </cell>
          <cell r="DF1827" t="b">
            <v>0</v>
          </cell>
          <cell r="DH1827" t="b">
            <v>0</v>
          </cell>
          <cell r="DJ1827" t="b">
            <v>0</v>
          </cell>
          <cell r="DL1827" t="b">
            <v>0</v>
          </cell>
          <cell r="DN1827" t="b">
            <v>0</v>
          </cell>
          <cell r="DP1827" t="b">
            <v>0</v>
          </cell>
          <cell r="DV1827">
            <v>0</v>
          </cell>
          <cell r="DX1827">
            <v>0</v>
          </cell>
          <cell r="DZ1827">
            <v>0</v>
          </cell>
          <cell r="EB1827">
            <v>0</v>
          </cell>
          <cell r="ED1827">
            <v>0</v>
          </cell>
          <cell r="EF1827">
            <v>0</v>
          </cell>
          <cell r="EJ1827">
            <v>0</v>
          </cell>
          <cell r="EL1827">
            <v>0</v>
          </cell>
          <cell r="EN1827">
            <v>0</v>
          </cell>
          <cell r="EP1827">
            <v>0</v>
          </cell>
          <cell r="ER1827">
            <v>0</v>
          </cell>
          <cell r="ET1827">
            <v>0</v>
          </cell>
          <cell r="EX1827">
            <v>0</v>
          </cell>
          <cell r="EZ1827">
            <v>0</v>
          </cell>
          <cell r="FD1827">
            <v>0</v>
          </cell>
          <cell r="FF1827">
            <v>0</v>
          </cell>
        </row>
        <row r="1828">
          <cell r="A1828" t="str">
            <v>WindF</v>
          </cell>
          <cell r="B1828" t="str">
            <v>Finland</v>
          </cell>
          <cell r="G1828">
            <v>17</v>
          </cell>
          <cell r="H1828">
            <v>0</v>
          </cell>
          <cell r="N1828">
            <v>23</v>
          </cell>
          <cell r="AK1828">
            <v>17</v>
          </cell>
          <cell r="AL1828">
            <v>0</v>
          </cell>
          <cell r="AN1828">
            <v>0</v>
          </cell>
          <cell r="AO1828">
            <v>2.6596500000000001</v>
          </cell>
          <cell r="AP1828">
            <v>886.55</v>
          </cell>
          <cell r="AQ1828">
            <v>0</v>
          </cell>
          <cell r="BG1828" t="b">
            <v>0</v>
          </cell>
          <cell r="BO1828" t="b">
            <v>0</v>
          </cell>
          <cell r="CA1828" t="b">
            <v>0</v>
          </cell>
          <cell r="CB1828" t="b">
            <v>0</v>
          </cell>
          <cell r="CD1828" t="b">
            <v>0</v>
          </cell>
          <cell r="CE1828" t="b">
            <v>0</v>
          </cell>
          <cell r="CG1828" t="b">
            <v>0</v>
          </cell>
          <cell r="CH1828" t="b">
            <v>0</v>
          </cell>
          <cell r="CP1828" t="str">
            <v>ERWINWON</v>
          </cell>
          <cell r="CT1828" t="b">
            <v>0</v>
          </cell>
          <cell r="CV1828" t="b">
            <v>0</v>
          </cell>
          <cell r="CX1828" t="b">
            <v>0</v>
          </cell>
          <cell r="CZ1828" t="b">
            <v>0</v>
          </cell>
          <cell r="DB1828" t="b">
            <v>0</v>
          </cell>
          <cell r="DD1828" t="b">
            <v>0</v>
          </cell>
          <cell r="DF1828" t="b">
            <v>0</v>
          </cell>
          <cell r="DH1828" t="b">
            <v>0</v>
          </cell>
          <cell r="DJ1828" t="b">
            <v>0</v>
          </cell>
          <cell r="DL1828" t="b">
            <v>0</v>
          </cell>
          <cell r="DN1828" t="b">
            <v>0</v>
          </cell>
          <cell r="DP1828" t="b">
            <v>0</v>
          </cell>
          <cell r="DV1828">
            <v>0</v>
          </cell>
          <cell r="DX1828">
            <v>0</v>
          </cell>
          <cell r="DZ1828">
            <v>0</v>
          </cell>
          <cell r="EB1828">
            <v>0</v>
          </cell>
          <cell r="ED1828">
            <v>0</v>
          </cell>
          <cell r="EF1828">
            <v>0</v>
          </cell>
          <cell r="EJ1828">
            <v>0</v>
          </cell>
          <cell r="EL1828">
            <v>0</v>
          </cell>
          <cell r="EN1828">
            <v>0</v>
          </cell>
          <cell r="EP1828">
            <v>0</v>
          </cell>
          <cell r="ER1828">
            <v>0</v>
          </cell>
          <cell r="ET1828">
            <v>0</v>
          </cell>
          <cell r="EX1828">
            <v>0</v>
          </cell>
          <cell r="EZ1828">
            <v>0</v>
          </cell>
          <cell r="FD1828">
            <v>0</v>
          </cell>
          <cell r="FF1828">
            <v>0</v>
          </cell>
        </row>
        <row r="1829">
          <cell r="A1829" t="str">
            <v>WindF</v>
          </cell>
          <cell r="B1829" t="str">
            <v>Finland</v>
          </cell>
          <cell r="G1829">
            <v>38</v>
          </cell>
          <cell r="H1829">
            <v>0</v>
          </cell>
          <cell r="N1829">
            <v>49</v>
          </cell>
          <cell r="AK1829">
            <v>38</v>
          </cell>
          <cell r="AL1829">
            <v>0</v>
          </cell>
          <cell r="AN1829">
            <v>0</v>
          </cell>
          <cell r="AO1829">
            <v>5.9451000000000001</v>
          </cell>
          <cell r="AP1829">
            <v>1981.7</v>
          </cell>
          <cell r="AQ1829">
            <v>0</v>
          </cell>
          <cell r="BG1829" t="b">
            <v>0</v>
          </cell>
          <cell r="BO1829" t="b">
            <v>0</v>
          </cell>
          <cell r="CA1829" t="b">
            <v>0</v>
          </cell>
          <cell r="CB1829" t="b">
            <v>0</v>
          </cell>
          <cell r="CD1829" t="b">
            <v>0</v>
          </cell>
          <cell r="CE1829" t="b">
            <v>0</v>
          </cell>
          <cell r="CG1829" t="b">
            <v>0</v>
          </cell>
          <cell r="CH1829" t="b">
            <v>0</v>
          </cell>
          <cell r="CP1829" t="str">
            <v>ERWINWON</v>
          </cell>
          <cell r="CT1829" t="b">
            <v>0</v>
          </cell>
          <cell r="CV1829" t="b">
            <v>0</v>
          </cell>
          <cell r="CX1829" t="b">
            <v>0</v>
          </cell>
          <cell r="CZ1829" t="b">
            <v>0</v>
          </cell>
          <cell r="DB1829" t="b">
            <v>0</v>
          </cell>
          <cell r="DD1829" t="b">
            <v>0</v>
          </cell>
          <cell r="DF1829" t="b">
            <v>0</v>
          </cell>
          <cell r="DH1829" t="b">
            <v>0</v>
          </cell>
          <cell r="DJ1829" t="b">
            <v>0</v>
          </cell>
          <cell r="DL1829" t="b">
            <v>0</v>
          </cell>
          <cell r="DN1829" t="b">
            <v>0</v>
          </cell>
          <cell r="DP1829" t="b">
            <v>0</v>
          </cell>
          <cell r="DV1829">
            <v>0</v>
          </cell>
          <cell r="DX1829">
            <v>0</v>
          </cell>
          <cell r="DZ1829">
            <v>0</v>
          </cell>
          <cell r="EB1829">
            <v>0</v>
          </cell>
          <cell r="ED1829">
            <v>0</v>
          </cell>
          <cell r="EF1829">
            <v>0</v>
          </cell>
          <cell r="EJ1829">
            <v>0</v>
          </cell>
          <cell r="EL1829">
            <v>0</v>
          </cell>
          <cell r="EN1829">
            <v>0</v>
          </cell>
          <cell r="EP1829">
            <v>0</v>
          </cell>
          <cell r="ER1829">
            <v>0</v>
          </cell>
          <cell r="ET1829">
            <v>0</v>
          </cell>
          <cell r="EX1829">
            <v>0</v>
          </cell>
          <cell r="EZ1829">
            <v>0</v>
          </cell>
          <cell r="FD1829">
            <v>0</v>
          </cell>
          <cell r="FF1829">
            <v>0</v>
          </cell>
        </row>
        <row r="1830">
          <cell r="A1830" t="str">
            <v>WindF</v>
          </cell>
          <cell r="B1830" t="str">
            <v>Finland</v>
          </cell>
          <cell r="G1830">
            <v>38</v>
          </cell>
          <cell r="H1830">
            <v>0</v>
          </cell>
          <cell r="N1830">
            <v>78</v>
          </cell>
          <cell r="AK1830">
            <v>38</v>
          </cell>
          <cell r="AL1830">
            <v>0</v>
          </cell>
          <cell r="AN1830">
            <v>0</v>
          </cell>
          <cell r="AO1830">
            <v>5.9451000000000001</v>
          </cell>
          <cell r="AP1830">
            <v>1981.7</v>
          </cell>
          <cell r="AQ1830">
            <v>0</v>
          </cell>
          <cell r="BG1830" t="b">
            <v>0</v>
          </cell>
          <cell r="BO1830" t="b">
            <v>0</v>
          </cell>
          <cell r="CA1830" t="b">
            <v>0</v>
          </cell>
          <cell r="CB1830" t="b">
            <v>0</v>
          </cell>
          <cell r="CD1830" t="b">
            <v>0</v>
          </cell>
          <cell r="CE1830" t="b">
            <v>0</v>
          </cell>
          <cell r="CG1830" t="b">
            <v>0</v>
          </cell>
          <cell r="CH1830" t="b">
            <v>0</v>
          </cell>
          <cell r="CP1830" t="str">
            <v>ERWINWON</v>
          </cell>
          <cell r="CT1830" t="b">
            <v>0</v>
          </cell>
          <cell r="CV1830" t="b">
            <v>0</v>
          </cell>
          <cell r="CX1830" t="b">
            <v>0</v>
          </cell>
          <cell r="CZ1830" t="b">
            <v>0</v>
          </cell>
          <cell r="DB1830" t="b">
            <v>0</v>
          </cell>
          <cell r="DD1830" t="b">
            <v>0</v>
          </cell>
          <cell r="DF1830" t="b">
            <v>0</v>
          </cell>
          <cell r="DH1830" t="b">
            <v>0</v>
          </cell>
          <cell r="DJ1830" t="b">
            <v>0</v>
          </cell>
          <cell r="DL1830" t="b">
            <v>0</v>
          </cell>
          <cell r="DN1830" t="b">
            <v>0</v>
          </cell>
          <cell r="DP1830" t="b">
            <v>0</v>
          </cell>
          <cell r="DV1830">
            <v>0</v>
          </cell>
          <cell r="DX1830">
            <v>0</v>
          </cell>
          <cell r="DZ1830">
            <v>0</v>
          </cell>
          <cell r="EB1830">
            <v>0</v>
          </cell>
          <cell r="ED1830">
            <v>0</v>
          </cell>
          <cell r="EF1830">
            <v>0</v>
          </cell>
          <cell r="EJ1830">
            <v>0</v>
          </cell>
          <cell r="EL1830">
            <v>0</v>
          </cell>
          <cell r="EN1830">
            <v>0</v>
          </cell>
          <cell r="EP1830">
            <v>0</v>
          </cell>
          <cell r="ER1830">
            <v>0</v>
          </cell>
          <cell r="ET1830">
            <v>0</v>
          </cell>
          <cell r="EX1830">
            <v>0</v>
          </cell>
          <cell r="EZ1830">
            <v>0</v>
          </cell>
          <cell r="FD1830">
            <v>0</v>
          </cell>
          <cell r="FF1830">
            <v>0</v>
          </cell>
        </row>
        <row r="1831">
          <cell r="A1831" t="str">
            <v>WindF</v>
          </cell>
          <cell r="B1831" t="str">
            <v>Finland</v>
          </cell>
          <cell r="G1831">
            <v>39</v>
          </cell>
          <cell r="H1831">
            <v>0</v>
          </cell>
          <cell r="N1831">
            <v>71</v>
          </cell>
          <cell r="AK1831">
            <v>39</v>
          </cell>
          <cell r="AL1831">
            <v>0</v>
          </cell>
          <cell r="AN1831">
            <v>0</v>
          </cell>
          <cell r="AO1831">
            <v>6.1015500000000005</v>
          </cell>
          <cell r="AP1831">
            <v>2033.85</v>
          </cell>
          <cell r="AQ1831">
            <v>0</v>
          </cell>
          <cell r="BG1831" t="b">
            <v>0</v>
          </cell>
          <cell r="BO1831" t="b">
            <v>0</v>
          </cell>
          <cell r="CA1831" t="b">
            <v>0</v>
          </cell>
          <cell r="CB1831" t="b">
            <v>0</v>
          </cell>
          <cell r="CD1831" t="b">
            <v>0</v>
          </cell>
          <cell r="CE1831" t="b">
            <v>0</v>
          </cell>
          <cell r="CG1831" t="b">
            <v>0</v>
          </cell>
          <cell r="CH1831" t="b">
            <v>0</v>
          </cell>
          <cell r="CP1831" t="str">
            <v>ERWINWON</v>
          </cell>
          <cell r="CT1831" t="b">
            <v>0</v>
          </cell>
          <cell r="CV1831" t="b">
            <v>0</v>
          </cell>
          <cell r="CX1831" t="b">
            <v>0</v>
          </cell>
          <cell r="CZ1831" t="b">
            <v>0</v>
          </cell>
          <cell r="DB1831" t="b">
            <v>0</v>
          </cell>
          <cell r="DD1831" t="b">
            <v>0</v>
          </cell>
          <cell r="DF1831" t="b">
            <v>0</v>
          </cell>
          <cell r="DH1831" t="b">
            <v>0</v>
          </cell>
          <cell r="DJ1831" t="b">
            <v>0</v>
          </cell>
          <cell r="DL1831" t="b">
            <v>0</v>
          </cell>
          <cell r="DN1831" t="b">
            <v>0</v>
          </cell>
          <cell r="DP1831" t="b">
            <v>0</v>
          </cell>
          <cell r="DV1831">
            <v>0</v>
          </cell>
          <cell r="DX1831">
            <v>0</v>
          </cell>
          <cell r="DZ1831">
            <v>0</v>
          </cell>
          <cell r="EB1831">
            <v>0</v>
          </cell>
          <cell r="ED1831">
            <v>0</v>
          </cell>
          <cell r="EF1831">
            <v>0</v>
          </cell>
          <cell r="EJ1831">
            <v>0</v>
          </cell>
          <cell r="EL1831">
            <v>0</v>
          </cell>
          <cell r="EN1831">
            <v>0</v>
          </cell>
          <cell r="EP1831">
            <v>0</v>
          </cell>
          <cell r="ER1831">
            <v>0</v>
          </cell>
          <cell r="ET1831">
            <v>0</v>
          </cell>
          <cell r="EX1831">
            <v>0</v>
          </cell>
          <cell r="EZ1831">
            <v>0</v>
          </cell>
          <cell r="FD1831">
            <v>0</v>
          </cell>
          <cell r="FF1831">
            <v>0</v>
          </cell>
        </row>
        <row r="1832">
          <cell r="A1832" t="str">
            <v>WindF</v>
          </cell>
          <cell r="B1832" t="str">
            <v>Finland</v>
          </cell>
          <cell r="G1832">
            <v>43</v>
          </cell>
          <cell r="H1832">
            <v>0</v>
          </cell>
          <cell r="N1832">
            <v>66</v>
          </cell>
          <cell r="AK1832">
            <v>43</v>
          </cell>
          <cell r="AL1832">
            <v>0</v>
          </cell>
          <cell r="AN1832">
            <v>0</v>
          </cell>
          <cell r="AO1832">
            <v>6.7273500000000004</v>
          </cell>
          <cell r="AP1832">
            <v>2242.4499999999998</v>
          </cell>
          <cell r="AQ1832">
            <v>0</v>
          </cell>
          <cell r="BG1832" t="b">
            <v>0</v>
          </cell>
          <cell r="BO1832" t="b">
            <v>0</v>
          </cell>
          <cell r="CA1832" t="b">
            <v>0</v>
          </cell>
          <cell r="CB1832" t="b">
            <v>0</v>
          </cell>
          <cell r="CD1832" t="b">
            <v>0</v>
          </cell>
          <cell r="CE1832" t="b">
            <v>0</v>
          </cell>
          <cell r="CG1832" t="b">
            <v>0</v>
          </cell>
          <cell r="CH1832" t="b">
            <v>0</v>
          </cell>
          <cell r="CP1832" t="str">
            <v>ERWINWON</v>
          </cell>
          <cell r="CT1832" t="b">
            <v>0</v>
          </cell>
          <cell r="CV1832" t="b">
            <v>0</v>
          </cell>
          <cell r="CX1832" t="b">
            <v>0</v>
          </cell>
          <cell r="CZ1832" t="b">
            <v>0</v>
          </cell>
          <cell r="DB1832" t="b">
            <v>0</v>
          </cell>
          <cell r="DD1832" t="b">
            <v>0</v>
          </cell>
          <cell r="DF1832" t="b">
            <v>0</v>
          </cell>
          <cell r="DH1832" t="b">
            <v>0</v>
          </cell>
          <cell r="DJ1832" t="b">
            <v>0</v>
          </cell>
          <cell r="DL1832" t="b">
            <v>0</v>
          </cell>
          <cell r="DN1832" t="b">
            <v>0</v>
          </cell>
          <cell r="DP1832" t="b">
            <v>0</v>
          </cell>
          <cell r="DV1832">
            <v>0</v>
          </cell>
          <cell r="DX1832">
            <v>0</v>
          </cell>
          <cell r="DZ1832">
            <v>0</v>
          </cell>
          <cell r="EB1832">
            <v>0</v>
          </cell>
          <cell r="ED1832">
            <v>0</v>
          </cell>
          <cell r="EF1832">
            <v>0</v>
          </cell>
          <cell r="EJ1832">
            <v>0</v>
          </cell>
          <cell r="EL1832">
            <v>0</v>
          </cell>
          <cell r="EN1832">
            <v>0</v>
          </cell>
          <cell r="EP1832">
            <v>0</v>
          </cell>
          <cell r="ER1832">
            <v>0</v>
          </cell>
          <cell r="ET1832">
            <v>0</v>
          </cell>
          <cell r="EX1832">
            <v>0</v>
          </cell>
          <cell r="EZ1832">
            <v>0</v>
          </cell>
          <cell r="FD1832">
            <v>0</v>
          </cell>
          <cell r="FF1832">
            <v>0</v>
          </cell>
        </row>
        <row r="1833">
          <cell r="A1833" t="str">
            <v>WindF</v>
          </cell>
          <cell r="B1833" t="str">
            <v>Finland</v>
          </cell>
          <cell r="G1833">
            <v>52</v>
          </cell>
          <cell r="H1833">
            <v>0</v>
          </cell>
          <cell r="N1833">
            <v>92</v>
          </cell>
          <cell r="AK1833">
            <v>52</v>
          </cell>
          <cell r="AL1833">
            <v>0</v>
          </cell>
          <cell r="AN1833">
            <v>0</v>
          </cell>
          <cell r="AO1833">
            <v>8.1354000000000006</v>
          </cell>
          <cell r="AP1833">
            <v>2711.7999999999997</v>
          </cell>
          <cell r="AQ1833">
            <v>0</v>
          </cell>
          <cell r="BG1833" t="b">
            <v>0</v>
          </cell>
          <cell r="BO1833" t="b">
            <v>0</v>
          </cell>
          <cell r="CA1833" t="b">
            <v>0</v>
          </cell>
          <cell r="CB1833" t="b">
            <v>0</v>
          </cell>
          <cell r="CD1833" t="b">
            <v>0</v>
          </cell>
          <cell r="CE1833" t="b">
            <v>0</v>
          </cell>
          <cell r="CG1833" t="b">
            <v>0</v>
          </cell>
          <cell r="CH1833" t="b">
            <v>0</v>
          </cell>
          <cell r="CP1833" t="str">
            <v>ERWINWON</v>
          </cell>
          <cell r="CT1833" t="b">
            <v>0</v>
          </cell>
          <cell r="CV1833" t="b">
            <v>0</v>
          </cell>
          <cell r="CX1833" t="b">
            <v>0</v>
          </cell>
          <cell r="CZ1833" t="b">
            <v>0</v>
          </cell>
          <cell r="DB1833" t="b">
            <v>0</v>
          </cell>
          <cell r="DD1833" t="b">
            <v>0</v>
          </cell>
          <cell r="DF1833" t="b">
            <v>0</v>
          </cell>
          <cell r="DH1833" t="b">
            <v>0</v>
          </cell>
          <cell r="DJ1833" t="b">
            <v>0</v>
          </cell>
          <cell r="DL1833" t="b">
            <v>0</v>
          </cell>
          <cell r="DN1833" t="b">
            <v>0</v>
          </cell>
          <cell r="DP1833" t="b">
            <v>0</v>
          </cell>
          <cell r="DV1833">
            <v>0</v>
          </cell>
          <cell r="DX1833">
            <v>0</v>
          </cell>
          <cell r="DZ1833">
            <v>0</v>
          </cell>
          <cell r="EB1833">
            <v>0</v>
          </cell>
          <cell r="ED1833">
            <v>0</v>
          </cell>
          <cell r="EF1833">
            <v>0</v>
          </cell>
          <cell r="EJ1833">
            <v>0</v>
          </cell>
          <cell r="EL1833">
            <v>0</v>
          </cell>
          <cell r="EN1833">
            <v>0</v>
          </cell>
          <cell r="EP1833">
            <v>0</v>
          </cell>
          <cell r="ER1833">
            <v>0</v>
          </cell>
          <cell r="ET1833">
            <v>0</v>
          </cell>
          <cell r="EX1833">
            <v>0</v>
          </cell>
          <cell r="EZ1833">
            <v>0</v>
          </cell>
          <cell r="FD1833">
            <v>0</v>
          </cell>
          <cell r="FF1833">
            <v>0</v>
          </cell>
        </row>
        <row r="1834">
          <cell r="A1834" t="str">
            <v>WindF</v>
          </cell>
          <cell r="B1834" t="str">
            <v>Finland</v>
          </cell>
          <cell r="G1834">
            <v>82</v>
          </cell>
          <cell r="H1834">
            <v>0</v>
          </cell>
          <cell r="N1834">
            <v>120</v>
          </cell>
          <cell r="AK1834">
            <v>82</v>
          </cell>
          <cell r="AL1834">
            <v>0</v>
          </cell>
          <cell r="AN1834">
            <v>0</v>
          </cell>
          <cell r="AO1834">
            <v>12.828900000000001</v>
          </cell>
          <cell r="AP1834">
            <v>4276.3</v>
          </cell>
          <cell r="AQ1834">
            <v>0</v>
          </cell>
          <cell r="BG1834" t="b">
            <v>0</v>
          </cell>
          <cell r="BO1834" t="b">
            <v>0</v>
          </cell>
          <cell r="CA1834" t="b">
            <v>0</v>
          </cell>
          <cell r="CB1834" t="b">
            <v>0</v>
          </cell>
          <cell r="CD1834" t="b">
            <v>0</v>
          </cell>
          <cell r="CE1834" t="b">
            <v>0</v>
          </cell>
          <cell r="CG1834" t="b">
            <v>0</v>
          </cell>
          <cell r="CH1834" t="b">
            <v>0</v>
          </cell>
          <cell r="CP1834" t="str">
            <v>ERWINWON</v>
          </cell>
          <cell r="CT1834" t="b">
            <v>0</v>
          </cell>
          <cell r="CV1834" t="b">
            <v>0</v>
          </cell>
          <cell r="CX1834" t="b">
            <v>0</v>
          </cell>
          <cell r="CZ1834" t="b">
            <v>0</v>
          </cell>
          <cell r="DB1834" t="b">
            <v>0</v>
          </cell>
          <cell r="DD1834" t="b">
            <v>0</v>
          </cell>
          <cell r="DF1834" t="b">
            <v>0</v>
          </cell>
          <cell r="DH1834" t="b">
            <v>0</v>
          </cell>
          <cell r="DJ1834" t="b">
            <v>0</v>
          </cell>
          <cell r="DL1834" t="b">
            <v>0</v>
          </cell>
          <cell r="DN1834" t="b">
            <v>0</v>
          </cell>
          <cell r="DP1834" t="b">
            <v>0</v>
          </cell>
          <cell r="DV1834">
            <v>0</v>
          </cell>
          <cell r="DX1834">
            <v>0</v>
          </cell>
          <cell r="DZ1834">
            <v>0</v>
          </cell>
          <cell r="EB1834">
            <v>0</v>
          </cell>
          <cell r="ED1834">
            <v>0</v>
          </cell>
          <cell r="EF1834">
            <v>0</v>
          </cell>
          <cell r="EJ1834">
            <v>0</v>
          </cell>
          <cell r="EL1834">
            <v>0</v>
          </cell>
          <cell r="EN1834">
            <v>0</v>
          </cell>
          <cell r="EP1834">
            <v>0</v>
          </cell>
          <cell r="ER1834">
            <v>0</v>
          </cell>
          <cell r="ET1834">
            <v>0</v>
          </cell>
          <cell r="EX1834">
            <v>0</v>
          </cell>
          <cell r="EZ1834">
            <v>0</v>
          </cell>
          <cell r="FD1834">
            <v>0</v>
          </cell>
          <cell r="FF1834">
            <v>0</v>
          </cell>
        </row>
        <row r="1835">
          <cell r="A1835" t="str">
            <v>WindF</v>
          </cell>
          <cell r="B1835" t="str">
            <v>Finland</v>
          </cell>
          <cell r="G1835">
            <v>82</v>
          </cell>
          <cell r="H1835">
            <v>0</v>
          </cell>
          <cell r="N1835">
            <v>172</v>
          </cell>
          <cell r="AK1835">
            <v>82</v>
          </cell>
          <cell r="AL1835">
            <v>0</v>
          </cell>
          <cell r="AN1835">
            <v>0</v>
          </cell>
          <cell r="AO1835">
            <v>12.828900000000001</v>
          </cell>
          <cell r="AP1835">
            <v>4276.3</v>
          </cell>
          <cell r="AQ1835">
            <v>0</v>
          </cell>
          <cell r="BG1835" t="b">
            <v>0</v>
          </cell>
          <cell r="BO1835" t="b">
            <v>0</v>
          </cell>
          <cell r="CA1835" t="b">
            <v>0</v>
          </cell>
          <cell r="CB1835" t="b">
            <v>0</v>
          </cell>
          <cell r="CD1835" t="b">
            <v>0</v>
          </cell>
          <cell r="CE1835" t="b">
            <v>0</v>
          </cell>
          <cell r="CG1835" t="b">
            <v>0</v>
          </cell>
          <cell r="CH1835" t="b">
            <v>0</v>
          </cell>
          <cell r="CP1835" t="str">
            <v>ERWINWON</v>
          </cell>
          <cell r="CT1835" t="b">
            <v>0</v>
          </cell>
          <cell r="CV1835" t="b">
            <v>0</v>
          </cell>
          <cell r="CX1835" t="b">
            <v>0</v>
          </cell>
          <cell r="CZ1835" t="b">
            <v>0</v>
          </cell>
          <cell r="DB1835" t="b">
            <v>0</v>
          </cell>
          <cell r="DD1835" t="b">
            <v>0</v>
          </cell>
          <cell r="DF1835" t="b">
            <v>0</v>
          </cell>
          <cell r="DH1835" t="b">
            <v>0</v>
          </cell>
          <cell r="DJ1835" t="b">
            <v>0</v>
          </cell>
          <cell r="DL1835" t="b">
            <v>0</v>
          </cell>
          <cell r="DN1835" t="b">
            <v>0</v>
          </cell>
          <cell r="DP1835" t="b">
            <v>0</v>
          </cell>
          <cell r="DV1835">
            <v>0</v>
          </cell>
          <cell r="DX1835">
            <v>0</v>
          </cell>
          <cell r="DZ1835">
            <v>0</v>
          </cell>
          <cell r="EB1835">
            <v>0</v>
          </cell>
          <cell r="ED1835">
            <v>0</v>
          </cell>
          <cell r="EF1835">
            <v>0</v>
          </cell>
          <cell r="EJ1835">
            <v>0</v>
          </cell>
          <cell r="EL1835">
            <v>0</v>
          </cell>
          <cell r="EN1835">
            <v>0</v>
          </cell>
          <cell r="EP1835">
            <v>0</v>
          </cell>
          <cell r="ER1835">
            <v>0</v>
          </cell>
          <cell r="ET1835">
            <v>0</v>
          </cell>
          <cell r="EX1835">
            <v>0</v>
          </cell>
          <cell r="EZ1835">
            <v>0</v>
          </cell>
          <cell r="FD1835">
            <v>0</v>
          </cell>
          <cell r="FF1835">
            <v>0</v>
          </cell>
        </row>
        <row r="1836">
          <cell r="A1836" t="str">
            <v>WindF</v>
          </cell>
          <cell r="B1836" t="str">
            <v>Finland</v>
          </cell>
          <cell r="G1836">
            <v>86</v>
          </cell>
          <cell r="H1836">
            <v>0</v>
          </cell>
          <cell r="N1836">
            <v>163</v>
          </cell>
          <cell r="AK1836">
            <v>86</v>
          </cell>
          <cell r="AL1836">
            <v>0</v>
          </cell>
          <cell r="AN1836">
            <v>0</v>
          </cell>
          <cell r="AO1836">
            <v>13.454700000000001</v>
          </cell>
          <cell r="AP1836">
            <v>4484.8999999999996</v>
          </cell>
          <cell r="AQ1836">
            <v>0</v>
          </cell>
          <cell r="BG1836" t="b">
            <v>0</v>
          </cell>
          <cell r="BO1836" t="b">
            <v>0</v>
          </cell>
          <cell r="CA1836" t="b">
            <v>0</v>
          </cell>
          <cell r="CB1836" t="b">
            <v>0</v>
          </cell>
          <cell r="CD1836" t="b">
            <v>0</v>
          </cell>
          <cell r="CE1836" t="b">
            <v>0</v>
          </cell>
          <cell r="CG1836" t="b">
            <v>0</v>
          </cell>
          <cell r="CH1836" t="b">
            <v>0</v>
          </cell>
          <cell r="CP1836" t="str">
            <v>ERWINWON</v>
          </cell>
          <cell r="CT1836" t="b">
            <v>0</v>
          </cell>
          <cell r="CV1836" t="b">
            <v>0</v>
          </cell>
          <cell r="CX1836" t="b">
            <v>0</v>
          </cell>
          <cell r="CZ1836" t="b">
            <v>0</v>
          </cell>
          <cell r="DB1836" t="b">
            <v>0</v>
          </cell>
          <cell r="DD1836" t="b">
            <v>0</v>
          </cell>
          <cell r="DF1836" t="b">
            <v>0</v>
          </cell>
          <cell r="DH1836" t="b">
            <v>0</v>
          </cell>
          <cell r="DJ1836" t="b">
            <v>0</v>
          </cell>
          <cell r="DL1836" t="b">
            <v>0</v>
          </cell>
          <cell r="DN1836" t="b">
            <v>0</v>
          </cell>
          <cell r="DP1836" t="b">
            <v>0</v>
          </cell>
          <cell r="DV1836">
            <v>0</v>
          </cell>
          <cell r="DX1836">
            <v>0</v>
          </cell>
          <cell r="DZ1836">
            <v>0</v>
          </cell>
          <cell r="EB1836">
            <v>0</v>
          </cell>
          <cell r="ED1836">
            <v>0</v>
          </cell>
          <cell r="EF1836">
            <v>0</v>
          </cell>
          <cell r="EJ1836">
            <v>0</v>
          </cell>
          <cell r="EL1836">
            <v>0</v>
          </cell>
          <cell r="EN1836">
            <v>0</v>
          </cell>
          <cell r="EP1836">
            <v>0</v>
          </cell>
          <cell r="ER1836">
            <v>0</v>
          </cell>
          <cell r="ET1836">
            <v>0</v>
          </cell>
          <cell r="EX1836">
            <v>0</v>
          </cell>
          <cell r="EZ1836">
            <v>0</v>
          </cell>
          <cell r="FD1836">
            <v>0</v>
          </cell>
          <cell r="FF1836">
            <v>0</v>
          </cell>
        </row>
        <row r="1837">
          <cell r="A1837" t="str">
            <v>WindF</v>
          </cell>
          <cell r="B1837" t="str">
            <v>Finland</v>
          </cell>
          <cell r="G1837">
            <v>83.5</v>
          </cell>
          <cell r="H1837">
            <v>0</v>
          </cell>
          <cell r="N1837">
            <v>191</v>
          </cell>
          <cell r="AK1837">
            <v>167</v>
          </cell>
          <cell r="AL1837">
            <v>0</v>
          </cell>
          <cell r="AN1837">
            <v>0</v>
          </cell>
          <cell r="AO1837">
            <v>13.063575</v>
          </cell>
          <cell r="AP1837">
            <v>4354.5249999999996</v>
          </cell>
          <cell r="AQ1837">
            <v>0</v>
          </cell>
          <cell r="BG1837" t="b">
            <v>0</v>
          </cell>
          <cell r="BO1837" t="b">
            <v>0</v>
          </cell>
          <cell r="CA1837" t="b">
            <v>0</v>
          </cell>
          <cell r="CB1837" t="b">
            <v>0</v>
          </cell>
          <cell r="CD1837" t="b">
            <v>0</v>
          </cell>
          <cell r="CE1837" t="b">
            <v>0</v>
          </cell>
          <cell r="CG1837" t="b">
            <v>0</v>
          </cell>
          <cell r="CH1837" t="b">
            <v>0</v>
          </cell>
          <cell r="CP1837" t="str">
            <v>ERWINWON</v>
          </cell>
          <cell r="CT1837" t="b">
            <v>0</v>
          </cell>
          <cell r="CV1837" t="b">
            <v>0</v>
          </cell>
          <cell r="CX1837" t="b">
            <v>0</v>
          </cell>
          <cell r="CZ1837" t="b">
            <v>0</v>
          </cell>
          <cell r="DB1837" t="b">
            <v>0</v>
          </cell>
          <cell r="DD1837" t="b">
            <v>0</v>
          </cell>
          <cell r="DF1837" t="b">
            <v>0</v>
          </cell>
          <cell r="DH1837" t="b">
            <v>0</v>
          </cell>
          <cell r="DJ1837" t="b">
            <v>0</v>
          </cell>
          <cell r="DL1837" t="b">
            <v>0</v>
          </cell>
          <cell r="DN1837" t="b">
            <v>0</v>
          </cell>
          <cell r="DP1837" t="b">
            <v>0</v>
          </cell>
          <cell r="DV1837">
            <v>0</v>
          </cell>
          <cell r="DX1837">
            <v>0</v>
          </cell>
          <cell r="DZ1837">
            <v>0</v>
          </cell>
          <cell r="EB1837">
            <v>0</v>
          </cell>
          <cell r="ED1837">
            <v>0</v>
          </cell>
          <cell r="EF1837">
            <v>0</v>
          </cell>
          <cell r="EJ1837">
            <v>0</v>
          </cell>
          <cell r="EL1837">
            <v>0</v>
          </cell>
          <cell r="EN1837">
            <v>0</v>
          </cell>
          <cell r="EP1837">
            <v>0</v>
          </cell>
          <cell r="ER1837">
            <v>0</v>
          </cell>
          <cell r="ET1837">
            <v>0</v>
          </cell>
          <cell r="EX1837">
            <v>0</v>
          </cell>
          <cell r="EZ1837">
            <v>0</v>
          </cell>
          <cell r="FD1837">
            <v>0</v>
          </cell>
          <cell r="FF1837">
            <v>0</v>
          </cell>
        </row>
        <row r="1838">
          <cell r="A1838" t="str">
            <v>WindF</v>
          </cell>
          <cell r="B1838" t="str">
            <v>Finland</v>
          </cell>
          <cell r="G1838">
            <v>112</v>
          </cell>
          <cell r="H1838">
            <v>0</v>
          </cell>
          <cell r="N1838">
            <v>262</v>
          </cell>
          <cell r="AK1838">
            <v>336</v>
          </cell>
          <cell r="AL1838">
            <v>0</v>
          </cell>
          <cell r="AN1838">
            <v>0</v>
          </cell>
          <cell r="AO1838">
            <v>17.522400000000001</v>
          </cell>
          <cell r="AP1838">
            <v>5840.8</v>
          </cell>
          <cell r="AQ1838">
            <v>0</v>
          </cell>
          <cell r="BG1838" t="b">
            <v>0</v>
          </cell>
          <cell r="BO1838" t="b">
            <v>0</v>
          </cell>
          <cell r="CA1838" t="b">
            <v>0</v>
          </cell>
          <cell r="CB1838" t="b">
            <v>0</v>
          </cell>
          <cell r="CD1838" t="b">
            <v>0</v>
          </cell>
          <cell r="CE1838" t="b">
            <v>0</v>
          </cell>
          <cell r="CG1838" t="b">
            <v>0</v>
          </cell>
          <cell r="CH1838" t="b">
            <v>0</v>
          </cell>
          <cell r="CP1838" t="str">
            <v>ERWINWON</v>
          </cell>
          <cell r="CT1838" t="b">
            <v>0</v>
          </cell>
          <cell r="CV1838" t="b">
            <v>0</v>
          </cell>
          <cell r="CX1838" t="b">
            <v>0</v>
          </cell>
          <cell r="CZ1838" t="b">
            <v>0</v>
          </cell>
          <cell r="DB1838" t="b">
            <v>0</v>
          </cell>
          <cell r="DD1838" t="b">
            <v>0</v>
          </cell>
          <cell r="DF1838" t="b">
            <v>0</v>
          </cell>
          <cell r="DH1838" t="b">
            <v>0</v>
          </cell>
          <cell r="DJ1838" t="b">
            <v>0</v>
          </cell>
          <cell r="DL1838" t="b">
            <v>0</v>
          </cell>
          <cell r="DN1838" t="b">
            <v>0</v>
          </cell>
          <cell r="DP1838" t="b">
            <v>0</v>
          </cell>
          <cell r="DV1838">
            <v>0</v>
          </cell>
          <cell r="DX1838">
            <v>0</v>
          </cell>
          <cell r="DZ1838">
            <v>0</v>
          </cell>
          <cell r="EB1838">
            <v>0</v>
          </cell>
          <cell r="ED1838">
            <v>0</v>
          </cell>
          <cell r="EF1838">
            <v>0</v>
          </cell>
          <cell r="EJ1838">
            <v>0</v>
          </cell>
          <cell r="EL1838">
            <v>0</v>
          </cell>
          <cell r="EN1838">
            <v>0</v>
          </cell>
          <cell r="EP1838">
            <v>0</v>
          </cell>
          <cell r="ER1838">
            <v>0</v>
          </cell>
          <cell r="ET1838">
            <v>0</v>
          </cell>
          <cell r="EX1838">
            <v>0</v>
          </cell>
          <cell r="EZ1838">
            <v>0</v>
          </cell>
          <cell r="FD1838">
            <v>0</v>
          </cell>
          <cell r="FF1838">
            <v>0</v>
          </cell>
        </row>
        <row r="1839">
          <cell r="A1839" t="str">
            <v>WindF</v>
          </cell>
          <cell r="B1839" t="str">
            <v>Finland</v>
          </cell>
          <cell r="G1839">
            <v>110.8</v>
          </cell>
          <cell r="H1839">
            <v>0</v>
          </cell>
          <cell r="N1839">
            <v>277</v>
          </cell>
          <cell r="AK1839">
            <v>110.8</v>
          </cell>
          <cell r="AL1839">
            <v>0</v>
          </cell>
          <cell r="AN1839">
            <v>0</v>
          </cell>
          <cell r="AO1839">
            <v>17.33466</v>
          </cell>
          <cell r="AP1839">
            <v>5778.2199999999993</v>
          </cell>
          <cell r="AQ1839">
            <v>0</v>
          </cell>
          <cell r="BG1839" t="b">
            <v>0</v>
          </cell>
          <cell r="BO1839" t="b">
            <v>0</v>
          </cell>
          <cell r="CA1839" t="b">
            <v>0</v>
          </cell>
          <cell r="CB1839" t="b">
            <v>0</v>
          </cell>
          <cell r="CD1839" t="b">
            <v>0</v>
          </cell>
          <cell r="CE1839" t="b">
            <v>0</v>
          </cell>
          <cell r="CG1839" t="b">
            <v>0</v>
          </cell>
          <cell r="CH1839" t="b">
            <v>0</v>
          </cell>
          <cell r="CP1839" t="str">
            <v>ERWINWON</v>
          </cell>
          <cell r="CT1839" t="b">
            <v>0</v>
          </cell>
          <cell r="CV1839" t="b">
            <v>0</v>
          </cell>
          <cell r="CX1839" t="b">
            <v>0</v>
          </cell>
          <cell r="CZ1839" t="b">
            <v>0</v>
          </cell>
          <cell r="DB1839" t="b">
            <v>0</v>
          </cell>
          <cell r="DD1839" t="b">
            <v>0</v>
          </cell>
          <cell r="DF1839" t="b">
            <v>0</v>
          </cell>
          <cell r="DH1839" t="b">
            <v>0</v>
          </cell>
          <cell r="DJ1839" t="b">
            <v>0</v>
          </cell>
          <cell r="DL1839" t="b">
            <v>0</v>
          </cell>
          <cell r="DN1839" t="b">
            <v>0</v>
          </cell>
          <cell r="DP1839" t="b">
            <v>0</v>
          </cell>
          <cell r="DV1839">
            <v>0</v>
          </cell>
          <cell r="DX1839">
            <v>0</v>
          </cell>
          <cell r="DZ1839">
            <v>0</v>
          </cell>
          <cell r="EB1839">
            <v>0</v>
          </cell>
          <cell r="ED1839">
            <v>0</v>
          </cell>
          <cell r="EF1839">
            <v>0</v>
          </cell>
          <cell r="EJ1839">
            <v>0</v>
          </cell>
          <cell r="EL1839">
            <v>0</v>
          </cell>
          <cell r="EN1839">
            <v>0</v>
          </cell>
          <cell r="EP1839">
            <v>0</v>
          </cell>
          <cell r="ER1839">
            <v>0</v>
          </cell>
          <cell r="ET1839">
            <v>0</v>
          </cell>
          <cell r="EX1839">
            <v>0</v>
          </cell>
          <cell r="EZ1839">
            <v>0</v>
          </cell>
          <cell r="FD1839">
            <v>0</v>
          </cell>
          <cell r="FF1839">
            <v>0</v>
          </cell>
        </row>
        <row r="1840">
          <cell r="A1840" t="str">
            <v>WindF</v>
          </cell>
          <cell r="B1840" t="str">
            <v>Finland</v>
          </cell>
          <cell r="G1840">
            <v>116.8</v>
          </cell>
          <cell r="H1840">
            <v>0</v>
          </cell>
          <cell r="N1840">
            <v>292</v>
          </cell>
          <cell r="AK1840">
            <v>116.8</v>
          </cell>
          <cell r="AL1840">
            <v>0</v>
          </cell>
          <cell r="AN1840">
            <v>0</v>
          </cell>
          <cell r="AO1840">
            <v>18.27336</v>
          </cell>
          <cell r="AP1840">
            <v>6091.12</v>
          </cell>
          <cell r="AQ1840">
            <v>0</v>
          </cell>
          <cell r="BG1840" t="b">
            <v>0</v>
          </cell>
          <cell r="BO1840" t="b">
            <v>0</v>
          </cell>
          <cell r="CA1840" t="b">
            <v>0</v>
          </cell>
          <cell r="CB1840" t="b">
            <v>0</v>
          </cell>
          <cell r="CD1840" t="b">
            <v>0</v>
          </cell>
          <cell r="CE1840" t="b">
            <v>0</v>
          </cell>
          <cell r="CG1840" t="b">
            <v>0</v>
          </cell>
          <cell r="CH1840" t="b">
            <v>0</v>
          </cell>
          <cell r="CP1840" t="str">
            <v>ERWINWON</v>
          </cell>
          <cell r="CT1840" t="b">
            <v>0</v>
          </cell>
          <cell r="CV1840" t="b">
            <v>0</v>
          </cell>
          <cell r="CX1840" t="b">
            <v>0</v>
          </cell>
          <cell r="CZ1840" t="b">
            <v>0</v>
          </cell>
          <cell r="DB1840" t="b">
            <v>0</v>
          </cell>
          <cell r="DD1840" t="b">
            <v>0</v>
          </cell>
          <cell r="DF1840" t="b">
            <v>0</v>
          </cell>
          <cell r="DH1840" t="b">
            <v>0</v>
          </cell>
          <cell r="DJ1840" t="b">
            <v>0</v>
          </cell>
          <cell r="DL1840" t="b">
            <v>0</v>
          </cell>
          <cell r="DN1840" t="b">
            <v>0</v>
          </cell>
          <cell r="DP1840" t="b">
            <v>0</v>
          </cell>
          <cell r="DV1840">
            <v>0</v>
          </cell>
          <cell r="DX1840">
            <v>0</v>
          </cell>
          <cell r="DZ1840">
            <v>0</v>
          </cell>
          <cell r="EB1840">
            <v>0</v>
          </cell>
          <cell r="ED1840">
            <v>0</v>
          </cell>
          <cell r="EF1840">
            <v>0</v>
          </cell>
          <cell r="EJ1840">
            <v>0</v>
          </cell>
          <cell r="EL1840">
            <v>0</v>
          </cell>
          <cell r="EN1840">
            <v>0</v>
          </cell>
          <cell r="EP1840">
            <v>0</v>
          </cell>
          <cell r="ER1840">
            <v>0</v>
          </cell>
          <cell r="ET1840">
            <v>0</v>
          </cell>
          <cell r="EX1840">
            <v>0</v>
          </cell>
          <cell r="EZ1840">
            <v>0</v>
          </cell>
          <cell r="FD1840">
            <v>0</v>
          </cell>
          <cell r="FF1840">
            <v>0</v>
          </cell>
        </row>
        <row r="1841">
          <cell r="A1841" t="str">
            <v>WindF</v>
          </cell>
          <cell r="B1841" t="str">
            <v>Finland</v>
          </cell>
          <cell r="G1841">
            <v>155.6</v>
          </cell>
          <cell r="H1841">
            <v>0</v>
          </cell>
          <cell r="N1841">
            <v>389</v>
          </cell>
          <cell r="AK1841">
            <v>155.6</v>
          </cell>
          <cell r="AL1841">
            <v>0</v>
          </cell>
          <cell r="AN1841">
            <v>0</v>
          </cell>
          <cell r="AO1841">
            <v>24.343620000000001</v>
          </cell>
          <cell r="AP1841">
            <v>8114.5399999999991</v>
          </cell>
          <cell r="AQ1841">
            <v>0</v>
          </cell>
          <cell r="BG1841" t="b">
            <v>0</v>
          </cell>
          <cell r="BO1841" t="b">
            <v>0</v>
          </cell>
          <cell r="CA1841" t="b">
            <v>0</v>
          </cell>
          <cell r="CB1841" t="b">
            <v>0</v>
          </cell>
          <cell r="CD1841" t="b">
            <v>0</v>
          </cell>
          <cell r="CE1841" t="b">
            <v>0</v>
          </cell>
          <cell r="CG1841" t="b">
            <v>0</v>
          </cell>
          <cell r="CH1841" t="b">
            <v>0</v>
          </cell>
          <cell r="CP1841" t="str">
            <v>ERWINWON</v>
          </cell>
          <cell r="CT1841" t="b">
            <v>0</v>
          </cell>
          <cell r="CV1841" t="b">
            <v>0</v>
          </cell>
          <cell r="CX1841" t="b">
            <v>0</v>
          </cell>
          <cell r="CZ1841" t="b">
            <v>0</v>
          </cell>
          <cell r="DB1841" t="b">
            <v>0</v>
          </cell>
          <cell r="DD1841" t="b">
            <v>0</v>
          </cell>
          <cell r="DF1841" t="b">
            <v>0</v>
          </cell>
          <cell r="DH1841" t="b">
            <v>0</v>
          </cell>
          <cell r="DJ1841" t="b">
            <v>0</v>
          </cell>
          <cell r="DL1841" t="b">
            <v>0</v>
          </cell>
          <cell r="DN1841" t="b">
            <v>0</v>
          </cell>
          <cell r="DP1841" t="b">
            <v>0</v>
          </cell>
          <cell r="DV1841">
            <v>0</v>
          </cell>
          <cell r="DX1841">
            <v>0</v>
          </cell>
          <cell r="DZ1841">
            <v>0</v>
          </cell>
          <cell r="EB1841">
            <v>0</v>
          </cell>
          <cell r="ED1841">
            <v>0</v>
          </cell>
          <cell r="EF1841">
            <v>0</v>
          </cell>
          <cell r="EJ1841">
            <v>0</v>
          </cell>
          <cell r="EL1841">
            <v>0</v>
          </cell>
          <cell r="EN1841">
            <v>0</v>
          </cell>
          <cell r="EP1841">
            <v>0</v>
          </cell>
          <cell r="ER1841">
            <v>0</v>
          </cell>
          <cell r="ET1841">
            <v>0</v>
          </cell>
          <cell r="EX1841">
            <v>0</v>
          </cell>
          <cell r="EZ1841">
            <v>0</v>
          </cell>
          <cell r="FD1841">
            <v>0</v>
          </cell>
          <cell r="FF1841">
            <v>0</v>
          </cell>
        </row>
        <row r="1842">
          <cell r="A1842" t="str">
            <v>WindF</v>
          </cell>
          <cell r="B1842" t="str">
            <v>Finland</v>
          </cell>
          <cell r="G1842">
            <v>404.97777777777776</v>
          </cell>
          <cell r="H1842">
            <v>0</v>
          </cell>
          <cell r="N1842">
            <v>1012.4444444444445</v>
          </cell>
          <cell r="AK1842">
            <v>404.97777777777776</v>
          </cell>
          <cell r="AL1842">
            <v>0</v>
          </cell>
          <cell r="AN1842">
            <v>0</v>
          </cell>
          <cell r="AO1842">
            <v>63.358773333333332</v>
          </cell>
          <cell r="AP1842">
            <v>21119.591111111109</v>
          </cell>
          <cell r="AQ1842">
            <v>0</v>
          </cell>
          <cell r="BG1842" t="b">
            <v>0</v>
          </cell>
          <cell r="BO1842" t="b">
            <v>0</v>
          </cell>
          <cell r="CA1842" t="b">
            <v>0</v>
          </cell>
          <cell r="CB1842" t="b">
            <v>0</v>
          </cell>
          <cell r="CD1842" t="b">
            <v>0</v>
          </cell>
          <cell r="CE1842" t="b">
            <v>0</v>
          </cell>
          <cell r="CG1842" t="b">
            <v>0</v>
          </cell>
          <cell r="CH1842" t="b">
            <v>0</v>
          </cell>
          <cell r="CP1842" t="str">
            <v>ERWINWON</v>
          </cell>
          <cell r="CT1842" t="b">
            <v>0</v>
          </cell>
          <cell r="CV1842" t="b">
            <v>0</v>
          </cell>
          <cell r="CX1842" t="b">
            <v>0</v>
          </cell>
          <cell r="CZ1842" t="b">
            <v>0</v>
          </cell>
          <cell r="DB1842" t="b">
            <v>0</v>
          </cell>
          <cell r="DD1842" t="b">
            <v>0</v>
          </cell>
          <cell r="DF1842" t="b">
            <v>0</v>
          </cell>
          <cell r="DH1842" t="b">
            <v>0</v>
          </cell>
          <cell r="DJ1842" t="b">
            <v>0</v>
          </cell>
          <cell r="DL1842" t="b">
            <v>0</v>
          </cell>
          <cell r="DN1842" t="b">
            <v>0</v>
          </cell>
          <cell r="DP1842" t="b">
            <v>0</v>
          </cell>
          <cell r="DV1842">
            <v>0</v>
          </cell>
          <cell r="DX1842">
            <v>0</v>
          </cell>
          <cell r="DZ1842">
            <v>0</v>
          </cell>
          <cell r="EB1842">
            <v>0</v>
          </cell>
          <cell r="ED1842">
            <v>0</v>
          </cell>
          <cell r="EF1842">
            <v>0</v>
          </cell>
          <cell r="EJ1842">
            <v>0</v>
          </cell>
          <cell r="EL1842">
            <v>0</v>
          </cell>
          <cell r="EN1842">
            <v>0</v>
          </cell>
          <cell r="EP1842">
            <v>0</v>
          </cell>
          <cell r="ER1842">
            <v>0</v>
          </cell>
          <cell r="ET1842">
            <v>0</v>
          </cell>
          <cell r="EX1842">
            <v>0</v>
          </cell>
          <cell r="EZ1842">
            <v>0</v>
          </cell>
          <cell r="FD1842">
            <v>0</v>
          </cell>
          <cell r="FF1842">
            <v>0</v>
          </cell>
        </row>
        <row r="1843">
          <cell r="A1843" t="str">
            <v>WindF</v>
          </cell>
          <cell r="B1843" t="str">
            <v>Finland</v>
          </cell>
          <cell r="G1843">
            <v>654.35555555555561</v>
          </cell>
          <cell r="H1843">
            <v>0</v>
          </cell>
          <cell r="N1843">
            <v>1635.8888888888889</v>
          </cell>
          <cell r="AK1843">
            <v>654.35555555555561</v>
          </cell>
          <cell r="AL1843">
            <v>0</v>
          </cell>
          <cell r="AN1843">
            <v>0</v>
          </cell>
          <cell r="AO1843">
            <v>102.37392666666668</v>
          </cell>
          <cell r="AP1843">
            <v>34124.642222222225</v>
          </cell>
          <cell r="AQ1843">
            <v>0</v>
          </cell>
          <cell r="BG1843" t="b">
            <v>0</v>
          </cell>
          <cell r="BO1843" t="b">
            <v>0</v>
          </cell>
          <cell r="CA1843" t="b">
            <v>0</v>
          </cell>
          <cell r="CB1843" t="b">
            <v>0</v>
          </cell>
          <cell r="CD1843" t="b">
            <v>0</v>
          </cell>
          <cell r="CE1843" t="b">
            <v>0</v>
          </cell>
          <cell r="CG1843" t="b">
            <v>0</v>
          </cell>
          <cell r="CH1843" t="b">
            <v>0</v>
          </cell>
          <cell r="CP1843" t="str">
            <v>ERWINWON</v>
          </cell>
          <cell r="CT1843" t="b">
            <v>0</v>
          </cell>
          <cell r="CV1843" t="b">
            <v>0</v>
          </cell>
          <cell r="CX1843" t="b">
            <v>0</v>
          </cell>
          <cell r="CZ1843" t="b">
            <v>0</v>
          </cell>
          <cell r="DB1843" t="b">
            <v>0</v>
          </cell>
          <cell r="DD1843" t="b">
            <v>0</v>
          </cell>
          <cell r="DF1843" t="b">
            <v>0</v>
          </cell>
          <cell r="DH1843" t="b">
            <v>0</v>
          </cell>
          <cell r="DJ1843" t="b">
            <v>0</v>
          </cell>
          <cell r="DL1843" t="b">
            <v>0</v>
          </cell>
          <cell r="DN1843" t="b">
            <v>0</v>
          </cell>
          <cell r="DP1843" t="b">
            <v>0</v>
          </cell>
          <cell r="DV1843">
            <v>0</v>
          </cell>
          <cell r="DX1843">
            <v>0</v>
          </cell>
          <cell r="DZ1843">
            <v>0</v>
          </cell>
          <cell r="EB1843">
            <v>0</v>
          </cell>
          <cell r="ED1843">
            <v>0</v>
          </cell>
          <cell r="EF1843">
            <v>0</v>
          </cell>
          <cell r="EJ1843">
            <v>0</v>
          </cell>
          <cell r="EL1843">
            <v>0</v>
          </cell>
          <cell r="EN1843">
            <v>0</v>
          </cell>
          <cell r="EP1843">
            <v>0</v>
          </cell>
          <cell r="ER1843">
            <v>0</v>
          </cell>
          <cell r="ET1843">
            <v>0</v>
          </cell>
          <cell r="EX1843">
            <v>0</v>
          </cell>
          <cell r="EZ1843">
            <v>0</v>
          </cell>
          <cell r="FD1843">
            <v>0</v>
          </cell>
          <cell r="FF1843">
            <v>0</v>
          </cell>
        </row>
        <row r="1844">
          <cell r="A1844" t="str">
            <v>WindF</v>
          </cell>
          <cell r="B1844" t="str">
            <v>Finland</v>
          </cell>
          <cell r="G1844">
            <v>903.73333333333335</v>
          </cell>
          <cell r="H1844">
            <v>0</v>
          </cell>
          <cell r="N1844">
            <v>2259.3333333333335</v>
          </cell>
          <cell r="AK1844">
            <v>903.73333333333335</v>
          </cell>
          <cell r="AL1844">
            <v>0</v>
          </cell>
          <cell r="AN1844">
            <v>0</v>
          </cell>
          <cell r="AO1844">
            <v>141.38908000000001</v>
          </cell>
          <cell r="AP1844">
            <v>47129.693333333336</v>
          </cell>
          <cell r="AQ1844">
            <v>0</v>
          </cell>
          <cell r="BG1844" t="b">
            <v>0</v>
          </cell>
          <cell r="BO1844" t="b">
            <v>0</v>
          </cell>
          <cell r="CA1844" t="b">
            <v>0</v>
          </cell>
          <cell r="CB1844" t="b">
            <v>0</v>
          </cell>
          <cell r="CD1844" t="b">
            <v>0</v>
          </cell>
          <cell r="CE1844" t="b">
            <v>0</v>
          </cell>
          <cell r="CG1844" t="b">
            <v>0</v>
          </cell>
          <cell r="CH1844" t="b">
            <v>0</v>
          </cell>
          <cell r="CP1844" t="str">
            <v>ERWINWON</v>
          </cell>
          <cell r="CT1844" t="b">
            <v>0</v>
          </cell>
          <cell r="CV1844" t="b">
            <v>0</v>
          </cell>
          <cell r="CX1844" t="b">
            <v>0</v>
          </cell>
          <cell r="CZ1844" t="b">
            <v>0</v>
          </cell>
          <cell r="DB1844" t="b">
            <v>0</v>
          </cell>
          <cell r="DD1844" t="b">
            <v>0</v>
          </cell>
          <cell r="DF1844" t="b">
            <v>0</v>
          </cell>
          <cell r="DH1844" t="b">
            <v>0</v>
          </cell>
          <cell r="DJ1844" t="b">
            <v>0</v>
          </cell>
          <cell r="DL1844" t="b">
            <v>0</v>
          </cell>
          <cell r="DN1844" t="b">
            <v>0</v>
          </cell>
          <cell r="DP1844" t="b">
            <v>0</v>
          </cell>
          <cell r="DV1844">
            <v>0</v>
          </cell>
          <cell r="DX1844">
            <v>0</v>
          </cell>
          <cell r="DZ1844">
            <v>0</v>
          </cell>
          <cell r="EB1844">
            <v>0</v>
          </cell>
          <cell r="ED1844">
            <v>0</v>
          </cell>
          <cell r="EF1844">
            <v>0</v>
          </cell>
          <cell r="EJ1844">
            <v>0</v>
          </cell>
          <cell r="EL1844">
            <v>0</v>
          </cell>
          <cell r="EN1844">
            <v>0</v>
          </cell>
          <cell r="EP1844">
            <v>0</v>
          </cell>
          <cell r="ER1844">
            <v>0</v>
          </cell>
          <cell r="ET1844">
            <v>0</v>
          </cell>
          <cell r="EX1844">
            <v>0</v>
          </cell>
          <cell r="EZ1844">
            <v>0</v>
          </cell>
          <cell r="FD1844">
            <v>0</v>
          </cell>
          <cell r="FF1844">
            <v>0</v>
          </cell>
        </row>
        <row r="1845">
          <cell r="A1845" t="str">
            <v>WindF</v>
          </cell>
          <cell r="B1845" t="str">
            <v>Finland</v>
          </cell>
          <cell r="G1845">
            <v>1153.1111111111111</v>
          </cell>
          <cell r="H1845">
            <v>0</v>
          </cell>
          <cell r="N1845">
            <v>2882.7777777777778</v>
          </cell>
          <cell r="AK1845">
            <v>1153.1111111111111</v>
          </cell>
          <cell r="AL1845">
            <v>0</v>
          </cell>
          <cell r="AN1845">
            <v>0</v>
          </cell>
          <cell r="AO1845">
            <v>180.40423333333334</v>
          </cell>
          <cell r="AP1845">
            <v>60134.744444444441</v>
          </cell>
          <cell r="AQ1845">
            <v>0</v>
          </cell>
          <cell r="BG1845" t="b">
            <v>0</v>
          </cell>
          <cell r="BO1845" t="b">
            <v>0</v>
          </cell>
          <cell r="CA1845" t="b">
            <v>0</v>
          </cell>
          <cell r="CB1845" t="b">
            <v>0</v>
          </cell>
          <cell r="CD1845" t="b">
            <v>0</v>
          </cell>
          <cell r="CE1845" t="b">
            <v>0</v>
          </cell>
          <cell r="CG1845" t="b">
            <v>0</v>
          </cell>
          <cell r="CH1845" t="b">
            <v>0</v>
          </cell>
          <cell r="CP1845" t="str">
            <v>ERWINWON</v>
          </cell>
          <cell r="CT1845" t="b">
            <v>0</v>
          </cell>
          <cell r="CV1845" t="b">
            <v>0</v>
          </cell>
          <cell r="CX1845" t="b">
            <v>0</v>
          </cell>
          <cell r="CZ1845" t="b">
            <v>0</v>
          </cell>
          <cell r="DB1845" t="b">
            <v>0</v>
          </cell>
          <cell r="DD1845" t="b">
            <v>0</v>
          </cell>
          <cell r="DF1845" t="b">
            <v>0</v>
          </cell>
          <cell r="DH1845" t="b">
            <v>0</v>
          </cell>
          <cell r="DJ1845" t="b">
            <v>0</v>
          </cell>
          <cell r="DL1845" t="b">
            <v>0</v>
          </cell>
          <cell r="DN1845" t="b">
            <v>0</v>
          </cell>
          <cell r="DP1845" t="b">
            <v>0</v>
          </cell>
          <cell r="DV1845">
            <v>0</v>
          </cell>
          <cell r="DX1845">
            <v>0</v>
          </cell>
          <cell r="DZ1845">
            <v>0</v>
          </cell>
          <cell r="EB1845">
            <v>0</v>
          </cell>
          <cell r="ED1845">
            <v>0</v>
          </cell>
          <cell r="EF1845">
            <v>0</v>
          </cell>
          <cell r="EJ1845">
            <v>0</v>
          </cell>
          <cell r="EL1845">
            <v>0</v>
          </cell>
          <cell r="EN1845">
            <v>0</v>
          </cell>
          <cell r="EP1845">
            <v>0</v>
          </cell>
          <cell r="ER1845">
            <v>0</v>
          </cell>
          <cell r="ET1845">
            <v>0</v>
          </cell>
          <cell r="EX1845">
            <v>0</v>
          </cell>
          <cell r="EZ1845">
            <v>0</v>
          </cell>
          <cell r="FD1845">
            <v>0</v>
          </cell>
          <cell r="FF1845">
            <v>0</v>
          </cell>
        </row>
        <row r="1846">
          <cell r="A1846" t="str">
            <v>WindF</v>
          </cell>
          <cell r="B1846" t="str">
            <v>Finland</v>
          </cell>
          <cell r="G1846">
            <v>1402.4888888888888</v>
          </cell>
          <cell r="H1846">
            <v>0</v>
          </cell>
          <cell r="N1846">
            <v>3506.2222222222222</v>
          </cell>
          <cell r="AK1846">
            <v>1402.4888888888888</v>
          </cell>
          <cell r="AL1846">
            <v>0</v>
          </cell>
          <cell r="AN1846">
            <v>0</v>
          </cell>
          <cell r="AO1846">
            <v>219.41938666666667</v>
          </cell>
          <cell r="AP1846">
            <v>73139.795555555553</v>
          </cell>
          <cell r="AQ1846">
            <v>0</v>
          </cell>
          <cell r="BG1846" t="b">
            <v>0</v>
          </cell>
          <cell r="BO1846" t="b">
            <v>0</v>
          </cell>
          <cell r="CA1846" t="b">
            <v>0</v>
          </cell>
          <cell r="CB1846" t="b">
            <v>0</v>
          </cell>
          <cell r="CD1846" t="b">
            <v>0</v>
          </cell>
          <cell r="CE1846" t="b">
            <v>0</v>
          </cell>
          <cell r="CG1846" t="b">
            <v>0</v>
          </cell>
          <cell r="CH1846" t="b">
            <v>0</v>
          </cell>
          <cell r="CP1846" t="str">
            <v>ERWINWON</v>
          </cell>
          <cell r="CT1846" t="b">
            <v>0</v>
          </cell>
          <cell r="CV1846" t="b">
            <v>0</v>
          </cell>
          <cell r="CX1846" t="b">
            <v>0</v>
          </cell>
          <cell r="CZ1846" t="b">
            <v>0</v>
          </cell>
          <cell r="DB1846" t="b">
            <v>0</v>
          </cell>
          <cell r="DD1846" t="b">
            <v>0</v>
          </cell>
          <cell r="DF1846" t="b">
            <v>0</v>
          </cell>
          <cell r="DH1846" t="b">
            <v>0</v>
          </cell>
          <cell r="DJ1846" t="b">
            <v>0</v>
          </cell>
          <cell r="DL1846" t="b">
            <v>0</v>
          </cell>
          <cell r="DN1846" t="b">
            <v>0</v>
          </cell>
          <cell r="DP1846" t="b">
            <v>0</v>
          </cell>
          <cell r="DV1846">
            <v>0</v>
          </cell>
          <cell r="DX1846">
            <v>0</v>
          </cell>
          <cell r="DZ1846">
            <v>0</v>
          </cell>
          <cell r="EB1846">
            <v>0</v>
          </cell>
          <cell r="ED1846">
            <v>0</v>
          </cell>
          <cell r="EF1846">
            <v>0</v>
          </cell>
          <cell r="EJ1846">
            <v>0</v>
          </cell>
          <cell r="EL1846">
            <v>0</v>
          </cell>
          <cell r="EN1846">
            <v>0</v>
          </cell>
          <cell r="EP1846">
            <v>0</v>
          </cell>
          <cell r="ER1846">
            <v>0</v>
          </cell>
          <cell r="ET1846">
            <v>0</v>
          </cell>
          <cell r="EX1846">
            <v>0</v>
          </cell>
          <cell r="EZ1846">
            <v>0</v>
          </cell>
          <cell r="FD1846">
            <v>0</v>
          </cell>
          <cell r="FF1846">
            <v>0</v>
          </cell>
        </row>
        <row r="1847">
          <cell r="A1847" t="str">
            <v>WindF</v>
          </cell>
          <cell r="B1847" t="str">
            <v>Finland</v>
          </cell>
          <cell r="G1847">
            <v>1651.8666666666668</v>
          </cell>
          <cell r="H1847">
            <v>0</v>
          </cell>
          <cell r="N1847">
            <v>4129.666666666667</v>
          </cell>
          <cell r="AK1847">
            <v>1651.8666666666668</v>
          </cell>
          <cell r="AL1847">
            <v>0</v>
          </cell>
          <cell r="AN1847">
            <v>0</v>
          </cell>
          <cell r="AO1847">
            <v>258.43454000000003</v>
          </cell>
          <cell r="AP1847">
            <v>86144.846666666665</v>
          </cell>
          <cell r="AQ1847">
            <v>0</v>
          </cell>
          <cell r="BG1847" t="b">
            <v>0</v>
          </cell>
          <cell r="BO1847" t="b">
            <v>0</v>
          </cell>
          <cell r="CA1847" t="b">
            <v>0</v>
          </cell>
          <cell r="CB1847" t="b">
            <v>0</v>
          </cell>
          <cell r="CD1847" t="b">
            <v>0</v>
          </cell>
          <cell r="CE1847" t="b">
            <v>0</v>
          </cell>
          <cell r="CG1847" t="b">
            <v>0</v>
          </cell>
          <cell r="CH1847" t="b">
            <v>0</v>
          </cell>
          <cell r="CP1847" t="str">
            <v>ERWINWON</v>
          </cell>
          <cell r="CT1847" t="b">
            <v>0</v>
          </cell>
          <cell r="CV1847" t="b">
            <v>0</v>
          </cell>
          <cell r="CX1847" t="b">
            <v>0</v>
          </cell>
          <cell r="CZ1847" t="b">
            <v>0</v>
          </cell>
          <cell r="DB1847" t="b">
            <v>0</v>
          </cell>
          <cell r="DD1847" t="b">
            <v>0</v>
          </cell>
          <cell r="DF1847" t="b">
            <v>0</v>
          </cell>
          <cell r="DH1847" t="b">
            <v>0</v>
          </cell>
          <cell r="DJ1847" t="b">
            <v>0</v>
          </cell>
          <cell r="DL1847" t="b">
            <v>0</v>
          </cell>
          <cell r="DN1847" t="b">
            <v>0</v>
          </cell>
          <cell r="DP1847" t="b">
            <v>0</v>
          </cell>
          <cell r="DV1847">
            <v>0</v>
          </cell>
          <cell r="DX1847">
            <v>0</v>
          </cell>
          <cell r="DZ1847">
            <v>0</v>
          </cell>
          <cell r="EB1847">
            <v>0</v>
          </cell>
          <cell r="ED1847">
            <v>0</v>
          </cell>
          <cell r="EF1847">
            <v>0</v>
          </cell>
          <cell r="EJ1847">
            <v>0</v>
          </cell>
          <cell r="EL1847">
            <v>0</v>
          </cell>
          <cell r="EN1847">
            <v>0</v>
          </cell>
          <cell r="EP1847">
            <v>0</v>
          </cell>
          <cell r="ER1847">
            <v>0</v>
          </cell>
          <cell r="ET1847">
            <v>0</v>
          </cell>
          <cell r="EX1847">
            <v>0</v>
          </cell>
          <cell r="EZ1847">
            <v>0</v>
          </cell>
          <cell r="FD1847">
            <v>0</v>
          </cell>
          <cell r="FF1847">
            <v>0</v>
          </cell>
        </row>
        <row r="1848">
          <cell r="A1848" t="str">
            <v>WindF</v>
          </cell>
          <cell r="B1848" t="str">
            <v>Finland</v>
          </cell>
          <cell r="G1848">
            <v>1901.2444444444445</v>
          </cell>
          <cell r="H1848">
            <v>0</v>
          </cell>
          <cell r="N1848">
            <v>4753.1111111111113</v>
          </cell>
          <cell r="AK1848">
            <v>1901.2444444444445</v>
          </cell>
          <cell r="AL1848">
            <v>0</v>
          </cell>
          <cell r="AN1848">
            <v>0</v>
          </cell>
          <cell r="AO1848">
            <v>297.44969333333336</v>
          </cell>
          <cell r="AP1848">
            <v>99149.897777777776</v>
          </cell>
          <cell r="AQ1848">
            <v>0</v>
          </cell>
          <cell r="BG1848" t="b">
            <v>0</v>
          </cell>
          <cell r="BO1848" t="b">
            <v>0</v>
          </cell>
          <cell r="CA1848" t="b">
            <v>0</v>
          </cell>
          <cell r="CB1848" t="b">
            <v>0</v>
          </cell>
          <cell r="CD1848" t="b">
            <v>0</v>
          </cell>
          <cell r="CE1848" t="b">
            <v>0</v>
          </cell>
          <cell r="CG1848" t="b">
            <v>0</v>
          </cell>
          <cell r="CH1848" t="b">
            <v>0</v>
          </cell>
          <cell r="CP1848" t="str">
            <v>ERWINWON</v>
          </cell>
          <cell r="CT1848" t="b">
            <v>0</v>
          </cell>
          <cell r="CV1848" t="b">
            <v>0</v>
          </cell>
          <cell r="CX1848" t="b">
            <v>0</v>
          </cell>
          <cell r="CZ1848" t="b">
            <v>0</v>
          </cell>
          <cell r="DB1848" t="b">
            <v>0</v>
          </cell>
          <cell r="DD1848" t="b">
            <v>0</v>
          </cell>
          <cell r="DF1848" t="b">
            <v>0</v>
          </cell>
          <cell r="DH1848" t="b">
            <v>0</v>
          </cell>
          <cell r="DJ1848" t="b">
            <v>0</v>
          </cell>
          <cell r="DL1848" t="b">
            <v>0</v>
          </cell>
          <cell r="DN1848" t="b">
            <v>0</v>
          </cell>
          <cell r="DP1848" t="b">
            <v>0</v>
          </cell>
          <cell r="DV1848">
            <v>0</v>
          </cell>
          <cell r="DX1848">
            <v>0</v>
          </cell>
          <cell r="DZ1848">
            <v>0</v>
          </cell>
          <cell r="EB1848">
            <v>0</v>
          </cell>
          <cell r="ED1848">
            <v>0</v>
          </cell>
          <cell r="EF1848">
            <v>0</v>
          </cell>
          <cell r="EJ1848">
            <v>0</v>
          </cell>
          <cell r="EL1848">
            <v>0</v>
          </cell>
          <cell r="EN1848">
            <v>0</v>
          </cell>
          <cell r="EP1848">
            <v>0</v>
          </cell>
          <cell r="ER1848">
            <v>0</v>
          </cell>
          <cell r="ET1848">
            <v>0</v>
          </cell>
          <cell r="EX1848">
            <v>0</v>
          </cell>
          <cell r="EZ1848">
            <v>0</v>
          </cell>
          <cell r="FD1848">
            <v>0</v>
          </cell>
          <cell r="FF1848">
            <v>0</v>
          </cell>
        </row>
        <row r="1849">
          <cell r="A1849" t="str">
            <v>WindF</v>
          </cell>
          <cell r="B1849" t="str">
            <v>Finland</v>
          </cell>
          <cell r="G1849">
            <v>2150.6222222222223</v>
          </cell>
          <cell r="H1849">
            <v>0</v>
          </cell>
          <cell r="N1849">
            <v>5376.5555555555557</v>
          </cell>
          <cell r="AK1849">
            <v>2150.6222222222223</v>
          </cell>
          <cell r="AL1849">
            <v>0</v>
          </cell>
          <cell r="AN1849">
            <v>0</v>
          </cell>
          <cell r="AO1849">
            <v>336.46484666666669</v>
          </cell>
          <cell r="AP1849">
            <v>112154.94888888889</v>
          </cell>
          <cell r="AQ1849">
            <v>0</v>
          </cell>
          <cell r="BG1849" t="b">
            <v>0</v>
          </cell>
          <cell r="BO1849" t="b">
            <v>0</v>
          </cell>
          <cell r="CA1849" t="b">
            <v>0</v>
          </cell>
          <cell r="CB1849" t="b">
            <v>0</v>
          </cell>
          <cell r="CD1849" t="b">
            <v>0</v>
          </cell>
          <cell r="CE1849" t="b">
            <v>0</v>
          </cell>
          <cell r="CG1849" t="b">
            <v>0</v>
          </cell>
          <cell r="CH1849" t="b">
            <v>0</v>
          </cell>
          <cell r="CP1849" t="str">
            <v>ERWINWON</v>
          </cell>
          <cell r="CT1849" t="b">
            <v>0</v>
          </cell>
          <cell r="CV1849" t="b">
            <v>0</v>
          </cell>
          <cell r="CX1849" t="b">
            <v>0</v>
          </cell>
          <cell r="CZ1849" t="b">
            <v>0</v>
          </cell>
          <cell r="DB1849" t="b">
            <v>0</v>
          </cell>
          <cell r="DD1849" t="b">
            <v>0</v>
          </cell>
          <cell r="DF1849" t="b">
            <v>0</v>
          </cell>
          <cell r="DH1849" t="b">
            <v>0</v>
          </cell>
          <cell r="DJ1849" t="b">
            <v>0</v>
          </cell>
          <cell r="DL1849" t="b">
            <v>0</v>
          </cell>
          <cell r="DN1849" t="b">
            <v>0</v>
          </cell>
          <cell r="DP1849" t="b">
            <v>0</v>
          </cell>
          <cell r="DV1849">
            <v>0</v>
          </cell>
          <cell r="DX1849">
            <v>0</v>
          </cell>
          <cell r="DZ1849">
            <v>0</v>
          </cell>
          <cell r="EB1849">
            <v>0</v>
          </cell>
          <cell r="ED1849">
            <v>0</v>
          </cell>
          <cell r="EF1849">
            <v>0</v>
          </cell>
          <cell r="EJ1849">
            <v>0</v>
          </cell>
          <cell r="EL1849">
            <v>0</v>
          </cell>
          <cell r="EN1849">
            <v>0</v>
          </cell>
          <cell r="EP1849">
            <v>0</v>
          </cell>
          <cell r="ER1849">
            <v>0</v>
          </cell>
          <cell r="ET1849">
            <v>0</v>
          </cell>
          <cell r="EX1849">
            <v>0</v>
          </cell>
          <cell r="EZ1849">
            <v>0</v>
          </cell>
          <cell r="FD1849">
            <v>0</v>
          </cell>
          <cell r="FF1849">
            <v>0</v>
          </cell>
        </row>
        <row r="1850">
          <cell r="A1850" t="str">
            <v>WindF</v>
          </cell>
          <cell r="B1850" t="str">
            <v>Finland</v>
          </cell>
          <cell r="G1850">
            <v>2400</v>
          </cell>
          <cell r="H1850">
            <v>0</v>
          </cell>
          <cell r="N1850">
            <v>6000</v>
          </cell>
          <cell r="AK1850">
            <v>2400</v>
          </cell>
          <cell r="AL1850">
            <v>0</v>
          </cell>
          <cell r="AN1850">
            <v>0</v>
          </cell>
          <cell r="AO1850">
            <v>375.48</v>
          </cell>
          <cell r="AP1850">
            <v>125160</v>
          </cell>
          <cell r="AQ1850">
            <v>0</v>
          </cell>
          <cell r="BG1850" t="b">
            <v>0</v>
          </cell>
          <cell r="BO1850" t="b">
            <v>0</v>
          </cell>
          <cell r="CA1850" t="b">
            <v>0</v>
          </cell>
          <cell r="CB1850" t="b">
            <v>0</v>
          </cell>
          <cell r="CD1850" t="b">
            <v>0</v>
          </cell>
          <cell r="CE1850" t="b">
            <v>0</v>
          </cell>
          <cell r="CG1850" t="b">
            <v>0</v>
          </cell>
          <cell r="CH1850" t="b">
            <v>0</v>
          </cell>
          <cell r="CP1850" t="str">
            <v>ERWINWON</v>
          </cell>
          <cell r="CT1850" t="b">
            <v>0</v>
          </cell>
          <cell r="CV1850" t="b">
            <v>0</v>
          </cell>
          <cell r="CX1850" t="b">
            <v>0</v>
          </cell>
          <cell r="CZ1850" t="b">
            <v>0</v>
          </cell>
          <cell r="DB1850" t="b">
            <v>0</v>
          </cell>
          <cell r="DD1850" t="b">
            <v>0</v>
          </cell>
          <cell r="DF1850" t="b">
            <v>0</v>
          </cell>
          <cell r="DH1850" t="b">
            <v>0</v>
          </cell>
          <cell r="DJ1850" t="b">
            <v>0</v>
          </cell>
          <cell r="DL1850" t="b">
            <v>0</v>
          </cell>
          <cell r="DN1850" t="b">
            <v>0</v>
          </cell>
          <cell r="DP1850" t="b">
            <v>0</v>
          </cell>
          <cell r="DV1850">
            <v>0</v>
          </cell>
          <cell r="DX1850">
            <v>0</v>
          </cell>
          <cell r="DZ1850">
            <v>0</v>
          </cell>
          <cell r="EB1850">
            <v>0</v>
          </cell>
          <cell r="ED1850">
            <v>0</v>
          </cell>
          <cell r="EF1850">
            <v>0</v>
          </cell>
          <cell r="EJ1850">
            <v>0</v>
          </cell>
          <cell r="EL1850">
            <v>0</v>
          </cell>
          <cell r="EN1850">
            <v>0</v>
          </cell>
          <cell r="EP1850">
            <v>0</v>
          </cell>
          <cell r="ER1850">
            <v>0</v>
          </cell>
          <cell r="ET1850">
            <v>0</v>
          </cell>
          <cell r="EX1850">
            <v>0</v>
          </cell>
          <cell r="EZ1850">
            <v>0</v>
          </cell>
          <cell r="FD1850">
            <v>0</v>
          </cell>
          <cell r="FF1850">
            <v>0</v>
          </cell>
        </row>
        <row r="1851">
          <cell r="A1851" t="str">
            <v>WindF</v>
          </cell>
          <cell r="B1851" t="str">
            <v>Finland</v>
          </cell>
          <cell r="G1851">
            <v>2480</v>
          </cell>
          <cell r="H1851">
            <v>0</v>
          </cell>
          <cell r="N1851">
            <v>6200</v>
          </cell>
          <cell r="AK1851">
            <v>2480</v>
          </cell>
          <cell r="AL1851">
            <v>0</v>
          </cell>
          <cell r="AN1851">
            <v>0</v>
          </cell>
          <cell r="AO1851">
            <v>387.99600000000004</v>
          </cell>
          <cell r="AP1851">
            <v>129332</v>
          </cell>
          <cell r="AQ1851">
            <v>0</v>
          </cell>
          <cell r="BG1851" t="b">
            <v>0</v>
          </cell>
          <cell r="BO1851" t="b">
            <v>0</v>
          </cell>
          <cell r="CA1851" t="b">
            <v>0</v>
          </cell>
          <cell r="CB1851" t="b">
            <v>0</v>
          </cell>
          <cell r="CD1851" t="b">
            <v>0</v>
          </cell>
          <cell r="CE1851" t="b">
            <v>0</v>
          </cell>
          <cell r="CG1851" t="b">
            <v>0</v>
          </cell>
          <cell r="CH1851" t="b">
            <v>0</v>
          </cell>
          <cell r="CP1851" t="str">
            <v>ERWINWON</v>
          </cell>
          <cell r="CT1851" t="b">
            <v>0</v>
          </cell>
          <cell r="CV1851" t="b">
            <v>0</v>
          </cell>
          <cell r="CX1851" t="b">
            <v>0</v>
          </cell>
          <cell r="CZ1851" t="b">
            <v>0</v>
          </cell>
          <cell r="DB1851" t="b">
            <v>0</v>
          </cell>
          <cell r="DD1851" t="b">
            <v>0</v>
          </cell>
          <cell r="DF1851" t="b">
            <v>0</v>
          </cell>
          <cell r="DH1851" t="b">
            <v>0</v>
          </cell>
          <cell r="DJ1851" t="b">
            <v>0</v>
          </cell>
          <cell r="DL1851" t="b">
            <v>0</v>
          </cell>
          <cell r="DN1851" t="b">
            <v>0</v>
          </cell>
          <cell r="DP1851" t="b">
            <v>0</v>
          </cell>
          <cell r="DV1851">
            <v>0</v>
          </cell>
          <cell r="DX1851">
            <v>0</v>
          </cell>
          <cell r="DZ1851">
            <v>0</v>
          </cell>
          <cell r="EB1851">
            <v>0</v>
          </cell>
          <cell r="ED1851">
            <v>0</v>
          </cell>
          <cell r="EF1851">
            <v>0</v>
          </cell>
          <cell r="EJ1851">
            <v>0</v>
          </cell>
          <cell r="EL1851">
            <v>0</v>
          </cell>
          <cell r="EN1851">
            <v>0</v>
          </cell>
          <cell r="EP1851">
            <v>0</v>
          </cell>
          <cell r="ER1851">
            <v>0</v>
          </cell>
          <cell r="ET1851">
            <v>0</v>
          </cell>
          <cell r="EX1851">
            <v>0</v>
          </cell>
          <cell r="EZ1851">
            <v>0</v>
          </cell>
          <cell r="FD1851">
            <v>0</v>
          </cell>
          <cell r="FF1851">
            <v>0</v>
          </cell>
        </row>
        <row r="1852">
          <cell r="A1852" t="str">
            <v>WindF</v>
          </cell>
          <cell r="B1852" t="str">
            <v>Finland</v>
          </cell>
          <cell r="G1852">
            <v>2560</v>
          </cell>
          <cell r="H1852">
            <v>0</v>
          </cell>
          <cell r="N1852">
            <v>6400</v>
          </cell>
          <cell r="AK1852">
            <v>2560</v>
          </cell>
          <cell r="AL1852">
            <v>0</v>
          </cell>
          <cell r="AN1852">
            <v>0</v>
          </cell>
          <cell r="AO1852">
            <v>400.512</v>
          </cell>
          <cell r="AP1852">
            <v>133504</v>
          </cell>
          <cell r="AQ1852">
            <v>0</v>
          </cell>
          <cell r="BG1852" t="b">
            <v>0</v>
          </cell>
          <cell r="BO1852" t="b">
            <v>0</v>
          </cell>
          <cell r="CA1852" t="b">
            <v>0</v>
          </cell>
          <cell r="CB1852" t="b">
            <v>0</v>
          </cell>
          <cell r="CD1852" t="b">
            <v>0</v>
          </cell>
          <cell r="CE1852" t="b">
            <v>0</v>
          </cell>
          <cell r="CG1852" t="b">
            <v>0</v>
          </cell>
          <cell r="CH1852" t="b">
            <v>0</v>
          </cell>
          <cell r="CP1852" t="str">
            <v>ERWINWON</v>
          </cell>
          <cell r="CT1852" t="b">
            <v>0</v>
          </cell>
          <cell r="CV1852" t="b">
            <v>0</v>
          </cell>
          <cell r="CX1852" t="b">
            <v>0</v>
          </cell>
          <cell r="CZ1852" t="b">
            <v>0</v>
          </cell>
          <cell r="DB1852" t="b">
            <v>0</v>
          </cell>
          <cell r="DD1852" t="b">
            <v>0</v>
          </cell>
          <cell r="DF1852" t="b">
            <v>0</v>
          </cell>
          <cell r="DH1852" t="b">
            <v>0</v>
          </cell>
          <cell r="DJ1852" t="b">
            <v>0</v>
          </cell>
          <cell r="DL1852" t="b">
            <v>0</v>
          </cell>
          <cell r="DN1852" t="b">
            <v>0</v>
          </cell>
          <cell r="DP1852" t="b">
            <v>0</v>
          </cell>
          <cell r="DV1852">
            <v>0</v>
          </cell>
          <cell r="DX1852">
            <v>0</v>
          </cell>
          <cell r="DZ1852">
            <v>0</v>
          </cell>
          <cell r="EB1852">
            <v>0</v>
          </cell>
          <cell r="ED1852">
            <v>0</v>
          </cell>
          <cell r="EF1852">
            <v>0</v>
          </cell>
          <cell r="EJ1852">
            <v>0</v>
          </cell>
          <cell r="EL1852">
            <v>0</v>
          </cell>
          <cell r="EN1852">
            <v>0</v>
          </cell>
          <cell r="EP1852">
            <v>0</v>
          </cell>
          <cell r="ER1852">
            <v>0</v>
          </cell>
          <cell r="ET1852">
            <v>0</v>
          </cell>
          <cell r="EX1852">
            <v>0</v>
          </cell>
          <cell r="EZ1852">
            <v>0</v>
          </cell>
          <cell r="FD1852">
            <v>0</v>
          </cell>
          <cell r="FF1852">
            <v>0</v>
          </cell>
        </row>
        <row r="1853">
          <cell r="A1853" t="str">
            <v>WindF</v>
          </cell>
          <cell r="B1853" t="str">
            <v>Finland</v>
          </cell>
          <cell r="G1853">
            <v>2640</v>
          </cell>
          <cell r="H1853">
            <v>0</v>
          </cell>
          <cell r="N1853">
            <v>6600</v>
          </cell>
          <cell r="AK1853">
            <v>2640</v>
          </cell>
          <cell r="AL1853">
            <v>0</v>
          </cell>
          <cell r="AN1853">
            <v>0</v>
          </cell>
          <cell r="AO1853">
            <v>413.02800000000002</v>
          </cell>
          <cell r="AP1853">
            <v>137676</v>
          </cell>
          <cell r="AQ1853">
            <v>0</v>
          </cell>
          <cell r="BG1853" t="b">
            <v>0</v>
          </cell>
          <cell r="BO1853" t="b">
            <v>0</v>
          </cell>
          <cell r="CA1853" t="b">
            <v>0</v>
          </cell>
          <cell r="CB1853" t="b">
            <v>0</v>
          </cell>
          <cell r="CD1853" t="b">
            <v>0</v>
          </cell>
          <cell r="CE1853" t="b">
            <v>0</v>
          </cell>
          <cell r="CG1853" t="b">
            <v>0</v>
          </cell>
          <cell r="CH1853" t="b">
            <v>0</v>
          </cell>
          <cell r="CP1853" t="str">
            <v>ERWINWON</v>
          </cell>
          <cell r="CT1853" t="b">
            <v>0</v>
          </cell>
          <cell r="CV1853" t="b">
            <v>0</v>
          </cell>
          <cell r="CX1853" t="b">
            <v>0</v>
          </cell>
          <cell r="CZ1853" t="b">
            <v>0</v>
          </cell>
          <cell r="DB1853" t="b">
            <v>0</v>
          </cell>
          <cell r="DD1853" t="b">
            <v>0</v>
          </cell>
          <cell r="DF1853" t="b">
            <v>0</v>
          </cell>
          <cell r="DH1853" t="b">
            <v>0</v>
          </cell>
          <cell r="DJ1853" t="b">
            <v>0</v>
          </cell>
          <cell r="DL1853" t="b">
            <v>0</v>
          </cell>
          <cell r="DN1853" t="b">
            <v>0</v>
          </cell>
          <cell r="DP1853" t="b">
            <v>0</v>
          </cell>
          <cell r="DV1853">
            <v>0</v>
          </cell>
          <cell r="DX1853">
            <v>0</v>
          </cell>
          <cell r="DZ1853">
            <v>0</v>
          </cell>
          <cell r="EB1853">
            <v>0</v>
          </cell>
          <cell r="ED1853">
            <v>0</v>
          </cell>
          <cell r="EF1853">
            <v>0</v>
          </cell>
          <cell r="EJ1853">
            <v>0</v>
          </cell>
          <cell r="EL1853">
            <v>0</v>
          </cell>
          <cell r="EN1853">
            <v>0</v>
          </cell>
          <cell r="EP1853">
            <v>0</v>
          </cell>
          <cell r="ER1853">
            <v>0</v>
          </cell>
          <cell r="ET1853">
            <v>0</v>
          </cell>
          <cell r="EX1853">
            <v>0</v>
          </cell>
          <cell r="EZ1853">
            <v>0</v>
          </cell>
          <cell r="FD1853">
            <v>0</v>
          </cell>
          <cell r="FF1853">
            <v>0</v>
          </cell>
        </row>
        <row r="1854">
          <cell r="A1854" t="str">
            <v>WindF</v>
          </cell>
          <cell r="B1854" t="str">
            <v>Finland</v>
          </cell>
          <cell r="G1854">
            <v>2720</v>
          </cell>
          <cell r="H1854">
            <v>0</v>
          </cell>
          <cell r="N1854">
            <v>6800</v>
          </cell>
          <cell r="AK1854">
            <v>2720</v>
          </cell>
          <cell r="AL1854">
            <v>0</v>
          </cell>
          <cell r="AN1854">
            <v>0</v>
          </cell>
          <cell r="AO1854">
            <v>425.54400000000004</v>
          </cell>
          <cell r="AP1854">
            <v>141848</v>
          </cell>
          <cell r="AQ1854">
            <v>0</v>
          </cell>
          <cell r="BG1854" t="b">
            <v>0</v>
          </cell>
          <cell r="BO1854" t="b">
            <v>0</v>
          </cell>
          <cell r="CA1854" t="b">
            <v>0</v>
          </cell>
          <cell r="CB1854" t="b">
            <v>0</v>
          </cell>
          <cell r="CD1854" t="b">
            <v>0</v>
          </cell>
          <cell r="CE1854" t="b">
            <v>0</v>
          </cell>
          <cell r="CG1854" t="b">
            <v>0</v>
          </cell>
          <cell r="CH1854" t="b">
            <v>0</v>
          </cell>
          <cell r="CP1854" t="str">
            <v>ERWINWON</v>
          </cell>
          <cell r="CT1854" t="b">
            <v>0</v>
          </cell>
          <cell r="CV1854" t="b">
            <v>0</v>
          </cell>
          <cell r="CX1854" t="b">
            <v>0</v>
          </cell>
          <cell r="CZ1854" t="b">
            <v>0</v>
          </cell>
          <cell r="DB1854" t="b">
            <v>0</v>
          </cell>
          <cell r="DD1854" t="b">
            <v>0</v>
          </cell>
          <cell r="DF1854" t="b">
            <v>0</v>
          </cell>
          <cell r="DH1854" t="b">
            <v>0</v>
          </cell>
          <cell r="DJ1854" t="b">
            <v>0</v>
          </cell>
          <cell r="DL1854" t="b">
            <v>0</v>
          </cell>
          <cell r="DN1854" t="b">
            <v>0</v>
          </cell>
          <cell r="DP1854" t="b">
            <v>0</v>
          </cell>
          <cell r="DV1854">
            <v>0</v>
          </cell>
          <cell r="DX1854">
            <v>0</v>
          </cell>
          <cell r="DZ1854">
            <v>0</v>
          </cell>
          <cell r="EB1854">
            <v>0</v>
          </cell>
          <cell r="ED1854">
            <v>0</v>
          </cell>
          <cell r="EF1854">
            <v>0</v>
          </cell>
          <cell r="EJ1854">
            <v>0</v>
          </cell>
          <cell r="EL1854">
            <v>0</v>
          </cell>
          <cell r="EN1854">
            <v>0</v>
          </cell>
          <cell r="EP1854">
            <v>0</v>
          </cell>
          <cell r="ER1854">
            <v>0</v>
          </cell>
          <cell r="ET1854">
            <v>0</v>
          </cell>
          <cell r="EX1854">
            <v>0</v>
          </cell>
          <cell r="EZ1854">
            <v>0</v>
          </cell>
          <cell r="FD1854">
            <v>0</v>
          </cell>
          <cell r="FF1854">
            <v>0</v>
          </cell>
        </row>
        <row r="1855">
          <cell r="A1855" t="str">
            <v>WindF</v>
          </cell>
          <cell r="B1855" t="str">
            <v>Finland</v>
          </cell>
          <cell r="G1855">
            <v>2800</v>
          </cell>
          <cell r="H1855">
            <v>0</v>
          </cell>
          <cell r="N1855">
            <v>7000</v>
          </cell>
          <cell r="AK1855">
            <v>2800</v>
          </cell>
          <cell r="AL1855">
            <v>0</v>
          </cell>
          <cell r="AN1855">
            <v>0</v>
          </cell>
          <cell r="AO1855">
            <v>438.06</v>
          </cell>
          <cell r="AP1855">
            <v>146020</v>
          </cell>
          <cell r="AQ1855">
            <v>0</v>
          </cell>
          <cell r="BG1855" t="b">
            <v>0</v>
          </cell>
          <cell r="BO1855" t="b">
            <v>0</v>
          </cell>
          <cell r="CA1855" t="b">
            <v>0</v>
          </cell>
          <cell r="CB1855" t="b">
            <v>0</v>
          </cell>
          <cell r="CD1855" t="b">
            <v>0</v>
          </cell>
          <cell r="CE1855" t="b">
            <v>0</v>
          </cell>
          <cell r="CG1855" t="b">
            <v>0</v>
          </cell>
          <cell r="CH1855" t="b">
            <v>0</v>
          </cell>
          <cell r="CP1855" t="str">
            <v>ERWINWON</v>
          </cell>
          <cell r="CT1855" t="b">
            <v>0</v>
          </cell>
          <cell r="CV1855" t="b">
            <v>0</v>
          </cell>
          <cell r="CX1855" t="b">
            <v>0</v>
          </cell>
          <cell r="CZ1855" t="b">
            <v>0</v>
          </cell>
          <cell r="DB1855" t="b">
            <v>0</v>
          </cell>
          <cell r="DD1855" t="b">
            <v>0</v>
          </cell>
          <cell r="DF1855" t="b">
            <v>0</v>
          </cell>
          <cell r="DH1855" t="b">
            <v>0</v>
          </cell>
          <cell r="DJ1855" t="b">
            <v>0</v>
          </cell>
          <cell r="DL1855" t="b">
            <v>0</v>
          </cell>
          <cell r="DN1855" t="b">
            <v>0</v>
          </cell>
          <cell r="DP1855" t="b">
            <v>0</v>
          </cell>
          <cell r="DV1855">
            <v>0</v>
          </cell>
          <cell r="DX1855">
            <v>0</v>
          </cell>
          <cell r="DZ1855">
            <v>0</v>
          </cell>
          <cell r="EB1855">
            <v>0</v>
          </cell>
          <cell r="ED1855">
            <v>0</v>
          </cell>
          <cell r="EF1855">
            <v>0</v>
          </cell>
          <cell r="EJ1855">
            <v>0</v>
          </cell>
          <cell r="EL1855">
            <v>0</v>
          </cell>
          <cell r="EN1855">
            <v>0</v>
          </cell>
          <cell r="EP1855">
            <v>0</v>
          </cell>
          <cell r="ER1855">
            <v>0</v>
          </cell>
          <cell r="ET1855">
            <v>0</v>
          </cell>
          <cell r="EX1855">
            <v>0</v>
          </cell>
          <cell r="EZ1855">
            <v>0</v>
          </cell>
          <cell r="FD1855">
            <v>0</v>
          </cell>
          <cell r="FF1855">
            <v>0</v>
          </cell>
        </row>
        <row r="1856">
          <cell r="A1856" t="str">
            <v>WindF</v>
          </cell>
          <cell r="B1856" t="str">
            <v>Finland</v>
          </cell>
          <cell r="G1856">
            <v>2880</v>
          </cell>
          <cell r="H1856">
            <v>0</v>
          </cell>
          <cell r="N1856">
            <v>7200</v>
          </cell>
          <cell r="AK1856">
            <v>2880</v>
          </cell>
          <cell r="AL1856">
            <v>0</v>
          </cell>
          <cell r="AN1856">
            <v>0</v>
          </cell>
          <cell r="AO1856">
            <v>450.57600000000002</v>
          </cell>
          <cell r="AP1856">
            <v>150192</v>
          </cell>
          <cell r="AQ1856">
            <v>0</v>
          </cell>
          <cell r="BG1856" t="b">
            <v>0</v>
          </cell>
          <cell r="BO1856" t="b">
            <v>0</v>
          </cell>
          <cell r="CA1856" t="b">
            <v>0</v>
          </cell>
          <cell r="CB1856" t="b">
            <v>0</v>
          </cell>
          <cell r="CD1856" t="b">
            <v>0</v>
          </cell>
          <cell r="CE1856" t="b">
            <v>0</v>
          </cell>
          <cell r="CG1856" t="b">
            <v>0</v>
          </cell>
          <cell r="CH1856" t="b">
            <v>0</v>
          </cell>
          <cell r="CP1856" t="str">
            <v>ERWINWON</v>
          </cell>
          <cell r="CT1856" t="b">
            <v>0</v>
          </cell>
          <cell r="CV1856" t="b">
            <v>0</v>
          </cell>
          <cell r="CX1856" t="b">
            <v>0</v>
          </cell>
          <cell r="CZ1856" t="b">
            <v>0</v>
          </cell>
          <cell r="DB1856" t="b">
            <v>0</v>
          </cell>
          <cell r="DD1856" t="b">
            <v>0</v>
          </cell>
          <cell r="DF1856" t="b">
            <v>0</v>
          </cell>
          <cell r="DH1856" t="b">
            <v>0</v>
          </cell>
          <cell r="DJ1856" t="b">
            <v>0</v>
          </cell>
          <cell r="DL1856" t="b">
            <v>0</v>
          </cell>
          <cell r="DN1856" t="b">
            <v>0</v>
          </cell>
          <cell r="DP1856" t="b">
            <v>0</v>
          </cell>
          <cell r="DV1856">
            <v>0</v>
          </cell>
          <cell r="DX1856">
            <v>0</v>
          </cell>
          <cell r="DZ1856">
            <v>0</v>
          </cell>
          <cell r="EB1856">
            <v>0</v>
          </cell>
          <cell r="ED1856">
            <v>0</v>
          </cell>
          <cell r="EF1856">
            <v>0</v>
          </cell>
          <cell r="EJ1856">
            <v>0</v>
          </cell>
          <cell r="EL1856">
            <v>0</v>
          </cell>
          <cell r="EN1856">
            <v>0</v>
          </cell>
          <cell r="EP1856">
            <v>0</v>
          </cell>
          <cell r="ER1856">
            <v>0</v>
          </cell>
          <cell r="ET1856">
            <v>0</v>
          </cell>
          <cell r="EX1856">
            <v>0</v>
          </cell>
          <cell r="EZ1856">
            <v>0</v>
          </cell>
          <cell r="FD1856">
            <v>0</v>
          </cell>
          <cell r="FF1856">
            <v>0</v>
          </cell>
        </row>
        <row r="1857">
          <cell r="A1857" t="str">
            <v>WindF</v>
          </cell>
          <cell r="B1857" t="str">
            <v>Finland</v>
          </cell>
          <cell r="G1857">
            <v>2960</v>
          </cell>
          <cell r="H1857">
            <v>0</v>
          </cell>
          <cell r="N1857">
            <v>7400</v>
          </cell>
          <cell r="AK1857">
            <v>2960</v>
          </cell>
          <cell r="AL1857">
            <v>0</v>
          </cell>
          <cell r="AN1857">
            <v>0</v>
          </cell>
          <cell r="AO1857">
            <v>463.09200000000004</v>
          </cell>
          <cell r="AP1857">
            <v>154364</v>
          </cell>
          <cell r="AQ1857">
            <v>0</v>
          </cell>
          <cell r="BG1857" t="b">
            <v>0</v>
          </cell>
          <cell r="BO1857" t="b">
            <v>0</v>
          </cell>
          <cell r="CA1857" t="b">
            <v>0</v>
          </cell>
          <cell r="CB1857" t="b">
            <v>0</v>
          </cell>
          <cell r="CD1857" t="b">
            <v>0</v>
          </cell>
          <cell r="CE1857" t="b">
            <v>0</v>
          </cell>
          <cell r="CG1857" t="b">
            <v>0</v>
          </cell>
          <cell r="CH1857" t="b">
            <v>0</v>
          </cell>
          <cell r="CP1857" t="str">
            <v>ERWINWON</v>
          </cell>
          <cell r="CT1857" t="b">
            <v>0</v>
          </cell>
          <cell r="CV1857" t="b">
            <v>0</v>
          </cell>
          <cell r="CX1857" t="b">
            <v>0</v>
          </cell>
          <cell r="CZ1857" t="b">
            <v>0</v>
          </cell>
          <cell r="DB1857" t="b">
            <v>0</v>
          </cell>
          <cell r="DD1857" t="b">
            <v>0</v>
          </cell>
          <cell r="DF1857" t="b">
            <v>0</v>
          </cell>
          <cell r="DH1857" t="b">
            <v>0</v>
          </cell>
          <cell r="DJ1857" t="b">
            <v>0</v>
          </cell>
          <cell r="DL1857" t="b">
            <v>0</v>
          </cell>
          <cell r="DN1857" t="b">
            <v>0</v>
          </cell>
          <cell r="DP1857" t="b">
            <v>0</v>
          </cell>
          <cell r="DV1857">
            <v>0</v>
          </cell>
          <cell r="DX1857">
            <v>0</v>
          </cell>
          <cell r="DZ1857">
            <v>0</v>
          </cell>
          <cell r="EB1857">
            <v>0</v>
          </cell>
          <cell r="ED1857">
            <v>0</v>
          </cell>
          <cell r="EF1857">
            <v>0</v>
          </cell>
          <cell r="EJ1857">
            <v>0</v>
          </cell>
          <cell r="EL1857">
            <v>0</v>
          </cell>
          <cell r="EN1857">
            <v>0</v>
          </cell>
          <cell r="EP1857">
            <v>0</v>
          </cell>
          <cell r="ER1857">
            <v>0</v>
          </cell>
          <cell r="ET1857">
            <v>0</v>
          </cell>
          <cell r="EX1857">
            <v>0</v>
          </cell>
          <cell r="EZ1857">
            <v>0</v>
          </cell>
          <cell r="FD1857">
            <v>0</v>
          </cell>
          <cell r="FF1857">
            <v>0</v>
          </cell>
        </row>
        <row r="1858">
          <cell r="A1858" t="str">
            <v>WindF</v>
          </cell>
          <cell r="B1858" t="str">
            <v>Finland</v>
          </cell>
          <cell r="G1858">
            <v>3040</v>
          </cell>
          <cell r="H1858">
            <v>0</v>
          </cell>
          <cell r="N1858">
            <v>7600</v>
          </cell>
          <cell r="AK1858">
            <v>3040</v>
          </cell>
          <cell r="AL1858">
            <v>0</v>
          </cell>
          <cell r="AN1858">
            <v>0</v>
          </cell>
          <cell r="AO1858">
            <v>475.608</v>
          </cell>
          <cell r="AP1858">
            <v>158536</v>
          </cell>
          <cell r="AQ1858">
            <v>0</v>
          </cell>
          <cell r="BG1858" t="b">
            <v>0</v>
          </cell>
          <cell r="BO1858" t="b">
            <v>0</v>
          </cell>
          <cell r="CA1858" t="b">
            <v>0</v>
          </cell>
          <cell r="CB1858" t="b">
            <v>0</v>
          </cell>
          <cell r="CD1858" t="b">
            <v>0</v>
          </cell>
          <cell r="CE1858" t="b">
            <v>0</v>
          </cell>
          <cell r="CG1858" t="b">
            <v>0</v>
          </cell>
          <cell r="CH1858" t="b">
            <v>0</v>
          </cell>
          <cell r="CP1858" t="str">
            <v>ERWINWON</v>
          </cell>
          <cell r="CT1858" t="b">
            <v>0</v>
          </cell>
          <cell r="CV1858" t="b">
            <v>0</v>
          </cell>
          <cell r="CX1858" t="b">
            <v>0</v>
          </cell>
          <cell r="CZ1858" t="b">
            <v>0</v>
          </cell>
          <cell r="DB1858" t="b">
            <v>0</v>
          </cell>
          <cell r="DD1858" t="b">
            <v>0</v>
          </cell>
          <cell r="DF1858" t="b">
            <v>0</v>
          </cell>
          <cell r="DH1858" t="b">
            <v>0</v>
          </cell>
          <cell r="DJ1858" t="b">
            <v>0</v>
          </cell>
          <cell r="DL1858" t="b">
            <v>0</v>
          </cell>
          <cell r="DN1858" t="b">
            <v>0</v>
          </cell>
          <cell r="DP1858" t="b">
            <v>0</v>
          </cell>
          <cell r="DV1858">
            <v>0</v>
          </cell>
          <cell r="DX1858">
            <v>0</v>
          </cell>
          <cell r="DZ1858">
            <v>0</v>
          </cell>
          <cell r="EB1858">
            <v>0</v>
          </cell>
          <cell r="ED1858">
            <v>0</v>
          </cell>
          <cell r="EF1858">
            <v>0</v>
          </cell>
          <cell r="EJ1858">
            <v>0</v>
          </cell>
          <cell r="EL1858">
            <v>0</v>
          </cell>
          <cell r="EN1858">
            <v>0</v>
          </cell>
          <cell r="EP1858">
            <v>0</v>
          </cell>
          <cell r="ER1858">
            <v>0</v>
          </cell>
          <cell r="ET1858">
            <v>0</v>
          </cell>
          <cell r="EX1858">
            <v>0</v>
          </cell>
          <cell r="EZ1858">
            <v>0</v>
          </cell>
          <cell r="FD1858">
            <v>0</v>
          </cell>
          <cell r="FF1858">
            <v>0</v>
          </cell>
        </row>
        <row r="1859">
          <cell r="A1859" t="str">
            <v>WindF</v>
          </cell>
          <cell r="B1859" t="str">
            <v>Finland</v>
          </cell>
          <cell r="G1859">
            <v>3120</v>
          </cell>
          <cell r="H1859">
            <v>0</v>
          </cell>
          <cell r="N1859">
            <v>7800</v>
          </cell>
          <cell r="AK1859">
            <v>3120</v>
          </cell>
          <cell r="AL1859">
            <v>0</v>
          </cell>
          <cell r="AN1859">
            <v>0</v>
          </cell>
          <cell r="AO1859">
            <v>488.12400000000002</v>
          </cell>
          <cell r="AP1859">
            <v>162708</v>
          </cell>
          <cell r="AQ1859">
            <v>0</v>
          </cell>
          <cell r="BG1859" t="b">
            <v>0</v>
          </cell>
          <cell r="BO1859" t="b">
            <v>0</v>
          </cell>
          <cell r="CA1859" t="b">
            <v>0</v>
          </cell>
          <cell r="CB1859" t="b">
            <v>0</v>
          </cell>
          <cell r="CD1859" t="b">
            <v>0</v>
          </cell>
          <cell r="CE1859" t="b">
            <v>0</v>
          </cell>
          <cell r="CG1859" t="b">
            <v>0</v>
          </cell>
          <cell r="CH1859" t="b">
            <v>0</v>
          </cell>
          <cell r="CP1859" t="str">
            <v>ERWINWON</v>
          </cell>
          <cell r="CT1859" t="b">
            <v>0</v>
          </cell>
          <cell r="CV1859" t="b">
            <v>0</v>
          </cell>
          <cell r="CX1859" t="b">
            <v>0</v>
          </cell>
          <cell r="CZ1859" t="b">
            <v>0</v>
          </cell>
          <cell r="DB1859" t="b">
            <v>0</v>
          </cell>
          <cell r="DD1859" t="b">
            <v>0</v>
          </cell>
          <cell r="DF1859" t="b">
            <v>0</v>
          </cell>
          <cell r="DH1859" t="b">
            <v>0</v>
          </cell>
          <cell r="DJ1859" t="b">
            <v>0</v>
          </cell>
          <cell r="DL1859" t="b">
            <v>0</v>
          </cell>
          <cell r="DN1859" t="b">
            <v>0</v>
          </cell>
          <cell r="DP1859" t="b">
            <v>0</v>
          </cell>
          <cell r="DV1859">
            <v>0</v>
          </cell>
          <cell r="DX1859">
            <v>0</v>
          </cell>
          <cell r="DZ1859">
            <v>0</v>
          </cell>
          <cell r="EB1859">
            <v>0</v>
          </cell>
          <cell r="ED1859">
            <v>0</v>
          </cell>
          <cell r="EF1859">
            <v>0</v>
          </cell>
          <cell r="EJ1859">
            <v>0</v>
          </cell>
          <cell r="EL1859">
            <v>0</v>
          </cell>
          <cell r="EN1859">
            <v>0</v>
          </cell>
          <cell r="EP1859">
            <v>0</v>
          </cell>
          <cell r="ER1859">
            <v>0</v>
          </cell>
          <cell r="ET1859">
            <v>0</v>
          </cell>
          <cell r="EX1859">
            <v>0</v>
          </cell>
          <cell r="EZ1859">
            <v>0</v>
          </cell>
          <cell r="FD1859">
            <v>0</v>
          </cell>
          <cell r="FF1859">
            <v>0</v>
          </cell>
        </row>
        <row r="1860">
          <cell r="A1860" t="str">
            <v>WindF</v>
          </cell>
          <cell r="B1860" t="str">
            <v>Finland</v>
          </cell>
          <cell r="G1860">
            <v>3200</v>
          </cell>
          <cell r="H1860">
            <v>0</v>
          </cell>
          <cell r="N1860">
            <v>8000</v>
          </cell>
          <cell r="AK1860">
            <v>3200</v>
          </cell>
          <cell r="AL1860">
            <v>0</v>
          </cell>
          <cell r="AN1860">
            <v>0</v>
          </cell>
          <cell r="AO1860">
            <v>500.64000000000004</v>
          </cell>
          <cell r="AP1860">
            <v>166880</v>
          </cell>
          <cell r="AQ1860">
            <v>0</v>
          </cell>
          <cell r="BG1860" t="b">
            <v>0</v>
          </cell>
          <cell r="BO1860" t="b">
            <v>0</v>
          </cell>
          <cell r="CA1860" t="b">
            <v>0</v>
          </cell>
          <cell r="CB1860" t="b">
            <v>0</v>
          </cell>
          <cell r="CD1860" t="b">
            <v>0</v>
          </cell>
          <cell r="CE1860" t="b">
            <v>0</v>
          </cell>
          <cell r="CG1860" t="b">
            <v>0</v>
          </cell>
          <cell r="CH1860" t="b">
            <v>0</v>
          </cell>
          <cell r="CP1860" t="str">
            <v>ERWINWON</v>
          </cell>
          <cell r="CT1860" t="b">
            <v>0</v>
          </cell>
          <cell r="CV1860" t="b">
            <v>0</v>
          </cell>
          <cell r="CX1860" t="b">
            <v>0</v>
          </cell>
          <cell r="CZ1860" t="b">
            <v>0</v>
          </cell>
          <cell r="DB1860" t="b">
            <v>0</v>
          </cell>
          <cell r="DD1860" t="b">
            <v>0</v>
          </cell>
          <cell r="DF1860" t="b">
            <v>0</v>
          </cell>
          <cell r="DH1860" t="b">
            <v>0</v>
          </cell>
          <cell r="DJ1860" t="b">
            <v>0</v>
          </cell>
          <cell r="DL1860" t="b">
            <v>0</v>
          </cell>
          <cell r="DN1860" t="b">
            <v>0</v>
          </cell>
          <cell r="DP1860" t="b">
            <v>0</v>
          </cell>
          <cell r="DV1860">
            <v>0</v>
          </cell>
          <cell r="DX1860">
            <v>0</v>
          </cell>
          <cell r="DZ1860">
            <v>0</v>
          </cell>
          <cell r="EB1860">
            <v>0</v>
          </cell>
          <cell r="ED1860">
            <v>0</v>
          </cell>
          <cell r="EF1860">
            <v>0</v>
          </cell>
          <cell r="EJ1860">
            <v>0</v>
          </cell>
          <cell r="EL1860">
            <v>0</v>
          </cell>
          <cell r="EN1860">
            <v>0</v>
          </cell>
          <cell r="EP1860">
            <v>0</v>
          </cell>
          <cell r="ER1860">
            <v>0</v>
          </cell>
          <cell r="ET1860">
            <v>0</v>
          </cell>
          <cell r="EX1860">
            <v>0</v>
          </cell>
          <cell r="EZ1860">
            <v>0</v>
          </cell>
          <cell r="FD1860">
            <v>0</v>
          </cell>
          <cell r="FF1860">
            <v>0</v>
          </cell>
        </row>
        <row r="1861">
          <cell r="A1861" t="str">
            <v>WindF</v>
          </cell>
          <cell r="B1861" t="str">
            <v>Finland</v>
          </cell>
          <cell r="G1861">
            <v>3280</v>
          </cell>
          <cell r="H1861">
            <v>0</v>
          </cell>
          <cell r="N1861">
            <v>8200</v>
          </cell>
          <cell r="AK1861">
            <v>3280</v>
          </cell>
          <cell r="AL1861">
            <v>0</v>
          </cell>
          <cell r="AN1861">
            <v>0</v>
          </cell>
          <cell r="AO1861">
            <v>513.15600000000006</v>
          </cell>
          <cell r="AP1861">
            <v>171052</v>
          </cell>
          <cell r="AQ1861">
            <v>0</v>
          </cell>
          <cell r="BG1861" t="b">
            <v>0</v>
          </cell>
          <cell r="BO1861" t="b">
            <v>0</v>
          </cell>
          <cell r="CA1861" t="b">
            <v>0</v>
          </cell>
          <cell r="CB1861" t="b">
            <v>0</v>
          </cell>
          <cell r="CD1861" t="b">
            <v>0</v>
          </cell>
          <cell r="CE1861" t="b">
            <v>0</v>
          </cell>
          <cell r="CG1861" t="b">
            <v>0</v>
          </cell>
          <cell r="CH1861" t="b">
            <v>0</v>
          </cell>
          <cell r="CP1861" t="str">
            <v>ERWINWON</v>
          </cell>
          <cell r="CT1861" t="b">
            <v>0</v>
          </cell>
          <cell r="CV1861" t="b">
            <v>0</v>
          </cell>
          <cell r="CX1861" t="b">
            <v>0</v>
          </cell>
          <cell r="CZ1861" t="b">
            <v>0</v>
          </cell>
          <cell r="DB1861" t="b">
            <v>0</v>
          </cell>
          <cell r="DD1861" t="b">
            <v>0</v>
          </cell>
          <cell r="DF1861" t="b">
            <v>0</v>
          </cell>
          <cell r="DH1861" t="b">
            <v>0</v>
          </cell>
          <cell r="DJ1861" t="b">
            <v>0</v>
          </cell>
          <cell r="DL1861" t="b">
            <v>0</v>
          </cell>
          <cell r="DN1861" t="b">
            <v>0</v>
          </cell>
          <cell r="DP1861" t="b">
            <v>0</v>
          </cell>
          <cell r="DV1861">
            <v>0</v>
          </cell>
          <cell r="DX1861">
            <v>0</v>
          </cell>
          <cell r="DZ1861">
            <v>0</v>
          </cell>
          <cell r="EB1861">
            <v>0</v>
          </cell>
          <cell r="ED1861">
            <v>0</v>
          </cell>
          <cell r="EF1861">
            <v>0</v>
          </cell>
          <cell r="EJ1861">
            <v>0</v>
          </cell>
          <cell r="EL1861">
            <v>0</v>
          </cell>
          <cell r="EN1861">
            <v>0</v>
          </cell>
          <cell r="EP1861">
            <v>0</v>
          </cell>
          <cell r="ER1861">
            <v>0</v>
          </cell>
          <cell r="ET1861">
            <v>0</v>
          </cell>
          <cell r="EX1861">
            <v>0</v>
          </cell>
          <cell r="EZ1861">
            <v>0</v>
          </cell>
          <cell r="FD1861">
            <v>0</v>
          </cell>
          <cell r="FF1861">
            <v>0</v>
          </cell>
        </row>
        <row r="1862">
          <cell r="A1862" t="str">
            <v>WindF</v>
          </cell>
          <cell r="B1862" t="str">
            <v>Finland</v>
          </cell>
          <cell r="G1862">
            <v>3360</v>
          </cell>
          <cell r="H1862">
            <v>0</v>
          </cell>
          <cell r="N1862">
            <v>8400</v>
          </cell>
          <cell r="AK1862">
            <v>3360</v>
          </cell>
          <cell r="AL1862">
            <v>0</v>
          </cell>
          <cell r="AN1862">
            <v>0</v>
          </cell>
          <cell r="AO1862">
            <v>525.67200000000003</v>
          </cell>
          <cell r="AP1862">
            <v>175224</v>
          </cell>
          <cell r="AQ1862">
            <v>0</v>
          </cell>
          <cell r="BG1862" t="b">
            <v>0</v>
          </cell>
          <cell r="BO1862" t="b">
            <v>0</v>
          </cell>
          <cell r="CA1862" t="b">
            <v>0</v>
          </cell>
          <cell r="CB1862" t="b">
            <v>0</v>
          </cell>
          <cell r="CD1862" t="b">
            <v>0</v>
          </cell>
          <cell r="CE1862" t="b">
            <v>0</v>
          </cell>
          <cell r="CG1862" t="b">
            <v>0</v>
          </cell>
          <cell r="CH1862" t="b">
            <v>0</v>
          </cell>
          <cell r="CP1862" t="str">
            <v>ERWINWON</v>
          </cell>
          <cell r="CT1862" t="b">
            <v>0</v>
          </cell>
          <cell r="CV1862" t="b">
            <v>0</v>
          </cell>
          <cell r="CX1862" t="b">
            <v>0</v>
          </cell>
          <cell r="CZ1862" t="b">
            <v>0</v>
          </cell>
          <cell r="DB1862" t="b">
            <v>0</v>
          </cell>
          <cell r="DD1862" t="b">
            <v>0</v>
          </cell>
          <cell r="DF1862" t="b">
            <v>0</v>
          </cell>
          <cell r="DH1862" t="b">
            <v>0</v>
          </cell>
          <cell r="DJ1862" t="b">
            <v>0</v>
          </cell>
          <cell r="DL1862" t="b">
            <v>0</v>
          </cell>
          <cell r="DN1862" t="b">
            <v>0</v>
          </cell>
          <cell r="DP1862" t="b">
            <v>0</v>
          </cell>
          <cell r="DV1862">
            <v>0</v>
          </cell>
          <cell r="DX1862">
            <v>0</v>
          </cell>
          <cell r="DZ1862">
            <v>0</v>
          </cell>
          <cell r="EB1862">
            <v>0</v>
          </cell>
          <cell r="ED1862">
            <v>0</v>
          </cell>
          <cell r="EF1862">
            <v>0</v>
          </cell>
          <cell r="EJ1862">
            <v>0</v>
          </cell>
          <cell r="EL1862">
            <v>0</v>
          </cell>
          <cell r="EN1862">
            <v>0</v>
          </cell>
          <cell r="EP1862">
            <v>0</v>
          </cell>
          <cell r="ER1862">
            <v>0</v>
          </cell>
          <cell r="ET1862">
            <v>0</v>
          </cell>
          <cell r="EX1862">
            <v>0</v>
          </cell>
          <cell r="EZ1862">
            <v>0</v>
          </cell>
          <cell r="FD1862">
            <v>0</v>
          </cell>
          <cell r="FF1862">
            <v>0</v>
          </cell>
        </row>
        <row r="1863">
          <cell r="A1863" t="str">
            <v>WindF</v>
          </cell>
          <cell r="B1863" t="str">
            <v>Finland</v>
          </cell>
          <cell r="G1863">
            <v>3440</v>
          </cell>
          <cell r="H1863">
            <v>0</v>
          </cell>
          <cell r="N1863">
            <v>8600</v>
          </cell>
          <cell r="AK1863">
            <v>3440</v>
          </cell>
          <cell r="AL1863">
            <v>0</v>
          </cell>
          <cell r="AN1863">
            <v>0</v>
          </cell>
          <cell r="AO1863">
            <v>538.18799999999999</v>
          </cell>
          <cell r="AP1863">
            <v>179396</v>
          </cell>
          <cell r="AQ1863">
            <v>0</v>
          </cell>
          <cell r="BG1863" t="b">
            <v>0</v>
          </cell>
          <cell r="BO1863" t="b">
            <v>0</v>
          </cell>
          <cell r="CA1863" t="b">
            <v>0</v>
          </cell>
          <cell r="CB1863" t="b">
            <v>0</v>
          </cell>
          <cell r="CD1863" t="b">
            <v>0</v>
          </cell>
          <cell r="CE1863" t="b">
            <v>0</v>
          </cell>
          <cell r="CG1863" t="b">
            <v>0</v>
          </cell>
          <cell r="CH1863" t="b">
            <v>0</v>
          </cell>
          <cell r="CP1863" t="str">
            <v>ERWINWON</v>
          </cell>
          <cell r="CT1863" t="b">
            <v>0</v>
          </cell>
          <cell r="CV1863" t="b">
            <v>0</v>
          </cell>
          <cell r="CX1863" t="b">
            <v>0</v>
          </cell>
          <cell r="CZ1863" t="b">
            <v>0</v>
          </cell>
          <cell r="DB1863" t="b">
            <v>0</v>
          </cell>
          <cell r="DD1863" t="b">
            <v>0</v>
          </cell>
          <cell r="DF1863" t="b">
            <v>0</v>
          </cell>
          <cell r="DH1863" t="b">
            <v>0</v>
          </cell>
          <cell r="DJ1863" t="b">
            <v>0</v>
          </cell>
          <cell r="DL1863" t="b">
            <v>0</v>
          </cell>
          <cell r="DN1863" t="b">
            <v>0</v>
          </cell>
          <cell r="DP1863" t="b">
            <v>0</v>
          </cell>
          <cell r="DV1863">
            <v>0</v>
          </cell>
          <cell r="DX1863">
            <v>0</v>
          </cell>
          <cell r="DZ1863">
            <v>0</v>
          </cell>
          <cell r="EB1863">
            <v>0</v>
          </cell>
          <cell r="ED1863">
            <v>0</v>
          </cell>
          <cell r="EF1863">
            <v>0</v>
          </cell>
          <cell r="EJ1863">
            <v>0</v>
          </cell>
          <cell r="EL1863">
            <v>0</v>
          </cell>
          <cell r="EN1863">
            <v>0</v>
          </cell>
          <cell r="EP1863">
            <v>0</v>
          </cell>
          <cell r="ER1863">
            <v>0</v>
          </cell>
          <cell r="ET1863">
            <v>0</v>
          </cell>
          <cell r="EX1863">
            <v>0</v>
          </cell>
          <cell r="EZ1863">
            <v>0</v>
          </cell>
          <cell r="FD1863">
            <v>0</v>
          </cell>
          <cell r="FF1863">
            <v>0</v>
          </cell>
        </row>
        <row r="1864">
          <cell r="A1864" t="str">
            <v>WindF</v>
          </cell>
          <cell r="B1864" t="str">
            <v>Finland</v>
          </cell>
          <cell r="G1864">
            <v>3520</v>
          </cell>
          <cell r="H1864">
            <v>0</v>
          </cell>
          <cell r="N1864">
            <v>8800</v>
          </cell>
          <cell r="AK1864">
            <v>3520</v>
          </cell>
          <cell r="AL1864">
            <v>0</v>
          </cell>
          <cell r="AN1864">
            <v>0</v>
          </cell>
          <cell r="AO1864">
            <v>550.70400000000006</v>
          </cell>
          <cell r="AP1864">
            <v>183568</v>
          </cell>
          <cell r="AQ1864">
            <v>0</v>
          </cell>
          <cell r="BG1864" t="b">
            <v>0</v>
          </cell>
          <cell r="BO1864" t="b">
            <v>0</v>
          </cell>
          <cell r="CA1864" t="b">
            <v>0</v>
          </cell>
          <cell r="CB1864" t="b">
            <v>0</v>
          </cell>
          <cell r="CD1864" t="b">
            <v>0</v>
          </cell>
          <cell r="CE1864" t="b">
            <v>0</v>
          </cell>
          <cell r="CG1864" t="b">
            <v>0</v>
          </cell>
          <cell r="CH1864" t="b">
            <v>0</v>
          </cell>
          <cell r="CP1864" t="str">
            <v>ERWINWON</v>
          </cell>
          <cell r="CT1864" t="b">
            <v>0</v>
          </cell>
          <cell r="CV1864" t="b">
            <v>0</v>
          </cell>
          <cell r="CX1864" t="b">
            <v>0</v>
          </cell>
          <cell r="CZ1864" t="b">
            <v>0</v>
          </cell>
          <cell r="DB1864" t="b">
            <v>0</v>
          </cell>
          <cell r="DD1864" t="b">
            <v>0</v>
          </cell>
          <cell r="DF1864" t="b">
            <v>0</v>
          </cell>
          <cell r="DH1864" t="b">
            <v>0</v>
          </cell>
          <cell r="DJ1864" t="b">
            <v>0</v>
          </cell>
          <cell r="DL1864" t="b">
            <v>0</v>
          </cell>
          <cell r="DN1864" t="b">
            <v>0</v>
          </cell>
          <cell r="DP1864" t="b">
            <v>0</v>
          </cell>
          <cell r="DV1864">
            <v>0</v>
          </cell>
          <cell r="DX1864">
            <v>0</v>
          </cell>
          <cell r="DZ1864">
            <v>0</v>
          </cell>
          <cell r="EB1864">
            <v>0</v>
          </cell>
          <cell r="ED1864">
            <v>0</v>
          </cell>
          <cell r="EF1864">
            <v>0</v>
          </cell>
          <cell r="EJ1864">
            <v>0</v>
          </cell>
          <cell r="EL1864">
            <v>0</v>
          </cell>
          <cell r="EN1864">
            <v>0</v>
          </cell>
          <cell r="EP1864">
            <v>0</v>
          </cell>
          <cell r="ER1864">
            <v>0</v>
          </cell>
          <cell r="ET1864">
            <v>0</v>
          </cell>
          <cell r="EX1864">
            <v>0</v>
          </cell>
          <cell r="EZ1864">
            <v>0</v>
          </cell>
          <cell r="FD1864">
            <v>0</v>
          </cell>
          <cell r="FF1864">
            <v>0</v>
          </cell>
        </row>
        <row r="1865">
          <cell r="A1865" t="str">
            <v>WindF</v>
          </cell>
          <cell r="B1865" t="str">
            <v>Finland</v>
          </cell>
          <cell r="G1865">
            <v>3600</v>
          </cell>
          <cell r="H1865">
            <v>0</v>
          </cell>
          <cell r="N1865">
            <v>9000</v>
          </cell>
          <cell r="AK1865">
            <v>3600</v>
          </cell>
          <cell r="AL1865">
            <v>0</v>
          </cell>
          <cell r="AN1865">
            <v>0</v>
          </cell>
          <cell r="AO1865">
            <v>563.22</v>
          </cell>
          <cell r="AP1865">
            <v>187740</v>
          </cell>
          <cell r="AQ1865">
            <v>0</v>
          </cell>
          <cell r="BG1865" t="b">
            <v>0</v>
          </cell>
          <cell r="BO1865" t="b">
            <v>0</v>
          </cell>
          <cell r="CA1865" t="b">
            <v>0</v>
          </cell>
          <cell r="CB1865" t="b">
            <v>0</v>
          </cell>
          <cell r="CD1865" t="b">
            <v>0</v>
          </cell>
          <cell r="CE1865" t="b">
            <v>0</v>
          </cell>
          <cell r="CG1865" t="b">
            <v>0</v>
          </cell>
          <cell r="CH1865" t="b">
            <v>0</v>
          </cell>
          <cell r="CP1865" t="str">
            <v>ERWINWON</v>
          </cell>
          <cell r="CT1865" t="b">
            <v>0</v>
          </cell>
          <cell r="CV1865" t="b">
            <v>0</v>
          </cell>
          <cell r="CX1865" t="b">
            <v>0</v>
          </cell>
          <cell r="CZ1865" t="b">
            <v>0</v>
          </cell>
          <cell r="DB1865" t="b">
            <v>0</v>
          </cell>
          <cell r="DD1865" t="b">
            <v>0</v>
          </cell>
          <cell r="DF1865" t="b">
            <v>0</v>
          </cell>
          <cell r="DH1865" t="b">
            <v>0</v>
          </cell>
          <cell r="DJ1865" t="b">
            <v>0</v>
          </cell>
          <cell r="DL1865" t="b">
            <v>0</v>
          </cell>
          <cell r="DN1865" t="b">
            <v>0</v>
          </cell>
          <cell r="DP1865" t="b">
            <v>0</v>
          </cell>
          <cell r="DV1865">
            <v>0</v>
          </cell>
          <cell r="DX1865">
            <v>0</v>
          </cell>
          <cell r="DZ1865">
            <v>0</v>
          </cell>
          <cell r="EB1865">
            <v>0</v>
          </cell>
          <cell r="ED1865">
            <v>0</v>
          </cell>
          <cell r="EF1865">
            <v>0</v>
          </cell>
          <cell r="EJ1865">
            <v>0</v>
          </cell>
          <cell r="EL1865">
            <v>0</v>
          </cell>
          <cell r="EN1865">
            <v>0</v>
          </cell>
          <cell r="EP1865">
            <v>0</v>
          </cell>
          <cell r="ER1865">
            <v>0</v>
          </cell>
          <cell r="ET1865">
            <v>0</v>
          </cell>
          <cell r="EX1865">
            <v>0</v>
          </cell>
          <cell r="EZ1865">
            <v>0</v>
          </cell>
          <cell r="FD1865">
            <v>0</v>
          </cell>
          <cell r="FF1865">
            <v>0</v>
          </cell>
        </row>
        <row r="1866">
          <cell r="A1866" t="str">
            <v>LohjaElboiler</v>
          </cell>
          <cell r="B1866" t="str">
            <v>Finland</v>
          </cell>
          <cell r="G1866">
            <v>-30</v>
          </cell>
          <cell r="H1866">
            <v>30</v>
          </cell>
          <cell r="AK1866">
            <v>-30</v>
          </cell>
          <cell r="AL1866">
            <v>0</v>
          </cell>
          <cell r="AN1866">
            <v>0</v>
          </cell>
          <cell r="AO1866">
            <v>0</v>
          </cell>
          <cell r="AP1866">
            <v>0</v>
          </cell>
          <cell r="AQ1866">
            <v>0</v>
          </cell>
          <cell r="BG1866" t="b">
            <v>0</v>
          </cell>
          <cell r="BO1866" t="b">
            <v>0</v>
          </cell>
          <cell r="CA1866" t="b">
            <v>0</v>
          </cell>
          <cell r="CB1866" t="b">
            <v>0</v>
          </cell>
          <cell r="CD1866" t="b">
            <v>0</v>
          </cell>
          <cell r="CE1866" t="b">
            <v>0</v>
          </cell>
          <cell r="CG1866" t="b">
            <v>0</v>
          </cell>
          <cell r="CH1866" t="b">
            <v>0</v>
          </cell>
          <cell r="CP1866">
            <v>0</v>
          </cell>
          <cell r="CT1866" t="b">
            <v>0</v>
          </cell>
          <cell r="CV1866" t="b">
            <v>0</v>
          </cell>
          <cell r="CX1866" t="b">
            <v>0</v>
          </cell>
          <cell r="CZ1866" t="b">
            <v>0</v>
          </cell>
          <cell r="DB1866" t="b">
            <v>0</v>
          </cell>
          <cell r="DD1866" t="b">
            <v>0</v>
          </cell>
          <cell r="DF1866" t="b">
            <v>0</v>
          </cell>
          <cell r="DH1866" t="b">
            <v>0</v>
          </cell>
          <cell r="DJ1866" t="b">
            <v>0</v>
          </cell>
          <cell r="DL1866" t="b">
            <v>0</v>
          </cell>
          <cell r="DN1866" t="b">
            <v>0</v>
          </cell>
          <cell r="DP1866" t="b">
            <v>0</v>
          </cell>
          <cell r="DV1866">
            <v>0</v>
          </cell>
          <cell r="DX1866">
            <v>0</v>
          </cell>
          <cell r="DZ1866">
            <v>0</v>
          </cell>
          <cell r="EB1866">
            <v>0</v>
          </cell>
          <cell r="ED1866">
            <v>0</v>
          </cell>
          <cell r="EF1866">
            <v>0</v>
          </cell>
          <cell r="EJ1866">
            <v>0</v>
          </cell>
          <cell r="EL1866">
            <v>0</v>
          </cell>
          <cell r="EN1866">
            <v>0</v>
          </cell>
          <cell r="EP1866">
            <v>0</v>
          </cell>
          <cell r="ER1866">
            <v>0</v>
          </cell>
          <cell r="ET1866">
            <v>0</v>
          </cell>
          <cell r="EX1866">
            <v>0</v>
          </cell>
          <cell r="EZ1866">
            <v>0</v>
          </cell>
          <cell r="FD1866">
            <v>0</v>
          </cell>
          <cell r="FF1866">
            <v>0</v>
          </cell>
        </row>
        <row r="1867">
          <cell r="A1867" t="str">
            <v>PeakBoilersF</v>
          </cell>
          <cell r="B1867" t="str">
            <v>Finland</v>
          </cell>
          <cell r="G1867">
            <v>0</v>
          </cell>
          <cell r="H1867">
            <v>10000</v>
          </cell>
          <cell r="AK1867">
            <v>0</v>
          </cell>
          <cell r="AL1867">
            <v>8550</v>
          </cell>
          <cell r="AN1867">
            <v>0</v>
          </cell>
          <cell r="AO1867">
            <v>0</v>
          </cell>
          <cell r="AP1867">
            <v>158000</v>
          </cell>
          <cell r="AQ1867">
            <v>0</v>
          </cell>
          <cell r="BG1867" t="b">
            <v>0</v>
          </cell>
          <cell r="BO1867" t="b">
            <v>0</v>
          </cell>
          <cell r="CA1867" t="b">
            <v>0</v>
          </cell>
          <cell r="CB1867" t="b">
            <v>0</v>
          </cell>
          <cell r="CD1867" t="b">
            <v>0</v>
          </cell>
          <cell r="CE1867" t="b">
            <v>0</v>
          </cell>
          <cell r="CG1867" t="b">
            <v>0</v>
          </cell>
          <cell r="CH1867" t="b">
            <v>0</v>
          </cell>
          <cell r="CP1867" t="e">
            <v>#N/A</v>
          </cell>
          <cell r="CT1867" t="b">
            <v>0</v>
          </cell>
          <cell r="CV1867" t="b">
            <v>0</v>
          </cell>
          <cell r="CX1867" t="b">
            <v>0</v>
          </cell>
          <cell r="CZ1867" t="b">
            <v>0</v>
          </cell>
          <cell r="DB1867" t="b">
            <v>0</v>
          </cell>
          <cell r="DD1867" t="b">
            <v>0</v>
          </cell>
          <cell r="DF1867" t="b">
            <v>0</v>
          </cell>
          <cell r="DH1867" t="b">
            <v>0</v>
          </cell>
          <cell r="DJ1867" t="b">
            <v>0</v>
          </cell>
          <cell r="DL1867" t="b">
            <v>0</v>
          </cell>
          <cell r="DN1867" t="b">
            <v>0</v>
          </cell>
          <cell r="DP1867" t="b">
            <v>0</v>
          </cell>
          <cell r="DV1867">
            <v>0</v>
          </cell>
          <cell r="DX1867">
            <v>0</v>
          </cell>
          <cell r="DZ1867">
            <v>0</v>
          </cell>
          <cell r="EB1867">
            <v>0</v>
          </cell>
          <cell r="ED1867">
            <v>0</v>
          </cell>
          <cell r="EF1867">
            <v>0</v>
          </cell>
          <cell r="EJ1867">
            <v>0</v>
          </cell>
          <cell r="EL1867">
            <v>0</v>
          </cell>
          <cell r="EN1867">
            <v>0</v>
          </cell>
          <cell r="EP1867">
            <v>0</v>
          </cell>
          <cell r="ER1867">
            <v>0</v>
          </cell>
          <cell r="ET1867">
            <v>0</v>
          </cell>
          <cell r="EX1867">
            <v>0</v>
          </cell>
          <cell r="EZ1867">
            <v>0</v>
          </cell>
          <cell r="FD1867">
            <v>0</v>
          </cell>
          <cell r="FF1867">
            <v>0</v>
          </cell>
        </row>
        <row r="1868">
          <cell r="A1868" t="str">
            <v>PeakBoilersF</v>
          </cell>
          <cell r="B1868" t="str">
            <v>Finland</v>
          </cell>
          <cell r="G1868">
            <v>0</v>
          </cell>
          <cell r="H1868">
            <v>10000</v>
          </cell>
          <cell r="AK1868">
            <v>0</v>
          </cell>
          <cell r="AL1868">
            <v>8550</v>
          </cell>
          <cell r="AN1868">
            <v>0</v>
          </cell>
          <cell r="AO1868">
            <v>0</v>
          </cell>
          <cell r="AP1868">
            <v>158000</v>
          </cell>
          <cell r="AQ1868">
            <v>0</v>
          </cell>
          <cell r="BG1868" t="b">
            <v>0</v>
          </cell>
          <cell r="BO1868" t="b">
            <v>0</v>
          </cell>
          <cell r="CA1868" t="b">
            <v>0</v>
          </cell>
          <cell r="CB1868" t="b">
            <v>0</v>
          </cell>
          <cell r="CD1868" t="b">
            <v>0</v>
          </cell>
          <cell r="CE1868" t="b">
            <v>0</v>
          </cell>
          <cell r="CG1868" t="b">
            <v>0</v>
          </cell>
          <cell r="CH1868" t="b">
            <v>0</v>
          </cell>
          <cell r="CP1868" t="e">
            <v>#N/A</v>
          </cell>
          <cell r="CT1868" t="b">
            <v>0</v>
          </cell>
          <cell r="CV1868" t="b">
            <v>0</v>
          </cell>
          <cell r="CX1868" t="b">
            <v>0</v>
          </cell>
          <cell r="CZ1868" t="b">
            <v>0</v>
          </cell>
          <cell r="DB1868" t="b">
            <v>0</v>
          </cell>
          <cell r="DD1868" t="b">
            <v>0</v>
          </cell>
          <cell r="DF1868" t="b">
            <v>0</v>
          </cell>
          <cell r="DH1868" t="b">
            <v>0</v>
          </cell>
          <cell r="DJ1868" t="b">
            <v>0</v>
          </cell>
          <cell r="DL1868" t="b">
            <v>0</v>
          </cell>
          <cell r="DN1868" t="b">
            <v>0</v>
          </cell>
          <cell r="DP1868" t="b">
            <v>0</v>
          </cell>
          <cell r="DV1868">
            <v>0</v>
          </cell>
          <cell r="DX1868">
            <v>0</v>
          </cell>
          <cell r="DZ1868">
            <v>0</v>
          </cell>
          <cell r="EB1868">
            <v>0</v>
          </cell>
          <cell r="ED1868">
            <v>0</v>
          </cell>
          <cell r="EF1868">
            <v>0</v>
          </cell>
          <cell r="EJ1868">
            <v>0</v>
          </cell>
          <cell r="EL1868">
            <v>0</v>
          </cell>
          <cell r="EN1868">
            <v>0</v>
          </cell>
          <cell r="EP1868">
            <v>0</v>
          </cell>
          <cell r="ER1868">
            <v>0</v>
          </cell>
          <cell r="ET1868">
            <v>0</v>
          </cell>
          <cell r="EX1868">
            <v>0</v>
          </cell>
          <cell r="EZ1868">
            <v>0</v>
          </cell>
          <cell r="FD1868">
            <v>0</v>
          </cell>
          <cell r="FF1868">
            <v>0</v>
          </cell>
        </row>
        <row r="1869">
          <cell r="A1869" t="str">
            <v>ImportRuslandFinland</v>
          </cell>
          <cell r="B1869" t="str">
            <v>Finland</v>
          </cell>
          <cell r="G1869">
            <v>1560</v>
          </cell>
          <cell r="H1869">
            <v>0</v>
          </cell>
          <cell r="N1869">
            <v>11079.4</v>
          </cell>
          <cell r="AK1869">
            <v>0</v>
          </cell>
          <cell r="AL1869">
            <v>0</v>
          </cell>
          <cell r="AN1869">
            <v>0</v>
          </cell>
          <cell r="AO1869">
            <v>0</v>
          </cell>
          <cell r="AP1869">
            <v>0</v>
          </cell>
          <cell r="AQ1869">
            <v>93.600000000000009</v>
          </cell>
          <cell r="BG1869" t="b">
            <v>0</v>
          </cell>
          <cell r="BO1869" t="b">
            <v>0</v>
          </cell>
          <cell r="CA1869" t="b">
            <v>0</v>
          </cell>
          <cell r="CB1869" t="b">
            <v>0</v>
          </cell>
          <cell r="CD1869" t="b">
            <v>0</v>
          </cell>
          <cell r="CE1869" t="b">
            <v>0</v>
          </cell>
          <cell r="CG1869" t="b">
            <v>0</v>
          </cell>
          <cell r="CH1869" t="b">
            <v>0</v>
          </cell>
          <cell r="CP1869">
            <v>0</v>
          </cell>
          <cell r="CT1869" t="b">
            <v>0</v>
          </cell>
          <cell r="CV1869" t="b">
            <v>0</v>
          </cell>
          <cell r="CX1869" t="b">
            <v>0</v>
          </cell>
          <cell r="CZ1869" t="b">
            <v>0</v>
          </cell>
          <cell r="DB1869" t="b">
            <v>0</v>
          </cell>
          <cell r="DD1869" t="b">
            <v>0</v>
          </cell>
          <cell r="DF1869" t="b">
            <v>0</v>
          </cell>
          <cell r="DH1869" t="b">
            <v>0</v>
          </cell>
          <cell r="DJ1869" t="b">
            <v>0</v>
          </cell>
          <cell r="DL1869" t="b">
            <v>0</v>
          </cell>
          <cell r="DN1869" t="b">
            <v>0</v>
          </cell>
          <cell r="DP1869" t="b">
            <v>0</v>
          </cell>
          <cell r="DV1869">
            <v>0</v>
          </cell>
          <cell r="DX1869">
            <v>0</v>
          </cell>
          <cell r="DZ1869">
            <v>0</v>
          </cell>
          <cell r="EB1869">
            <v>0</v>
          </cell>
          <cell r="ED1869">
            <v>0</v>
          </cell>
          <cell r="EF1869">
            <v>0</v>
          </cell>
          <cell r="EJ1869">
            <v>0</v>
          </cell>
          <cell r="EL1869">
            <v>0</v>
          </cell>
          <cell r="EN1869">
            <v>0</v>
          </cell>
          <cell r="EP1869">
            <v>0</v>
          </cell>
          <cell r="ER1869">
            <v>0</v>
          </cell>
          <cell r="ET1869">
            <v>0</v>
          </cell>
          <cell r="EX1869">
            <v>0</v>
          </cell>
          <cell r="EZ1869">
            <v>0</v>
          </cell>
          <cell r="FD1869">
            <v>0</v>
          </cell>
          <cell r="FF1869">
            <v>0</v>
          </cell>
        </row>
        <row r="1870">
          <cell r="A1870" t="str">
            <v>ImportRuslandFinland</v>
          </cell>
          <cell r="B1870" t="str">
            <v>Finland</v>
          </cell>
          <cell r="G1870">
            <v>1560</v>
          </cell>
          <cell r="H1870">
            <v>0</v>
          </cell>
          <cell r="N1870">
            <v>10880</v>
          </cell>
          <cell r="AK1870">
            <v>0</v>
          </cell>
          <cell r="AL1870">
            <v>0</v>
          </cell>
          <cell r="AN1870">
            <v>0</v>
          </cell>
          <cell r="AO1870">
            <v>0</v>
          </cell>
          <cell r="AP1870">
            <v>0</v>
          </cell>
          <cell r="AQ1870">
            <v>93.600000000000009</v>
          </cell>
          <cell r="BG1870" t="b">
            <v>0</v>
          </cell>
          <cell r="BO1870" t="b">
            <v>0</v>
          </cell>
          <cell r="CA1870" t="b">
            <v>0</v>
          </cell>
          <cell r="CB1870" t="b">
            <v>0</v>
          </cell>
          <cell r="CD1870" t="b">
            <v>0</v>
          </cell>
          <cell r="CE1870" t="b">
            <v>0</v>
          </cell>
          <cell r="CG1870" t="b">
            <v>0</v>
          </cell>
          <cell r="CH1870" t="b">
            <v>0</v>
          </cell>
          <cell r="CP1870">
            <v>0</v>
          </cell>
          <cell r="CT1870" t="b">
            <v>0</v>
          </cell>
          <cell r="CV1870" t="b">
            <v>0</v>
          </cell>
          <cell r="CX1870" t="b">
            <v>0</v>
          </cell>
          <cell r="CZ1870" t="b">
            <v>0</v>
          </cell>
          <cell r="DB1870" t="b">
            <v>0</v>
          </cell>
          <cell r="DD1870" t="b">
            <v>0</v>
          </cell>
          <cell r="DF1870" t="b">
            <v>0</v>
          </cell>
          <cell r="DH1870" t="b">
            <v>0</v>
          </cell>
          <cell r="DJ1870" t="b">
            <v>0</v>
          </cell>
          <cell r="DL1870" t="b">
            <v>0</v>
          </cell>
          <cell r="DN1870" t="b">
            <v>0</v>
          </cell>
          <cell r="DP1870" t="b">
            <v>0</v>
          </cell>
          <cell r="DV1870">
            <v>0</v>
          </cell>
          <cell r="DX1870">
            <v>0</v>
          </cell>
          <cell r="DZ1870">
            <v>0</v>
          </cell>
          <cell r="EB1870">
            <v>0</v>
          </cell>
          <cell r="ED1870">
            <v>0</v>
          </cell>
          <cell r="EF1870">
            <v>0</v>
          </cell>
          <cell r="EJ1870">
            <v>0</v>
          </cell>
          <cell r="EL1870">
            <v>0</v>
          </cell>
          <cell r="EN1870">
            <v>0</v>
          </cell>
          <cell r="EP1870">
            <v>0</v>
          </cell>
          <cell r="ER1870">
            <v>0</v>
          </cell>
          <cell r="ET1870">
            <v>0</v>
          </cell>
          <cell r="EX1870">
            <v>0</v>
          </cell>
          <cell r="EZ1870">
            <v>0</v>
          </cell>
          <cell r="FD1870">
            <v>0</v>
          </cell>
          <cell r="FF1870">
            <v>0</v>
          </cell>
        </row>
        <row r="1871">
          <cell r="A1871" t="str">
            <v>ImportRuslandFinland</v>
          </cell>
          <cell r="B1871" t="str">
            <v>Finland</v>
          </cell>
          <cell r="G1871">
            <v>1560</v>
          </cell>
          <cell r="H1871">
            <v>0</v>
          </cell>
          <cell r="N1871">
            <v>11698</v>
          </cell>
          <cell r="AK1871">
            <v>0</v>
          </cell>
          <cell r="AL1871">
            <v>0</v>
          </cell>
          <cell r="AN1871">
            <v>0</v>
          </cell>
          <cell r="AO1871">
            <v>0</v>
          </cell>
          <cell r="AP1871">
            <v>0</v>
          </cell>
          <cell r="AQ1871">
            <v>93.600000000000009</v>
          </cell>
          <cell r="BG1871" t="b">
            <v>0</v>
          </cell>
          <cell r="BO1871" t="b">
            <v>0</v>
          </cell>
          <cell r="CA1871" t="b">
            <v>0</v>
          </cell>
          <cell r="CB1871" t="b">
            <v>0</v>
          </cell>
          <cell r="CD1871" t="b">
            <v>0</v>
          </cell>
          <cell r="CE1871" t="b">
            <v>0</v>
          </cell>
          <cell r="CG1871" t="b">
            <v>0</v>
          </cell>
          <cell r="CH1871" t="b">
            <v>0</v>
          </cell>
          <cell r="CP1871">
            <v>0</v>
          </cell>
          <cell r="CT1871" t="b">
            <v>0</v>
          </cell>
          <cell r="CV1871" t="b">
            <v>0</v>
          </cell>
          <cell r="CX1871" t="b">
            <v>0</v>
          </cell>
          <cell r="CZ1871" t="b">
            <v>0</v>
          </cell>
          <cell r="DB1871" t="b">
            <v>0</v>
          </cell>
          <cell r="DD1871" t="b">
            <v>0</v>
          </cell>
          <cell r="DF1871" t="b">
            <v>0</v>
          </cell>
          <cell r="DH1871" t="b">
            <v>0</v>
          </cell>
          <cell r="DJ1871" t="b">
            <v>0</v>
          </cell>
          <cell r="DL1871" t="b">
            <v>0</v>
          </cell>
          <cell r="DN1871" t="b">
            <v>0</v>
          </cell>
          <cell r="DP1871" t="b">
            <v>0</v>
          </cell>
          <cell r="DV1871">
            <v>0</v>
          </cell>
          <cell r="DX1871">
            <v>0</v>
          </cell>
          <cell r="DZ1871">
            <v>0</v>
          </cell>
          <cell r="EB1871">
            <v>0</v>
          </cell>
          <cell r="ED1871">
            <v>0</v>
          </cell>
          <cell r="EF1871">
            <v>0</v>
          </cell>
          <cell r="EJ1871">
            <v>0</v>
          </cell>
          <cell r="EL1871">
            <v>0</v>
          </cell>
          <cell r="EN1871">
            <v>0</v>
          </cell>
          <cell r="EP1871">
            <v>0</v>
          </cell>
          <cell r="ER1871">
            <v>0</v>
          </cell>
          <cell r="ET1871">
            <v>0</v>
          </cell>
          <cell r="EX1871">
            <v>0</v>
          </cell>
          <cell r="EZ1871">
            <v>0</v>
          </cell>
          <cell r="FD1871">
            <v>0</v>
          </cell>
          <cell r="FF1871">
            <v>0</v>
          </cell>
        </row>
        <row r="1872">
          <cell r="A1872" t="str">
            <v>ImportRuslandFinland</v>
          </cell>
          <cell r="B1872" t="str">
            <v>Finland</v>
          </cell>
          <cell r="G1872">
            <v>1560</v>
          </cell>
          <cell r="H1872">
            <v>0</v>
          </cell>
          <cell r="N1872">
            <v>11633</v>
          </cell>
          <cell r="AK1872">
            <v>-54.600000000000009</v>
          </cell>
          <cell r="AL1872">
            <v>0</v>
          </cell>
          <cell r="AN1872">
            <v>0</v>
          </cell>
          <cell r="AO1872">
            <v>0</v>
          </cell>
          <cell r="AP1872">
            <v>0</v>
          </cell>
          <cell r="AQ1872">
            <v>0</v>
          </cell>
          <cell r="BG1872" t="b">
            <v>0</v>
          </cell>
          <cell r="BO1872" t="b">
            <v>0</v>
          </cell>
          <cell r="CA1872" t="b">
            <v>0</v>
          </cell>
          <cell r="CB1872" t="b">
            <v>0</v>
          </cell>
          <cell r="CD1872" t="b">
            <v>0</v>
          </cell>
          <cell r="CE1872" t="b">
            <v>0</v>
          </cell>
          <cell r="CG1872" t="b">
            <v>0</v>
          </cell>
          <cell r="CH1872" t="b">
            <v>0</v>
          </cell>
          <cell r="CP1872">
            <v>0</v>
          </cell>
          <cell r="CT1872" t="b">
            <v>0</v>
          </cell>
          <cell r="CV1872" t="b">
            <v>0</v>
          </cell>
          <cell r="CX1872" t="b">
            <v>0</v>
          </cell>
          <cell r="CZ1872" t="b">
            <v>0</v>
          </cell>
          <cell r="DB1872" t="b">
            <v>0</v>
          </cell>
          <cell r="DD1872" t="b">
            <v>0</v>
          </cell>
          <cell r="DF1872" t="b">
            <v>0</v>
          </cell>
          <cell r="DH1872" t="b">
            <v>0</v>
          </cell>
          <cell r="DJ1872" t="b">
            <v>0</v>
          </cell>
          <cell r="DL1872" t="b">
            <v>0</v>
          </cell>
          <cell r="DN1872" t="b">
            <v>0</v>
          </cell>
          <cell r="DP1872" t="b">
            <v>0</v>
          </cell>
          <cell r="DV1872">
            <v>0</v>
          </cell>
          <cell r="DX1872">
            <v>0</v>
          </cell>
          <cell r="DZ1872">
            <v>0</v>
          </cell>
          <cell r="EB1872">
            <v>0</v>
          </cell>
          <cell r="ED1872">
            <v>0</v>
          </cell>
          <cell r="EF1872">
            <v>0</v>
          </cell>
          <cell r="EJ1872">
            <v>0</v>
          </cell>
          <cell r="EL1872">
            <v>0</v>
          </cell>
          <cell r="EN1872">
            <v>0</v>
          </cell>
          <cell r="EP1872">
            <v>0</v>
          </cell>
          <cell r="ER1872">
            <v>0</v>
          </cell>
          <cell r="ET1872">
            <v>0</v>
          </cell>
          <cell r="EX1872">
            <v>0</v>
          </cell>
          <cell r="EZ1872">
            <v>0</v>
          </cell>
          <cell r="FD1872">
            <v>0</v>
          </cell>
          <cell r="FF1872">
            <v>0</v>
          </cell>
        </row>
        <row r="1873">
          <cell r="A1873" t="str">
            <v>ImportRuslandFinland</v>
          </cell>
          <cell r="B1873" t="str">
            <v>Finland</v>
          </cell>
          <cell r="G1873">
            <v>1560</v>
          </cell>
          <cell r="H1873">
            <v>0</v>
          </cell>
          <cell r="N1873">
            <v>10765</v>
          </cell>
          <cell r="AK1873">
            <v>-54.600000000000009</v>
          </cell>
          <cell r="AL1873">
            <v>0</v>
          </cell>
          <cell r="AN1873">
            <v>0</v>
          </cell>
          <cell r="AO1873">
            <v>0</v>
          </cell>
          <cell r="AP1873">
            <v>0</v>
          </cell>
          <cell r="AQ1873">
            <v>0</v>
          </cell>
          <cell r="BG1873" t="b">
            <v>0</v>
          </cell>
          <cell r="BO1873" t="b">
            <v>0</v>
          </cell>
          <cell r="CA1873" t="b">
            <v>0</v>
          </cell>
          <cell r="CB1873" t="b">
            <v>0</v>
          </cell>
          <cell r="CD1873" t="b">
            <v>0</v>
          </cell>
          <cell r="CE1873" t="b">
            <v>0</v>
          </cell>
          <cell r="CG1873" t="b">
            <v>0</v>
          </cell>
          <cell r="CH1873" t="b">
            <v>0</v>
          </cell>
          <cell r="CP1873">
            <v>0</v>
          </cell>
          <cell r="CT1873" t="b">
            <v>0</v>
          </cell>
          <cell r="CV1873" t="b">
            <v>0</v>
          </cell>
          <cell r="CX1873" t="b">
            <v>0</v>
          </cell>
          <cell r="CZ1873" t="b">
            <v>0</v>
          </cell>
          <cell r="DB1873" t="b">
            <v>0</v>
          </cell>
          <cell r="DD1873" t="b">
            <v>0</v>
          </cell>
          <cell r="DF1873" t="b">
            <v>0</v>
          </cell>
          <cell r="DH1873" t="b">
            <v>0</v>
          </cell>
          <cell r="DJ1873" t="b">
            <v>0</v>
          </cell>
          <cell r="DL1873" t="b">
            <v>0</v>
          </cell>
          <cell r="DN1873" t="b">
            <v>0</v>
          </cell>
          <cell r="DP1873" t="b">
            <v>0</v>
          </cell>
          <cell r="DV1873">
            <v>0</v>
          </cell>
          <cell r="DX1873">
            <v>0</v>
          </cell>
          <cell r="DZ1873">
            <v>0</v>
          </cell>
          <cell r="EB1873">
            <v>0</v>
          </cell>
          <cell r="ED1873">
            <v>0</v>
          </cell>
          <cell r="EF1873">
            <v>0</v>
          </cell>
          <cell r="EJ1873">
            <v>0</v>
          </cell>
          <cell r="EL1873">
            <v>0</v>
          </cell>
          <cell r="EN1873">
            <v>0</v>
          </cell>
          <cell r="EP1873">
            <v>0</v>
          </cell>
          <cell r="ER1873">
            <v>0</v>
          </cell>
          <cell r="ET1873">
            <v>0</v>
          </cell>
          <cell r="EX1873">
            <v>0</v>
          </cell>
          <cell r="EZ1873">
            <v>0</v>
          </cell>
          <cell r="FD1873">
            <v>0</v>
          </cell>
          <cell r="FF1873">
            <v>0</v>
          </cell>
        </row>
        <row r="1874">
          <cell r="A1874" t="str">
            <v>ImportRuslandFinland</v>
          </cell>
          <cell r="B1874" t="str">
            <v>Finland</v>
          </cell>
          <cell r="G1874">
            <v>1560</v>
          </cell>
          <cell r="H1874">
            <v>0</v>
          </cell>
          <cell r="N1874">
            <v>11211.08</v>
          </cell>
          <cell r="AK1874">
            <v>-54.600000000000009</v>
          </cell>
          <cell r="AL1874">
            <v>0</v>
          </cell>
          <cell r="AN1874">
            <v>0</v>
          </cell>
          <cell r="AO1874">
            <v>0</v>
          </cell>
          <cell r="AP1874">
            <v>0</v>
          </cell>
          <cell r="AQ1874">
            <v>93.600000000000009</v>
          </cell>
          <cell r="BG1874" t="b">
            <v>0</v>
          </cell>
          <cell r="BO1874" t="b">
            <v>0</v>
          </cell>
          <cell r="CA1874" t="b">
            <v>0</v>
          </cell>
          <cell r="CB1874" t="b">
            <v>0</v>
          </cell>
          <cell r="CD1874" t="b">
            <v>0</v>
          </cell>
          <cell r="CE1874" t="b">
            <v>0</v>
          </cell>
          <cell r="CG1874" t="b">
            <v>0</v>
          </cell>
          <cell r="CH1874" t="b">
            <v>0</v>
          </cell>
          <cell r="CP1874">
            <v>0</v>
          </cell>
          <cell r="CT1874" t="b">
            <v>0</v>
          </cell>
          <cell r="CV1874" t="b">
            <v>0</v>
          </cell>
          <cell r="CX1874" t="b">
            <v>0</v>
          </cell>
          <cell r="CZ1874" t="b">
            <v>0</v>
          </cell>
          <cell r="DB1874" t="b">
            <v>0</v>
          </cell>
          <cell r="DD1874" t="b">
            <v>0</v>
          </cell>
          <cell r="DF1874" t="b">
            <v>0</v>
          </cell>
          <cell r="DH1874" t="b">
            <v>0</v>
          </cell>
          <cell r="DJ1874" t="b">
            <v>0</v>
          </cell>
          <cell r="DL1874" t="b">
            <v>0</v>
          </cell>
          <cell r="DN1874" t="b">
            <v>0</v>
          </cell>
          <cell r="DP1874" t="b">
            <v>0</v>
          </cell>
          <cell r="DV1874">
            <v>0</v>
          </cell>
          <cell r="DX1874">
            <v>0</v>
          </cell>
          <cell r="DZ1874">
            <v>0</v>
          </cell>
          <cell r="EB1874">
            <v>0</v>
          </cell>
          <cell r="ED1874">
            <v>0</v>
          </cell>
          <cell r="EF1874">
            <v>0</v>
          </cell>
          <cell r="EJ1874">
            <v>0</v>
          </cell>
          <cell r="EL1874">
            <v>0</v>
          </cell>
          <cell r="EN1874">
            <v>0</v>
          </cell>
          <cell r="EP1874">
            <v>0</v>
          </cell>
          <cell r="ER1874">
            <v>0</v>
          </cell>
          <cell r="ET1874">
            <v>0</v>
          </cell>
          <cell r="EX1874">
            <v>0</v>
          </cell>
          <cell r="EZ1874">
            <v>0</v>
          </cell>
          <cell r="FD1874">
            <v>0</v>
          </cell>
          <cell r="FF1874">
            <v>0</v>
          </cell>
        </row>
        <row r="1875">
          <cell r="A1875" t="str">
            <v>ImportRuslandFinland</v>
          </cell>
          <cell r="B1875" t="str">
            <v>Finland</v>
          </cell>
          <cell r="G1875">
            <v>1560</v>
          </cell>
          <cell r="H1875">
            <v>0</v>
          </cell>
          <cell r="N1875">
            <v>7711.08</v>
          </cell>
          <cell r="AK1875">
            <v>-54.600000000000009</v>
          </cell>
          <cell r="AL1875">
            <v>0</v>
          </cell>
          <cell r="AN1875">
            <v>0</v>
          </cell>
          <cell r="AO1875">
            <v>0</v>
          </cell>
          <cell r="AP1875">
            <v>0</v>
          </cell>
          <cell r="AQ1875">
            <v>93.600000000000009</v>
          </cell>
          <cell r="BG1875" t="b">
            <v>0</v>
          </cell>
          <cell r="BO1875" t="b">
            <v>0</v>
          </cell>
          <cell r="CA1875" t="b">
            <v>0</v>
          </cell>
          <cell r="CB1875" t="b">
            <v>0</v>
          </cell>
          <cell r="CD1875" t="b">
            <v>0</v>
          </cell>
          <cell r="CE1875" t="b">
            <v>0</v>
          </cell>
          <cell r="CG1875" t="b">
            <v>0</v>
          </cell>
          <cell r="CH1875" t="b">
            <v>0</v>
          </cell>
          <cell r="CP1875">
            <v>0</v>
          </cell>
          <cell r="CT1875" t="b">
            <v>0</v>
          </cell>
          <cell r="CV1875" t="b">
            <v>0</v>
          </cell>
          <cell r="CX1875" t="b">
            <v>0</v>
          </cell>
          <cell r="CZ1875" t="b">
            <v>0</v>
          </cell>
          <cell r="DB1875" t="b">
            <v>0</v>
          </cell>
          <cell r="DD1875" t="b">
            <v>0</v>
          </cell>
          <cell r="DF1875" t="b">
            <v>0</v>
          </cell>
          <cell r="DH1875" t="b">
            <v>0</v>
          </cell>
          <cell r="DJ1875" t="b">
            <v>0</v>
          </cell>
          <cell r="DL1875" t="b">
            <v>0</v>
          </cell>
          <cell r="DN1875" t="b">
            <v>0</v>
          </cell>
          <cell r="DP1875" t="b">
            <v>0</v>
          </cell>
          <cell r="DV1875">
            <v>0</v>
          </cell>
          <cell r="DX1875">
            <v>0</v>
          </cell>
          <cell r="DZ1875">
            <v>0</v>
          </cell>
          <cell r="EB1875">
            <v>0</v>
          </cell>
          <cell r="ED1875">
            <v>0</v>
          </cell>
          <cell r="EF1875">
            <v>0</v>
          </cell>
          <cell r="EJ1875">
            <v>0</v>
          </cell>
          <cell r="EL1875">
            <v>0</v>
          </cell>
          <cell r="EN1875">
            <v>0</v>
          </cell>
          <cell r="EP1875">
            <v>0</v>
          </cell>
          <cell r="ER1875">
            <v>0</v>
          </cell>
          <cell r="ET1875">
            <v>0</v>
          </cell>
          <cell r="EX1875">
            <v>0</v>
          </cell>
          <cell r="EZ1875">
            <v>0</v>
          </cell>
          <cell r="FD1875">
            <v>0</v>
          </cell>
          <cell r="FF1875">
            <v>0</v>
          </cell>
        </row>
        <row r="1876">
          <cell r="A1876" t="str">
            <v>ImportRuslandFinland</v>
          </cell>
          <cell r="B1876" t="str">
            <v>Finland</v>
          </cell>
          <cell r="G1876">
            <v>1560</v>
          </cell>
          <cell r="H1876">
            <v>0</v>
          </cell>
          <cell r="N1876">
            <v>4211.08</v>
          </cell>
          <cell r="AK1876">
            <v>-54.600000000000009</v>
          </cell>
          <cell r="AL1876">
            <v>0</v>
          </cell>
          <cell r="AN1876">
            <v>0</v>
          </cell>
          <cell r="AO1876">
            <v>0</v>
          </cell>
          <cell r="AP1876">
            <v>0</v>
          </cell>
          <cell r="AQ1876">
            <v>93.600000000000009</v>
          </cell>
          <cell r="BG1876" t="b">
            <v>0</v>
          </cell>
          <cell r="BO1876" t="b">
            <v>0</v>
          </cell>
          <cell r="CA1876" t="b">
            <v>0</v>
          </cell>
          <cell r="CB1876" t="b">
            <v>0</v>
          </cell>
          <cell r="CD1876" t="b">
            <v>0</v>
          </cell>
          <cell r="CE1876" t="b">
            <v>0</v>
          </cell>
          <cell r="CG1876" t="b">
            <v>0</v>
          </cell>
          <cell r="CH1876" t="b">
            <v>0</v>
          </cell>
          <cell r="CP1876">
            <v>0</v>
          </cell>
          <cell r="CT1876" t="b">
            <v>0</v>
          </cell>
          <cell r="CV1876" t="b">
            <v>0</v>
          </cell>
          <cell r="CX1876" t="b">
            <v>0</v>
          </cell>
          <cell r="CZ1876" t="b">
            <v>0</v>
          </cell>
          <cell r="DB1876" t="b">
            <v>0</v>
          </cell>
          <cell r="DD1876" t="b">
            <v>0</v>
          </cell>
          <cell r="DF1876" t="b">
            <v>0</v>
          </cell>
          <cell r="DH1876" t="b">
            <v>0</v>
          </cell>
          <cell r="DJ1876" t="b">
            <v>0</v>
          </cell>
          <cell r="DL1876" t="b">
            <v>0</v>
          </cell>
          <cell r="DN1876" t="b">
            <v>0</v>
          </cell>
          <cell r="DP1876" t="b">
            <v>0</v>
          </cell>
          <cell r="DV1876">
            <v>0</v>
          </cell>
          <cell r="DX1876">
            <v>0</v>
          </cell>
          <cell r="DZ1876">
            <v>0</v>
          </cell>
          <cell r="EB1876">
            <v>0</v>
          </cell>
          <cell r="ED1876">
            <v>0</v>
          </cell>
          <cell r="EF1876">
            <v>0</v>
          </cell>
          <cell r="EJ1876">
            <v>0</v>
          </cell>
          <cell r="EL1876">
            <v>0</v>
          </cell>
          <cell r="EN1876">
            <v>0</v>
          </cell>
          <cell r="EP1876">
            <v>0</v>
          </cell>
          <cell r="ER1876">
            <v>0</v>
          </cell>
          <cell r="ET1876">
            <v>0</v>
          </cell>
          <cell r="EX1876">
            <v>0</v>
          </cell>
          <cell r="EZ1876">
            <v>0</v>
          </cell>
          <cell r="FD1876">
            <v>0</v>
          </cell>
          <cell r="FF1876">
            <v>0</v>
          </cell>
        </row>
        <row r="1877">
          <cell r="A1877" t="str">
            <v>ImportRuslandFinland</v>
          </cell>
          <cell r="B1877" t="str">
            <v>Finland</v>
          </cell>
          <cell r="G1877">
            <v>1560</v>
          </cell>
          <cell r="H1877">
            <v>0</v>
          </cell>
          <cell r="N1877">
            <v>711.07999999999993</v>
          </cell>
          <cell r="AK1877">
            <v>-54.600000000000009</v>
          </cell>
          <cell r="AL1877">
            <v>0</v>
          </cell>
          <cell r="AN1877">
            <v>0</v>
          </cell>
          <cell r="AO1877">
            <v>0</v>
          </cell>
          <cell r="AP1877">
            <v>0</v>
          </cell>
          <cell r="AQ1877">
            <v>93.600000000000009</v>
          </cell>
          <cell r="BG1877" t="b">
            <v>0</v>
          </cell>
          <cell r="BO1877" t="b">
            <v>0</v>
          </cell>
          <cell r="CA1877" t="b">
            <v>0</v>
          </cell>
          <cell r="CB1877" t="b">
            <v>0</v>
          </cell>
          <cell r="CD1877" t="b">
            <v>0</v>
          </cell>
          <cell r="CE1877" t="b">
            <v>0</v>
          </cell>
          <cell r="CG1877" t="b">
            <v>0</v>
          </cell>
          <cell r="CH1877" t="b">
            <v>0</v>
          </cell>
          <cell r="CP1877">
            <v>0</v>
          </cell>
          <cell r="CT1877" t="b">
            <v>0</v>
          </cell>
          <cell r="CV1877" t="b">
            <v>0</v>
          </cell>
          <cell r="CX1877" t="b">
            <v>0</v>
          </cell>
          <cell r="CZ1877" t="b">
            <v>0</v>
          </cell>
          <cell r="DB1877" t="b">
            <v>0</v>
          </cell>
          <cell r="DD1877" t="b">
            <v>0</v>
          </cell>
          <cell r="DF1877" t="b">
            <v>0</v>
          </cell>
          <cell r="DH1877" t="b">
            <v>0</v>
          </cell>
          <cell r="DJ1877" t="b">
            <v>0</v>
          </cell>
          <cell r="DL1877" t="b">
            <v>0</v>
          </cell>
          <cell r="DN1877" t="b">
            <v>0</v>
          </cell>
          <cell r="DP1877" t="b">
            <v>0</v>
          </cell>
          <cell r="DV1877">
            <v>0</v>
          </cell>
          <cell r="DX1877">
            <v>0</v>
          </cell>
          <cell r="DZ1877">
            <v>0</v>
          </cell>
          <cell r="EB1877">
            <v>0</v>
          </cell>
          <cell r="ED1877">
            <v>0</v>
          </cell>
          <cell r="EF1877">
            <v>0</v>
          </cell>
          <cell r="EJ1877">
            <v>0</v>
          </cell>
          <cell r="EL1877">
            <v>0</v>
          </cell>
          <cell r="EN1877">
            <v>0</v>
          </cell>
          <cell r="EP1877">
            <v>0</v>
          </cell>
          <cell r="ER1877">
            <v>0</v>
          </cell>
          <cell r="ET1877">
            <v>0</v>
          </cell>
          <cell r="EX1877">
            <v>0</v>
          </cell>
          <cell r="EZ1877">
            <v>0</v>
          </cell>
          <cell r="FD1877">
            <v>0</v>
          </cell>
          <cell r="FF1877">
            <v>0</v>
          </cell>
        </row>
        <row r="1878">
          <cell r="A1878" t="str">
            <v>Estlink1</v>
          </cell>
          <cell r="B1878" t="str">
            <v>Finland</v>
          </cell>
          <cell r="G1878">
            <v>350</v>
          </cell>
          <cell r="H1878">
            <v>0</v>
          </cell>
          <cell r="N1878">
            <v>1899</v>
          </cell>
          <cell r="AK1878">
            <v>-35</v>
          </cell>
          <cell r="AL1878">
            <v>0</v>
          </cell>
          <cell r="AN1878">
            <v>0</v>
          </cell>
          <cell r="AO1878">
            <v>0</v>
          </cell>
          <cell r="AP1878">
            <v>0</v>
          </cell>
          <cell r="AQ1878">
            <v>0</v>
          </cell>
          <cell r="BG1878" t="b">
            <v>0</v>
          </cell>
          <cell r="BO1878" t="b">
            <v>0</v>
          </cell>
          <cell r="CA1878" t="b">
            <v>0</v>
          </cell>
          <cell r="CB1878" t="b">
            <v>0</v>
          </cell>
          <cell r="CD1878" t="b">
            <v>0</v>
          </cell>
          <cell r="CE1878" t="b">
            <v>0</v>
          </cell>
          <cell r="CG1878" t="b">
            <v>0</v>
          </cell>
          <cell r="CH1878" t="b">
            <v>0</v>
          </cell>
          <cell r="CP1878">
            <v>0</v>
          </cell>
          <cell r="CT1878" t="b">
            <v>0</v>
          </cell>
          <cell r="CV1878" t="b">
            <v>0</v>
          </cell>
          <cell r="CX1878" t="b">
            <v>0</v>
          </cell>
          <cell r="CZ1878" t="b">
            <v>0</v>
          </cell>
          <cell r="DB1878" t="b">
            <v>0</v>
          </cell>
          <cell r="DD1878" t="b">
            <v>0</v>
          </cell>
          <cell r="DF1878" t="b">
            <v>0</v>
          </cell>
          <cell r="DH1878" t="b">
            <v>0</v>
          </cell>
          <cell r="DJ1878" t="b">
            <v>0</v>
          </cell>
          <cell r="DL1878" t="b">
            <v>0</v>
          </cell>
          <cell r="DN1878" t="b">
            <v>0</v>
          </cell>
          <cell r="DP1878" t="b">
            <v>0</v>
          </cell>
          <cell r="DV1878">
            <v>0</v>
          </cell>
          <cell r="DX1878">
            <v>0</v>
          </cell>
          <cell r="DZ1878">
            <v>0</v>
          </cell>
          <cell r="EB1878">
            <v>0</v>
          </cell>
          <cell r="ED1878">
            <v>0</v>
          </cell>
          <cell r="EF1878">
            <v>0</v>
          </cell>
          <cell r="EJ1878">
            <v>0</v>
          </cell>
          <cell r="EL1878">
            <v>0</v>
          </cell>
          <cell r="EN1878">
            <v>0</v>
          </cell>
          <cell r="EP1878">
            <v>0</v>
          </cell>
          <cell r="ER1878">
            <v>0</v>
          </cell>
          <cell r="ET1878">
            <v>0</v>
          </cell>
          <cell r="EX1878">
            <v>0</v>
          </cell>
          <cell r="EZ1878">
            <v>0</v>
          </cell>
          <cell r="FD1878">
            <v>0</v>
          </cell>
          <cell r="FF1878">
            <v>0</v>
          </cell>
        </row>
        <row r="1879">
          <cell r="A1879" t="str">
            <v>Estlink1</v>
          </cell>
          <cell r="B1879" t="str">
            <v>Finland</v>
          </cell>
          <cell r="G1879">
            <v>350</v>
          </cell>
          <cell r="H1879">
            <v>0</v>
          </cell>
          <cell r="N1879">
            <v>2236</v>
          </cell>
          <cell r="AK1879">
            <v>-35</v>
          </cell>
          <cell r="AL1879">
            <v>0</v>
          </cell>
          <cell r="AN1879">
            <v>0</v>
          </cell>
          <cell r="AO1879">
            <v>0</v>
          </cell>
          <cell r="AP1879">
            <v>0</v>
          </cell>
          <cell r="AQ1879">
            <v>0</v>
          </cell>
          <cell r="BG1879" t="b">
            <v>0</v>
          </cell>
          <cell r="BO1879" t="b">
            <v>0</v>
          </cell>
          <cell r="CA1879" t="b">
            <v>0</v>
          </cell>
          <cell r="CB1879" t="b">
            <v>0</v>
          </cell>
          <cell r="CD1879" t="b">
            <v>0</v>
          </cell>
          <cell r="CE1879" t="b">
            <v>0</v>
          </cell>
          <cell r="CG1879" t="b">
            <v>0</v>
          </cell>
          <cell r="CH1879" t="b">
            <v>0</v>
          </cell>
          <cell r="CP1879">
            <v>0</v>
          </cell>
          <cell r="CT1879" t="b">
            <v>0</v>
          </cell>
          <cell r="CV1879" t="b">
            <v>0</v>
          </cell>
          <cell r="CX1879" t="b">
            <v>0</v>
          </cell>
          <cell r="CZ1879" t="b">
            <v>0</v>
          </cell>
          <cell r="DB1879" t="b">
            <v>0</v>
          </cell>
          <cell r="DD1879" t="b">
            <v>0</v>
          </cell>
          <cell r="DF1879" t="b">
            <v>0</v>
          </cell>
          <cell r="DH1879" t="b">
            <v>0</v>
          </cell>
          <cell r="DJ1879" t="b">
            <v>0</v>
          </cell>
          <cell r="DL1879" t="b">
            <v>0</v>
          </cell>
          <cell r="DN1879" t="b">
            <v>0</v>
          </cell>
          <cell r="DP1879" t="b">
            <v>0</v>
          </cell>
          <cell r="DV1879">
            <v>0</v>
          </cell>
          <cell r="DX1879">
            <v>0</v>
          </cell>
          <cell r="DZ1879">
            <v>0</v>
          </cell>
          <cell r="EB1879">
            <v>0</v>
          </cell>
          <cell r="ED1879">
            <v>0</v>
          </cell>
          <cell r="EF1879">
            <v>0</v>
          </cell>
          <cell r="EJ1879">
            <v>0</v>
          </cell>
          <cell r="EL1879">
            <v>0</v>
          </cell>
          <cell r="EN1879">
            <v>0</v>
          </cell>
          <cell r="EP1879">
            <v>0</v>
          </cell>
          <cell r="ER1879">
            <v>0</v>
          </cell>
          <cell r="ET1879">
            <v>0</v>
          </cell>
          <cell r="EX1879">
            <v>0</v>
          </cell>
          <cell r="EZ1879">
            <v>0</v>
          </cell>
          <cell r="FD1879">
            <v>0</v>
          </cell>
          <cell r="FF1879">
            <v>0</v>
          </cell>
        </row>
        <row r="1880">
          <cell r="A1880" t="str">
            <v>Estlink1</v>
          </cell>
          <cell r="B1880" t="str">
            <v>Finland</v>
          </cell>
          <cell r="G1880">
            <v>350</v>
          </cell>
          <cell r="H1880">
            <v>0</v>
          </cell>
          <cell r="N1880">
            <v>1695</v>
          </cell>
          <cell r="AK1880">
            <v>-35</v>
          </cell>
          <cell r="AL1880">
            <v>0</v>
          </cell>
          <cell r="AN1880">
            <v>0</v>
          </cell>
          <cell r="AO1880">
            <v>0</v>
          </cell>
          <cell r="AP1880">
            <v>0</v>
          </cell>
          <cell r="AQ1880">
            <v>0</v>
          </cell>
          <cell r="BG1880" t="b">
            <v>0</v>
          </cell>
          <cell r="BO1880" t="b">
            <v>0</v>
          </cell>
          <cell r="CA1880" t="b">
            <v>0</v>
          </cell>
          <cell r="CB1880" t="b">
            <v>0</v>
          </cell>
          <cell r="CD1880" t="b">
            <v>0</v>
          </cell>
          <cell r="CE1880" t="b">
            <v>0</v>
          </cell>
          <cell r="CG1880" t="b">
            <v>0</v>
          </cell>
          <cell r="CH1880" t="b">
            <v>0</v>
          </cell>
          <cell r="CP1880">
            <v>0</v>
          </cell>
          <cell r="CT1880" t="b">
            <v>0</v>
          </cell>
          <cell r="CV1880" t="b">
            <v>0</v>
          </cell>
          <cell r="CX1880" t="b">
            <v>0</v>
          </cell>
          <cell r="CZ1880" t="b">
            <v>0</v>
          </cell>
          <cell r="DB1880" t="b">
            <v>0</v>
          </cell>
          <cell r="DD1880" t="b">
            <v>0</v>
          </cell>
          <cell r="DF1880" t="b">
            <v>0</v>
          </cell>
          <cell r="DH1880" t="b">
            <v>0</v>
          </cell>
          <cell r="DJ1880" t="b">
            <v>0</v>
          </cell>
          <cell r="DL1880" t="b">
            <v>0</v>
          </cell>
          <cell r="DN1880" t="b">
            <v>0</v>
          </cell>
          <cell r="DP1880" t="b">
            <v>0</v>
          </cell>
          <cell r="DV1880">
            <v>0</v>
          </cell>
          <cell r="DX1880">
            <v>0</v>
          </cell>
          <cell r="DZ1880">
            <v>0</v>
          </cell>
          <cell r="EB1880">
            <v>0</v>
          </cell>
          <cell r="ED1880">
            <v>0</v>
          </cell>
          <cell r="EF1880">
            <v>0</v>
          </cell>
          <cell r="EJ1880">
            <v>0</v>
          </cell>
          <cell r="EL1880">
            <v>0</v>
          </cell>
          <cell r="EN1880">
            <v>0</v>
          </cell>
          <cell r="EP1880">
            <v>0</v>
          </cell>
          <cell r="ER1880">
            <v>0</v>
          </cell>
          <cell r="ET1880">
            <v>0</v>
          </cell>
          <cell r="EX1880">
            <v>0</v>
          </cell>
          <cell r="EZ1880">
            <v>0</v>
          </cell>
          <cell r="FD1880">
            <v>0</v>
          </cell>
          <cell r="FF1880">
            <v>0</v>
          </cell>
        </row>
        <row r="1881">
          <cell r="A1881" t="str">
            <v>Estlink1</v>
          </cell>
          <cell r="B1881" t="str">
            <v>Finland</v>
          </cell>
          <cell r="G1881">
            <v>350</v>
          </cell>
          <cell r="H1881">
            <v>0</v>
          </cell>
          <cell r="N1881">
            <v>1718</v>
          </cell>
          <cell r="AK1881">
            <v>-35</v>
          </cell>
          <cell r="AL1881">
            <v>0</v>
          </cell>
          <cell r="AN1881">
            <v>0</v>
          </cell>
          <cell r="AO1881">
            <v>0</v>
          </cell>
          <cell r="AP1881">
            <v>0</v>
          </cell>
          <cell r="AQ1881">
            <v>0</v>
          </cell>
          <cell r="BG1881" t="b">
            <v>0</v>
          </cell>
          <cell r="BO1881" t="b">
            <v>0</v>
          </cell>
          <cell r="CA1881" t="b">
            <v>0</v>
          </cell>
          <cell r="CB1881" t="b">
            <v>0</v>
          </cell>
          <cell r="CD1881" t="b">
            <v>0</v>
          </cell>
          <cell r="CE1881" t="b">
            <v>0</v>
          </cell>
          <cell r="CG1881" t="b">
            <v>0</v>
          </cell>
          <cell r="CH1881" t="b">
            <v>0</v>
          </cell>
          <cell r="CP1881">
            <v>0</v>
          </cell>
          <cell r="CT1881" t="b">
            <v>0</v>
          </cell>
          <cell r="CV1881" t="b">
            <v>0</v>
          </cell>
          <cell r="CX1881" t="b">
            <v>0</v>
          </cell>
          <cell r="CZ1881" t="b">
            <v>0</v>
          </cell>
          <cell r="DB1881" t="b">
            <v>0</v>
          </cell>
          <cell r="DD1881" t="b">
            <v>0</v>
          </cell>
          <cell r="DF1881" t="b">
            <v>0</v>
          </cell>
          <cell r="DH1881" t="b">
            <v>0</v>
          </cell>
          <cell r="DJ1881" t="b">
            <v>0</v>
          </cell>
          <cell r="DL1881" t="b">
            <v>0</v>
          </cell>
          <cell r="DN1881" t="b">
            <v>0</v>
          </cell>
          <cell r="DP1881" t="b">
            <v>0</v>
          </cell>
          <cell r="DV1881">
            <v>0</v>
          </cell>
          <cell r="DX1881">
            <v>0</v>
          </cell>
          <cell r="DZ1881">
            <v>0</v>
          </cell>
          <cell r="EB1881">
            <v>0</v>
          </cell>
          <cell r="ED1881">
            <v>0</v>
          </cell>
          <cell r="EF1881">
            <v>0</v>
          </cell>
          <cell r="EJ1881">
            <v>0</v>
          </cell>
          <cell r="EL1881">
            <v>0</v>
          </cell>
          <cell r="EN1881">
            <v>0</v>
          </cell>
          <cell r="EP1881">
            <v>0</v>
          </cell>
          <cell r="ER1881">
            <v>0</v>
          </cell>
          <cell r="ET1881">
            <v>0</v>
          </cell>
          <cell r="EX1881">
            <v>0</v>
          </cell>
          <cell r="EZ1881">
            <v>0</v>
          </cell>
          <cell r="FD1881">
            <v>0</v>
          </cell>
          <cell r="FF1881">
            <v>0</v>
          </cell>
        </row>
        <row r="1882">
          <cell r="A1882" t="str">
            <v>Estlink1</v>
          </cell>
          <cell r="B1882" t="str">
            <v>Finland</v>
          </cell>
          <cell r="G1882">
            <v>350</v>
          </cell>
          <cell r="H1882">
            <v>0</v>
          </cell>
          <cell r="N1882">
            <v>1177</v>
          </cell>
          <cell r="AK1882">
            <v>-35</v>
          </cell>
          <cell r="AL1882">
            <v>0</v>
          </cell>
          <cell r="AN1882">
            <v>0</v>
          </cell>
          <cell r="AO1882">
            <v>0</v>
          </cell>
          <cell r="AP1882">
            <v>0</v>
          </cell>
          <cell r="AQ1882">
            <v>0</v>
          </cell>
          <cell r="BG1882" t="b">
            <v>0</v>
          </cell>
          <cell r="BO1882" t="b">
            <v>0</v>
          </cell>
          <cell r="CA1882" t="b">
            <v>0</v>
          </cell>
          <cell r="CB1882" t="b">
            <v>0</v>
          </cell>
          <cell r="CD1882" t="b">
            <v>0</v>
          </cell>
          <cell r="CE1882" t="b">
            <v>0</v>
          </cell>
          <cell r="CG1882" t="b">
            <v>0</v>
          </cell>
          <cell r="CH1882" t="b">
            <v>0</v>
          </cell>
          <cell r="CP1882">
            <v>0</v>
          </cell>
          <cell r="CT1882" t="b">
            <v>0</v>
          </cell>
          <cell r="CV1882" t="b">
            <v>0</v>
          </cell>
          <cell r="CX1882" t="b">
            <v>0</v>
          </cell>
          <cell r="CZ1882" t="b">
            <v>0</v>
          </cell>
          <cell r="DB1882" t="b">
            <v>0</v>
          </cell>
          <cell r="DD1882" t="b">
            <v>0</v>
          </cell>
          <cell r="DF1882" t="b">
            <v>0</v>
          </cell>
          <cell r="DH1882" t="b">
            <v>0</v>
          </cell>
          <cell r="DJ1882" t="b">
            <v>0</v>
          </cell>
          <cell r="DL1882" t="b">
            <v>0</v>
          </cell>
          <cell r="DN1882" t="b">
            <v>0</v>
          </cell>
          <cell r="DP1882" t="b">
            <v>0</v>
          </cell>
          <cell r="DV1882">
            <v>0</v>
          </cell>
          <cell r="DX1882">
            <v>0</v>
          </cell>
          <cell r="DZ1882">
            <v>0</v>
          </cell>
          <cell r="EB1882">
            <v>0</v>
          </cell>
          <cell r="ED1882">
            <v>0</v>
          </cell>
          <cell r="EF1882">
            <v>0</v>
          </cell>
          <cell r="EJ1882">
            <v>0</v>
          </cell>
          <cell r="EL1882">
            <v>0</v>
          </cell>
          <cell r="EN1882">
            <v>0</v>
          </cell>
          <cell r="EP1882">
            <v>0</v>
          </cell>
          <cell r="ER1882">
            <v>0</v>
          </cell>
          <cell r="ET1882">
            <v>0</v>
          </cell>
          <cell r="EX1882">
            <v>0</v>
          </cell>
          <cell r="EZ1882">
            <v>0</v>
          </cell>
          <cell r="FD1882">
            <v>0</v>
          </cell>
          <cell r="FF1882">
            <v>0</v>
          </cell>
        </row>
        <row r="1883">
          <cell r="A1883" t="str">
            <v>Estlink1</v>
          </cell>
          <cell r="B1883" t="str">
            <v>Finland</v>
          </cell>
          <cell r="G1883">
            <v>350</v>
          </cell>
          <cell r="H1883">
            <v>0</v>
          </cell>
          <cell r="N1883">
            <v>1745</v>
          </cell>
          <cell r="AK1883">
            <v>-35</v>
          </cell>
          <cell r="AL1883">
            <v>0</v>
          </cell>
          <cell r="AN1883">
            <v>0</v>
          </cell>
          <cell r="AO1883">
            <v>0</v>
          </cell>
          <cell r="AP1883">
            <v>0</v>
          </cell>
          <cell r="AQ1883">
            <v>0</v>
          </cell>
          <cell r="BG1883" t="b">
            <v>0</v>
          </cell>
          <cell r="BO1883" t="b">
            <v>0</v>
          </cell>
          <cell r="CA1883" t="b">
            <v>0</v>
          </cell>
          <cell r="CB1883" t="b">
            <v>0</v>
          </cell>
          <cell r="CD1883" t="b">
            <v>0</v>
          </cell>
          <cell r="CE1883" t="b">
            <v>0</v>
          </cell>
          <cell r="CG1883" t="b">
            <v>0</v>
          </cell>
          <cell r="CH1883" t="b">
            <v>0</v>
          </cell>
          <cell r="CP1883">
            <v>0</v>
          </cell>
          <cell r="CT1883" t="b">
            <v>0</v>
          </cell>
          <cell r="CV1883" t="b">
            <v>0</v>
          </cell>
          <cell r="CX1883" t="b">
            <v>0</v>
          </cell>
          <cell r="CZ1883" t="b">
            <v>0</v>
          </cell>
          <cell r="DB1883" t="b">
            <v>0</v>
          </cell>
          <cell r="DD1883" t="b">
            <v>0</v>
          </cell>
          <cell r="DF1883" t="b">
            <v>0</v>
          </cell>
          <cell r="DH1883" t="b">
            <v>0</v>
          </cell>
          <cell r="DJ1883" t="b">
            <v>0</v>
          </cell>
          <cell r="DL1883" t="b">
            <v>0</v>
          </cell>
          <cell r="DN1883" t="b">
            <v>0</v>
          </cell>
          <cell r="DP1883" t="b">
            <v>0</v>
          </cell>
          <cell r="DV1883">
            <v>0</v>
          </cell>
          <cell r="DX1883">
            <v>0</v>
          </cell>
          <cell r="DZ1883">
            <v>0</v>
          </cell>
          <cell r="EB1883">
            <v>0</v>
          </cell>
          <cell r="ED1883">
            <v>0</v>
          </cell>
          <cell r="EF1883">
            <v>0</v>
          </cell>
          <cell r="EJ1883">
            <v>0</v>
          </cell>
          <cell r="EL1883">
            <v>0</v>
          </cell>
          <cell r="EN1883">
            <v>0</v>
          </cell>
          <cell r="EP1883">
            <v>0</v>
          </cell>
          <cell r="ER1883">
            <v>0</v>
          </cell>
          <cell r="ET1883">
            <v>0</v>
          </cell>
          <cell r="EX1883">
            <v>0</v>
          </cell>
          <cell r="EZ1883">
            <v>0</v>
          </cell>
          <cell r="FD1883">
            <v>0</v>
          </cell>
          <cell r="FF1883">
            <v>0</v>
          </cell>
        </row>
        <row r="1884">
          <cell r="A1884" t="str">
            <v>Estlink2</v>
          </cell>
          <cell r="B1884" t="str">
            <v>Finland</v>
          </cell>
          <cell r="G1884">
            <v>650</v>
          </cell>
          <cell r="H1884">
            <v>0</v>
          </cell>
          <cell r="N1884">
            <v>0</v>
          </cell>
          <cell r="AK1884">
            <v>0</v>
          </cell>
          <cell r="AL1884">
            <v>0</v>
          </cell>
          <cell r="AN1884">
            <v>0</v>
          </cell>
          <cell r="AO1884">
            <v>0</v>
          </cell>
          <cell r="AP1884">
            <v>0</v>
          </cell>
          <cell r="AQ1884">
            <v>0</v>
          </cell>
          <cell r="BG1884" t="b">
            <v>0</v>
          </cell>
          <cell r="BO1884" t="b">
            <v>0</v>
          </cell>
          <cell r="CA1884" t="b">
            <v>0</v>
          </cell>
          <cell r="CB1884" t="b">
            <v>0</v>
          </cell>
          <cell r="CD1884" t="b">
            <v>0</v>
          </cell>
          <cell r="CE1884" t="b">
            <v>0</v>
          </cell>
          <cell r="CG1884" t="b">
            <v>0</v>
          </cell>
          <cell r="CH1884" t="b">
            <v>0</v>
          </cell>
          <cell r="CP1884">
            <v>0</v>
          </cell>
          <cell r="CT1884" t="b">
            <v>0</v>
          </cell>
          <cell r="CV1884" t="b">
            <v>0</v>
          </cell>
          <cell r="CX1884" t="b">
            <v>0</v>
          </cell>
          <cell r="CZ1884" t="b">
            <v>0</v>
          </cell>
          <cell r="DB1884" t="b">
            <v>0</v>
          </cell>
          <cell r="DD1884" t="b">
            <v>0</v>
          </cell>
          <cell r="DF1884" t="b">
            <v>0</v>
          </cell>
          <cell r="DH1884" t="b">
            <v>0</v>
          </cell>
          <cell r="DJ1884" t="b">
            <v>0</v>
          </cell>
          <cell r="DL1884" t="b">
            <v>0</v>
          </cell>
          <cell r="DN1884" t="b">
            <v>0</v>
          </cell>
          <cell r="DP1884" t="b">
            <v>0</v>
          </cell>
          <cell r="DV1884">
            <v>0</v>
          </cell>
          <cell r="DX1884">
            <v>0</v>
          </cell>
          <cell r="DZ1884">
            <v>0</v>
          </cell>
          <cell r="EB1884">
            <v>0</v>
          </cell>
          <cell r="ED1884">
            <v>0</v>
          </cell>
          <cell r="EF1884">
            <v>0</v>
          </cell>
          <cell r="EJ1884">
            <v>0</v>
          </cell>
          <cell r="EL1884">
            <v>0</v>
          </cell>
          <cell r="EN1884">
            <v>0</v>
          </cell>
          <cell r="EP1884">
            <v>0</v>
          </cell>
          <cell r="ER1884">
            <v>0</v>
          </cell>
          <cell r="ET1884">
            <v>0</v>
          </cell>
          <cell r="EX1884">
            <v>0</v>
          </cell>
          <cell r="EZ1884">
            <v>0</v>
          </cell>
          <cell r="FD1884">
            <v>0</v>
          </cell>
          <cell r="FF1884">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1">
          <cell r="B11" t="str">
            <v>DK-East</v>
          </cell>
          <cell r="C11" t="b">
            <v>0</v>
          </cell>
          <cell r="E11" t="str">
            <v>Brønderslev</v>
          </cell>
          <cell r="F11" t="str">
            <v>DK-West</v>
          </cell>
          <cell r="G11" t="b">
            <v>0</v>
          </cell>
          <cell r="I11" t="str">
            <v>DK-East</v>
          </cell>
          <cell r="J11" t="str">
            <v>DKE</v>
          </cell>
        </row>
        <row r="12">
          <cell r="B12" t="str">
            <v>DK-West</v>
          </cell>
          <cell r="C12" t="b">
            <v>1</v>
          </cell>
          <cell r="E12" t="str">
            <v>Esbjerg</v>
          </cell>
          <cell r="F12" t="str">
            <v>DK-West</v>
          </cell>
          <cell r="G12" t="b">
            <v>1</v>
          </cell>
          <cell r="I12" t="str">
            <v>DK-West</v>
          </cell>
          <cell r="J12" t="str">
            <v>DKW</v>
          </cell>
        </row>
        <row r="13">
          <cell r="B13" t="str">
            <v>Finland</v>
          </cell>
          <cell r="C13" t="b">
            <v>0</v>
          </cell>
          <cell r="E13" t="str">
            <v>Frederikshavn</v>
          </cell>
          <cell r="F13" t="str">
            <v>DK-West</v>
          </cell>
          <cell r="G13" t="b">
            <v>0</v>
          </cell>
          <cell r="I13" t="str">
            <v>Finland</v>
          </cell>
          <cell r="J13" t="str">
            <v>FIN</v>
          </cell>
        </row>
        <row r="14">
          <cell r="B14" t="str">
            <v>Norge</v>
          </cell>
          <cell r="C14" t="b">
            <v>0</v>
          </cell>
          <cell r="E14" t="str">
            <v>Grenå</v>
          </cell>
          <cell r="F14" t="str">
            <v>DK-West</v>
          </cell>
          <cell r="G14" t="b">
            <v>0</v>
          </cell>
          <cell r="I14" t="str">
            <v>Norge</v>
          </cell>
          <cell r="J14" t="str">
            <v>NOR</v>
          </cell>
        </row>
        <row r="15">
          <cell r="B15" t="str">
            <v>Sverige</v>
          </cell>
          <cell r="C15" t="b">
            <v>0</v>
          </cell>
          <cell r="E15" t="str">
            <v>Herning</v>
          </cell>
          <cell r="F15" t="str">
            <v>DK-West</v>
          </cell>
          <cell r="G15" t="b">
            <v>0</v>
          </cell>
          <cell r="I15" t="str">
            <v>Sverige</v>
          </cell>
          <cell r="J15" t="str">
            <v>SWE</v>
          </cell>
        </row>
        <row r="16">
          <cell r="E16" t="str">
            <v>Hjørring</v>
          </cell>
          <cell r="F16" t="str">
            <v>DK-West</v>
          </cell>
          <cell r="G16" t="b">
            <v>0</v>
          </cell>
        </row>
        <row r="17">
          <cell r="E17" t="str">
            <v>Holstebro/Struer</v>
          </cell>
          <cell r="F17" t="str">
            <v>DK-West</v>
          </cell>
          <cell r="G17" t="b">
            <v>0</v>
          </cell>
        </row>
        <row r="18">
          <cell r="E18" t="str">
            <v>Horsens</v>
          </cell>
          <cell r="F18" t="str">
            <v>DK-West</v>
          </cell>
          <cell r="G18" t="b">
            <v>0</v>
          </cell>
        </row>
        <row r="19">
          <cell r="E19" t="str">
            <v>Odense</v>
          </cell>
          <cell r="F19" t="str">
            <v>DK-West</v>
          </cell>
          <cell r="G19" t="b">
            <v>1</v>
          </cell>
        </row>
        <row r="20">
          <cell r="E20" t="str">
            <v>Randers</v>
          </cell>
          <cell r="F20" t="str">
            <v>DK-West</v>
          </cell>
          <cell r="G20" t="b">
            <v>0</v>
          </cell>
        </row>
        <row r="21">
          <cell r="E21" t="str">
            <v>Silkeborg</v>
          </cell>
          <cell r="F21" t="str">
            <v>DK-West</v>
          </cell>
          <cell r="G21" t="b">
            <v>0</v>
          </cell>
        </row>
        <row r="22">
          <cell r="E22" t="str">
            <v>Sønderborg</v>
          </cell>
          <cell r="F22" t="str">
            <v>DK-West</v>
          </cell>
          <cell r="G22" t="b">
            <v>0</v>
          </cell>
        </row>
        <row r="23">
          <cell r="E23" t="str">
            <v>TVIS</v>
          </cell>
          <cell r="F23" t="str">
            <v>DK-West</v>
          </cell>
          <cell r="G23" t="b">
            <v>1</v>
          </cell>
        </row>
        <row r="24">
          <cell r="E24" t="str">
            <v>Viborg</v>
          </cell>
          <cell r="F24" t="str">
            <v>DK-West</v>
          </cell>
          <cell r="G24" t="b">
            <v>0</v>
          </cell>
        </row>
        <row r="25">
          <cell r="E25" t="str">
            <v>Åbenrå</v>
          </cell>
          <cell r="F25" t="str">
            <v>DK-West</v>
          </cell>
          <cell r="G25" t="b">
            <v>1</v>
          </cell>
        </row>
        <row r="26">
          <cell r="E26" t="str">
            <v>Ålborg</v>
          </cell>
          <cell r="F26" t="str">
            <v>DK-West</v>
          </cell>
          <cell r="G26" t="b">
            <v>1</v>
          </cell>
        </row>
        <row r="27">
          <cell r="E27" t="str">
            <v>Århus</v>
          </cell>
          <cell r="F27" t="str">
            <v>DK-West</v>
          </cell>
          <cell r="G27" t="b">
            <v>1</v>
          </cell>
        </row>
        <row r="28">
          <cell r="E28" t="str">
            <v>DKW0</v>
          </cell>
          <cell r="F28" t="str">
            <v>DK-West</v>
          </cell>
          <cell r="G28" t="b">
            <v>0</v>
          </cell>
        </row>
        <row r="29">
          <cell r="E29" t="str">
            <v>DKW0-5</v>
          </cell>
          <cell r="F29" t="str">
            <v>DK-West</v>
          </cell>
          <cell r="G29" t="b">
            <v>0</v>
          </cell>
        </row>
        <row r="30">
          <cell r="E30" t="str">
            <v>DKW10</v>
          </cell>
          <cell r="F30" t="str">
            <v>DK-West</v>
          </cell>
          <cell r="G30" t="b">
            <v>0</v>
          </cell>
        </row>
        <row r="31">
          <cell r="E31" t="str">
            <v>DKW5-10</v>
          </cell>
          <cell r="F31" t="str">
            <v>DK-West</v>
          </cell>
          <cell r="G31" t="b">
            <v>0</v>
          </cell>
        </row>
        <row r="32">
          <cell r="E32" t="str">
            <v>Helsingør</v>
          </cell>
          <cell r="F32" t="str">
            <v>DK-East</v>
          </cell>
          <cell r="G32" t="b">
            <v>0</v>
          </cell>
        </row>
        <row r="33">
          <cell r="E33" t="str">
            <v>Hillerød</v>
          </cell>
          <cell r="F33" t="str">
            <v>DK-East</v>
          </cell>
          <cell r="G33" t="b">
            <v>0</v>
          </cell>
        </row>
        <row r="34">
          <cell r="E34" t="str">
            <v>Kalundborg</v>
          </cell>
          <cell r="F34" t="str">
            <v>DK-East</v>
          </cell>
          <cell r="G34" t="b">
            <v>1</v>
          </cell>
        </row>
        <row r="35">
          <cell r="E35" t="str">
            <v>KBHdamp</v>
          </cell>
          <cell r="F35" t="str">
            <v>DK-East</v>
          </cell>
          <cell r="G35" t="b">
            <v>1</v>
          </cell>
        </row>
        <row r="36">
          <cell r="E36" t="str">
            <v>KBHvand</v>
          </cell>
          <cell r="F36" t="str">
            <v>DK-East</v>
          </cell>
          <cell r="G36" t="b">
            <v>1</v>
          </cell>
        </row>
        <row r="37">
          <cell r="E37" t="str">
            <v>Næstved</v>
          </cell>
          <cell r="F37" t="str">
            <v>DK-East</v>
          </cell>
          <cell r="G37" t="b">
            <v>0</v>
          </cell>
        </row>
        <row r="38">
          <cell r="E38" t="str">
            <v>Nykøbing-F</v>
          </cell>
          <cell r="F38" t="str">
            <v>DK-East</v>
          </cell>
          <cell r="G38" t="b">
            <v>0</v>
          </cell>
        </row>
        <row r="39">
          <cell r="E39" t="str">
            <v>Rønne</v>
          </cell>
          <cell r="F39" t="str">
            <v>DK-East</v>
          </cell>
          <cell r="G39" t="b">
            <v>0</v>
          </cell>
        </row>
        <row r="40">
          <cell r="E40" t="str">
            <v>Slagelse</v>
          </cell>
          <cell r="F40" t="str">
            <v>DK-East</v>
          </cell>
          <cell r="G40" t="b">
            <v>0</v>
          </cell>
        </row>
        <row r="41">
          <cell r="E41" t="str">
            <v>Vordingborg</v>
          </cell>
          <cell r="F41" t="str">
            <v>DK-East</v>
          </cell>
          <cell r="G41" t="b">
            <v>0</v>
          </cell>
        </row>
        <row r="42">
          <cell r="E42" t="str">
            <v>DTU</v>
          </cell>
          <cell r="F42" t="str">
            <v>DK-East</v>
          </cell>
          <cell r="G42" t="b">
            <v>0</v>
          </cell>
        </row>
        <row r="43">
          <cell r="E43" t="str">
            <v>DKE0</v>
          </cell>
          <cell r="F43" t="str">
            <v>DK-East</v>
          </cell>
          <cell r="G43" t="b">
            <v>0</v>
          </cell>
        </row>
        <row r="44">
          <cell r="E44" t="str">
            <v>DKE0-5</v>
          </cell>
          <cell r="F44" t="str">
            <v>DK-East</v>
          </cell>
          <cell r="G44" t="b">
            <v>0</v>
          </cell>
        </row>
        <row r="45">
          <cell r="E45" t="str">
            <v>DKE10</v>
          </cell>
          <cell r="F45" t="str">
            <v>DK-East</v>
          </cell>
          <cell r="G45" t="b">
            <v>0</v>
          </cell>
        </row>
        <row r="46">
          <cell r="E46" t="str">
            <v>DKE5-10</v>
          </cell>
          <cell r="F46" t="str">
            <v>DK-East</v>
          </cell>
          <cell r="G46" t="b">
            <v>0</v>
          </cell>
        </row>
        <row r="47">
          <cell r="E47" t="str">
            <v>Finland</v>
          </cell>
          <cell r="F47" t="str">
            <v>Finland</v>
          </cell>
          <cell r="G47" t="b">
            <v>1</v>
          </cell>
        </row>
        <row r="48">
          <cell r="E48" t="str">
            <v>Norge</v>
          </cell>
          <cell r="F48" t="str">
            <v>Norge</v>
          </cell>
          <cell r="G48" t="b">
            <v>1</v>
          </cell>
        </row>
        <row r="49">
          <cell r="E49" t="str">
            <v>Sverige</v>
          </cell>
          <cell r="F49" t="str">
            <v>Sverige</v>
          </cell>
          <cell r="G49" t="b">
            <v>1</v>
          </cell>
        </row>
        <row r="50">
          <cell r="E50">
            <v>0</v>
          </cell>
          <cell r="G50" t="b">
            <v>1</v>
          </cell>
        </row>
      </sheetData>
      <sheetData sheetId="25"/>
      <sheetData sheetId="26">
        <row r="11">
          <cell r="B11" t="str">
            <v>HY</v>
          </cell>
          <cell r="C11" t="str">
            <v>Hydroelectric turbine generator (vandkraftturbine)</v>
          </cell>
          <cell r="D11" t="b">
            <v>1</v>
          </cell>
        </row>
        <row r="12">
          <cell r="B12" t="str">
            <v>WTG</v>
          </cell>
          <cell r="C12" t="str">
            <v>Wind turbine generator (vindturbine på land)</v>
          </cell>
          <cell r="D12" t="b">
            <v>1</v>
          </cell>
        </row>
        <row r="13">
          <cell r="B13" t="str">
            <v>WTG/O</v>
          </cell>
          <cell r="C13" t="str">
            <v>Wind turbine generators located offshore (vindturbine på havet)</v>
          </cell>
          <cell r="D13" t="b">
            <v>1</v>
          </cell>
        </row>
        <row r="14">
          <cell r="B14" t="str">
            <v>PV</v>
          </cell>
          <cell r="C14" t="str">
            <v>Photovoltaic cells (solceller)</v>
          </cell>
          <cell r="D14" t="b">
            <v>1</v>
          </cell>
        </row>
        <row r="15">
          <cell r="B15" t="str">
            <v>FC</v>
          </cell>
          <cell r="C15" t="str">
            <v>Fuel cell (brændselsceller)</v>
          </cell>
          <cell r="D15" t="b">
            <v>0</v>
          </cell>
        </row>
        <row r="16">
          <cell r="B16" t="str">
            <v>IC/C</v>
          </cell>
          <cell r="C16" t="str">
            <v>Internal combustion engine in combined-cycle (forbrændingsmotor i combined cycle, f.eks. en dieselmotor med dampturbine, der drives af røggasserne).</v>
          </cell>
          <cell r="D16" t="b">
            <v>1</v>
          </cell>
        </row>
        <row r="17">
          <cell r="B17" t="str">
            <v>ST</v>
          </cell>
          <cell r="C17" t="str">
            <v>Steam turbine (dampturbine)</v>
          </cell>
          <cell r="D17" t="b">
            <v>1</v>
          </cell>
        </row>
        <row r="18">
          <cell r="B18" t="str">
            <v>BWR</v>
          </cell>
          <cell r="C18" t="str">
            <v>Boiling Water Reactor (kernekraft med kogendevandsreaktor)</v>
          </cell>
          <cell r="D18" t="b">
            <v>0</v>
          </cell>
        </row>
        <row r="19">
          <cell r="B19" t="str">
            <v>PWR</v>
          </cell>
          <cell r="C19" t="str">
            <v>Pressurized Water Reactor (kernekraft med trykvandsreaktor)</v>
          </cell>
          <cell r="D19" t="b">
            <v>0</v>
          </cell>
        </row>
        <row r="20">
          <cell r="B20" t="str">
            <v>VVER</v>
          </cell>
          <cell r="C20" t="str">
            <v>Russian type reactor (grafitmodereret russisk kernekraftteknologi)</v>
          </cell>
          <cell r="D20" t="b">
            <v>0</v>
          </cell>
        </row>
        <row r="21">
          <cell r="B21" t="str">
            <v>ST/C</v>
          </cell>
          <cell r="C21" t="str">
            <v>Steam turbine in combined-cycle (combined cycle med fyret kedel/dampturbine)</v>
          </cell>
          <cell r="D21" t="b">
            <v>1</v>
          </cell>
        </row>
        <row r="22">
          <cell r="B22" t="str">
            <v>GT/C</v>
          </cell>
          <cell r="C22" t="str">
            <v>Gas turbine in combined-cycle (combined cycle med ufyret dampturbine)</v>
          </cell>
          <cell r="D22" t="b">
            <v>1</v>
          </cell>
        </row>
        <row r="23">
          <cell r="B23" t="str">
            <v>GTCC</v>
          </cell>
          <cell r="C23" t="str">
            <v>Combined cycle gas turbine</v>
          </cell>
          <cell r="D23" t="b">
            <v>1</v>
          </cell>
        </row>
        <row r="24">
          <cell r="B24" t="str">
            <v>CC</v>
          </cell>
          <cell r="C24" t="str">
            <v>Combined-cycle (uspecificeret combined cycle)</v>
          </cell>
          <cell r="D24" t="b">
            <v>1</v>
          </cell>
        </row>
        <row r="25">
          <cell r="B25" t="str">
            <v>IC</v>
          </cell>
          <cell r="C25" t="str">
            <v>Internal combustion (gasmotor, dieselmotor)</v>
          </cell>
          <cell r="D25" t="b">
            <v>1</v>
          </cell>
        </row>
        <row r="26">
          <cell r="B26" t="str">
            <v>IC/H</v>
          </cell>
          <cell r="C26" t="str">
            <v>Internal combustion engine with heat recovery (ditto som kraftvarme - vand)</v>
          </cell>
          <cell r="D26" t="b">
            <v>1</v>
          </cell>
        </row>
        <row r="27">
          <cell r="B27" t="str">
            <v>IC/S</v>
          </cell>
          <cell r="C27" t="str">
            <v>Internal combustion engine with steam sendout (ditto som kraftvarme - damp)</v>
          </cell>
          <cell r="D27" t="b">
            <v>1</v>
          </cell>
        </row>
        <row r="28">
          <cell r="B28" t="str">
            <v>ST/S</v>
          </cell>
          <cell r="C28" t="str">
            <v>Steam turbine with steam sendout (dampturbinekraftvarmeværk - damp)</v>
          </cell>
          <cell r="D28" t="b">
            <v>1</v>
          </cell>
        </row>
        <row r="29">
          <cell r="B29" t="str">
            <v>ST/H</v>
          </cell>
          <cell r="C29" t="str">
            <v>Steam turbine with heat sendout (dampturbinekraftvarmeværk - vand)</v>
          </cell>
          <cell r="D29" t="b">
            <v>1</v>
          </cell>
        </row>
        <row r="30">
          <cell r="B30" t="str">
            <v>GT</v>
          </cell>
          <cell r="C30" t="str">
            <v>Gas/combustion turbine (gasturbine)</v>
          </cell>
          <cell r="D30" t="b">
            <v>1</v>
          </cell>
        </row>
        <row r="31">
          <cell r="B31" t="str">
            <v>GT/S</v>
          </cell>
          <cell r="C31" t="str">
            <v>Gas turbine with steam sendout (gasturbinekraftvarmeværk - damp)</v>
          </cell>
          <cell r="D31" t="b">
            <v>1</v>
          </cell>
        </row>
        <row r="32">
          <cell r="B32" t="str">
            <v>GT/H</v>
          </cell>
          <cell r="C32" t="str">
            <v>Gas turbine with heat recovery (gasturbinekraftvarmeværk - vand)</v>
          </cell>
          <cell r="D32" t="b">
            <v>1</v>
          </cell>
        </row>
        <row r="33">
          <cell r="B33" t="str">
            <v>RSE</v>
          </cell>
          <cell r="C33" t="str">
            <v>Reciprocating steam engine (dampmotor)</v>
          </cell>
          <cell r="D33" t="b">
            <v>0</v>
          </cell>
        </row>
        <row r="34">
          <cell r="B34" t="str">
            <v>WTank</v>
          </cell>
          <cell r="C34" t="str">
            <v>Water storage tank</v>
          </cell>
          <cell r="D34" t="b">
            <v>0</v>
          </cell>
        </row>
        <row r="35">
          <cell r="B35" t="str">
            <v>Boiler</v>
          </cell>
          <cell r="C35" t="str">
            <v>Heat boiler</v>
          </cell>
          <cell r="D35" t="b">
            <v>1</v>
          </cell>
        </row>
        <row r="36">
          <cell r="B36" t="str">
            <v>BoilerW</v>
          </cell>
          <cell r="C36" t="str">
            <v>Heat boiler, waste</v>
          </cell>
          <cell r="D36" t="b">
            <v>1</v>
          </cell>
        </row>
        <row r="37">
          <cell r="B37" t="str">
            <v>BoilerB</v>
          </cell>
          <cell r="C37" t="str">
            <v>Heat boiler, bio</v>
          </cell>
          <cell r="D37" t="b">
            <v>1</v>
          </cell>
        </row>
        <row r="38">
          <cell r="B38" t="str">
            <v>ICHP</v>
          </cell>
          <cell r="C38" t="str">
            <v>Industrial CHP</v>
          </cell>
          <cell r="D38" t="b">
            <v>0</v>
          </cell>
        </row>
        <row r="39">
          <cell r="B39" t="str">
            <v>IHeat</v>
          </cell>
          <cell r="C39" t="str">
            <v>Industrial surplus heat</v>
          </cell>
          <cell r="D39" t="b">
            <v>0</v>
          </cell>
        </row>
        <row r="40">
          <cell r="B40" t="str">
            <v>GeoTherm</v>
          </cell>
          <cell r="C40" t="str">
            <v>Geothermal plant</v>
          </cell>
          <cell r="D40" t="b">
            <v>1</v>
          </cell>
        </row>
        <row r="41">
          <cell r="B41" t="str">
            <v>SolarHeat</v>
          </cell>
          <cell r="C41" t="str">
            <v>Solar heat</v>
          </cell>
          <cell r="D41" t="b">
            <v>1</v>
          </cell>
        </row>
        <row r="42">
          <cell r="B42" t="str">
            <v>EH</v>
          </cell>
          <cell r="C42" t="str">
            <v>Electrical heater</v>
          </cell>
          <cell r="D42" t="b">
            <v>0</v>
          </cell>
        </row>
        <row r="43">
          <cell r="B43" t="str">
            <v>HP</v>
          </cell>
          <cell r="C43" t="str">
            <v>Heat pump</v>
          </cell>
          <cell r="D43" t="b">
            <v>0</v>
          </cell>
        </row>
        <row r="44">
          <cell r="B44">
            <v>0</v>
          </cell>
          <cell r="D44" t="b">
            <v>0</v>
          </cell>
        </row>
      </sheetData>
      <sheetData sheetId="27">
        <row r="11">
          <cell r="B11" t="str">
            <v>CD</v>
          </cell>
          <cell r="C11" t="str">
            <v>Condensing plant. Et brændselsbaseret anlæg, som alene producerer el.</v>
          </cell>
          <cell r="D11" t="b">
            <v>1</v>
          </cell>
        </row>
        <row r="12">
          <cell r="B12" t="str">
            <v>BP</v>
          </cell>
          <cell r="C12" t="str">
            <v>Backpressure plant. Et anlæg med et fast forhold (Cm) mellem el- og varmeproduktion.</v>
          </cell>
          <cell r="D12" t="b">
            <v>1</v>
          </cell>
        </row>
        <row r="13">
          <cell r="B13" t="str">
            <v>EX</v>
          </cell>
          <cell r="C13" t="str">
            <v>Extraction plant. Et udtagsanlæg med variabelt forhold mellem el- og varmeprodukionen. Kan køre både som modtryksanlæg og som kondensanlæg – og i alle tilstande herimellem. Under beregningen deles udtagsanlæg i en modtryksdel (EXB) og en kondensdel (EXC), dvs. anlægget deles i et anlæg af typen BP og et af typen CD.</v>
          </cell>
          <cell r="D13" t="b">
            <v>1</v>
          </cell>
        </row>
        <row r="14">
          <cell r="B14" t="str">
            <v>WL1</v>
          </cell>
          <cell r="C14" t="str">
            <v>Landvindmøller. Producerer i forhold til en på forhånd fastlagt tidsserie. Der er tre forskellige tidsserier, hvilket muliggør en vis udjævning af vindproduktionen.</v>
          </cell>
          <cell r="D14" t="b">
            <v>1</v>
          </cell>
        </row>
        <row r="15">
          <cell r="B15" t="str">
            <v>WL2</v>
          </cell>
          <cell r="D15" t="b">
            <v>1</v>
          </cell>
        </row>
        <row r="16">
          <cell r="B16" t="str">
            <v>WL3</v>
          </cell>
          <cell r="D16" t="b">
            <v>1</v>
          </cell>
        </row>
        <row r="17">
          <cell r="B17" t="str">
            <v>WS1</v>
          </cell>
          <cell r="C17" t="str">
            <v>Havvindmøller. Producerer i forhold til en på forhånd fastlagt tidsserie. Adskiller sig primært fra vindmøller på land ved en højere benyttelsestid. Der er tre forskellige tidsserier, hvilket muliggør en vis udjævning af vindproduktionen.</v>
          </cell>
          <cell r="D17" t="b">
            <v>1</v>
          </cell>
        </row>
        <row r="18">
          <cell r="B18" t="str">
            <v>WS2</v>
          </cell>
          <cell r="D18" t="b">
            <v>1</v>
          </cell>
        </row>
        <row r="19">
          <cell r="B19" t="str">
            <v>WS3</v>
          </cell>
          <cell r="D19" t="b">
            <v>1</v>
          </cell>
        </row>
        <row r="20">
          <cell r="B20" t="str">
            <v>EH</v>
          </cell>
          <cell r="C20" t="str">
            <v>Electrical heater. Et anlæg, der omdanner el til varme. Dvs. en dyppekoger eller en (eldrevet) varmepumpe. Er beregningsteknisk det samme som et modtryksanlæg med negativ Cm-værdi.</v>
          </cell>
          <cell r="D20" t="b">
            <v>0</v>
          </cell>
        </row>
        <row r="21">
          <cell r="B21" t="str">
            <v>HY</v>
          </cell>
          <cell r="C21" t="str">
            <v>Hydro power plant. Et vandkraftværk. Karakteriseret især ved en installeret turbinekapacitet, en årlig vandtilstrømning og (evt.) en lagerstørrelse. Hvis der ikke er et lager, er der tale om uregulerbar vandkraft. Vandkraftanlæg med lager deles under beregningen i to, jf. vandkraftmodellen, som beskrives senere.</v>
          </cell>
          <cell r="D21" t="b">
            <v>1</v>
          </cell>
        </row>
        <row r="22">
          <cell r="B22" t="str">
            <v>BH</v>
          </cell>
          <cell r="C22" t="str">
            <v>Boiler heating plant. En simpel fjernvarmekedel, der omsætter brændsel til fjernvarme uden samtidig elproduktion.</v>
          </cell>
          <cell r="D22" t="b">
            <v>1</v>
          </cell>
        </row>
        <row r="23">
          <cell r="B23" t="str">
            <v>PV</v>
          </cell>
          <cell r="C23" t="str">
            <v>Photovoltaic plant. Solceller. Omsætter solstråling direkte til el. Produktionen fra solceller beregnes ud fra en på forhånd fastlagt tidsserie.</v>
          </cell>
          <cell r="D23" t="b">
            <v>1</v>
          </cell>
        </row>
        <row r="24">
          <cell r="B24" t="str">
            <v>SH</v>
          </cell>
          <cell r="C24" t="str">
            <v>Solar heating plant. Solfangere. Omsætter solens stråling direkte til varme. Produktionen fra solvarmeanlæg beregnes ud fra en på forhånd fastlagt tidsserie.</v>
          </cell>
          <cell r="D24" t="b">
            <v>1</v>
          </cell>
        </row>
        <row r="25">
          <cell r="B25" t="str">
            <v>HS</v>
          </cell>
          <cell r="C25" t="str">
            <v>Heat storage. Varmelager.</v>
          </cell>
          <cell r="D25" t="b">
            <v>0</v>
          </cell>
        </row>
        <row r="26">
          <cell r="B26" t="str">
            <v>ES</v>
          </cell>
          <cell r="C26" t="str">
            <v>Electricity storage. Ellager.</v>
          </cell>
          <cell r="D26" t="b">
            <v>0</v>
          </cell>
        </row>
        <row r="27">
          <cell r="B27" t="str">
            <v>FD</v>
          </cell>
          <cell r="C27" t="str">
            <v>Flexible demand. Fleksibelt elforbrug. I realiteten et anlæg, der producerer ”NegaWatt”, når elprisen når op over et vist niveau.</v>
          </cell>
          <cell r="D27" t="b">
            <v>0</v>
          </cell>
        </row>
        <row r="28">
          <cell r="B28" t="str">
            <v>EP</v>
          </cell>
          <cell r="C28" t="str">
            <v>Exogenous production (outside model). El- og/eller fjernvarmeproduktion, der leveres af en kilde uden for modellen. Anvendes især til industriel elproduktion og industriel overskudsvarmeproduktion.</v>
          </cell>
          <cell r="D28" t="b">
            <v>0</v>
          </cell>
        </row>
        <row r="29">
          <cell r="B29" t="str">
            <v>IM</v>
          </cell>
          <cell r="C29" t="str">
            <v>Import af el fra områder, der ikke er en del af modellen. F.eks. elimport fra Rusland til Finland, hvor modellen kun regner på de nordiske lande. Den årlige import defineres eksogent. Et ”anlæg” af typen IM deles under beregningen i to ”anlæg”, jf. beskrivelsen i bilag 4.</v>
          </cell>
          <cell r="D29" t="b">
            <v>0</v>
          </cell>
        </row>
        <row r="30">
          <cell r="B30" t="str">
            <v>PI</v>
          </cell>
          <cell r="C30" t="str">
            <v>Import af el fra områder, der ikke er en del af modellen. Repræsenteres ved et ”prisinterface”, således at der ved en bestemt elpris-difference importeres en given eleffekt. Se bilag 4.</v>
          </cell>
          <cell r="D30" t="b">
            <v>0</v>
          </cell>
        </row>
      </sheetData>
      <sheetData sheetId="28">
        <row r="12">
          <cell r="B12" t="str">
            <v>ET</v>
          </cell>
          <cell r="C12" t="str">
            <v>Thermal Electric</v>
          </cell>
          <cell r="D12" t="str">
            <v>STM</v>
          </cell>
          <cell r="E12" t="str">
            <v>Steam condensing turbine</v>
          </cell>
          <cell r="S12" t="str">
            <v>ET_STM</v>
          </cell>
          <cell r="T12" t="str">
            <v>ELE</v>
          </cell>
          <cell r="U12" t="str">
            <v>C</v>
          </cell>
        </row>
        <row r="13">
          <cell r="D13" t="str">
            <v>ENG</v>
          </cell>
          <cell r="E13" t="str">
            <v>Engine internal combustion</v>
          </cell>
          <cell r="S13" t="str">
            <v>EC_EXC</v>
          </cell>
          <cell r="T13" t="str">
            <v>CHP</v>
          </cell>
          <cell r="U13" t="str">
            <v>C</v>
          </cell>
        </row>
        <row r="14">
          <cell r="D14" t="str">
            <v>GTR</v>
          </cell>
          <cell r="E14" t="str">
            <v>Gas turbine</v>
          </cell>
          <cell r="S14" t="str">
            <v>EC_EXD</v>
          </cell>
          <cell r="T14" t="str">
            <v>CHP</v>
          </cell>
          <cell r="U14" t="str">
            <v>D</v>
          </cell>
        </row>
        <row r="15">
          <cell r="D15" t="str">
            <v>CCY</v>
          </cell>
          <cell r="E15" t="str">
            <v>Combined cycle</v>
          </cell>
          <cell r="S15" t="str">
            <v>EC_BPC</v>
          </cell>
          <cell r="T15" t="str">
            <v>CHP</v>
          </cell>
          <cell r="U15" t="str">
            <v>C</v>
          </cell>
        </row>
        <row r="16">
          <cell r="S16" t="str">
            <v>EC_BPD</v>
          </cell>
          <cell r="T16" t="str">
            <v>CHP</v>
          </cell>
          <cell r="U16" t="str">
            <v>D</v>
          </cell>
        </row>
        <row r="17">
          <cell r="B17" t="str">
            <v>ER</v>
          </cell>
          <cell r="C17" t="str">
            <v>Renewables, power only</v>
          </cell>
          <cell r="D17" t="str">
            <v>DAM</v>
          </cell>
          <cell r="E17" t="str">
            <v>Hydro dam plant</v>
          </cell>
          <cell r="S17" t="str">
            <v>ET_GTR</v>
          </cell>
          <cell r="T17" t="str">
            <v>ELE</v>
          </cell>
          <cell r="U17" t="str">
            <v>C</v>
          </cell>
        </row>
        <row r="18">
          <cell r="D18" t="str">
            <v>ROR</v>
          </cell>
          <cell r="E18" t="str">
            <v>Hydro run of river</v>
          </cell>
          <cell r="S18" t="str">
            <v>EC_GTC</v>
          </cell>
          <cell r="T18" t="str">
            <v>CHP</v>
          </cell>
          <cell r="U18" t="str">
            <v>C</v>
          </cell>
        </row>
        <row r="19">
          <cell r="D19" t="str">
            <v>WOF</v>
          </cell>
          <cell r="E19" t="str">
            <v>Wind turbine (offshore)</v>
          </cell>
          <cell r="S19" t="str">
            <v>EC_GTD</v>
          </cell>
          <cell r="T19" t="str">
            <v>CHP</v>
          </cell>
          <cell r="U19" t="str">
            <v>D</v>
          </cell>
        </row>
        <row r="20">
          <cell r="D20" t="str">
            <v>WON</v>
          </cell>
          <cell r="E20" t="str">
            <v>Wind turbine (onshore)</v>
          </cell>
          <cell r="S20" t="str">
            <v>ET_CCY</v>
          </cell>
          <cell r="T20" t="str">
            <v>ELE</v>
          </cell>
          <cell r="U20" t="str">
            <v>C</v>
          </cell>
        </row>
        <row r="21">
          <cell r="D21" t="str">
            <v>PVO</v>
          </cell>
          <cell r="E21" t="str">
            <v>Photovoltaic</v>
          </cell>
          <cell r="S21" t="str">
            <v>EC_CCC</v>
          </cell>
          <cell r="T21" t="str">
            <v>CHP</v>
          </cell>
          <cell r="U21" t="str">
            <v>C</v>
          </cell>
        </row>
        <row r="22">
          <cell r="S22" t="str">
            <v>EC_CCD</v>
          </cell>
          <cell r="T22" t="str">
            <v>CHP</v>
          </cell>
          <cell r="U22" t="str">
            <v>D</v>
          </cell>
        </row>
        <row r="23">
          <cell r="B23" t="str">
            <v>EC</v>
          </cell>
          <cell r="C23" t="str">
            <v>CHP</v>
          </cell>
          <cell r="D23" t="str">
            <v>BPC</v>
          </cell>
          <cell r="E23" t="str">
            <v>Back pressure plant (centralised)</v>
          </cell>
          <cell r="S23" t="str">
            <v>ET_ENG</v>
          </cell>
          <cell r="T23" t="str">
            <v>ELE</v>
          </cell>
          <cell r="U23" t="str">
            <v>C</v>
          </cell>
        </row>
        <row r="24">
          <cell r="D24" t="str">
            <v>BPD</v>
          </cell>
          <cell r="E24" t="str">
            <v>Back pressure plant (decentralised)</v>
          </cell>
          <cell r="S24" t="str">
            <v>EC_ENC</v>
          </cell>
          <cell r="T24" t="str">
            <v>CHP</v>
          </cell>
          <cell r="U24" t="str">
            <v>C</v>
          </cell>
        </row>
        <row r="25">
          <cell r="D25" t="str">
            <v>EXC</v>
          </cell>
          <cell r="E25" t="str">
            <v>Extraction plant (centralised)</v>
          </cell>
          <cell r="S25" t="str">
            <v>EC_END</v>
          </cell>
          <cell r="T25" t="str">
            <v>CHP</v>
          </cell>
          <cell r="U25" t="str">
            <v>D</v>
          </cell>
        </row>
        <row r="26">
          <cell r="D26" t="str">
            <v>EXD</v>
          </cell>
          <cell r="E26" t="str">
            <v>Extraction plant (decentralised)</v>
          </cell>
          <cell r="S26" t="str">
            <v>ER_WOF</v>
          </cell>
          <cell r="T26" t="str">
            <v>ELE</v>
          </cell>
          <cell r="U26" t="str">
            <v>C</v>
          </cell>
        </row>
        <row r="27">
          <cell r="D27" t="str">
            <v>ENC</v>
          </cell>
          <cell r="E27" t="str">
            <v>Engine internal combustion (centralised)</v>
          </cell>
          <cell r="S27" t="str">
            <v>ER_WON</v>
          </cell>
          <cell r="T27" t="str">
            <v>ELE</v>
          </cell>
          <cell r="U27" t="str">
            <v>C</v>
          </cell>
        </row>
        <row r="28">
          <cell r="D28" t="str">
            <v>END</v>
          </cell>
          <cell r="E28" t="str">
            <v>Engine internal combustion (decentralised)</v>
          </cell>
          <cell r="S28" t="str">
            <v>ER_DAM</v>
          </cell>
          <cell r="T28" t="str">
            <v>ELE</v>
          </cell>
          <cell r="U28" t="str">
            <v>C</v>
          </cell>
        </row>
        <row r="29">
          <cell r="D29" t="str">
            <v>GTC</v>
          </cell>
          <cell r="E29" t="str">
            <v>Gas turbine (centralised)</v>
          </cell>
          <cell r="S29" t="str">
            <v>ER_ROR</v>
          </cell>
          <cell r="T29" t="str">
            <v>ELE</v>
          </cell>
          <cell r="U29" t="str">
            <v>C</v>
          </cell>
        </row>
        <row r="30">
          <cell r="D30" t="str">
            <v>GTD</v>
          </cell>
          <cell r="E30" t="str">
            <v>Gas turbine (decentralised)</v>
          </cell>
          <cell r="S30" t="str">
            <v>EH_BOC</v>
          </cell>
          <cell r="T30" t="str">
            <v>HPL</v>
          </cell>
          <cell r="U30" t="str">
            <v>C</v>
          </cell>
        </row>
        <row r="31">
          <cell r="D31" t="str">
            <v>CCC</v>
          </cell>
          <cell r="E31" t="str">
            <v>Combined cycle (centralised)</v>
          </cell>
          <cell r="S31" t="str">
            <v>EH_BOD</v>
          </cell>
          <cell r="T31" t="str">
            <v>HPL</v>
          </cell>
          <cell r="U31" t="str">
            <v>D</v>
          </cell>
        </row>
        <row r="32">
          <cell r="D32" t="str">
            <v>CCD</v>
          </cell>
          <cell r="E32" t="str">
            <v>Combined cycle (decentralised)</v>
          </cell>
          <cell r="S32" t="str">
            <v>EH_HPC</v>
          </cell>
          <cell r="T32" t="str">
            <v>HPL</v>
          </cell>
          <cell r="U32" t="str">
            <v>C</v>
          </cell>
        </row>
        <row r="33">
          <cell r="D33" t="str">
            <v>GEC</v>
          </cell>
          <cell r="E33" t="str">
            <v>Geothermal CHP (only centralised)</v>
          </cell>
          <cell r="S33" t="str">
            <v>EH_HPD</v>
          </cell>
          <cell r="T33" t="str">
            <v>HPL</v>
          </cell>
          <cell r="U33" t="str">
            <v>D</v>
          </cell>
        </row>
        <row r="34">
          <cell r="S34" t="str">
            <v>ER_PVO</v>
          </cell>
          <cell r="T34" t="str">
            <v>ELE</v>
          </cell>
          <cell r="U34" t="str">
            <v>C</v>
          </cell>
        </row>
        <row r="35">
          <cell r="B35" t="str">
            <v>EH</v>
          </cell>
          <cell r="C35" t="str">
            <v>Heat only</v>
          </cell>
          <cell r="D35" t="str">
            <v>BOC</v>
          </cell>
          <cell r="E35" t="str">
            <v>Boiler plant (centralised)</v>
          </cell>
          <cell r="S35" t="str">
            <v>EH_SOL</v>
          </cell>
          <cell r="T35" t="str">
            <v>HPL</v>
          </cell>
          <cell r="U35" t="str">
            <v>D</v>
          </cell>
        </row>
        <row r="36">
          <cell r="D36" t="str">
            <v>BOD</v>
          </cell>
          <cell r="E36" t="str">
            <v>Boiler plant (decentralised)</v>
          </cell>
          <cell r="S36" t="str">
            <v>EC_GEC</v>
          </cell>
          <cell r="T36" t="str">
            <v>CHP</v>
          </cell>
          <cell r="U36" t="str">
            <v>C</v>
          </cell>
        </row>
        <row r="37">
          <cell r="D37" t="str">
            <v>HPC</v>
          </cell>
          <cell r="E37" t="str">
            <v>Heat pumps (centralised)</v>
          </cell>
          <cell r="S37" t="str">
            <v>EH_GEH</v>
          </cell>
          <cell r="T37" t="str">
            <v>HPL</v>
          </cell>
          <cell r="U37" t="str">
            <v>C</v>
          </cell>
        </row>
        <row r="38">
          <cell r="D38" t="str">
            <v>HPD</v>
          </cell>
          <cell r="E38" t="str">
            <v>Heat pumps (decentralised)</v>
          </cell>
        </row>
        <row r="39">
          <cell r="D39" t="str">
            <v>GEH</v>
          </cell>
          <cell r="E39" t="str">
            <v>Geothermal heat (only centralised)</v>
          </cell>
        </row>
        <row r="40">
          <cell r="D40" t="str">
            <v>SOL</v>
          </cell>
          <cell r="E40" t="str">
            <v>Solar heating (only decentralised)</v>
          </cell>
        </row>
        <row r="41">
          <cell r="B41" t="str">
            <v>&lt;Number&gt;</v>
          </cell>
        </row>
        <row r="42">
          <cell r="B42">
            <v>1</v>
          </cell>
        </row>
        <row r="43">
          <cell r="B43">
            <v>2</v>
          </cell>
        </row>
        <row r="44">
          <cell r="B44">
            <v>3</v>
          </cell>
        </row>
        <row r="46">
          <cell r="B46" t="str">
            <v>&lt;Existing or New&gt;</v>
          </cell>
        </row>
        <row r="47">
          <cell r="B47" t="str">
            <v>E</v>
          </cell>
        </row>
        <row r="48">
          <cell r="B48" t="str">
            <v>N</v>
          </cell>
        </row>
      </sheetData>
      <sheetData sheetId="29">
        <row r="12">
          <cell r="F12" t="str">
            <v>ET_STM</v>
          </cell>
          <cell r="G12">
            <v>1</v>
          </cell>
        </row>
        <row r="13">
          <cell r="F13" t="str">
            <v>ET_ENG</v>
          </cell>
          <cell r="G13">
            <v>1</v>
          </cell>
        </row>
        <row r="14">
          <cell r="F14" t="str">
            <v>ET_GTR</v>
          </cell>
          <cell r="G14">
            <v>1</v>
          </cell>
        </row>
        <row r="15">
          <cell r="F15" t="str">
            <v>ET_CCY</v>
          </cell>
          <cell r="G15">
            <v>1</v>
          </cell>
        </row>
        <row r="17">
          <cell r="F17" t="str">
            <v>ER_DAM</v>
          </cell>
          <cell r="G17">
            <v>1</v>
          </cell>
        </row>
        <row r="18">
          <cell r="F18" t="str">
            <v>ER_ROR</v>
          </cell>
          <cell r="G18">
            <v>0.5</v>
          </cell>
        </row>
        <row r="19">
          <cell r="F19" t="str">
            <v>ER_WOF</v>
          </cell>
          <cell r="G19">
            <v>0.3</v>
          </cell>
        </row>
        <row r="20">
          <cell r="F20" t="str">
            <v>ER_WON</v>
          </cell>
          <cell r="G20">
            <v>0.3</v>
          </cell>
        </row>
        <row r="21">
          <cell r="F21" t="str">
            <v>ER_PVO</v>
          </cell>
          <cell r="G21">
            <v>0.1</v>
          </cell>
        </row>
        <row r="23">
          <cell r="F23" t="str">
            <v>EC_BPC</v>
          </cell>
          <cell r="G23">
            <v>1</v>
          </cell>
        </row>
        <row r="24">
          <cell r="F24" t="str">
            <v>EC_BPD</v>
          </cell>
          <cell r="G24">
            <v>1</v>
          </cell>
        </row>
        <row r="25">
          <cell r="F25" t="str">
            <v>EC_EXC</v>
          </cell>
          <cell r="G25">
            <v>1</v>
          </cell>
        </row>
        <row r="26">
          <cell r="F26" t="str">
            <v>EC_EXD</v>
          </cell>
          <cell r="G26">
            <v>1</v>
          </cell>
        </row>
        <row r="27">
          <cell r="F27" t="str">
            <v>EC_ENC</v>
          </cell>
          <cell r="G27">
            <v>1</v>
          </cell>
        </row>
        <row r="28">
          <cell r="F28" t="str">
            <v>EC_END</v>
          </cell>
          <cell r="G28">
            <v>1</v>
          </cell>
        </row>
        <row r="29">
          <cell r="F29" t="str">
            <v>EC_GTC</v>
          </cell>
          <cell r="G29">
            <v>1</v>
          </cell>
        </row>
        <row r="30">
          <cell r="F30" t="str">
            <v>EC_GTD</v>
          </cell>
          <cell r="G30">
            <v>1</v>
          </cell>
        </row>
        <row r="31">
          <cell r="F31" t="str">
            <v>EC_CCC</v>
          </cell>
          <cell r="G31">
            <v>1</v>
          </cell>
        </row>
        <row r="32">
          <cell r="F32" t="str">
            <v>EC_CCD</v>
          </cell>
          <cell r="G32">
            <v>1</v>
          </cell>
        </row>
        <row r="33">
          <cell r="F33" t="str">
            <v>EC_GEC</v>
          </cell>
          <cell r="G33">
            <v>1</v>
          </cell>
        </row>
        <row r="35">
          <cell r="F35" t="str">
            <v>EH_BOC</v>
          </cell>
          <cell r="G35">
            <v>1</v>
          </cell>
        </row>
        <row r="36">
          <cell r="F36" t="str">
            <v>EH_BOD</v>
          </cell>
          <cell r="G36">
            <v>1</v>
          </cell>
        </row>
        <row r="37">
          <cell r="F37" t="str">
            <v>EH_HPC</v>
          </cell>
          <cell r="G37">
            <v>1</v>
          </cell>
        </row>
        <row r="38">
          <cell r="F38" t="str">
            <v>EH_HPD</v>
          </cell>
          <cell r="G38">
            <v>1</v>
          </cell>
        </row>
        <row r="39">
          <cell r="F39" t="str">
            <v>EH_GEH</v>
          </cell>
          <cell r="G39">
            <v>1</v>
          </cell>
        </row>
        <row r="40">
          <cell r="F40" t="str">
            <v>EH_SOL</v>
          </cell>
          <cell r="G40">
            <v>0.1</v>
          </cell>
        </row>
      </sheetData>
      <sheetData sheetId="30">
        <row r="12">
          <cell r="E12" t="str">
            <v>HY</v>
          </cell>
          <cell r="G12" t="str">
            <v>ER</v>
          </cell>
          <cell r="H12" t="str">
            <v>DAM</v>
          </cell>
          <cell r="J12">
            <v>0</v>
          </cell>
          <cell r="K12">
            <v>0</v>
          </cell>
        </row>
        <row r="13">
          <cell r="E13" t="str">
            <v>WTG</v>
          </cell>
          <cell r="G13" t="str">
            <v>ER</v>
          </cell>
          <cell r="H13" t="str">
            <v>WON</v>
          </cell>
          <cell r="J13">
            <v>0</v>
          </cell>
          <cell r="K13">
            <v>0</v>
          </cell>
        </row>
        <row r="14">
          <cell r="E14" t="str">
            <v>WTG/O</v>
          </cell>
          <cell r="G14" t="str">
            <v>ER</v>
          </cell>
          <cell r="H14" t="str">
            <v>WOF</v>
          </cell>
          <cell r="J14">
            <v>0</v>
          </cell>
          <cell r="K14">
            <v>0</v>
          </cell>
        </row>
        <row r="15">
          <cell r="E15" t="str">
            <v>PV</v>
          </cell>
          <cell r="G15" t="str">
            <v>ER</v>
          </cell>
          <cell r="H15" t="str">
            <v>PVO</v>
          </cell>
          <cell r="J15">
            <v>0</v>
          </cell>
          <cell r="K15">
            <v>0</v>
          </cell>
        </row>
        <row r="16">
          <cell r="E16" t="str">
            <v>FC</v>
          </cell>
          <cell r="G16">
            <v>0</v>
          </cell>
          <cell r="H16">
            <v>0</v>
          </cell>
          <cell r="J16">
            <v>0</v>
          </cell>
          <cell r="K16">
            <v>0</v>
          </cell>
        </row>
        <row r="17">
          <cell r="E17" t="str">
            <v>IC/C</v>
          </cell>
          <cell r="G17" t="str">
            <v>EC</v>
          </cell>
          <cell r="H17" t="str">
            <v>ENC</v>
          </cell>
          <cell r="J17" t="str">
            <v>EC</v>
          </cell>
          <cell r="K17" t="str">
            <v>END</v>
          </cell>
        </row>
        <row r="18">
          <cell r="E18" t="str">
            <v>ST_CD</v>
          </cell>
          <cell r="G18" t="str">
            <v>ET</v>
          </cell>
          <cell r="H18" t="str">
            <v>STM</v>
          </cell>
          <cell r="J18" t="str">
            <v>ET</v>
          </cell>
          <cell r="K18" t="str">
            <v>STM</v>
          </cell>
        </row>
        <row r="19">
          <cell r="E19" t="str">
            <v>ST_BP</v>
          </cell>
          <cell r="G19" t="str">
            <v>EC</v>
          </cell>
          <cell r="H19" t="str">
            <v>BPC</v>
          </cell>
          <cell r="J19" t="str">
            <v>EC</v>
          </cell>
          <cell r="K19" t="str">
            <v>BPD</v>
          </cell>
        </row>
        <row r="20">
          <cell r="E20" t="str">
            <v>ST_EX</v>
          </cell>
          <cell r="G20" t="str">
            <v>EC</v>
          </cell>
          <cell r="H20" t="str">
            <v>EXC</v>
          </cell>
          <cell r="J20" t="str">
            <v>EC</v>
          </cell>
          <cell r="K20" t="str">
            <v>EXD</v>
          </cell>
        </row>
        <row r="21">
          <cell r="E21" t="str">
            <v>BWR</v>
          </cell>
          <cell r="G21">
            <v>0</v>
          </cell>
          <cell r="H21">
            <v>0</v>
          </cell>
          <cell r="J21">
            <v>0</v>
          </cell>
          <cell r="K21">
            <v>0</v>
          </cell>
        </row>
        <row r="22">
          <cell r="E22" t="str">
            <v>PWR</v>
          </cell>
          <cell r="G22">
            <v>0</v>
          </cell>
          <cell r="H22">
            <v>0</v>
          </cell>
          <cell r="J22">
            <v>0</v>
          </cell>
          <cell r="K22">
            <v>0</v>
          </cell>
        </row>
        <row r="23">
          <cell r="E23" t="str">
            <v>VVER</v>
          </cell>
          <cell r="G23">
            <v>0</v>
          </cell>
          <cell r="H23">
            <v>0</v>
          </cell>
          <cell r="J23">
            <v>0</v>
          </cell>
          <cell r="K23">
            <v>0</v>
          </cell>
        </row>
        <row r="24">
          <cell r="E24" t="str">
            <v>ST/C_BP</v>
          </cell>
          <cell r="G24" t="str">
            <v>EC</v>
          </cell>
          <cell r="H24" t="str">
            <v>BPC</v>
          </cell>
          <cell r="J24" t="str">
            <v>EC</v>
          </cell>
          <cell r="K24" t="str">
            <v>BPD</v>
          </cell>
        </row>
        <row r="25">
          <cell r="E25" t="str">
            <v>ST/C_EX</v>
          </cell>
          <cell r="G25" t="str">
            <v>EC</v>
          </cell>
          <cell r="H25" t="str">
            <v>EXC</v>
          </cell>
          <cell r="J25" t="str">
            <v>EC</v>
          </cell>
          <cell r="K25" t="str">
            <v>EXD</v>
          </cell>
        </row>
        <row r="26">
          <cell r="E26" t="str">
            <v>GT/C_CD</v>
          </cell>
          <cell r="G26" t="str">
            <v>ET</v>
          </cell>
          <cell r="H26" t="str">
            <v>GTR</v>
          </cell>
          <cell r="J26" t="str">
            <v>ET</v>
          </cell>
          <cell r="K26" t="str">
            <v>GTR</v>
          </cell>
        </row>
        <row r="27">
          <cell r="E27" t="str">
            <v>GT/C_BP</v>
          </cell>
          <cell r="G27" t="str">
            <v>EC</v>
          </cell>
          <cell r="H27" t="str">
            <v>GTC</v>
          </cell>
          <cell r="J27" t="str">
            <v>EC</v>
          </cell>
          <cell r="K27" t="str">
            <v>GTD</v>
          </cell>
        </row>
        <row r="28">
          <cell r="E28" t="str">
            <v>GT/C_EX</v>
          </cell>
          <cell r="G28" t="str">
            <v>EC</v>
          </cell>
          <cell r="H28" t="str">
            <v>GTC</v>
          </cell>
          <cell r="J28" t="str">
            <v>EC</v>
          </cell>
          <cell r="K28" t="str">
            <v>GTD</v>
          </cell>
        </row>
        <row r="29">
          <cell r="E29" t="str">
            <v>GTCC</v>
          </cell>
          <cell r="G29" t="str">
            <v>ET</v>
          </cell>
          <cell r="H29" t="str">
            <v>CCY</v>
          </cell>
          <cell r="J29" t="str">
            <v>ET</v>
          </cell>
          <cell r="K29" t="str">
            <v>CCY</v>
          </cell>
        </row>
        <row r="30">
          <cell r="E30" t="str">
            <v>CC</v>
          </cell>
          <cell r="G30">
            <v>0</v>
          </cell>
          <cell r="H30">
            <v>0</v>
          </cell>
          <cell r="J30">
            <v>0</v>
          </cell>
          <cell r="K30">
            <v>0</v>
          </cell>
        </row>
        <row r="31">
          <cell r="E31" t="str">
            <v>IC_CD</v>
          </cell>
          <cell r="G31" t="str">
            <v>ET</v>
          </cell>
          <cell r="H31" t="str">
            <v>ENG</v>
          </cell>
          <cell r="J31" t="str">
            <v>ET</v>
          </cell>
          <cell r="K31" t="str">
            <v>ENG</v>
          </cell>
        </row>
        <row r="32">
          <cell r="E32" t="str">
            <v>IC_BP</v>
          </cell>
          <cell r="G32" t="str">
            <v>EC</v>
          </cell>
          <cell r="H32" t="str">
            <v>ENC</v>
          </cell>
          <cell r="J32" t="str">
            <v>EC</v>
          </cell>
          <cell r="K32" t="str">
            <v>END</v>
          </cell>
        </row>
        <row r="33">
          <cell r="E33" t="str">
            <v>IC/H</v>
          </cell>
          <cell r="G33" t="str">
            <v>EC</v>
          </cell>
          <cell r="H33" t="str">
            <v>ENC</v>
          </cell>
          <cell r="J33" t="str">
            <v>EC</v>
          </cell>
          <cell r="K33" t="str">
            <v>END</v>
          </cell>
        </row>
        <row r="34">
          <cell r="E34" t="str">
            <v>IC/S</v>
          </cell>
          <cell r="G34" t="str">
            <v>ET</v>
          </cell>
          <cell r="H34" t="str">
            <v>CCY</v>
          </cell>
          <cell r="J34" t="str">
            <v>ET</v>
          </cell>
          <cell r="K34" t="str">
            <v>CCY</v>
          </cell>
        </row>
        <row r="35">
          <cell r="E35" t="str">
            <v>ST/S_CD</v>
          </cell>
          <cell r="G35" t="str">
            <v>ET</v>
          </cell>
          <cell r="H35" t="str">
            <v>STM</v>
          </cell>
          <cell r="J35" t="str">
            <v>ET</v>
          </cell>
          <cell r="K35" t="str">
            <v>STM</v>
          </cell>
        </row>
        <row r="36">
          <cell r="E36" t="str">
            <v>ST/S_BP</v>
          </cell>
          <cell r="G36" t="str">
            <v>EC</v>
          </cell>
          <cell r="H36" t="str">
            <v>BPC</v>
          </cell>
          <cell r="J36" t="str">
            <v>EC</v>
          </cell>
          <cell r="K36" t="str">
            <v>BPD</v>
          </cell>
        </row>
        <row r="37">
          <cell r="E37" t="str">
            <v>ST/S_EX</v>
          </cell>
          <cell r="G37" t="str">
            <v>EC</v>
          </cell>
          <cell r="H37" t="str">
            <v>EXC</v>
          </cell>
          <cell r="J37" t="str">
            <v>EC</v>
          </cell>
          <cell r="K37" t="str">
            <v>EXD</v>
          </cell>
        </row>
        <row r="38">
          <cell r="E38" t="str">
            <v>ST/H_BP</v>
          </cell>
          <cell r="G38" t="str">
            <v>EC</v>
          </cell>
          <cell r="H38" t="str">
            <v>BPC</v>
          </cell>
          <cell r="J38" t="str">
            <v>EC</v>
          </cell>
          <cell r="K38" t="str">
            <v>BPD</v>
          </cell>
        </row>
        <row r="39">
          <cell r="E39" t="str">
            <v>ST/H_EX</v>
          </cell>
          <cell r="G39" t="str">
            <v>EC</v>
          </cell>
          <cell r="H39" t="str">
            <v>EXC</v>
          </cell>
          <cell r="J39" t="str">
            <v>EC</v>
          </cell>
          <cell r="K39" t="str">
            <v>EXD</v>
          </cell>
        </row>
        <row r="40">
          <cell r="E40" t="str">
            <v>GT</v>
          </cell>
          <cell r="G40" t="str">
            <v>ET</v>
          </cell>
          <cell r="H40" t="str">
            <v>GTR</v>
          </cell>
          <cell r="J40" t="str">
            <v>ET</v>
          </cell>
          <cell r="K40" t="str">
            <v>GTR</v>
          </cell>
        </row>
        <row r="41">
          <cell r="E41" t="str">
            <v>GT/S</v>
          </cell>
          <cell r="G41" t="str">
            <v>EC</v>
          </cell>
          <cell r="H41" t="str">
            <v>GTC</v>
          </cell>
          <cell r="J41" t="str">
            <v>EC</v>
          </cell>
          <cell r="K41" t="str">
            <v>GTD</v>
          </cell>
        </row>
        <row r="42">
          <cell r="E42" t="str">
            <v>GT/H</v>
          </cell>
          <cell r="G42" t="str">
            <v>EC</v>
          </cell>
          <cell r="H42" t="str">
            <v>GTC</v>
          </cell>
          <cell r="J42" t="str">
            <v>EC</v>
          </cell>
          <cell r="K42" t="str">
            <v>GTD</v>
          </cell>
        </row>
        <row r="43">
          <cell r="E43" t="str">
            <v>RSE</v>
          </cell>
          <cell r="G43">
            <v>0</v>
          </cell>
          <cell r="H43">
            <v>0</v>
          </cell>
          <cell r="J43">
            <v>0</v>
          </cell>
          <cell r="K43">
            <v>0</v>
          </cell>
        </row>
        <row r="44">
          <cell r="E44" t="str">
            <v>WTank</v>
          </cell>
          <cell r="G44">
            <v>0</v>
          </cell>
          <cell r="H44">
            <v>0</v>
          </cell>
          <cell r="J44">
            <v>0</v>
          </cell>
          <cell r="K44">
            <v>0</v>
          </cell>
        </row>
        <row r="45">
          <cell r="E45" t="str">
            <v>Boiler</v>
          </cell>
          <cell r="G45" t="str">
            <v>EH</v>
          </cell>
          <cell r="H45" t="str">
            <v>BOC</v>
          </cell>
          <cell r="J45" t="str">
            <v>EH</v>
          </cell>
          <cell r="K45" t="str">
            <v>BOD</v>
          </cell>
        </row>
        <row r="46">
          <cell r="E46" t="str">
            <v>BoilerW</v>
          </cell>
          <cell r="G46" t="str">
            <v>EH</v>
          </cell>
          <cell r="H46" t="str">
            <v>BOC</v>
          </cell>
          <cell r="J46" t="str">
            <v>EH</v>
          </cell>
          <cell r="K46" t="str">
            <v>BOD</v>
          </cell>
        </row>
        <row r="47">
          <cell r="E47" t="str">
            <v>BoilerB</v>
          </cell>
          <cell r="G47" t="str">
            <v>EH</v>
          </cell>
          <cell r="H47" t="str">
            <v>BOC</v>
          </cell>
          <cell r="J47" t="str">
            <v>EH</v>
          </cell>
          <cell r="K47" t="str">
            <v>BOD</v>
          </cell>
        </row>
        <row r="48">
          <cell r="E48" t="str">
            <v>ICHP</v>
          </cell>
          <cell r="G48">
            <v>0</v>
          </cell>
          <cell r="H48">
            <v>0</v>
          </cell>
          <cell r="J48">
            <v>0</v>
          </cell>
          <cell r="K48">
            <v>0</v>
          </cell>
        </row>
        <row r="49">
          <cell r="E49" t="str">
            <v>IHeat</v>
          </cell>
          <cell r="G49">
            <v>0</v>
          </cell>
          <cell r="H49">
            <v>0</v>
          </cell>
          <cell r="J49">
            <v>0</v>
          </cell>
          <cell r="K49">
            <v>0</v>
          </cell>
        </row>
        <row r="50">
          <cell r="E50" t="str">
            <v>GeoTherm</v>
          </cell>
          <cell r="G50">
            <v>0</v>
          </cell>
          <cell r="H50">
            <v>0</v>
          </cell>
          <cell r="J50" t="str">
            <v>EH</v>
          </cell>
          <cell r="K50" t="str">
            <v>GEH</v>
          </cell>
        </row>
        <row r="51">
          <cell r="E51" t="str">
            <v>SolarHeat</v>
          </cell>
          <cell r="G51">
            <v>0</v>
          </cell>
          <cell r="H51">
            <v>0</v>
          </cell>
          <cell r="J51" t="str">
            <v>EH</v>
          </cell>
          <cell r="K51" t="str">
            <v>SOL</v>
          </cell>
        </row>
        <row r="52">
          <cell r="E52" t="str">
            <v>EH</v>
          </cell>
          <cell r="G52">
            <v>0</v>
          </cell>
          <cell r="H52">
            <v>0</v>
          </cell>
          <cell r="J52">
            <v>0</v>
          </cell>
          <cell r="K52">
            <v>0</v>
          </cell>
        </row>
        <row r="53">
          <cell r="E53" t="str">
            <v>HP</v>
          </cell>
          <cell r="G53">
            <v>0</v>
          </cell>
          <cell r="H53">
            <v>0</v>
          </cell>
          <cell r="J53">
            <v>0</v>
          </cell>
          <cell r="K53">
            <v>0</v>
          </cell>
        </row>
        <row r="54">
          <cell r="E54" t="str">
            <v>_IM</v>
          </cell>
          <cell r="G54">
            <v>0</v>
          </cell>
          <cell r="H54">
            <v>0</v>
          </cell>
          <cell r="J54">
            <v>0</v>
          </cell>
          <cell r="K54">
            <v>0</v>
          </cell>
        </row>
        <row r="55">
          <cell r="E55" t="str">
            <v>0</v>
          </cell>
          <cell r="G55">
            <v>0</v>
          </cell>
          <cell r="H55">
            <v>0</v>
          </cell>
          <cell r="J55">
            <v>0</v>
          </cell>
          <cell r="K55">
            <v>0</v>
          </cell>
        </row>
      </sheetData>
      <sheetData sheetId="31"/>
      <sheetData sheetId="32">
        <row r="12">
          <cell r="I12" t="str">
            <v>Kul</v>
          </cell>
          <cell r="J12" t="str">
            <v>COA</v>
          </cell>
          <cell r="L12" t="str">
            <v>EH</v>
          </cell>
          <cell r="M12">
            <v>0</v>
          </cell>
          <cell r="T12" t="str">
            <v>COA</v>
          </cell>
          <cell r="U12" t="str">
            <v>Coal</v>
          </cell>
        </row>
        <row r="13">
          <cell r="I13" t="str">
            <v>kulR</v>
          </cell>
          <cell r="J13" t="str">
            <v>COA</v>
          </cell>
          <cell r="L13" t="str">
            <v>EP</v>
          </cell>
          <cell r="M13">
            <v>0</v>
          </cell>
          <cell r="T13" t="str">
            <v>HFO</v>
          </cell>
          <cell r="U13" t="str">
            <v>Heavy Fuel Oil</v>
          </cell>
        </row>
        <row r="14">
          <cell r="I14" t="str">
            <v>olie</v>
          </cell>
          <cell r="J14" t="str">
            <v>HFO</v>
          </cell>
          <cell r="L14" t="str">
            <v>HS</v>
          </cell>
          <cell r="M14">
            <v>0</v>
          </cell>
          <cell r="T14" t="str">
            <v>DSL</v>
          </cell>
          <cell r="U14" t="str">
            <v>Diesel</v>
          </cell>
        </row>
        <row r="15">
          <cell r="I15" t="str">
            <v>gasolie</v>
          </cell>
          <cell r="J15" t="str">
            <v>DSL</v>
          </cell>
          <cell r="L15" t="str">
            <v>HY</v>
          </cell>
          <cell r="M15" t="str">
            <v>HYD</v>
          </cell>
          <cell r="T15" t="str">
            <v>NGA</v>
          </cell>
          <cell r="U15" t="str">
            <v>Nat. Gas</v>
          </cell>
        </row>
        <row r="16">
          <cell r="I16" t="str">
            <v>naturgas</v>
          </cell>
          <cell r="J16" t="str">
            <v>GAS</v>
          </cell>
          <cell r="L16" t="str">
            <v>IM</v>
          </cell>
          <cell r="M16">
            <v>0</v>
          </cell>
          <cell r="T16" t="str">
            <v>SNG</v>
          </cell>
          <cell r="U16" t="str">
            <v>Bio Synt Nat Gat</v>
          </cell>
        </row>
        <row r="17">
          <cell r="I17" t="str">
            <v>naturgasCKV</v>
          </cell>
          <cell r="J17" t="str">
            <v>GAS</v>
          </cell>
          <cell r="L17" t="str">
            <v>PV</v>
          </cell>
          <cell r="M17" t="str">
            <v>SOL</v>
          </cell>
          <cell r="T17" t="str">
            <v>BGA</v>
          </cell>
          <cell r="U17" t="str">
            <v>Biogas</v>
          </cell>
        </row>
        <row r="18">
          <cell r="I18" t="str">
            <v>naturgasDKV</v>
          </cell>
          <cell r="J18" t="str">
            <v>GAS</v>
          </cell>
          <cell r="L18" t="str">
            <v>SH</v>
          </cell>
          <cell r="M18" t="str">
            <v>SOL</v>
          </cell>
          <cell r="T18" t="str">
            <v>DSB</v>
          </cell>
          <cell r="U18" t="str">
            <v>BioDiesel</v>
          </cell>
        </row>
        <row r="19">
          <cell r="I19" t="str">
            <v>halm</v>
          </cell>
          <cell r="J19" t="str">
            <v>STR</v>
          </cell>
          <cell r="L19" t="str">
            <v>WL1</v>
          </cell>
          <cell r="M19" t="str">
            <v>WIN</v>
          </cell>
          <cell r="T19" t="str">
            <v>WPE</v>
          </cell>
          <cell r="U19" t="str">
            <v>Wood Pellets</v>
          </cell>
        </row>
        <row r="20">
          <cell r="I20" t="str">
            <v>træ</v>
          </cell>
          <cell r="J20" t="str">
            <v>WOO</v>
          </cell>
          <cell r="L20" t="str">
            <v>WL2</v>
          </cell>
          <cell r="M20" t="str">
            <v>WIN</v>
          </cell>
          <cell r="T20" t="str">
            <v>WCH</v>
          </cell>
          <cell r="U20" t="str">
            <v>Wood Chips and Waste</v>
          </cell>
        </row>
        <row r="21">
          <cell r="I21" t="str">
            <v>flis</v>
          </cell>
          <cell r="J21" t="str">
            <v>WCH</v>
          </cell>
          <cell r="L21" t="str">
            <v>WL3</v>
          </cell>
          <cell r="M21" t="str">
            <v>WIN</v>
          </cell>
          <cell r="T21" t="str">
            <v>STR</v>
          </cell>
          <cell r="U21" t="str">
            <v>Straw</v>
          </cell>
        </row>
        <row r="22">
          <cell r="I22" t="str">
            <v>affald</v>
          </cell>
          <cell r="J22" t="str">
            <v>WST</v>
          </cell>
          <cell r="L22" t="str">
            <v>WS1</v>
          </cell>
          <cell r="M22" t="str">
            <v>WIN</v>
          </cell>
          <cell r="T22" t="str">
            <v>WST</v>
          </cell>
          <cell r="U22" t="str">
            <v>Waste</v>
          </cell>
        </row>
        <row r="23">
          <cell r="I23" t="str">
            <v>biogas</v>
          </cell>
          <cell r="J23" t="str">
            <v>BGA</v>
          </cell>
          <cell r="L23" t="str">
            <v>WS2</v>
          </cell>
          <cell r="M23" t="str">
            <v>WIN</v>
          </cell>
          <cell r="T23" t="str">
            <v>WIN</v>
          </cell>
          <cell r="U23" t="str">
            <v>Wind</v>
          </cell>
        </row>
        <row r="24">
          <cell r="I24" t="str">
            <v>SpidslastKBH</v>
          </cell>
          <cell r="J24" t="str">
            <v>DSL</v>
          </cell>
          <cell r="L24" t="str">
            <v>WS3</v>
          </cell>
          <cell r="M24" t="str">
            <v>WIN</v>
          </cell>
          <cell r="T24" t="str">
            <v>SOL</v>
          </cell>
          <cell r="U24" t="str">
            <v>Solar</v>
          </cell>
        </row>
        <row r="25">
          <cell r="I25" t="str">
            <v>TræpillerFV</v>
          </cell>
          <cell r="J25" t="str">
            <v>WPE</v>
          </cell>
          <cell r="T25" t="str">
            <v>GEO</v>
          </cell>
          <cell r="U25" t="str">
            <v>Geothermal</v>
          </cell>
        </row>
        <row r="26">
          <cell r="I26" t="str">
            <v>Gaskedler_DKE0</v>
          </cell>
          <cell r="J26" t="str">
            <v>GAS</v>
          </cell>
          <cell r="T26" t="str">
            <v>HYD</v>
          </cell>
          <cell r="U26" t="str">
            <v>Hydro</v>
          </cell>
        </row>
        <row r="27">
          <cell r="I27" t="str">
            <v>Kedler_DKW0_NG</v>
          </cell>
          <cell r="J27" t="str">
            <v>GAS</v>
          </cell>
          <cell r="T27" t="str">
            <v>GWA</v>
          </cell>
          <cell r="U27" t="str">
            <v>GasWaste</v>
          </cell>
        </row>
        <row r="28">
          <cell r="I28" t="str">
            <v>Kedler_DKW0_Bio</v>
          </cell>
          <cell r="J28" t="str">
            <v>WOO</v>
          </cell>
          <cell r="T28" t="str">
            <v>WAS</v>
          </cell>
          <cell r="U28" t="str">
            <v>WasteStraw</v>
          </cell>
        </row>
        <row r="29">
          <cell r="I29" t="str">
            <v>Biokedler_DKE10</v>
          </cell>
          <cell r="J29" t="str">
            <v>STR</v>
          </cell>
          <cell r="T29" t="str">
            <v>COS</v>
          </cell>
          <cell r="U29" t="str">
            <v>CoalStraw</v>
          </cell>
        </row>
        <row r="30">
          <cell r="I30" t="str">
            <v>Biokedler_DKE5-10</v>
          </cell>
          <cell r="J30" t="str">
            <v>WOO</v>
          </cell>
          <cell r="T30" t="str">
            <v>WOG</v>
          </cell>
          <cell r="U30" t="str">
            <v>WoodGas</v>
          </cell>
        </row>
        <row r="31">
          <cell r="I31" t="str">
            <v>Biokedler_DKE0-5</v>
          </cell>
          <cell r="J31" t="str">
            <v>WOO</v>
          </cell>
          <cell r="T31" t="str">
            <v>WOO</v>
          </cell>
          <cell r="U31" t="str">
            <v>Wood</v>
          </cell>
        </row>
        <row r="32">
          <cell r="I32" t="str">
            <v>Kedler_DKE0</v>
          </cell>
          <cell r="J32" t="str">
            <v>STR</v>
          </cell>
          <cell r="T32" t="str">
            <v>FL1</v>
          </cell>
          <cell r="U32" t="str">
            <v>Flex1</v>
          </cell>
        </row>
        <row r="33">
          <cell r="I33" t="str">
            <v>BioKedler_DKW5-10</v>
          </cell>
          <cell r="J33" t="str">
            <v>WOO</v>
          </cell>
          <cell r="T33" t="str">
            <v>FL2</v>
          </cell>
          <cell r="U33" t="str">
            <v>Flex2</v>
          </cell>
        </row>
        <row r="34">
          <cell r="I34" t="str">
            <v>Lynetten</v>
          </cell>
          <cell r="J34" t="str">
            <v>WST</v>
          </cell>
          <cell r="T34" t="str">
            <v>GAS</v>
          </cell>
          <cell r="U34" t="str">
            <v>Gas</v>
          </cell>
        </row>
        <row r="35">
          <cell r="I35" t="str">
            <v>ha40tp60</v>
          </cell>
          <cell r="J35" t="str">
            <v>WPE</v>
          </cell>
        </row>
        <row r="36">
          <cell r="I36" t="str">
            <v>go58fo28ng14</v>
          </cell>
          <cell r="J36" t="str">
            <v>DSL</v>
          </cell>
        </row>
        <row r="37">
          <cell r="I37" t="str">
            <v>affald93ng7</v>
          </cell>
          <cell r="J37" t="str">
            <v>WST</v>
          </cell>
        </row>
        <row r="38">
          <cell r="I38" t="str">
            <v>aff63tr25ha12</v>
          </cell>
          <cell r="J38" t="str">
            <v>WST</v>
          </cell>
        </row>
        <row r="39">
          <cell r="I39" t="str">
            <v>AVV2_2005</v>
          </cell>
          <cell r="J39" t="str">
            <v>GAS</v>
          </cell>
        </row>
        <row r="40">
          <cell r="I40" t="str">
            <v>AVV2_2006</v>
          </cell>
          <cell r="J40" t="str">
            <v>GAS</v>
          </cell>
        </row>
        <row r="41">
          <cell r="I41" t="str">
            <v>AVV2_2010</v>
          </cell>
          <cell r="J41" t="str">
            <v>FL2</v>
          </cell>
        </row>
        <row r="42">
          <cell r="I42" t="str">
            <v>AVV2_2011</v>
          </cell>
          <cell r="J42" t="str">
            <v>FL2</v>
          </cell>
        </row>
        <row r="43">
          <cell r="I43" t="str">
            <v>ng30flis70</v>
          </cell>
          <cell r="J43" t="str">
            <v>FL1</v>
          </cell>
        </row>
        <row r="44">
          <cell r="I44" t="str">
            <v>go42ng57tr1</v>
          </cell>
          <cell r="J44" t="str">
            <v>GAS</v>
          </cell>
        </row>
        <row r="45">
          <cell r="I45" t="str">
            <v>go85fo15</v>
          </cell>
          <cell r="J45" t="str">
            <v>DSL</v>
          </cell>
        </row>
        <row r="46">
          <cell r="I46" t="str">
            <v>kul91fo3ha6</v>
          </cell>
          <cell r="J46" t="str">
            <v>COA</v>
          </cell>
        </row>
        <row r="47">
          <cell r="I47" t="str">
            <v>kul90ha10</v>
          </cell>
          <cell r="J47" t="str">
            <v>COA</v>
          </cell>
        </row>
        <row r="48">
          <cell r="I48" t="str">
            <v>kul51ha38tr10fo1</v>
          </cell>
          <cell r="J48" t="str">
            <v>COS</v>
          </cell>
        </row>
        <row r="49">
          <cell r="I49" t="str">
            <v>kul60ha40</v>
          </cell>
          <cell r="J49" t="str">
            <v>WPE</v>
          </cell>
        </row>
        <row r="50">
          <cell r="I50" t="str">
            <v>go84ng16</v>
          </cell>
          <cell r="J50" t="str">
            <v>DSL</v>
          </cell>
        </row>
        <row r="51">
          <cell r="I51" t="str">
            <v>af63ha19tr12ng6</v>
          </cell>
          <cell r="J51" t="str">
            <v>FL1</v>
          </cell>
        </row>
        <row r="52">
          <cell r="I52" t="str">
            <v>halm80træ20</v>
          </cell>
          <cell r="J52" t="str">
            <v>STR</v>
          </cell>
        </row>
        <row r="53">
          <cell r="I53" t="str">
            <v>halm50aff50</v>
          </cell>
          <cell r="J53" t="str">
            <v>WAS</v>
          </cell>
        </row>
        <row r="54">
          <cell r="I54" t="str">
            <v>ng50aff50</v>
          </cell>
          <cell r="J54" t="str">
            <v>GWA</v>
          </cell>
        </row>
        <row r="55">
          <cell r="I55" t="str">
            <v>ng52aff48</v>
          </cell>
          <cell r="J55" t="str">
            <v>GWA</v>
          </cell>
        </row>
        <row r="56">
          <cell r="I56" t="str">
            <v>ng65aff35</v>
          </cell>
          <cell r="J56" t="str">
            <v>GWA</v>
          </cell>
        </row>
        <row r="57">
          <cell r="I57" t="str">
            <v>Rapsolie</v>
          </cell>
          <cell r="J57" t="str">
            <v>DSB</v>
          </cell>
        </row>
        <row r="58">
          <cell r="I58" t="str">
            <v>Kul&amp;BiomassCoal</v>
          </cell>
          <cell r="J58" t="str">
            <v>XXX</v>
          </cell>
        </row>
        <row r="59">
          <cell r="I59" t="str">
            <v>Kul&amp;Kul60Træ40</v>
          </cell>
          <cell r="J59" t="str">
            <v>XXX</v>
          </cell>
        </row>
        <row r="60">
          <cell r="I60" t="str">
            <v>Kul&amp;Kul80Træ20</v>
          </cell>
          <cell r="J60" t="str">
            <v>COA</v>
          </cell>
        </row>
        <row r="61">
          <cell r="I61" t="str">
            <v>Kul&amp;kul81fo4tr15</v>
          </cell>
          <cell r="J61" t="str">
            <v>COA</v>
          </cell>
        </row>
        <row r="62">
          <cell r="I62" t="str">
            <v>Kul&amp;kul95ha5</v>
          </cell>
          <cell r="J62" t="str">
            <v>COA</v>
          </cell>
        </row>
        <row r="63">
          <cell r="I63" t="str">
            <v>Kul&amp;naturgas</v>
          </cell>
          <cell r="J63" t="str">
            <v>COA</v>
          </cell>
        </row>
        <row r="64">
          <cell r="I64" t="str">
            <v>Kul&amp;træ</v>
          </cell>
          <cell r="J64" t="str">
            <v>XXX</v>
          </cell>
        </row>
        <row r="65">
          <cell r="I65" t="str">
            <v>kulR&amp;kulflisR</v>
          </cell>
          <cell r="J65" t="str">
            <v>COA</v>
          </cell>
        </row>
        <row r="66">
          <cell r="I66" t="str">
            <v>naturgas&amp;AVV2</v>
          </cell>
          <cell r="J66" t="str">
            <v>FL2</v>
          </cell>
        </row>
        <row r="67">
          <cell r="I67" t="str">
            <v>naturgasCKV&amp;træ</v>
          </cell>
          <cell r="J67" t="str">
            <v>FL2</v>
          </cell>
        </row>
        <row r="68">
          <cell r="I68" t="str">
            <v>ng30flis70&amp;flis</v>
          </cell>
          <cell r="J68" t="str">
            <v>WOG</v>
          </cell>
        </row>
        <row r="69">
          <cell r="I69" t="str">
            <v>ngckv68fo32&amp;ngckv50fo15ha5tr30</v>
          </cell>
          <cell r="J69" t="str">
            <v>GAS</v>
          </cell>
        </row>
      </sheetData>
      <sheetData sheetId="33"/>
      <sheetData sheetId="34"/>
      <sheetData sheetId="35">
        <row r="49">
          <cell r="D49" t="b">
            <v>0</v>
          </cell>
        </row>
        <row r="50">
          <cell r="D50" t="b">
            <v>1</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ElDemand"/>
      <sheetName val="Transmission"/>
      <sheetName val="DHDemand"/>
      <sheetName val="Plants"/>
      <sheetName val="TechnologyData"/>
      <sheetName val="FuelPrice"/>
      <sheetName val="FuelTax"/>
      <sheetName val="FuelMix"/>
      <sheetName val="FuelProperty"/>
      <sheetName val="DHprice"/>
      <sheetName val="Subsidy"/>
      <sheetName val="TVAR"/>
      <sheetName val="YVAR"/>
      <sheetName val="Data fra Sammenfatningsmodellen"/>
      <sheetName val="Vind- &amp; Biogasprognoser"/>
      <sheetName val="Udtræk Elkapaciteter"/>
    </sheetNames>
    <sheetDataSet>
      <sheetData sheetId="0">
        <row r="1">
          <cell r="A1" t="str">
            <v>RAMSES version 6.12 DATA SET</v>
          </cell>
        </row>
      </sheetData>
      <sheetData sheetId="1"/>
      <sheetData sheetId="2"/>
      <sheetData sheetId="3"/>
      <sheetData sheetId="4">
        <row r="2">
          <cell r="H2">
            <v>2004</v>
          </cell>
          <cell r="J2">
            <v>2035</v>
          </cell>
        </row>
        <row r="4">
          <cell r="J4" t="b">
            <v>1</v>
          </cell>
        </row>
        <row r="5">
          <cell r="J5" t="b">
            <v>1</v>
          </cell>
        </row>
        <row r="6">
          <cell r="J6">
            <v>1000</v>
          </cell>
        </row>
      </sheetData>
      <sheetData sheetId="5">
        <row r="11">
          <cell r="F11">
            <v>247</v>
          </cell>
        </row>
        <row r="14">
          <cell r="A14" t="str">
            <v>BiomassLargeCHP</v>
          </cell>
          <cell r="B14" t="str">
            <v>Eff.</v>
          </cell>
          <cell r="C14" t="str">
            <v>Cb</v>
          </cell>
          <cell r="D14" t="str">
            <v>Cv</v>
          </cell>
          <cell r="E14" t="str">
            <v>POutage</v>
          </cell>
          <cell r="F14" t="str">
            <v>UPOutage</v>
          </cell>
          <cell r="G14" t="str">
            <v>Invest</v>
          </cell>
          <cell r="H14" t="str">
            <v>O&amp;Mfixed</v>
          </cell>
          <cell r="I14" t="str">
            <v>O&amp;Mvar</v>
          </cell>
          <cell r="J14" t="str">
            <v>Desulp</v>
          </cell>
          <cell r="K14" t="str">
            <v>NO2</v>
          </cell>
          <cell r="L14" t="str">
            <v>CH4</v>
          </cell>
          <cell r="M14" t="str">
            <v>N2O</v>
          </cell>
          <cell r="O14" t="str">
            <v>OnshoreWindPark</v>
          </cell>
          <cell r="P14" t="str">
            <v>Eff.</v>
          </cell>
          <cell r="Q14" t="str">
            <v>Cb</v>
          </cell>
          <cell r="R14" t="str">
            <v>Cv</v>
          </cell>
          <cell r="S14" t="str">
            <v>POutage</v>
          </cell>
          <cell r="T14" t="str">
            <v>UPOutage</v>
          </cell>
          <cell r="U14" t="str">
            <v>Invest</v>
          </cell>
          <cell r="V14" t="str">
            <v>O&amp;Mfixed</v>
          </cell>
          <cell r="W14" t="str">
            <v>O&amp;Mvar</v>
          </cell>
          <cell r="X14" t="str">
            <v>Desulp</v>
          </cell>
          <cell r="Y14" t="str">
            <v>NO2</v>
          </cell>
          <cell r="Z14" t="str">
            <v>CH4</v>
          </cell>
          <cell r="AA14" t="str">
            <v>N2O</v>
          </cell>
        </row>
        <row r="15">
          <cell r="A15" t="str">
            <v>Investeringsår</v>
          </cell>
          <cell r="B15" t="str">
            <v>%</v>
          </cell>
          <cell r="C15" t="str">
            <v>p.u.</v>
          </cell>
          <cell r="D15" t="str">
            <v>p.u.</v>
          </cell>
          <cell r="E15" t="str">
            <v>%</v>
          </cell>
          <cell r="F15" t="str">
            <v>%</v>
          </cell>
          <cell r="G15" t="str">
            <v>Mkr./MW</v>
          </cell>
          <cell r="H15" t="str">
            <v>Mkr/MWy</v>
          </cell>
          <cell r="I15" t="str">
            <v>kr/MWh</v>
          </cell>
          <cell r="J15" t="str">
            <v>p.u</v>
          </cell>
          <cell r="K15" t="str">
            <v>g/GJ</v>
          </cell>
          <cell r="L15" t="str">
            <v>g/GJ</v>
          </cell>
          <cell r="M15" t="str">
            <v>g/GJ</v>
          </cell>
          <cell r="O15" t="str">
            <v>Investeringsår</v>
          </cell>
          <cell r="P15" t="str">
            <v>%</v>
          </cell>
          <cell r="Q15" t="str">
            <v>p.u.</v>
          </cell>
          <cell r="R15" t="str">
            <v>p.u.</v>
          </cell>
          <cell r="S15" t="str">
            <v>%</v>
          </cell>
          <cell r="T15" t="str">
            <v>%</v>
          </cell>
          <cell r="U15" t="str">
            <v>Mkr./MW</v>
          </cell>
          <cell r="V15" t="str">
            <v>Mkr/MWy</v>
          </cell>
          <cell r="W15" t="str">
            <v>kr/MWh</v>
          </cell>
          <cell r="X15" t="str">
            <v>p.u</v>
          </cell>
          <cell r="Y15" t="str">
            <v>g/GJ</v>
          </cell>
          <cell r="Z15" t="str">
            <v>g/GJ</v>
          </cell>
          <cell r="AA15" t="str">
            <v>g/GJ</v>
          </cell>
        </row>
        <row r="16">
          <cell r="A16">
            <v>2010</v>
          </cell>
          <cell r="B16">
            <v>0.437</v>
          </cell>
          <cell r="C16">
            <v>0.75</v>
          </cell>
          <cell r="D16">
            <v>0.15</v>
          </cell>
          <cell r="E16">
            <v>7.0000000000000007E-2</v>
          </cell>
          <cell r="F16">
            <v>7.0000000000000007E-2</v>
          </cell>
          <cell r="G16">
            <v>15.198</v>
          </cell>
          <cell r="H16">
            <v>0.42614000000000002</v>
          </cell>
          <cell r="I16">
            <v>14.9</v>
          </cell>
          <cell r="J16">
            <v>0.97</v>
          </cell>
          <cell r="K16">
            <v>38</v>
          </cell>
          <cell r="L16">
            <v>2</v>
          </cell>
          <cell r="M16">
            <v>0.8</v>
          </cell>
          <cell r="O16">
            <v>2010</v>
          </cell>
          <cell r="P16">
            <v>1</v>
          </cell>
          <cell r="Q16">
            <v>0</v>
          </cell>
          <cell r="R16">
            <v>0</v>
          </cell>
          <cell r="S16">
            <v>0</v>
          </cell>
          <cell r="T16">
            <v>0</v>
          </cell>
          <cell r="U16">
            <v>10.43</v>
          </cell>
          <cell r="V16">
            <v>0.15645000000000001</v>
          </cell>
          <cell r="W16">
            <v>52.15</v>
          </cell>
          <cell r="X16">
            <v>0</v>
          </cell>
          <cell r="Y16">
            <v>0</v>
          </cell>
          <cell r="Z16">
            <v>0</v>
          </cell>
          <cell r="AA16">
            <v>0</v>
          </cell>
        </row>
        <row r="17">
          <cell r="A17">
            <v>2011</v>
          </cell>
          <cell r="B17">
            <v>0.437</v>
          </cell>
          <cell r="C17">
            <v>0.75</v>
          </cell>
          <cell r="D17">
            <v>0.15</v>
          </cell>
          <cell r="E17">
            <v>7.0000000000000007E-2</v>
          </cell>
          <cell r="F17">
            <v>7.0000000000000007E-2</v>
          </cell>
          <cell r="G17">
            <v>15.198</v>
          </cell>
          <cell r="H17">
            <v>0.42614000000000002</v>
          </cell>
          <cell r="I17">
            <v>14.9</v>
          </cell>
          <cell r="J17">
            <v>0.97</v>
          </cell>
          <cell r="K17">
            <v>38</v>
          </cell>
          <cell r="L17">
            <v>2</v>
          </cell>
          <cell r="M17">
            <v>0.8</v>
          </cell>
          <cell r="O17">
            <v>2011</v>
          </cell>
          <cell r="P17">
            <v>1</v>
          </cell>
          <cell r="Q17">
            <v>0</v>
          </cell>
          <cell r="R17">
            <v>0</v>
          </cell>
          <cell r="S17">
            <v>0</v>
          </cell>
          <cell r="T17">
            <v>0</v>
          </cell>
          <cell r="U17">
            <v>10.43</v>
          </cell>
          <cell r="V17">
            <v>0.15645000000000001</v>
          </cell>
          <cell r="W17">
            <v>52.15</v>
          </cell>
          <cell r="X17">
            <v>0</v>
          </cell>
          <cell r="Y17">
            <v>0</v>
          </cell>
          <cell r="Z17">
            <v>0</v>
          </cell>
          <cell r="AA17">
            <v>0</v>
          </cell>
        </row>
        <row r="18">
          <cell r="A18">
            <v>2012</v>
          </cell>
          <cell r="B18">
            <v>0.437</v>
          </cell>
          <cell r="C18">
            <v>0.75</v>
          </cell>
          <cell r="D18">
            <v>0.15</v>
          </cell>
          <cell r="E18">
            <v>7.0000000000000007E-2</v>
          </cell>
          <cell r="F18">
            <v>7.0000000000000007E-2</v>
          </cell>
          <cell r="G18">
            <v>15.198</v>
          </cell>
          <cell r="H18">
            <v>0.42614000000000002</v>
          </cell>
          <cell r="I18">
            <v>14.9</v>
          </cell>
          <cell r="J18">
            <v>0.97</v>
          </cell>
          <cell r="K18">
            <v>38</v>
          </cell>
          <cell r="L18">
            <v>2</v>
          </cell>
          <cell r="M18">
            <v>0.8</v>
          </cell>
          <cell r="O18">
            <v>2012</v>
          </cell>
          <cell r="P18">
            <v>1</v>
          </cell>
          <cell r="Q18">
            <v>0</v>
          </cell>
          <cell r="R18">
            <v>0</v>
          </cell>
          <cell r="S18">
            <v>0</v>
          </cell>
          <cell r="T18">
            <v>0</v>
          </cell>
          <cell r="U18">
            <v>10.43</v>
          </cell>
          <cell r="V18">
            <v>0.15645000000000001</v>
          </cell>
          <cell r="W18">
            <v>52.15</v>
          </cell>
          <cell r="X18">
            <v>0</v>
          </cell>
          <cell r="Y18">
            <v>0</v>
          </cell>
          <cell r="Z18">
            <v>0</v>
          </cell>
          <cell r="AA18">
            <v>0</v>
          </cell>
        </row>
        <row r="19">
          <cell r="A19">
            <v>2013</v>
          </cell>
          <cell r="B19">
            <v>0.437</v>
          </cell>
          <cell r="C19">
            <v>0.75</v>
          </cell>
          <cell r="D19">
            <v>0.15</v>
          </cell>
          <cell r="E19">
            <v>7.0000000000000007E-2</v>
          </cell>
          <cell r="F19">
            <v>7.0000000000000007E-2</v>
          </cell>
          <cell r="G19">
            <v>15.198</v>
          </cell>
          <cell r="H19">
            <v>0.42614000000000002</v>
          </cell>
          <cell r="I19">
            <v>14.9</v>
          </cell>
          <cell r="J19">
            <v>0.97</v>
          </cell>
          <cell r="K19">
            <v>38</v>
          </cell>
          <cell r="L19">
            <v>2</v>
          </cell>
          <cell r="M19">
            <v>0.8</v>
          </cell>
          <cell r="O19">
            <v>2013</v>
          </cell>
          <cell r="P19">
            <v>1</v>
          </cell>
          <cell r="Q19">
            <v>0</v>
          </cell>
          <cell r="R19">
            <v>0</v>
          </cell>
          <cell r="S19">
            <v>0</v>
          </cell>
          <cell r="T19">
            <v>0</v>
          </cell>
          <cell r="U19">
            <v>10.43</v>
          </cell>
          <cell r="V19">
            <v>0.15645000000000001</v>
          </cell>
          <cell r="W19">
            <v>52.15</v>
          </cell>
          <cell r="X19">
            <v>0</v>
          </cell>
          <cell r="Y19">
            <v>0</v>
          </cell>
          <cell r="Z19">
            <v>0</v>
          </cell>
          <cell r="AA19">
            <v>0</v>
          </cell>
        </row>
        <row r="20">
          <cell r="A20">
            <v>2014</v>
          </cell>
          <cell r="B20">
            <v>0.437</v>
          </cell>
          <cell r="C20">
            <v>0.75</v>
          </cell>
          <cell r="D20">
            <v>0.15</v>
          </cell>
          <cell r="E20">
            <v>7.0000000000000007E-2</v>
          </cell>
          <cell r="F20">
            <v>7.0000000000000007E-2</v>
          </cell>
          <cell r="G20">
            <v>15.198</v>
          </cell>
          <cell r="H20">
            <v>0.42614000000000002</v>
          </cell>
          <cell r="I20">
            <v>14.9</v>
          </cell>
          <cell r="J20">
            <v>0.97</v>
          </cell>
          <cell r="K20">
            <v>38</v>
          </cell>
          <cell r="L20">
            <v>2</v>
          </cell>
          <cell r="M20">
            <v>0.8</v>
          </cell>
          <cell r="O20">
            <v>2014</v>
          </cell>
          <cell r="P20">
            <v>1</v>
          </cell>
          <cell r="Q20">
            <v>0</v>
          </cell>
          <cell r="R20">
            <v>0</v>
          </cell>
          <cell r="S20">
            <v>0</v>
          </cell>
          <cell r="T20">
            <v>0</v>
          </cell>
          <cell r="U20">
            <v>10.43</v>
          </cell>
          <cell r="V20">
            <v>0.15645000000000001</v>
          </cell>
          <cell r="W20">
            <v>52.15</v>
          </cell>
          <cell r="X20">
            <v>0</v>
          </cell>
          <cell r="Y20">
            <v>0</v>
          </cell>
          <cell r="Z20">
            <v>0</v>
          </cell>
          <cell r="AA20">
            <v>0</v>
          </cell>
        </row>
        <row r="21">
          <cell r="A21">
            <v>2015</v>
          </cell>
          <cell r="B21">
            <v>0.437</v>
          </cell>
          <cell r="C21">
            <v>0.75</v>
          </cell>
          <cell r="D21">
            <v>0.15</v>
          </cell>
          <cell r="E21">
            <v>7.0000000000000007E-2</v>
          </cell>
          <cell r="F21">
            <v>7.0000000000000007E-2</v>
          </cell>
          <cell r="G21">
            <v>15.198</v>
          </cell>
          <cell r="H21">
            <v>0.42614000000000002</v>
          </cell>
          <cell r="I21">
            <v>14.9</v>
          </cell>
          <cell r="J21">
            <v>0.97</v>
          </cell>
          <cell r="K21">
            <v>38</v>
          </cell>
          <cell r="L21">
            <v>2</v>
          </cell>
          <cell r="M21">
            <v>0.8</v>
          </cell>
          <cell r="O21">
            <v>2015</v>
          </cell>
          <cell r="P21">
            <v>1</v>
          </cell>
          <cell r="Q21">
            <v>0</v>
          </cell>
          <cell r="R21">
            <v>0</v>
          </cell>
          <cell r="S21">
            <v>0</v>
          </cell>
          <cell r="T21">
            <v>0</v>
          </cell>
          <cell r="U21">
            <v>10.43</v>
          </cell>
          <cell r="V21">
            <v>0.15645000000000001</v>
          </cell>
          <cell r="W21">
            <v>52.15</v>
          </cell>
          <cell r="X21">
            <v>0</v>
          </cell>
          <cell r="Y21">
            <v>0</v>
          </cell>
          <cell r="Z21">
            <v>0</v>
          </cell>
          <cell r="AA21">
            <v>0</v>
          </cell>
        </row>
        <row r="22">
          <cell r="A22">
            <v>2016</v>
          </cell>
          <cell r="B22">
            <v>0.44174999999999998</v>
          </cell>
          <cell r="C22">
            <v>0.76800000000000002</v>
          </cell>
          <cell r="D22">
            <v>0.15</v>
          </cell>
          <cell r="E22">
            <v>7.0000000000000007E-2</v>
          </cell>
          <cell r="F22">
            <v>7.0000000000000007E-2</v>
          </cell>
          <cell r="G22">
            <v>15.1831</v>
          </cell>
          <cell r="H22">
            <v>0.43269600000000003</v>
          </cell>
          <cell r="I22">
            <v>15.198</v>
          </cell>
          <cell r="J22">
            <v>0.97</v>
          </cell>
          <cell r="K22">
            <v>37.4</v>
          </cell>
          <cell r="L22">
            <v>2</v>
          </cell>
          <cell r="M22">
            <v>0.8</v>
          </cell>
          <cell r="O22">
            <v>2016</v>
          </cell>
          <cell r="P22">
            <v>1</v>
          </cell>
          <cell r="Q22">
            <v>0</v>
          </cell>
          <cell r="R22">
            <v>0</v>
          </cell>
          <cell r="S22">
            <v>0</v>
          </cell>
          <cell r="T22">
            <v>0</v>
          </cell>
          <cell r="U22">
            <v>10.3108</v>
          </cell>
          <cell r="V22">
            <v>0.15421499999999999</v>
          </cell>
          <cell r="W22">
            <v>51.405000000000001</v>
          </cell>
          <cell r="X22">
            <v>0</v>
          </cell>
          <cell r="Y22">
            <v>0</v>
          </cell>
          <cell r="Z22">
            <v>0</v>
          </cell>
          <cell r="AA22">
            <v>0</v>
          </cell>
        </row>
        <row r="23">
          <cell r="A23">
            <v>2017</v>
          </cell>
          <cell r="B23">
            <v>0.44649999999999995</v>
          </cell>
          <cell r="C23">
            <v>0.78600000000000003</v>
          </cell>
          <cell r="D23">
            <v>0.15</v>
          </cell>
          <cell r="E23">
            <v>7.0000000000000007E-2</v>
          </cell>
          <cell r="F23">
            <v>7.0000000000000007E-2</v>
          </cell>
          <cell r="G23">
            <v>15.168199999999999</v>
          </cell>
          <cell r="H23">
            <v>0.43925200000000003</v>
          </cell>
          <cell r="I23">
            <v>15.496</v>
          </cell>
          <cell r="J23">
            <v>0.97</v>
          </cell>
          <cell r="K23">
            <v>36.799999999999997</v>
          </cell>
          <cell r="L23">
            <v>2</v>
          </cell>
          <cell r="M23">
            <v>0.8</v>
          </cell>
          <cell r="O23">
            <v>2017</v>
          </cell>
          <cell r="P23">
            <v>1</v>
          </cell>
          <cell r="Q23">
            <v>0</v>
          </cell>
          <cell r="R23">
            <v>0</v>
          </cell>
          <cell r="S23">
            <v>0</v>
          </cell>
          <cell r="T23">
            <v>0</v>
          </cell>
          <cell r="U23">
            <v>10.191600000000001</v>
          </cell>
          <cell r="V23">
            <v>0.15197999999999998</v>
          </cell>
          <cell r="W23">
            <v>50.660000000000004</v>
          </cell>
          <cell r="X23">
            <v>0</v>
          </cell>
          <cell r="Y23">
            <v>0</v>
          </cell>
          <cell r="Z23">
            <v>0</v>
          </cell>
          <cell r="AA23">
            <v>0</v>
          </cell>
        </row>
        <row r="24">
          <cell r="A24">
            <v>2018</v>
          </cell>
          <cell r="B24">
            <v>0.45124999999999993</v>
          </cell>
          <cell r="C24">
            <v>0.80400000000000005</v>
          </cell>
          <cell r="D24">
            <v>0.15</v>
          </cell>
          <cell r="E24">
            <v>7.0000000000000007E-2</v>
          </cell>
          <cell r="F24">
            <v>7.0000000000000007E-2</v>
          </cell>
          <cell r="G24">
            <v>15.153299999999998</v>
          </cell>
          <cell r="H24">
            <v>0.44580800000000004</v>
          </cell>
          <cell r="I24">
            <v>15.794</v>
          </cell>
          <cell r="J24">
            <v>0.97</v>
          </cell>
          <cell r="K24">
            <v>36.199999999999996</v>
          </cell>
          <cell r="L24">
            <v>2</v>
          </cell>
          <cell r="M24">
            <v>0.8</v>
          </cell>
          <cell r="O24">
            <v>2018</v>
          </cell>
          <cell r="P24">
            <v>1</v>
          </cell>
          <cell r="Q24">
            <v>0</v>
          </cell>
          <cell r="R24">
            <v>0</v>
          </cell>
          <cell r="S24">
            <v>0</v>
          </cell>
          <cell r="T24">
            <v>0</v>
          </cell>
          <cell r="U24">
            <v>10.072400000000002</v>
          </cell>
          <cell r="V24">
            <v>0.14974499999999996</v>
          </cell>
          <cell r="W24">
            <v>49.915000000000006</v>
          </cell>
          <cell r="X24">
            <v>0</v>
          </cell>
          <cell r="Y24">
            <v>0</v>
          </cell>
          <cell r="Z24">
            <v>0</v>
          </cell>
          <cell r="AA24">
            <v>0</v>
          </cell>
        </row>
        <row r="25">
          <cell r="A25">
            <v>2019</v>
          </cell>
          <cell r="B25">
            <v>0.45599999999999991</v>
          </cell>
          <cell r="C25">
            <v>0.82200000000000006</v>
          </cell>
          <cell r="D25">
            <v>0.15</v>
          </cell>
          <cell r="E25">
            <v>7.0000000000000007E-2</v>
          </cell>
          <cell r="F25">
            <v>7.0000000000000007E-2</v>
          </cell>
          <cell r="G25">
            <v>15.138399999999997</v>
          </cell>
          <cell r="H25">
            <v>0.45236400000000004</v>
          </cell>
          <cell r="I25">
            <v>16.091999999999999</v>
          </cell>
          <cell r="J25">
            <v>0.97</v>
          </cell>
          <cell r="K25">
            <v>35.599999999999994</v>
          </cell>
          <cell r="L25">
            <v>2</v>
          </cell>
          <cell r="M25">
            <v>0.8</v>
          </cell>
          <cell r="O25">
            <v>2019</v>
          </cell>
          <cell r="P25">
            <v>1</v>
          </cell>
          <cell r="Q25">
            <v>0</v>
          </cell>
          <cell r="R25">
            <v>0</v>
          </cell>
          <cell r="S25">
            <v>0</v>
          </cell>
          <cell r="T25">
            <v>0</v>
          </cell>
          <cell r="U25">
            <v>9.9532000000000025</v>
          </cell>
          <cell r="V25">
            <v>0.14750999999999995</v>
          </cell>
          <cell r="W25">
            <v>49.170000000000009</v>
          </cell>
          <cell r="X25">
            <v>0</v>
          </cell>
          <cell r="Y25">
            <v>0</v>
          </cell>
          <cell r="Z25">
            <v>0</v>
          </cell>
          <cell r="AA25">
            <v>0</v>
          </cell>
        </row>
        <row r="26">
          <cell r="A26">
            <v>2020</v>
          </cell>
          <cell r="B26">
            <v>0.46074999999999999</v>
          </cell>
          <cell r="C26">
            <v>0.84</v>
          </cell>
          <cell r="D26">
            <v>0.15</v>
          </cell>
          <cell r="E26">
            <v>7.0000000000000007E-2</v>
          </cell>
          <cell r="F26">
            <v>7.0000000000000007E-2</v>
          </cell>
          <cell r="G26">
            <v>15.123499999999998</v>
          </cell>
          <cell r="H26">
            <v>0.45891999999999999</v>
          </cell>
          <cell r="I26">
            <v>16.39</v>
          </cell>
          <cell r="J26">
            <v>0.97</v>
          </cell>
          <cell r="K26">
            <v>35</v>
          </cell>
          <cell r="L26">
            <v>2</v>
          </cell>
          <cell r="M26">
            <v>0.8</v>
          </cell>
          <cell r="O26">
            <v>2020</v>
          </cell>
          <cell r="P26">
            <v>1</v>
          </cell>
          <cell r="Q26">
            <v>0</v>
          </cell>
          <cell r="R26">
            <v>0</v>
          </cell>
          <cell r="S26">
            <v>0</v>
          </cell>
          <cell r="T26">
            <v>0</v>
          </cell>
          <cell r="U26">
            <v>9.8340000000000014</v>
          </cell>
          <cell r="V26">
            <v>0.14527499999999999</v>
          </cell>
          <cell r="W26">
            <v>48.425000000000004</v>
          </cell>
          <cell r="X26">
            <v>0</v>
          </cell>
          <cell r="Y26">
            <v>0</v>
          </cell>
          <cell r="Z26">
            <v>0</v>
          </cell>
          <cell r="AA26">
            <v>0</v>
          </cell>
        </row>
        <row r="27">
          <cell r="A27">
            <v>2021</v>
          </cell>
          <cell r="B27">
            <v>0.46407500000000002</v>
          </cell>
          <cell r="C27">
            <v>0.85699999999999998</v>
          </cell>
          <cell r="D27">
            <v>0.15</v>
          </cell>
          <cell r="E27">
            <v>7.0000000000000007E-2</v>
          </cell>
          <cell r="F27">
            <v>7.0000000000000007E-2</v>
          </cell>
          <cell r="G27">
            <v>15.093699999999998</v>
          </cell>
          <cell r="H27">
            <v>0.45891999999999999</v>
          </cell>
          <cell r="I27">
            <v>16.39</v>
          </cell>
          <cell r="J27">
            <v>0.97</v>
          </cell>
          <cell r="K27">
            <v>35</v>
          </cell>
          <cell r="L27">
            <v>2</v>
          </cell>
          <cell r="M27">
            <v>0.8</v>
          </cell>
          <cell r="O27">
            <v>2021</v>
          </cell>
          <cell r="P27">
            <v>1</v>
          </cell>
          <cell r="Q27">
            <v>0</v>
          </cell>
          <cell r="R27">
            <v>0</v>
          </cell>
          <cell r="S27">
            <v>0</v>
          </cell>
          <cell r="T27">
            <v>0</v>
          </cell>
          <cell r="U27">
            <v>9.811650000000002</v>
          </cell>
          <cell r="V27">
            <v>0.14415749999999999</v>
          </cell>
          <cell r="W27">
            <v>48.052500000000002</v>
          </cell>
          <cell r="X27">
            <v>0</v>
          </cell>
          <cell r="Y27">
            <v>0</v>
          </cell>
          <cell r="Z27">
            <v>0</v>
          </cell>
          <cell r="AA27">
            <v>0</v>
          </cell>
        </row>
        <row r="28">
          <cell r="A28">
            <v>2022</v>
          </cell>
          <cell r="B28">
            <v>0.46740000000000004</v>
          </cell>
          <cell r="C28">
            <v>0.874</v>
          </cell>
          <cell r="D28">
            <v>0.15</v>
          </cell>
          <cell r="E28">
            <v>7.0000000000000007E-2</v>
          </cell>
          <cell r="F28">
            <v>7.0000000000000007E-2</v>
          </cell>
          <cell r="G28">
            <v>15.063899999999999</v>
          </cell>
          <cell r="H28">
            <v>0.45891999999999999</v>
          </cell>
          <cell r="I28">
            <v>16.39</v>
          </cell>
          <cell r="J28">
            <v>0.97</v>
          </cell>
          <cell r="K28">
            <v>35</v>
          </cell>
          <cell r="L28">
            <v>2</v>
          </cell>
          <cell r="M28">
            <v>0.8</v>
          </cell>
          <cell r="O28">
            <v>2022</v>
          </cell>
          <cell r="P28">
            <v>1</v>
          </cell>
          <cell r="Q28">
            <v>0</v>
          </cell>
          <cell r="R28">
            <v>0</v>
          </cell>
          <cell r="S28">
            <v>0</v>
          </cell>
          <cell r="T28">
            <v>0</v>
          </cell>
          <cell r="U28">
            <v>9.7893000000000026</v>
          </cell>
          <cell r="V28">
            <v>0.14304</v>
          </cell>
          <cell r="W28">
            <v>47.68</v>
          </cell>
          <cell r="X28">
            <v>0</v>
          </cell>
          <cell r="Y28">
            <v>0</v>
          </cell>
          <cell r="Z28">
            <v>0</v>
          </cell>
          <cell r="AA28">
            <v>0</v>
          </cell>
        </row>
        <row r="29">
          <cell r="A29">
            <v>2023</v>
          </cell>
          <cell r="B29">
            <v>0.47072500000000006</v>
          </cell>
          <cell r="C29">
            <v>0.89100000000000001</v>
          </cell>
          <cell r="D29">
            <v>0.15</v>
          </cell>
          <cell r="E29">
            <v>7.0000000000000007E-2</v>
          </cell>
          <cell r="F29">
            <v>7.0000000000000007E-2</v>
          </cell>
          <cell r="G29">
            <v>15.034099999999999</v>
          </cell>
          <cell r="H29">
            <v>0.45891999999999999</v>
          </cell>
          <cell r="I29">
            <v>16.39</v>
          </cell>
          <cell r="J29">
            <v>0.97</v>
          </cell>
          <cell r="K29">
            <v>35</v>
          </cell>
          <cell r="L29">
            <v>2</v>
          </cell>
          <cell r="M29">
            <v>0.8</v>
          </cell>
          <cell r="O29">
            <v>2023</v>
          </cell>
          <cell r="P29">
            <v>1</v>
          </cell>
          <cell r="Q29">
            <v>0</v>
          </cell>
          <cell r="R29">
            <v>0</v>
          </cell>
          <cell r="S29">
            <v>0</v>
          </cell>
          <cell r="T29">
            <v>0</v>
          </cell>
          <cell r="U29">
            <v>9.7669500000000031</v>
          </cell>
          <cell r="V29">
            <v>0.14192250000000001</v>
          </cell>
          <cell r="W29">
            <v>47.307499999999997</v>
          </cell>
          <cell r="X29">
            <v>0</v>
          </cell>
          <cell r="Y29">
            <v>0</v>
          </cell>
          <cell r="Z29">
            <v>0</v>
          </cell>
          <cell r="AA29">
            <v>0</v>
          </cell>
        </row>
        <row r="30">
          <cell r="A30">
            <v>2024</v>
          </cell>
          <cell r="B30">
            <v>0.47405000000000008</v>
          </cell>
          <cell r="C30">
            <v>0.90800000000000003</v>
          </cell>
          <cell r="D30">
            <v>0.15</v>
          </cell>
          <cell r="E30">
            <v>7.0000000000000007E-2</v>
          </cell>
          <cell r="F30">
            <v>7.0000000000000007E-2</v>
          </cell>
          <cell r="G30">
            <v>15.004299999999999</v>
          </cell>
          <cell r="H30">
            <v>0.45891999999999999</v>
          </cell>
          <cell r="I30">
            <v>16.39</v>
          </cell>
          <cell r="J30">
            <v>0.97</v>
          </cell>
          <cell r="K30">
            <v>35</v>
          </cell>
          <cell r="L30">
            <v>2</v>
          </cell>
          <cell r="M30">
            <v>0.8</v>
          </cell>
          <cell r="O30">
            <v>2024</v>
          </cell>
          <cell r="P30">
            <v>1</v>
          </cell>
          <cell r="Q30">
            <v>0</v>
          </cell>
          <cell r="R30">
            <v>0</v>
          </cell>
          <cell r="S30">
            <v>0</v>
          </cell>
          <cell r="T30">
            <v>0</v>
          </cell>
          <cell r="U30">
            <v>9.7446000000000037</v>
          </cell>
          <cell r="V30">
            <v>0.14080500000000001</v>
          </cell>
          <cell r="W30">
            <v>46.934999999999995</v>
          </cell>
          <cell r="X30">
            <v>0</v>
          </cell>
          <cell r="Y30">
            <v>0</v>
          </cell>
          <cell r="Z30">
            <v>0</v>
          </cell>
          <cell r="AA30">
            <v>0</v>
          </cell>
        </row>
        <row r="31">
          <cell r="A31">
            <v>2025</v>
          </cell>
          <cell r="B31">
            <v>0.4773750000000001</v>
          </cell>
          <cell r="C31">
            <v>0.92500000000000004</v>
          </cell>
          <cell r="D31">
            <v>0.15</v>
          </cell>
          <cell r="E31">
            <v>7.0000000000000007E-2</v>
          </cell>
          <cell r="F31">
            <v>7.0000000000000007E-2</v>
          </cell>
          <cell r="G31">
            <v>14.974499999999999</v>
          </cell>
          <cell r="H31">
            <v>0.45891999999999999</v>
          </cell>
          <cell r="I31">
            <v>16.39</v>
          </cell>
          <cell r="J31">
            <v>0.97</v>
          </cell>
          <cell r="K31">
            <v>35</v>
          </cell>
          <cell r="L31">
            <v>2</v>
          </cell>
          <cell r="M31">
            <v>0.8</v>
          </cell>
          <cell r="O31">
            <v>2025</v>
          </cell>
          <cell r="P31">
            <v>1</v>
          </cell>
          <cell r="Q31">
            <v>0</v>
          </cell>
          <cell r="R31">
            <v>0</v>
          </cell>
          <cell r="S31">
            <v>0</v>
          </cell>
          <cell r="T31">
            <v>0</v>
          </cell>
          <cell r="U31">
            <v>9.7222500000000043</v>
          </cell>
          <cell r="V31">
            <v>0.13968750000000002</v>
          </cell>
          <cell r="W31">
            <v>46.562499999999993</v>
          </cell>
          <cell r="X31">
            <v>0</v>
          </cell>
          <cell r="Y31">
            <v>0</v>
          </cell>
          <cell r="Z31">
            <v>0</v>
          </cell>
          <cell r="AA31">
            <v>0</v>
          </cell>
        </row>
        <row r="32">
          <cell r="A32">
            <v>2026</v>
          </cell>
          <cell r="B32">
            <v>0.48070000000000013</v>
          </cell>
          <cell r="C32">
            <v>0.94200000000000006</v>
          </cell>
          <cell r="D32">
            <v>0.15</v>
          </cell>
          <cell r="E32">
            <v>7.0000000000000007E-2</v>
          </cell>
          <cell r="F32">
            <v>7.0000000000000007E-2</v>
          </cell>
          <cell r="G32">
            <v>14.944699999999999</v>
          </cell>
          <cell r="H32">
            <v>0.45891999999999999</v>
          </cell>
          <cell r="I32">
            <v>16.39</v>
          </cell>
          <cell r="J32">
            <v>0.97</v>
          </cell>
          <cell r="K32">
            <v>35</v>
          </cell>
          <cell r="L32">
            <v>2</v>
          </cell>
          <cell r="M32">
            <v>0.8</v>
          </cell>
          <cell r="O32">
            <v>2026</v>
          </cell>
          <cell r="P32">
            <v>1</v>
          </cell>
          <cell r="Q32">
            <v>0</v>
          </cell>
          <cell r="R32">
            <v>0</v>
          </cell>
          <cell r="S32">
            <v>0</v>
          </cell>
          <cell r="T32">
            <v>0</v>
          </cell>
          <cell r="U32">
            <v>9.6999000000000049</v>
          </cell>
          <cell r="V32">
            <v>0.13857000000000003</v>
          </cell>
          <cell r="W32">
            <v>46.189999999999991</v>
          </cell>
          <cell r="X32">
            <v>0</v>
          </cell>
          <cell r="Y32">
            <v>0</v>
          </cell>
          <cell r="Z32">
            <v>0</v>
          </cell>
          <cell r="AA32">
            <v>0</v>
          </cell>
        </row>
        <row r="33">
          <cell r="A33">
            <v>2027</v>
          </cell>
          <cell r="B33">
            <v>0.48402500000000015</v>
          </cell>
          <cell r="C33">
            <v>0.95900000000000007</v>
          </cell>
          <cell r="D33">
            <v>0.15</v>
          </cell>
          <cell r="E33">
            <v>7.0000000000000007E-2</v>
          </cell>
          <cell r="F33">
            <v>7.0000000000000007E-2</v>
          </cell>
          <cell r="G33">
            <v>14.914899999999999</v>
          </cell>
          <cell r="H33">
            <v>0.45891999999999999</v>
          </cell>
          <cell r="I33">
            <v>16.39</v>
          </cell>
          <cell r="J33">
            <v>0.97</v>
          </cell>
          <cell r="K33">
            <v>35</v>
          </cell>
          <cell r="L33">
            <v>2</v>
          </cell>
          <cell r="M33">
            <v>0.8</v>
          </cell>
          <cell r="O33">
            <v>2027</v>
          </cell>
          <cell r="P33">
            <v>1</v>
          </cell>
          <cell r="Q33">
            <v>0</v>
          </cell>
          <cell r="R33">
            <v>0</v>
          </cell>
          <cell r="S33">
            <v>0</v>
          </cell>
          <cell r="T33">
            <v>0</v>
          </cell>
          <cell r="U33">
            <v>9.6775500000000054</v>
          </cell>
          <cell r="V33">
            <v>0.13745250000000003</v>
          </cell>
          <cell r="W33">
            <v>45.817499999999988</v>
          </cell>
          <cell r="X33">
            <v>0</v>
          </cell>
          <cell r="Y33">
            <v>0</v>
          </cell>
          <cell r="Z33">
            <v>0</v>
          </cell>
          <cell r="AA33">
            <v>0</v>
          </cell>
        </row>
        <row r="34">
          <cell r="A34">
            <v>2028</v>
          </cell>
          <cell r="B34">
            <v>0.48735000000000017</v>
          </cell>
          <cell r="C34">
            <v>0.97600000000000009</v>
          </cell>
          <cell r="D34">
            <v>0.15</v>
          </cell>
          <cell r="E34">
            <v>7.0000000000000007E-2</v>
          </cell>
          <cell r="F34">
            <v>7.0000000000000007E-2</v>
          </cell>
          <cell r="G34">
            <v>14.8851</v>
          </cell>
          <cell r="H34">
            <v>0.45891999999999999</v>
          </cell>
          <cell r="I34">
            <v>16.39</v>
          </cell>
          <cell r="J34">
            <v>0.97</v>
          </cell>
          <cell r="K34">
            <v>35</v>
          </cell>
          <cell r="L34">
            <v>2</v>
          </cell>
          <cell r="M34">
            <v>0.8</v>
          </cell>
          <cell r="O34">
            <v>2028</v>
          </cell>
          <cell r="P34">
            <v>1</v>
          </cell>
          <cell r="Q34">
            <v>0</v>
          </cell>
          <cell r="R34">
            <v>0</v>
          </cell>
          <cell r="S34">
            <v>0</v>
          </cell>
          <cell r="T34">
            <v>0</v>
          </cell>
          <cell r="U34">
            <v>9.655200000000006</v>
          </cell>
          <cell r="V34">
            <v>0.13633500000000004</v>
          </cell>
          <cell r="W34">
            <v>45.444999999999986</v>
          </cell>
          <cell r="X34">
            <v>0</v>
          </cell>
          <cell r="Y34">
            <v>0</v>
          </cell>
          <cell r="Z34">
            <v>0</v>
          </cell>
          <cell r="AA34">
            <v>0</v>
          </cell>
        </row>
        <row r="35">
          <cell r="A35">
            <v>2029</v>
          </cell>
          <cell r="B35">
            <v>0.49067500000000019</v>
          </cell>
          <cell r="C35">
            <v>0.9930000000000001</v>
          </cell>
          <cell r="D35">
            <v>0.15</v>
          </cell>
          <cell r="E35">
            <v>7.0000000000000007E-2</v>
          </cell>
          <cell r="F35">
            <v>7.0000000000000007E-2</v>
          </cell>
          <cell r="G35">
            <v>14.8553</v>
          </cell>
          <cell r="H35">
            <v>0.45891999999999999</v>
          </cell>
          <cell r="I35">
            <v>16.39</v>
          </cell>
          <cell r="J35">
            <v>0.97</v>
          </cell>
          <cell r="K35">
            <v>35</v>
          </cell>
          <cell r="L35">
            <v>2</v>
          </cell>
          <cell r="M35">
            <v>0.8</v>
          </cell>
          <cell r="O35">
            <v>2029</v>
          </cell>
          <cell r="P35">
            <v>1</v>
          </cell>
          <cell r="Q35">
            <v>0</v>
          </cell>
          <cell r="R35">
            <v>0</v>
          </cell>
          <cell r="S35">
            <v>0</v>
          </cell>
          <cell r="T35">
            <v>0</v>
          </cell>
          <cell r="U35">
            <v>9.6328500000000066</v>
          </cell>
          <cell r="V35">
            <v>0.13521750000000005</v>
          </cell>
          <cell r="W35">
            <v>45.072499999999984</v>
          </cell>
          <cell r="X35">
            <v>0</v>
          </cell>
          <cell r="Y35">
            <v>0</v>
          </cell>
          <cell r="Z35">
            <v>0</v>
          </cell>
          <cell r="AA35">
            <v>0</v>
          </cell>
        </row>
        <row r="36">
          <cell r="A36">
            <v>2030</v>
          </cell>
          <cell r="B36">
            <v>0.49399999999999999</v>
          </cell>
          <cell r="C36">
            <v>1.01</v>
          </cell>
          <cell r="D36">
            <v>0.15</v>
          </cell>
          <cell r="E36">
            <v>7.0000000000000007E-2</v>
          </cell>
          <cell r="F36">
            <v>7.0000000000000007E-2</v>
          </cell>
          <cell r="G36">
            <v>14.8255</v>
          </cell>
          <cell r="H36">
            <v>0.45891999999999999</v>
          </cell>
          <cell r="I36">
            <v>16.39</v>
          </cell>
          <cell r="J36">
            <v>0.97</v>
          </cell>
          <cell r="K36">
            <v>35</v>
          </cell>
          <cell r="L36">
            <v>2</v>
          </cell>
          <cell r="M36">
            <v>0.8</v>
          </cell>
          <cell r="O36">
            <v>2030</v>
          </cell>
          <cell r="P36">
            <v>1</v>
          </cell>
          <cell r="Q36">
            <v>0</v>
          </cell>
          <cell r="R36">
            <v>0</v>
          </cell>
          <cell r="S36">
            <v>0</v>
          </cell>
          <cell r="T36">
            <v>0</v>
          </cell>
          <cell r="U36">
            <v>9.6105</v>
          </cell>
          <cell r="V36">
            <v>0.1341</v>
          </cell>
          <cell r="W36">
            <v>44.7</v>
          </cell>
          <cell r="X36">
            <v>0</v>
          </cell>
          <cell r="Y36">
            <v>0</v>
          </cell>
          <cell r="Z36">
            <v>0</v>
          </cell>
          <cell r="AA36">
            <v>0</v>
          </cell>
        </row>
        <row r="37">
          <cell r="A37">
            <v>2031</v>
          </cell>
          <cell r="B37">
            <v>0.49399999999999999</v>
          </cell>
          <cell r="C37">
            <v>1.01</v>
          </cell>
          <cell r="D37">
            <v>0.15</v>
          </cell>
          <cell r="E37">
            <v>7.0000000000000007E-2</v>
          </cell>
          <cell r="F37">
            <v>7.0000000000000007E-2</v>
          </cell>
          <cell r="G37">
            <v>14.8255</v>
          </cell>
          <cell r="H37">
            <v>0.45891999999999999</v>
          </cell>
          <cell r="I37">
            <v>16.39</v>
          </cell>
          <cell r="J37">
            <v>0.97</v>
          </cell>
          <cell r="K37">
            <v>35</v>
          </cell>
          <cell r="L37">
            <v>2</v>
          </cell>
          <cell r="M37">
            <v>0.8</v>
          </cell>
          <cell r="O37">
            <v>2031</v>
          </cell>
          <cell r="P37">
            <v>1</v>
          </cell>
          <cell r="Q37">
            <v>0</v>
          </cell>
          <cell r="R37">
            <v>0</v>
          </cell>
          <cell r="S37">
            <v>0</v>
          </cell>
          <cell r="T37">
            <v>0</v>
          </cell>
          <cell r="U37">
            <v>9.6105</v>
          </cell>
          <cell r="V37">
            <v>0.1341</v>
          </cell>
          <cell r="W37">
            <v>44.7</v>
          </cell>
          <cell r="X37">
            <v>0</v>
          </cell>
          <cell r="Y37">
            <v>0</v>
          </cell>
          <cell r="Z37">
            <v>0</v>
          </cell>
          <cell r="AA37">
            <v>0</v>
          </cell>
        </row>
        <row r="38">
          <cell r="A38">
            <v>2032</v>
          </cell>
          <cell r="B38">
            <v>0.49399999999999999</v>
          </cell>
          <cell r="C38">
            <v>1.01</v>
          </cell>
          <cell r="D38">
            <v>0.15</v>
          </cell>
          <cell r="E38">
            <v>7.0000000000000007E-2</v>
          </cell>
          <cell r="F38">
            <v>7.0000000000000007E-2</v>
          </cell>
          <cell r="G38">
            <v>14.8255</v>
          </cell>
          <cell r="H38">
            <v>0.45891999999999999</v>
          </cell>
          <cell r="I38">
            <v>16.39</v>
          </cell>
          <cell r="J38">
            <v>0.97</v>
          </cell>
          <cell r="K38">
            <v>35</v>
          </cell>
          <cell r="L38">
            <v>2</v>
          </cell>
          <cell r="M38">
            <v>0.8</v>
          </cell>
          <cell r="O38">
            <v>2032</v>
          </cell>
          <cell r="P38">
            <v>1</v>
          </cell>
          <cell r="Q38">
            <v>0</v>
          </cell>
          <cell r="R38">
            <v>0</v>
          </cell>
          <cell r="S38">
            <v>0</v>
          </cell>
          <cell r="T38">
            <v>0</v>
          </cell>
          <cell r="U38">
            <v>9.6105</v>
          </cell>
          <cell r="V38">
            <v>0.1341</v>
          </cell>
          <cell r="W38">
            <v>44.7</v>
          </cell>
          <cell r="X38">
            <v>0</v>
          </cell>
          <cell r="Y38">
            <v>0</v>
          </cell>
          <cell r="Z38">
            <v>0</v>
          </cell>
          <cell r="AA38">
            <v>0</v>
          </cell>
        </row>
        <row r="39">
          <cell r="A39">
            <v>2033</v>
          </cell>
          <cell r="B39">
            <v>0.49399999999999999</v>
          </cell>
          <cell r="C39">
            <v>1.01</v>
          </cell>
          <cell r="D39">
            <v>0.15</v>
          </cell>
          <cell r="E39">
            <v>7.0000000000000007E-2</v>
          </cell>
          <cell r="F39">
            <v>7.0000000000000007E-2</v>
          </cell>
          <cell r="G39">
            <v>14.8255</v>
          </cell>
          <cell r="H39">
            <v>0.45891999999999999</v>
          </cell>
          <cell r="I39">
            <v>16.39</v>
          </cell>
          <cell r="J39">
            <v>0.97</v>
          </cell>
          <cell r="K39">
            <v>35</v>
          </cell>
          <cell r="L39">
            <v>2</v>
          </cell>
          <cell r="M39">
            <v>0.8</v>
          </cell>
          <cell r="O39">
            <v>2033</v>
          </cell>
          <cell r="P39">
            <v>1</v>
          </cell>
          <cell r="Q39">
            <v>0</v>
          </cell>
          <cell r="R39">
            <v>0</v>
          </cell>
          <cell r="S39">
            <v>0</v>
          </cell>
          <cell r="T39">
            <v>0</v>
          </cell>
          <cell r="U39">
            <v>9.6105</v>
          </cell>
          <cell r="V39">
            <v>0.1341</v>
          </cell>
          <cell r="W39">
            <v>44.7</v>
          </cell>
          <cell r="X39">
            <v>0</v>
          </cell>
          <cell r="Y39">
            <v>0</v>
          </cell>
          <cell r="Z39">
            <v>0</v>
          </cell>
          <cell r="AA39">
            <v>0</v>
          </cell>
        </row>
        <row r="40">
          <cell r="A40">
            <v>2034</v>
          </cell>
          <cell r="B40">
            <v>0.49399999999999999</v>
          </cell>
          <cell r="C40">
            <v>1.01</v>
          </cell>
          <cell r="D40">
            <v>0.15</v>
          </cell>
          <cell r="E40">
            <v>7.0000000000000007E-2</v>
          </cell>
          <cell r="F40">
            <v>7.0000000000000007E-2</v>
          </cell>
          <cell r="G40">
            <v>14.8255</v>
          </cell>
          <cell r="H40">
            <v>0.45891999999999999</v>
          </cell>
          <cell r="I40">
            <v>16.39</v>
          </cell>
          <cell r="J40">
            <v>0.97</v>
          </cell>
          <cell r="K40">
            <v>35</v>
          </cell>
          <cell r="L40">
            <v>2</v>
          </cell>
          <cell r="M40">
            <v>0.8</v>
          </cell>
          <cell r="O40">
            <v>2034</v>
          </cell>
          <cell r="P40">
            <v>1</v>
          </cell>
          <cell r="Q40">
            <v>0</v>
          </cell>
          <cell r="R40">
            <v>0</v>
          </cell>
          <cell r="S40">
            <v>0</v>
          </cell>
          <cell r="T40">
            <v>0</v>
          </cell>
          <cell r="U40">
            <v>9.6105</v>
          </cell>
          <cell r="V40">
            <v>0.1341</v>
          </cell>
          <cell r="W40">
            <v>44.7</v>
          </cell>
          <cell r="X40">
            <v>0</v>
          </cell>
          <cell r="Y40">
            <v>0</v>
          </cell>
          <cell r="Z40">
            <v>0</v>
          </cell>
          <cell r="AA40">
            <v>0</v>
          </cell>
        </row>
        <row r="41">
          <cell r="A41">
            <v>2035</v>
          </cell>
          <cell r="B41">
            <v>0.49399999999999999</v>
          </cell>
          <cell r="C41">
            <v>1.01</v>
          </cell>
          <cell r="D41">
            <v>0.15</v>
          </cell>
          <cell r="E41">
            <v>7.0000000000000007E-2</v>
          </cell>
          <cell r="F41">
            <v>7.0000000000000007E-2</v>
          </cell>
          <cell r="G41">
            <v>14.8255</v>
          </cell>
          <cell r="H41">
            <v>0.45891999999999999</v>
          </cell>
          <cell r="I41">
            <v>16.39</v>
          </cell>
          <cell r="J41">
            <v>0.97</v>
          </cell>
          <cell r="K41">
            <v>35</v>
          </cell>
          <cell r="L41">
            <v>2</v>
          </cell>
          <cell r="M41">
            <v>0.8</v>
          </cell>
          <cell r="O41">
            <v>2035</v>
          </cell>
          <cell r="P41">
            <v>1</v>
          </cell>
          <cell r="Q41">
            <v>0</v>
          </cell>
          <cell r="R41">
            <v>0</v>
          </cell>
          <cell r="S41">
            <v>0</v>
          </cell>
          <cell r="T41">
            <v>0</v>
          </cell>
          <cell r="U41">
            <v>9.6105</v>
          </cell>
          <cell r="V41">
            <v>0.1341</v>
          </cell>
          <cell r="W41">
            <v>44.7</v>
          </cell>
          <cell r="X41">
            <v>0</v>
          </cell>
          <cell r="Y41">
            <v>0</v>
          </cell>
          <cell r="Z41">
            <v>0</v>
          </cell>
          <cell r="AA41">
            <v>0</v>
          </cell>
        </row>
        <row r="43">
          <cell r="A43" t="str">
            <v>RefurbishedCoalBioCHP</v>
          </cell>
          <cell r="B43" t="str">
            <v>Eff.</v>
          </cell>
          <cell r="C43" t="str">
            <v>Cb</v>
          </cell>
          <cell r="D43" t="str">
            <v>Cv</v>
          </cell>
          <cell r="E43" t="str">
            <v>POutage</v>
          </cell>
          <cell r="F43" t="str">
            <v>UPOutage</v>
          </cell>
          <cell r="G43" t="str">
            <v>Invest</v>
          </cell>
          <cell r="H43" t="str">
            <v>O&amp;Mfixed</v>
          </cell>
          <cell r="I43" t="str">
            <v>O&amp;Mvar</v>
          </cell>
          <cell r="J43" t="str">
            <v>Desulp</v>
          </cell>
          <cell r="K43" t="str">
            <v>NO2</v>
          </cell>
          <cell r="L43" t="str">
            <v>CH4</v>
          </cell>
          <cell r="M43" t="str">
            <v>N2O</v>
          </cell>
          <cell r="O43" t="str">
            <v>OffshoreWindPark</v>
          </cell>
          <cell r="P43" t="str">
            <v>Eff.</v>
          </cell>
          <cell r="Q43" t="str">
            <v>Cb</v>
          </cell>
          <cell r="R43" t="str">
            <v>Cv</v>
          </cell>
          <cell r="S43" t="str">
            <v>POutage</v>
          </cell>
          <cell r="T43" t="str">
            <v>UPOutage</v>
          </cell>
          <cell r="U43" t="str">
            <v>Invest</v>
          </cell>
          <cell r="V43" t="str">
            <v>O&amp;Mfixed</v>
          </cell>
          <cell r="W43" t="str">
            <v>O&amp;Mvar</v>
          </cell>
          <cell r="X43" t="str">
            <v>Desulp</v>
          </cell>
          <cell r="Y43" t="str">
            <v>NO2</v>
          </cell>
          <cell r="Z43" t="str">
            <v>CH4</v>
          </cell>
          <cell r="AA43" t="str">
            <v>N2O</v>
          </cell>
        </row>
        <row r="44">
          <cell r="A44" t="str">
            <v>Investeringsår</v>
          </cell>
          <cell r="B44" t="str">
            <v>%</v>
          </cell>
          <cell r="C44" t="str">
            <v>p.u.</v>
          </cell>
          <cell r="D44" t="str">
            <v>p.u.</v>
          </cell>
          <cell r="E44" t="str">
            <v>%</v>
          </cell>
          <cell r="F44" t="str">
            <v>%</v>
          </cell>
          <cell r="G44" t="str">
            <v>Mkr./MW</v>
          </cell>
          <cell r="H44" t="str">
            <v>Mkr/MWy</v>
          </cell>
          <cell r="I44" t="str">
            <v>kr/MWh</v>
          </cell>
          <cell r="J44" t="str">
            <v>p.u</v>
          </cell>
          <cell r="K44" t="str">
            <v>g/GJ</v>
          </cell>
          <cell r="L44" t="str">
            <v>g/GJ</v>
          </cell>
          <cell r="M44" t="str">
            <v>g/GJ</v>
          </cell>
          <cell r="O44" t="str">
            <v>Investeringsår</v>
          </cell>
          <cell r="P44" t="str">
            <v>%</v>
          </cell>
          <cell r="Q44" t="str">
            <v>p.u.</v>
          </cell>
          <cell r="R44" t="str">
            <v>p.u.</v>
          </cell>
          <cell r="S44" t="str">
            <v>%</v>
          </cell>
          <cell r="T44" t="str">
            <v>%</v>
          </cell>
          <cell r="U44" t="str">
            <v>Mkr./MW</v>
          </cell>
          <cell r="V44" t="str">
            <v>Mkr/MWy</v>
          </cell>
          <cell r="W44" t="str">
            <v>kr/MWh</v>
          </cell>
          <cell r="X44" t="str">
            <v>p.u</v>
          </cell>
          <cell r="Y44" t="str">
            <v>g/GJ</v>
          </cell>
          <cell r="Z44" t="str">
            <v>g/GJ</v>
          </cell>
          <cell r="AA44" t="str">
            <v>g/GJ</v>
          </cell>
        </row>
        <row r="45">
          <cell r="A45">
            <v>2010</v>
          </cell>
          <cell r="E45">
            <v>7.0000000000000007E-2</v>
          </cell>
          <cell r="F45">
            <v>7.0000000000000007E-2</v>
          </cell>
          <cell r="G45">
            <v>1.341</v>
          </cell>
          <cell r="H45">
            <v>0</v>
          </cell>
          <cell r="I45">
            <v>0</v>
          </cell>
          <cell r="J45">
            <v>0.97</v>
          </cell>
          <cell r="K45">
            <v>38</v>
          </cell>
          <cell r="L45">
            <v>2</v>
          </cell>
          <cell r="M45">
            <v>0.8</v>
          </cell>
          <cell r="O45">
            <v>2010</v>
          </cell>
          <cell r="P45">
            <v>1</v>
          </cell>
          <cell r="Q45">
            <v>0</v>
          </cell>
          <cell r="R45">
            <v>0</v>
          </cell>
          <cell r="S45">
            <v>0</v>
          </cell>
          <cell r="T45">
            <v>0</v>
          </cell>
          <cell r="U45">
            <v>23.095000000000002</v>
          </cell>
          <cell r="V45">
            <v>0.28310000000000002</v>
          </cell>
          <cell r="W45">
            <v>70.775000000000006</v>
          </cell>
          <cell r="X45">
            <v>0</v>
          </cell>
          <cell r="Y45">
            <v>0</v>
          </cell>
          <cell r="Z45">
            <v>0</v>
          </cell>
          <cell r="AA45">
            <v>0</v>
          </cell>
        </row>
        <row r="46">
          <cell r="A46">
            <v>2011</v>
          </cell>
          <cell r="B46">
            <v>0</v>
          </cell>
          <cell r="C46">
            <v>0</v>
          </cell>
          <cell r="D46">
            <v>0</v>
          </cell>
          <cell r="E46">
            <v>7.0000000000000007E-2</v>
          </cell>
          <cell r="F46">
            <v>7.0000000000000007E-2</v>
          </cell>
          <cell r="G46">
            <v>1.341</v>
          </cell>
          <cell r="H46">
            <v>0</v>
          </cell>
          <cell r="I46">
            <v>0</v>
          </cell>
          <cell r="J46">
            <v>0.97</v>
          </cell>
          <cell r="K46">
            <v>38</v>
          </cell>
          <cell r="L46">
            <v>2</v>
          </cell>
          <cell r="M46">
            <v>0.8</v>
          </cell>
          <cell r="O46">
            <v>2011</v>
          </cell>
          <cell r="P46">
            <v>1</v>
          </cell>
          <cell r="Q46">
            <v>0</v>
          </cell>
          <cell r="R46">
            <v>0</v>
          </cell>
          <cell r="S46">
            <v>0</v>
          </cell>
          <cell r="T46">
            <v>0</v>
          </cell>
          <cell r="U46">
            <v>23.095000000000002</v>
          </cell>
          <cell r="V46">
            <v>0.28310000000000002</v>
          </cell>
          <cell r="W46">
            <v>70.775000000000006</v>
          </cell>
          <cell r="X46">
            <v>0</v>
          </cell>
          <cell r="Y46">
            <v>0</v>
          </cell>
          <cell r="Z46">
            <v>0</v>
          </cell>
          <cell r="AA46">
            <v>0</v>
          </cell>
        </row>
        <row r="47">
          <cell r="A47">
            <v>2012</v>
          </cell>
          <cell r="B47">
            <v>0</v>
          </cell>
          <cell r="C47">
            <v>0</v>
          </cell>
          <cell r="D47">
            <v>0</v>
          </cell>
          <cell r="E47">
            <v>7.0000000000000007E-2</v>
          </cell>
          <cell r="F47">
            <v>7.0000000000000007E-2</v>
          </cell>
          <cell r="G47">
            <v>1.341</v>
          </cell>
          <cell r="H47">
            <v>0</v>
          </cell>
          <cell r="I47">
            <v>0</v>
          </cell>
          <cell r="J47">
            <v>0.97</v>
          </cell>
          <cell r="K47">
            <v>38</v>
          </cell>
          <cell r="L47">
            <v>2</v>
          </cell>
          <cell r="M47">
            <v>0.8</v>
          </cell>
          <cell r="O47">
            <v>2012</v>
          </cell>
          <cell r="P47">
            <v>1</v>
          </cell>
          <cell r="Q47">
            <v>0</v>
          </cell>
          <cell r="R47">
            <v>0</v>
          </cell>
          <cell r="S47">
            <v>0</v>
          </cell>
          <cell r="T47">
            <v>0</v>
          </cell>
          <cell r="U47">
            <v>23.095000000000002</v>
          </cell>
          <cell r="V47">
            <v>0.28310000000000002</v>
          </cell>
          <cell r="W47">
            <v>70.775000000000006</v>
          </cell>
          <cell r="X47">
            <v>0</v>
          </cell>
          <cell r="Y47">
            <v>0</v>
          </cell>
          <cell r="Z47">
            <v>0</v>
          </cell>
          <cell r="AA47">
            <v>0</v>
          </cell>
        </row>
        <row r="48">
          <cell r="A48">
            <v>2013</v>
          </cell>
          <cell r="B48">
            <v>0</v>
          </cell>
          <cell r="C48">
            <v>0</v>
          </cell>
          <cell r="D48">
            <v>0</v>
          </cell>
          <cell r="E48">
            <v>7.0000000000000007E-2</v>
          </cell>
          <cell r="F48">
            <v>7.0000000000000007E-2</v>
          </cell>
          <cell r="G48">
            <v>1.341</v>
          </cell>
          <cell r="H48">
            <v>0</v>
          </cell>
          <cell r="I48">
            <v>0</v>
          </cell>
          <cell r="J48">
            <v>0.97</v>
          </cell>
          <cell r="K48">
            <v>38</v>
          </cell>
          <cell r="L48">
            <v>2</v>
          </cell>
          <cell r="M48">
            <v>0.8</v>
          </cell>
          <cell r="O48">
            <v>2013</v>
          </cell>
          <cell r="P48">
            <v>1</v>
          </cell>
          <cell r="Q48">
            <v>0</v>
          </cell>
          <cell r="R48">
            <v>0</v>
          </cell>
          <cell r="S48">
            <v>0</v>
          </cell>
          <cell r="T48">
            <v>0</v>
          </cell>
          <cell r="U48">
            <v>23.095000000000002</v>
          </cell>
          <cell r="V48">
            <v>0.28310000000000002</v>
          </cell>
          <cell r="W48">
            <v>70.775000000000006</v>
          </cell>
          <cell r="X48">
            <v>0</v>
          </cell>
          <cell r="Y48">
            <v>0</v>
          </cell>
          <cell r="Z48">
            <v>0</v>
          </cell>
          <cell r="AA48">
            <v>0</v>
          </cell>
        </row>
        <row r="49">
          <cell r="A49">
            <v>2014</v>
          </cell>
          <cell r="B49">
            <v>0</v>
          </cell>
          <cell r="C49">
            <v>0</v>
          </cell>
          <cell r="D49">
            <v>0</v>
          </cell>
          <cell r="E49">
            <v>7.0000000000000007E-2</v>
          </cell>
          <cell r="F49">
            <v>7.0000000000000007E-2</v>
          </cell>
          <cell r="G49">
            <v>1.341</v>
          </cell>
          <cell r="H49">
            <v>0</v>
          </cell>
          <cell r="I49">
            <v>0</v>
          </cell>
          <cell r="J49">
            <v>0.97</v>
          </cell>
          <cell r="K49">
            <v>38</v>
          </cell>
          <cell r="L49">
            <v>2</v>
          </cell>
          <cell r="M49">
            <v>0.8</v>
          </cell>
          <cell r="O49">
            <v>2014</v>
          </cell>
          <cell r="P49">
            <v>1</v>
          </cell>
          <cell r="Q49">
            <v>0</v>
          </cell>
          <cell r="R49">
            <v>0</v>
          </cell>
          <cell r="S49">
            <v>0</v>
          </cell>
          <cell r="T49">
            <v>0</v>
          </cell>
          <cell r="U49">
            <v>23.095000000000002</v>
          </cell>
          <cell r="V49">
            <v>0.28310000000000002</v>
          </cell>
          <cell r="W49">
            <v>70.775000000000006</v>
          </cell>
          <cell r="X49">
            <v>0</v>
          </cell>
          <cell r="Y49">
            <v>0</v>
          </cell>
          <cell r="Z49">
            <v>0</v>
          </cell>
          <cell r="AA49">
            <v>0</v>
          </cell>
        </row>
        <row r="50">
          <cell r="A50">
            <v>2015</v>
          </cell>
          <cell r="E50">
            <v>7.0000000000000007E-2</v>
          </cell>
          <cell r="F50">
            <v>7.0000000000000007E-2</v>
          </cell>
          <cell r="G50">
            <v>1.341</v>
          </cell>
          <cell r="H50">
            <v>0</v>
          </cell>
          <cell r="I50">
            <v>0</v>
          </cell>
          <cell r="J50">
            <v>0.97</v>
          </cell>
          <cell r="K50">
            <v>38</v>
          </cell>
          <cell r="L50">
            <v>2</v>
          </cell>
          <cell r="M50">
            <v>0.8</v>
          </cell>
          <cell r="O50">
            <v>2015</v>
          </cell>
          <cell r="P50">
            <v>1</v>
          </cell>
          <cell r="Q50">
            <v>0</v>
          </cell>
          <cell r="R50">
            <v>0</v>
          </cell>
          <cell r="S50">
            <v>0</v>
          </cell>
          <cell r="T50">
            <v>0</v>
          </cell>
          <cell r="U50">
            <v>23.095000000000002</v>
          </cell>
          <cell r="V50">
            <v>0.28310000000000002</v>
          </cell>
          <cell r="W50">
            <v>70.775000000000006</v>
          </cell>
          <cell r="X50">
            <v>0</v>
          </cell>
          <cell r="Y50">
            <v>0</v>
          </cell>
          <cell r="Z50">
            <v>0</v>
          </cell>
          <cell r="AA50">
            <v>0</v>
          </cell>
        </row>
        <row r="51">
          <cell r="A51">
            <v>2016</v>
          </cell>
          <cell r="B51">
            <v>0</v>
          </cell>
          <cell r="C51">
            <v>0</v>
          </cell>
          <cell r="D51">
            <v>0</v>
          </cell>
          <cell r="E51">
            <v>7.0000000000000007E-2</v>
          </cell>
          <cell r="F51">
            <v>7.0000000000000007E-2</v>
          </cell>
          <cell r="G51">
            <v>1.341</v>
          </cell>
          <cell r="H51">
            <v>0</v>
          </cell>
          <cell r="I51">
            <v>0</v>
          </cell>
          <cell r="J51">
            <v>0.97</v>
          </cell>
          <cell r="K51">
            <v>37.4</v>
          </cell>
          <cell r="L51">
            <v>2</v>
          </cell>
          <cell r="M51">
            <v>0.8</v>
          </cell>
          <cell r="O51">
            <v>2016</v>
          </cell>
          <cell r="P51">
            <v>1</v>
          </cell>
          <cell r="Q51">
            <v>0</v>
          </cell>
          <cell r="R51">
            <v>0</v>
          </cell>
          <cell r="S51">
            <v>0</v>
          </cell>
          <cell r="T51">
            <v>0</v>
          </cell>
          <cell r="U51">
            <v>22.052000000000003</v>
          </cell>
          <cell r="V51">
            <v>0.27714</v>
          </cell>
          <cell r="W51">
            <v>69.285000000000011</v>
          </cell>
          <cell r="X51">
            <v>0</v>
          </cell>
          <cell r="Y51">
            <v>0</v>
          </cell>
          <cell r="Z51">
            <v>0</v>
          </cell>
          <cell r="AA51">
            <v>0</v>
          </cell>
        </row>
        <row r="52">
          <cell r="A52">
            <v>2017</v>
          </cell>
          <cell r="B52">
            <v>0</v>
          </cell>
          <cell r="C52">
            <v>0</v>
          </cell>
          <cell r="D52">
            <v>0</v>
          </cell>
          <cell r="E52">
            <v>7.0000000000000007E-2</v>
          </cell>
          <cell r="F52">
            <v>7.0000000000000007E-2</v>
          </cell>
          <cell r="G52">
            <v>1.341</v>
          </cell>
          <cell r="H52">
            <v>0</v>
          </cell>
          <cell r="I52">
            <v>0</v>
          </cell>
          <cell r="J52">
            <v>0.97</v>
          </cell>
          <cell r="K52">
            <v>36.799999999999997</v>
          </cell>
          <cell r="L52">
            <v>2</v>
          </cell>
          <cell r="M52">
            <v>0.8</v>
          </cell>
          <cell r="O52">
            <v>2017</v>
          </cell>
          <cell r="P52">
            <v>1</v>
          </cell>
          <cell r="Q52">
            <v>0</v>
          </cell>
          <cell r="R52">
            <v>0</v>
          </cell>
          <cell r="S52">
            <v>0</v>
          </cell>
          <cell r="T52">
            <v>0</v>
          </cell>
          <cell r="U52">
            <v>21.009000000000004</v>
          </cell>
          <cell r="V52">
            <v>0.27117999999999998</v>
          </cell>
          <cell r="W52">
            <v>67.795000000000016</v>
          </cell>
          <cell r="X52">
            <v>0</v>
          </cell>
          <cell r="Y52">
            <v>0</v>
          </cell>
          <cell r="Z52">
            <v>0</v>
          </cell>
          <cell r="AA52">
            <v>0</v>
          </cell>
        </row>
        <row r="53">
          <cell r="A53">
            <v>2018</v>
          </cell>
          <cell r="B53">
            <v>0</v>
          </cell>
          <cell r="C53">
            <v>0</v>
          </cell>
          <cell r="D53">
            <v>0</v>
          </cell>
          <cell r="E53">
            <v>7.0000000000000007E-2</v>
          </cell>
          <cell r="F53">
            <v>7.0000000000000007E-2</v>
          </cell>
          <cell r="G53">
            <v>1.341</v>
          </cell>
          <cell r="H53">
            <v>0</v>
          </cell>
          <cell r="I53">
            <v>0</v>
          </cell>
          <cell r="J53">
            <v>0.97</v>
          </cell>
          <cell r="K53">
            <v>36.199999999999996</v>
          </cell>
          <cell r="L53">
            <v>2</v>
          </cell>
          <cell r="M53">
            <v>0.8</v>
          </cell>
          <cell r="O53">
            <v>2018</v>
          </cell>
          <cell r="P53">
            <v>1</v>
          </cell>
          <cell r="Q53">
            <v>0</v>
          </cell>
          <cell r="R53">
            <v>0</v>
          </cell>
          <cell r="S53">
            <v>0</v>
          </cell>
          <cell r="T53">
            <v>0</v>
          </cell>
          <cell r="U53">
            <v>19.966000000000005</v>
          </cell>
          <cell r="V53">
            <v>0.26521999999999996</v>
          </cell>
          <cell r="W53">
            <v>66.305000000000021</v>
          </cell>
          <cell r="X53">
            <v>0</v>
          </cell>
          <cell r="Y53">
            <v>0</v>
          </cell>
          <cell r="Z53">
            <v>0</v>
          </cell>
          <cell r="AA53">
            <v>0</v>
          </cell>
        </row>
        <row r="54">
          <cell r="A54">
            <v>2019</v>
          </cell>
          <cell r="B54">
            <v>0</v>
          </cell>
          <cell r="C54">
            <v>0</v>
          </cell>
          <cell r="D54">
            <v>0</v>
          </cell>
          <cell r="E54">
            <v>7.0000000000000007E-2</v>
          </cell>
          <cell r="F54">
            <v>7.0000000000000007E-2</v>
          </cell>
          <cell r="G54">
            <v>1.341</v>
          </cell>
          <cell r="H54">
            <v>0</v>
          </cell>
          <cell r="I54">
            <v>0</v>
          </cell>
          <cell r="J54">
            <v>0.97</v>
          </cell>
          <cell r="K54">
            <v>35.599999999999994</v>
          </cell>
          <cell r="L54">
            <v>2</v>
          </cell>
          <cell r="M54">
            <v>0.8</v>
          </cell>
          <cell r="O54">
            <v>2019</v>
          </cell>
          <cell r="P54">
            <v>1</v>
          </cell>
          <cell r="Q54">
            <v>0</v>
          </cell>
          <cell r="R54">
            <v>0</v>
          </cell>
          <cell r="S54">
            <v>0</v>
          </cell>
          <cell r="T54">
            <v>0</v>
          </cell>
          <cell r="U54">
            <v>18.923000000000005</v>
          </cell>
          <cell r="V54">
            <v>0.25925999999999993</v>
          </cell>
          <cell r="W54">
            <v>64.815000000000026</v>
          </cell>
          <cell r="X54">
            <v>0</v>
          </cell>
          <cell r="Y54">
            <v>0</v>
          </cell>
          <cell r="Z54">
            <v>0</v>
          </cell>
          <cell r="AA54">
            <v>0</v>
          </cell>
        </row>
        <row r="55">
          <cell r="A55">
            <v>2020</v>
          </cell>
          <cell r="E55">
            <v>7.0000000000000007E-2</v>
          </cell>
          <cell r="F55">
            <v>7.0000000000000007E-2</v>
          </cell>
          <cell r="G55">
            <v>1.341</v>
          </cell>
          <cell r="H55">
            <v>0</v>
          </cell>
          <cell r="I55">
            <v>0</v>
          </cell>
          <cell r="J55">
            <v>0.97</v>
          </cell>
          <cell r="K55">
            <v>35</v>
          </cell>
          <cell r="L55">
            <v>2</v>
          </cell>
          <cell r="M55">
            <v>0.8</v>
          </cell>
          <cell r="O55">
            <v>2020</v>
          </cell>
          <cell r="P55">
            <v>1</v>
          </cell>
          <cell r="Q55">
            <v>0</v>
          </cell>
          <cell r="R55">
            <v>0</v>
          </cell>
          <cell r="S55">
            <v>0</v>
          </cell>
          <cell r="T55">
            <v>0</v>
          </cell>
          <cell r="U55">
            <v>17.88</v>
          </cell>
          <cell r="V55">
            <v>0.25330000000000003</v>
          </cell>
          <cell r="W55">
            <v>63.325000000000003</v>
          </cell>
          <cell r="X55">
            <v>0</v>
          </cell>
          <cell r="Y55">
            <v>0</v>
          </cell>
          <cell r="Z55">
            <v>0</v>
          </cell>
          <cell r="AA55">
            <v>0</v>
          </cell>
        </row>
        <row r="56">
          <cell r="A56">
            <v>2021</v>
          </cell>
          <cell r="B56">
            <v>0</v>
          </cell>
          <cell r="C56">
            <v>0</v>
          </cell>
          <cell r="D56">
            <v>0</v>
          </cell>
          <cell r="E56">
            <v>7.0000000000000007E-2</v>
          </cell>
          <cell r="F56">
            <v>7.0000000000000007E-2</v>
          </cell>
          <cell r="G56">
            <v>1.341</v>
          </cell>
          <cell r="H56">
            <v>0</v>
          </cell>
          <cell r="I56">
            <v>0</v>
          </cell>
          <cell r="J56">
            <v>0.97</v>
          </cell>
          <cell r="K56">
            <v>35</v>
          </cell>
          <cell r="L56">
            <v>2</v>
          </cell>
          <cell r="M56">
            <v>0.8</v>
          </cell>
          <cell r="O56">
            <v>2021</v>
          </cell>
          <cell r="P56">
            <v>1</v>
          </cell>
          <cell r="Q56">
            <v>0</v>
          </cell>
          <cell r="R56">
            <v>0</v>
          </cell>
          <cell r="S56">
            <v>0</v>
          </cell>
          <cell r="T56">
            <v>0</v>
          </cell>
          <cell r="U56">
            <v>17.805499999999999</v>
          </cell>
          <cell r="V56">
            <v>0.25181000000000003</v>
          </cell>
          <cell r="W56">
            <v>62.952500000000001</v>
          </cell>
          <cell r="X56">
            <v>0</v>
          </cell>
          <cell r="Y56">
            <v>0</v>
          </cell>
          <cell r="Z56">
            <v>0</v>
          </cell>
          <cell r="AA56">
            <v>0</v>
          </cell>
        </row>
        <row r="57">
          <cell r="A57">
            <v>2022</v>
          </cell>
          <cell r="B57">
            <v>0</v>
          </cell>
          <cell r="C57">
            <v>0</v>
          </cell>
          <cell r="D57">
            <v>0</v>
          </cell>
          <cell r="E57">
            <v>7.0000000000000007E-2</v>
          </cell>
          <cell r="F57">
            <v>7.0000000000000007E-2</v>
          </cell>
          <cell r="G57">
            <v>1.341</v>
          </cell>
          <cell r="H57">
            <v>0</v>
          </cell>
          <cell r="I57">
            <v>0</v>
          </cell>
          <cell r="J57">
            <v>0.97</v>
          </cell>
          <cell r="K57">
            <v>35</v>
          </cell>
          <cell r="L57">
            <v>2</v>
          </cell>
          <cell r="M57">
            <v>0.8</v>
          </cell>
          <cell r="O57">
            <v>2022</v>
          </cell>
          <cell r="P57">
            <v>1</v>
          </cell>
          <cell r="Q57">
            <v>0</v>
          </cell>
          <cell r="R57">
            <v>0</v>
          </cell>
          <cell r="S57">
            <v>0</v>
          </cell>
          <cell r="T57">
            <v>0</v>
          </cell>
          <cell r="U57">
            <v>17.730999999999998</v>
          </cell>
          <cell r="V57">
            <v>0.25032000000000004</v>
          </cell>
          <cell r="W57">
            <v>62.58</v>
          </cell>
          <cell r="X57">
            <v>0</v>
          </cell>
          <cell r="Y57">
            <v>0</v>
          </cell>
          <cell r="Z57">
            <v>0</v>
          </cell>
          <cell r="AA57">
            <v>0</v>
          </cell>
        </row>
        <row r="58">
          <cell r="A58">
            <v>2023</v>
          </cell>
          <cell r="B58">
            <v>0</v>
          </cell>
          <cell r="C58">
            <v>0</v>
          </cell>
          <cell r="D58">
            <v>0</v>
          </cell>
          <cell r="E58">
            <v>7.0000000000000007E-2</v>
          </cell>
          <cell r="F58">
            <v>7.0000000000000007E-2</v>
          </cell>
          <cell r="G58">
            <v>1.341</v>
          </cell>
          <cell r="H58">
            <v>0</v>
          </cell>
          <cell r="I58">
            <v>0</v>
          </cell>
          <cell r="J58">
            <v>0.97</v>
          </cell>
          <cell r="K58">
            <v>35</v>
          </cell>
          <cell r="L58">
            <v>2</v>
          </cell>
          <cell r="M58">
            <v>0.8</v>
          </cell>
          <cell r="O58">
            <v>2023</v>
          </cell>
          <cell r="P58">
            <v>1</v>
          </cell>
          <cell r="Q58">
            <v>0</v>
          </cell>
          <cell r="R58">
            <v>0</v>
          </cell>
          <cell r="S58">
            <v>0</v>
          </cell>
          <cell r="T58">
            <v>0</v>
          </cell>
          <cell r="U58">
            <v>17.656499999999998</v>
          </cell>
          <cell r="V58">
            <v>0.24883000000000005</v>
          </cell>
          <cell r="W58">
            <v>62.207499999999996</v>
          </cell>
          <cell r="X58">
            <v>0</v>
          </cell>
          <cell r="Y58">
            <v>0</v>
          </cell>
          <cell r="Z58">
            <v>0</v>
          </cell>
          <cell r="AA58">
            <v>0</v>
          </cell>
        </row>
        <row r="59">
          <cell r="A59">
            <v>2024</v>
          </cell>
          <cell r="B59">
            <v>0</v>
          </cell>
          <cell r="C59">
            <v>0</v>
          </cell>
          <cell r="D59">
            <v>0</v>
          </cell>
          <cell r="E59">
            <v>7.0000000000000007E-2</v>
          </cell>
          <cell r="F59">
            <v>7.0000000000000007E-2</v>
          </cell>
          <cell r="G59">
            <v>1.341</v>
          </cell>
          <cell r="H59">
            <v>0</v>
          </cell>
          <cell r="I59">
            <v>0</v>
          </cell>
          <cell r="J59">
            <v>0.97</v>
          </cell>
          <cell r="K59">
            <v>35</v>
          </cell>
          <cell r="L59">
            <v>2</v>
          </cell>
          <cell r="M59">
            <v>0.8</v>
          </cell>
          <cell r="O59">
            <v>2024</v>
          </cell>
          <cell r="P59">
            <v>1</v>
          </cell>
          <cell r="Q59">
            <v>0</v>
          </cell>
          <cell r="R59">
            <v>0</v>
          </cell>
          <cell r="S59">
            <v>0</v>
          </cell>
          <cell r="T59">
            <v>0</v>
          </cell>
          <cell r="U59">
            <v>17.581999999999997</v>
          </cell>
          <cell r="V59">
            <v>0.24734000000000006</v>
          </cell>
          <cell r="W59">
            <v>61.834999999999994</v>
          </cell>
          <cell r="X59">
            <v>0</v>
          </cell>
          <cell r="Y59">
            <v>0</v>
          </cell>
          <cell r="Z59">
            <v>0</v>
          </cell>
          <cell r="AA59">
            <v>0</v>
          </cell>
        </row>
        <row r="60">
          <cell r="A60">
            <v>2025</v>
          </cell>
          <cell r="B60">
            <v>0</v>
          </cell>
          <cell r="C60">
            <v>0</v>
          </cell>
          <cell r="D60">
            <v>0</v>
          </cell>
          <cell r="E60">
            <v>7.0000000000000007E-2</v>
          </cell>
          <cell r="F60">
            <v>7.0000000000000007E-2</v>
          </cell>
          <cell r="G60">
            <v>1.341</v>
          </cell>
          <cell r="H60">
            <v>0</v>
          </cell>
          <cell r="I60">
            <v>0</v>
          </cell>
          <cell r="J60">
            <v>0.97</v>
          </cell>
          <cell r="K60">
            <v>35</v>
          </cell>
          <cell r="L60">
            <v>2</v>
          </cell>
          <cell r="M60">
            <v>0.8</v>
          </cell>
          <cell r="O60">
            <v>2025</v>
          </cell>
          <cell r="P60">
            <v>1</v>
          </cell>
          <cell r="Q60">
            <v>0</v>
          </cell>
          <cell r="R60">
            <v>0</v>
          </cell>
          <cell r="S60">
            <v>0</v>
          </cell>
          <cell r="T60">
            <v>0</v>
          </cell>
          <cell r="U60">
            <v>17.507499999999997</v>
          </cell>
          <cell r="V60">
            <v>0.24585000000000007</v>
          </cell>
          <cell r="W60">
            <v>61.462499999999991</v>
          </cell>
          <cell r="X60">
            <v>0</v>
          </cell>
          <cell r="Y60">
            <v>0</v>
          </cell>
          <cell r="Z60">
            <v>0</v>
          </cell>
          <cell r="AA60">
            <v>0</v>
          </cell>
        </row>
        <row r="61">
          <cell r="A61">
            <v>2026</v>
          </cell>
          <cell r="B61">
            <v>0</v>
          </cell>
          <cell r="C61">
            <v>0</v>
          </cell>
          <cell r="D61">
            <v>0</v>
          </cell>
          <cell r="E61">
            <v>7.0000000000000007E-2</v>
          </cell>
          <cell r="F61">
            <v>7.0000000000000007E-2</v>
          </cell>
          <cell r="G61">
            <v>1.341</v>
          </cell>
          <cell r="H61">
            <v>0</v>
          </cell>
          <cell r="I61">
            <v>0</v>
          </cell>
          <cell r="J61">
            <v>0.97</v>
          </cell>
          <cell r="K61">
            <v>35</v>
          </cell>
          <cell r="L61">
            <v>2</v>
          </cell>
          <cell r="M61">
            <v>0.8</v>
          </cell>
          <cell r="O61">
            <v>2026</v>
          </cell>
          <cell r="P61">
            <v>1</v>
          </cell>
          <cell r="Q61">
            <v>0</v>
          </cell>
          <cell r="R61">
            <v>0</v>
          </cell>
          <cell r="S61">
            <v>0</v>
          </cell>
          <cell r="T61">
            <v>0</v>
          </cell>
          <cell r="U61">
            <v>17.432999999999996</v>
          </cell>
          <cell r="V61">
            <v>0.24436000000000008</v>
          </cell>
          <cell r="W61">
            <v>61.089999999999989</v>
          </cell>
          <cell r="X61">
            <v>0</v>
          </cell>
          <cell r="Y61">
            <v>0</v>
          </cell>
          <cell r="Z61">
            <v>0</v>
          </cell>
          <cell r="AA61">
            <v>0</v>
          </cell>
        </row>
        <row r="62">
          <cell r="A62">
            <v>2027</v>
          </cell>
          <cell r="B62">
            <v>0</v>
          </cell>
          <cell r="C62">
            <v>0</v>
          </cell>
          <cell r="D62">
            <v>0</v>
          </cell>
          <cell r="E62">
            <v>7.0000000000000007E-2</v>
          </cell>
          <cell r="F62">
            <v>7.0000000000000007E-2</v>
          </cell>
          <cell r="G62">
            <v>1.341</v>
          </cell>
          <cell r="H62">
            <v>0</v>
          </cell>
          <cell r="I62">
            <v>0</v>
          </cell>
          <cell r="J62">
            <v>0.97</v>
          </cell>
          <cell r="K62">
            <v>35</v>
          </cell>
          <cell r="L62">
            <v>2</v>
          </cell>
          <cell r="M62">
            <v>0.8</v>
          </cell>
          <cell r="O62">
            <v>2027</v>
          </cell>
          <cell r="P62">
            <v>1</v>
          </cell>
          <cell r="Q62">
            <v>0</v>
          </cell>
          <cell r="R62">
            <v>0</v>
          </cell>
          <cell r="S62">
            <v>0</v>
          </cell>
          <cell r="T62">
            <v>0</v>
          </cell>
          <cell r="U62">
            <v>17.358499999999996</v>
          </cell>
          <cell r="V62">
            <v>0.24287000000000009</v>
          </cell>
          <cell r="W62">
            <v>60.717499999999987</v>
          </cell>
          <cell r="X62">
            <v>0</v>
          </cell>
          <cell r="Y62">
            <v>0</v>
          </cell>
          <cell r="Z62">
            <v>0</v>
          </cell>
          <cell r="AA62">
            <v>0</v>
          </cell>
        </row>
        <row r="63">
          <cell r="A63">
            <v>2028</v>
          </cell>
          <cell r="B63">
            <v>0</v>
          </cell>
          <cell r="C63">
            <v>0</v>
          </cell>
          <cell r="D63">
            <v>0</v>
          </cell>
          <cell r="E63">
            <v>7.0000000000000007E-2</v>
          </cell>
          <cell r="F63">
            <v>7.0000000000000007E-2</v>
          </cell>
          <cell r="G63">
            <v>1.341</v>
          </cell>
          <cell r="H63">
            <v>0</v>
          </cell>
          <cell r="I63">
            <v>0</v>
          </cell>
          <cell r="J63">
            <v>0.97</v>
          </cell>
          <cell r="K63">
            <v>35</v>
          </cell>
          <cell r="L63">
            <v>2</v>
          </cell>
          <cell r="M63">
            <v>0.8</v>
          </cell>
          <cell r="O63">
            <v>2028</v>
          </cell>
          <cell r="P63">
            <v>1</v>
          </cell>
          <cell r="Q63">
            <v>0</v>
          </cell>
          <cell r="R63">
            <v>0</v>
          </cell>
          <cell r="S63">
            <v>0</v>
          </cell>
          <cell r="T63">
            <v>0</v>
          </cell>
          <cell r="U63">
            <v>17.283999999999995</v>
          </cell>
          <cell r="V63">
            <v>0.24138000000000009</v>
          </cell>
          <cell r="W63">
            <v>60.344999999999985</v>
          </cell>
          <cell r="X63">
            <v>0</v>
          </cell>
          <cell r="Y63">
            <v>0</v>
          </cell>
          <cell r="Z63">
            <v>0</v>
          </cell>
          <cell r="AA63">
            <v>0</v>
          </cell>
        </row>
        <row r="64">
          <cell r="A64">
            <v>2029</v>
          </cell>
          <cell r="B64">
            <v>0</v>
          </cell>
          <cell r="C64">
            <v>0</v>
          </cell>
          <cell r="D64">
            <v>0</v>
          </cell>
          <cell r="E64">
            <v>7.0000000000000007E-2</v>
          </cell>
          <cell r="F64">
            <v>7.0000000000000007E-2</v>
          </cell>
          <cell r="G64">
            <v>1.341</v>
          </cell>
          <cell r="H64">
            <v>0</v>
          </cell>
          <cell r="I64">
            <v>0</v>
          </cell>
          <cell r="J64">
            <v>0.97</v>
          </cell>
          <cell r="K64">
            <v>35</v>
          </cell>
          <cell r="L64">
            <v>2</v>
          </cell>
          <cell r="M64">
            <v>0.8</v>
          </cell>
          <cell r="O64">
            <v>2029</v>
          </cell>
          <cell r="P64">
            <v>1</v>
          </cell>
          <cell r="Q64">
            <v>0</v>
          </cell>
          <cell r="R64">
            <v>0</v>
          </cell>
          <cell r="S64">
            <v>0</v>
          </cell>
          <cell r="T64">
            <v>0</v>
          </cell>
          <cell r="U64">
            <v>17.209499999999995</v>
          </cell>
          <cell r="V64">
            <v>0.2398900000000001</v>
          </cell>
          <cell r="W64">
            <v>59.972499999999982</v>
          </cell>
          <cell r="X64">
            <v>0</v>
          </cell>
          <cell r="Y64">
            <v>0</v>
          </cell>
          <cell r="Z64">
            <v>0</v>
          </cell>
          <cell r="AA64">
            <v>0</v>
          </cell>
        </row>
        <row r="65">
          <cell r="A65">
            <v>2030</v>
          </cell>
          <cell r="E65">
            <v>7.0000000000000007E-2</v>
          </cell>
          <cell r="F65">
            <v>7.0000000000000007E-2</v>
          </cell>
          <cell r="G65">
            <v>1.341</v>
          </cell>
          <cell r="H65">
            <v>0</v>
          </cell>
          <cell r="I65">
            <v>0</v>
          </cell>
          <cell r="J65">
            <v>0.97</v>
          </cell>
          <cell r="K65">
            <v>35</v>
          </cell>
          <cell r="L65">
            <v>2</v>
          </cell>
          <cell r="M65">
            <v>0.8</v>
          </cell>
          <cell r="O65">
            <v>2030</v>
          </cell>
          <cell r="P65">
            <v>1</v>
          </cell>
          <cell r="Q65">
            <v>0</v>
          </cell>
          <cell r="R65">
            <v>0</v>
          </cell>
          <cell r="S65">
            <v>0</v>
          </cell>
          <cell r="T65">
            <v>0</v>
          </cell>
          <cell r="U65">
            <v>17.134999999999998</v>
          </cell>
          <cell r="V65">
            <v>0.2384</v>
          </cell>
          <cell r="W65">
            <v>59.6</v>
          </cell>
          <cell r="X65">
            <v>0</v>
          </cell>
          <cell r="Y65">
            <v>0</v>
          </cell>
          <cell r="Z65">
            <v>0</v>
          </cell>
          <cell r="AA65">
            <v>0</v>
          </cell>
        </row>
        <row r="66">
          <cell r="A66">
            <v>2031</v>
          </cell>
          <cell r="B66">
            <v>0</v>
          </cell>
          <cell r="C66">
            <v>0</v>
          </cell>
          <cell r="D66">
            <v>0</v>
          </cell>
          <cell r="E66">
            <v>7.0000000000000007E-2</v>
          </cell>
          <cell r="F66">
            <v>7.0000000000000007E-2</v>
          </cell>
          <cell r="G66">
            <v>1.341</v>
          </cell>
          <cell r="H66">
            <v>0</v>
          </cell>
          <cell r="I66">
            <v>0</v>
          </cell>
          <cell r="J66">
            <v>0.97</v>
          </cell>
          <cell r="K66">
            <v>35</v>
          </cell>
          <cell r="L66">
            <v>2</v>
          </cell>
          <cell r="M66">
            <v>0.8</v>
          </cell>
          <cell r="O66">
            <v>2031</v>
          </cell>
          <cell r="P66">
            <v>1</v>
          </cell>
          <cell r="Q66">
            <v>0</v>
          </cell>
          <cell r="R66">
            <v>0</v>
          </cell>
          <cell r="S66">
            <v>0</v>
          </cell>
          <cell r="T66">
            <v>0</v>
          </cell>
          <cell r="U66">
            <v>17.134999999999998</v>
          </cell>
          <cell r="V66">
            <v>0.2384</v>
          </cell>
          <cell r="W66">
            <v>59.6</v>
          </cell>
          <cell r="X66">
            <v>0</v>
          </cell>
          <cell r="Y66">
            <v>0</v>
          </cell>
          <cell r="Z66">
            <v>0</v>
          </cell>
          <cell r="AA66">
            <v>0</v>
          </cell>
        </row>
        <row r="67">
          <cell r="A67">
            <v>2032</v>
          </cell>
          <cell r="B67">
            <v>0</v>
          </cell>
          <cell r="C67">
            <v>0</v>
          </cell>
          <cell r="D67">
            <v>0</v>
          </cell>
          <cell r="E67">
            <v>7.0000000000000007E-2</v>
          </cell>
          <cell r="F67">
            <v>7.0000000000000007E-2</v>
          </cell>
          <cell r="G67">
            <v>1.341</v>
          </cell>
          <cell r="H67">
            <v>0</v>
          </cell>
          <cell r="I67">
            <v>0</v>
          </cell>
          <cell r="J67">
            <v>0.97</v>
          </cell>
          <cell r="K67">
            <v>35</v>
          </cell>
          <cell r="L67">
            <v>2</v>
          </cell>
          <cell r="M67">
            <v>0.8</v>
          </cell>
          <cell r="O67">
            <v>2032</v>
          </cell>
          <cell r="P67">
            <v>1</v>
          </cell>
          <cell r="Q67">
            <v>0</v>
          </cell>
          <cell r="R67">
            <v>0</v>
          </cell>
          <cell r="S67">
            <v>0</v>
          </cell>
          <cell r="T67">
            <v>0</v>
          </cell>
          <cell r="U67">
            <v>17.134999999999998</v>
          </cell>
          <cell r="V67">
            <v>0.2384</v>
          </cell>
          <cell r="W67">
            <v>59.6</v>
          </cell>
          <cell r="X67">
            <v>0</v>
          </cell>
          <cell r="Y67">
            <v>0</v>
          </cell>
          <cell r="Z67">
            <v>0</v>
          </cell>
          <cell r="AA67">
            <v>0</v>
          </cell>
        </row>
        <row r="68">
          <cell r="A68">
            <v>2033</v>
          </cell>
          <cell r="B68">
            <v>0</v>
          </cell>
          <cell r="C68">
            <v>0</v>
          </cell>
          <cell r="D68">
            <v>0</v>
          </cell>
          <cell r="E68">
            <v>7.0000000000000007E-2</v>
          </cell>
          <cell r="F68">
            <v>7.0000000000000007E-2</v>
          </cell>
          <cell r="G68">
            <v>1.341</v>
          </cell>
          <cell r="H68">
            <v>0</v>
          </cell>
          <cell r="I68">
            <v>0</v>
          </cell>
          <cell r="J68">
            <v>0.97</v>
          </cell>
          <cell r="K68">
            <v>35</v>
          </cell>
          <cell r="L68">
            <v>2</v>
          </cell>
          <cell r="M68">
            <v>0.8</v>
          </cell>
          <cell r="O68">
            <v>2033</v>
          </cell>
          <cell r="P68">
            <v>1</v>
          </cell>
          <cell r="Q68">
            <v>0</v>
          </cell>
          <cell r="R68">
            <v>0</v>
          </cell>
          <cell r="S68">
            <v>0</v>
          </cell>
          <cell r="T68">
            <v>0</v>
          </cell>
          <cell r="U68">
            <v>17.134999999999998</v>
          </cell>
          <cell r="V68">
            <v>0.2384</v>
          </cell>
          <cell r="W68">
            <v>59.6</v>
          </cell>
          <cell r="X68">
            <v>0</v>
          </cell>
          <cell r="Y68">
            <v>0</v>
          </cell>
          <cell r="Z68">
            <v>0</v>
          </cell>
          <cell r="AA68">
            <v>0</v>
          </cell>
        </row>
        <row r="69">
          <cell r="A69">
            <v>2034</v>
          </cell>
          <cell r="B69">
            <v>0</v>
          </cell>
          <cell r="C69">
            <v>0</v>
          </cell>
          <cell r="D69">
            <v>0</v>
          </cell>
          <cell r="E69">
            <v>7.0000000000000007E-2</v>
          </cell>
          <cell r="F69">
            <v>7.0000000000000007E-2</v>
          </cell>
          <cell r="G69">
            <v>1.341</v>
          </cell>
          <cell r="H69">
            <v>0</v>
          </cell>
          <cell r="I69">
            <v>0</v>
          </cell>
          <cell r="J69">
            <v>0.97</v>
          </cell>
          <cell r="K69">
            <v>35</v>
          </cell>
          <cell r="L69">
            <v>2</v>
          </cell>
          <cell r="M69">
            <v>0.8</v>
          </cell>
          <cell r="O69">
            <v>2034</v>
          </cell>
          <cell r="P69">
            <v>1</v>
          </cell>
          <cell r="Q69">
            <v>0</v>
          </cell>
          <cell r="R69">
            <v>0</v>
          </cell>
          <cell r="S69">
            <v>0</v>
          </cell>
          <cell r="T69">
            <v>0</v>
          </cell>
          <cell r="U69">
            <v>17.134999999999998</v>
          </cell>
          <cell r="V69">
            <v>0.2384</v>
          </cell>
          <cell r="W69">
            <v>59.6</v>
          </cell>
          <cell r="X69">
            <v>0</v>
          </cell>
          <cell r="Y69">
            <v>0</v>
          </cell>
          <cell r="Z69">
            <v>0</v>
          </cell>
          <cell r="AA69">
            <v>0</v>
          </cell>
        </row>
        <row r="70">
          <cell r="A70">
            <v>2035</v>
          </cell>
          <cell r="B70">
            <v>0</v>
          </cell>
          <cell r="C70">
            <v>0</v>
          </cell>
          <cell r="D70">
            <v>0</v>
          </cell>
          <cell r="E70">
            <v>7.0000000000000007E-2</v>
          </cell>
          <cell r="F70">
            <v>7.0000000000000007E-2</v>
          </cell>
          <cell r="G70">
            <v>1.341</v>
          </cell>
          <cell r="H70">
            <v>0</v>
          </cell>
          <cell r="I70">
            <v>0</v>
          </cell>
          <cell r="J70">
            <v>0.97</v>
          </cell>
          <cell r="K70">
            <v>35</v>
          </cell>
          <cell r="L70">
            <v>2</v>
          </cell>
          <cell r="M70">
            <v>0.8</v>
          </cell>
          <cell r="O70">
            <v>2035</v>
          </cell>
          <cell r="P70">
            <v>1</v>
          </cell>
          <cell r="Q70">
            <v>0</v>
          </cell>
          <cell r="R70">
            <v>0</v>
          </cell>
          <cell r="S70">
            <v>0</v>
          </cell>
          <cell r="T70">
            <v>0</v>
          </cell>
          <cell r="U70">
            <v>17.134999999999998</v>
          </cell>
          <cell r="V70">
            <v>0.2384</v>
          </cell>
          <cell r="W70">
            <v>59.6</v>
          </cell>
          <cell r="X70">
            <v>0</v>
          </cell>
          <cell r="Y70">
            <v>0</v>
          </cell>
          <cell r="Z70">
            <v>0</v>
          </cell>
          <cell r="AA70">
            <v>0</v>
          </cell>
        </row>
        <row r="72">
          <cell r="A72" t="str">
            <v>NGCC_SmallBP</v>
          </cell>
          <cell r="B72" t="str">
            <v>Eff.</v>
          </cell>
          <cell r="C72" t="str">
            <v>Cb</v>
          </cell>
          <cell r="D72" t="str">
            <v>Cv</v>
          </cell>
          <cell r="E72" t="str">
            <v>POutage</v>
          </cell>
          <cell r="F72" t="str">
            <v>UPOutage</v>
          </cell>
          <cell r="G72" t="str">
            <v>Invest</v>
          </cell>
          <cell r="H72" t="str">
            <v>O&amp;Mfixed</v>
          </cell>
          <cell r="I72" t="str">
            <v>O&amp;Mvar</v>
          </cell>
          <cell r="J72" t="str">
            <v>Desulp</v>
          </cell>
          <cell r="K72" t="str">
            <v>NO2</v>
          </cell>
          <cell r="L72" t="str">
            <v>CH4</v>
          </cell>
          <cell r="M72" t="str">
            <v>N2O</v>
          </cell>
          <cell r="O72" t="str">
            <v>ElBoiler</v>
          </cell>
          <cell r="P72" t="str">
            <v>Eff.</v>
          </cell>
          <cell r="Q72" t="str">
            <v>Cb</v>
          </cell>
          <cell r="R72" t="str">
            <v>Cv</v>
          </cell>
          <cell r="S72" t="str">
            <v>POutage</v>
          </cell>
          <cell r="T72" t="str">
            <v>UPOutage</v>
          </cell>
          <cell r="U72" t="str">
            <v>Invest</v>
          </cell>
          <cell r="V72" t="str">
            <v>O&amp;Mfixed</v>
          </cell>
          <cell r="W72" t="str">
            <v>O&amp;Mvar</v>
          </cell>
          <cell r="X72" t="str">
            <v>Desulp</v>
          </cell>
          <cell r="Y72" t="str">
            <v>NO2</v>
          </cell>
          <cell r="Z72" t="str">
            <v>CH4</v>
          </cell>
          <cell r="AA72" t="str">
            <v>N2O</v>
          </cell>
        </row>
        <row r="73">
          <cell r="A73" t="str">
            <v>Investeringsår</v>
          </cell>
          <cell r="B73" t="str">
            <v>%</v>
          </cell>
          <cell r="C73" t="str">
            <v>p.u.</v>
          </cell>
          <cell r="D73" t="str">
            <v>p.u.</v>
          </cell>
          <cell r="E73" t="str">
            <v>%</v>
          </cell>
          <cell r="F73" t="str">
            <v>%</v>
          </cell>
          <cell r="G73" t="str">
            <v>Mkr./MW</v>
          </cell>
          <cell r="H73" t="str">
            <v>Mkr/MWy</v>
          </cell>
          <cell r="I73" t="str">
            <v>kr/MWh</v>
          </cell>
          <cell r="J73" t="str">
            <v>p.u</v>
          </cell>
          <cell r="K73" t="str">
            <v>g/GJ</v>
          </cell>
          <cell r="L73" t="str">
            <v>g/GJ</v>
          </cell>
          <cell r="M73" t="str">
            <v>g/GJ</v>
          </cell>
          <cell r="O73" t="str">
            <v>Investeringsår</v>
          </cell>
          <cell r="P73" t="str">
            <v>%</v>
          </cell>
          <cell r="Q73" t="str">
            <v>p.u.</v>
          </cell>
          <cell r="R73" t="str">
            <v>p.u.</v>
          </cell>
          <cell r="S73" t="str">
            <v>%</v>
          </cell>
          <cell r="T73" t="str">
            <v>%</v>
          </cell>
          <cell r="U73" t="str">
            <v>Mkr./MW</v>
          </cell>
          <cell r="V73" t="str">
            <v>Mkr/MWy</v>
          </cell>
          <cell r="W73" t="str">
            <v>kr/MWh</v>
          </cell>
          <cell r="X73" t="str">
            <v>p.u</v>
          </cell>
          <cell r="Y73" t="str">
            <v>g/GJ</v>
          </cell>
          <cell r="Z73" t="str">
            <v>g/GJ</v>
          </cell>
          <cell r="AA73" t="str">
            <v>g/GJ</v>
          </cell>
        </row>
        <row r="74">
          <cell r="A74">
            <v>2010</v>
          </cell>
          <cell r="B74">
            <v>0.45599999999999996</v>
          </cell>
          <cell r="C74">
            <v>1.28</v>
          </cell>
          <cell r="D74">
            <v>0</v>
          </cell>
          <cell r="E74">
            <v>0.05</v>
          </cell>
          <cell r="F74">
            <v>0.05</v>
          </cell>
          <cell r="G74">
            <v>10.057500000000001</v>
          </cell>
          <cell r="H74">
            <v>0</v>
          </cell>
          <cell r="I74">
            <v>18.625</v>
          </cell>
          <cell r="J74">
            <v>0</v>
          </cell>
          <cell r="K74">
            <v>48</v>
          </cell>
          <cell r="L74">
            <v>1.5</v>
          </cell>
          <cell r="M74">
            <v>1</v>
          </cell>
          <cell r="O74">
            <v>2010</v>
          </cell>
          <cell r="P74">
            <v>0.99</v>
          </cell>
          <cell r="Q74">
            <v>-1.0101010101010102</v>
          </cell>
          <cell r="R74">
            <v>0</v>
          </cell>
          <cell r="S74">
            <v>0.01</v>
          </cell>
          <cell r="T74">
            <v>0.01</v>
          </cell>
          <cell r="U74">
            <v>0.44700000000000001</v>
          </cell>
          <cell r="V74">
            <v>8.1949999999999992E-3</v>
          </cell>
          <cell r="W74">
            <v>250.72499999999999</v>
          </cell>
          <cell r="X74">
            <v>0</v>
          </cell>
          <cell r="Y74">
            <v>0</v>
          </cell>
          <cell r="Z74">
            <v>0</v>
          </cell>
          <cell r="AA74">
            <v>0</v>
          </cell>
        </row>
        <row r="75">
          <cell r="A75">
            <v>2011</v>
          </cell>
          <cell r="B75">
            <v>0.45599999999999996</v>
          </cell>
          <cell r="C75">
            <v>1.28</v>
          </cell>
          <cell r="D75">
            <v>0</v>
          </cell>
          <cell r="E75">
            <v>0.05</v>
          </cell>
          <cell r="F75">
            <v>0.05</v>
          </cell>
          <cell r="G75">
            <v>10.057500000000001</v>
          </cell>
          <cell r="H75">
            <v>0</v>
          </cell>
          <cell r="I75">
            <v>18.625</v>
          </cell>
          <cell r="J75">
            <v>0</v>
          </cell>
          <cell r="K75">
            <v>48</v>
          </cell>
          <cell r="L75">
            <v>1.5</v>
          </cell>
          <cell r="M75">
            <v>1</v>
          </cell>
          <cell r="O75">
            <v>2011</v>
          </cell>
          <cell r="P75">
            <v>0.99</v>
          </cell>
          <cell r="Q75">
            <v>-1.0101010101010102</v>
          </cell>
          <cell r="R75">
            <v>0</v>
          </cell>
          <cell r="S75">
            <v>0.01</v>
          </cell>
          <cell r="T75">
            <v>0.01</v>
          </cell>
          <cell r="U75">
            <v>0.44700000000000001</v>
          </cell>
          <cell r="V75">
            <v>8.1949999999999992E-3</v>
          </cell>
          <cell r="W75">
            <v>250.72499999999999</v>
          </cell>
          <cell r="X75">
            <v>0</v>
          </cell>
          <cell r="Y75">
            <v>0</v>
          </cell>
          <cell r="Z75">
            <v>0</v>
          </cell>
          <cell r="AA75">
            <v>0</v>
          </cell>
        </row>
        <row r="76">
          <cell r="A76">
            <v>2012</v>
          </cell>
          <cell r="B76">
            <v>0.45599999999999996</v>
          </cell>
          <cell r="C76">
            <v>1.28</v>
          </cell>
          <cell r="D76">
            <v>0</v>
          </cell>
          <cell r="E76">
            <v>0.05</v>
          </cell>
          <cell r="F76">
            <v>0.05</v>
          </cell>
          <cell r="G76">
            <v>10.057500000000001</v>
          </cell>
          <cell r="H76">
            <v>0</v>
          </cell>
          <cell r="I76">
            <v>18.625</v>
          </cell>
          <cell r="J76">
            <v>0</v>
          </cell>
          <cell r="K76">
            <v>48</v>
          </cell>
          <cell r="L76">
            <v>1.5</v>
          </cell>
          <cell r="M76">
            <v>1</v>
          </cell>
          <cell r="O76">
            <v>2012</v>
          </cell>
          <cell r="P76">
            <v>0.99</v>
          </cell>
          <cell r="Q76">
            <v>-1.0101010101010102</v>
          </cell>
          <cell r="R76">
            <v>0</v>
          </cell>
          <cell r="S76">
            <v>0.01</v>
          </cell>
          <cell r="T76">
            <v>0.01</v>
          </cell>
          <cell r="U76">
            <v>0.44700000000000001</v>
          </cell>
          <cell r="V76">
            <v>8.1949999999999992E-3</v>
          </cell>
          <cell r="W76">
            <v>250.72499999999999</v>
          </cell>
          <cell r="X76">
            <v>0</v>
          </cell>
          <cell r="Y76">
            <v>0</v>
          </cell>
          <cell r="Z76">
            <v>0</v>
          </cell>
          <cell r="AA76">
            <v>0</v>
          </cell>
        </row>
        <row r="77">
          <cell r="A77">
            <v>2013</v>
          </cell>
          <cell r="B77">
            <v>0.45599999999999996</v>
          </cell>
          <cell r="C77">
            <v>1.28</v>
          </cell>
          <cell r="D77">
            <v>0</v>
          </cell>
          <cell r="E77">
            <v>0.05</v>
          </cell>
          <cell r="F77">
            <v>0.05</v>
          </cell>
          <cell r="G77">
            <v>10.057500000000001</v>
          </cell>
          <cell r="H77">
            <v>0</v>
          </cell>
          <cell r="I77">
            <v>18.625</v>
          </cell>
          <cell r="J77">
            <v>0</v>
          </cell>
          <cell r="K77">
            <v>48</v>
          </cell>
          <cell r="L77">
            <v>1.5</v>
          </cell>
          <cell r="M77">
            <v>1</v>
          </cell>
          <cell r="O77">
            <v>2013</v>
          </cell>
          <cell r="P77">
            <v>0.99</v>
          </cell>
          <cell r="Q77">
            <v>-1.0101010101010102</v>
          </cell>
          <cell r="R77">
            <v>0</v>
          </cell>
          <cell r="S77">
            <v>0.01</v>
          </cell>
          <cell r="T77">
            <v>0.01</v>
          </cell>
          <cell r="U77">
            <v>0.44700000000000001</v>
          </cell>
          <cell r="V77">
            <v>8.1949999999999992E-3</v>
          </cell>
          <cell r="W77">
            <v>250.72499999999999</v>
          </cell>
          <cell r="X77">
            <v>0</v>
          </cell>
          <cell r="Y77">
            <v>0</v>
          </cell>
          <cell r="Z77">
            <v>0</v>
          </cell>
          <cell r="AA77">
            <v>0</v>
          </cell>
        </row>
        <row r="78">
          <cell r="A78">
            <v>2014</v>
          </cell>
          <cell r="B78">
            <v>0.45599999999999996</v>
          </cell>
          <cell r="C78">
            <v>1.28</v>
          </cell>
          <cell r="D78">
            <v>0</v>
          </cell>
          <cell r="E78">
            <v>0.05</v>
          </cell>
          <cell r="F78">
            <v>0.05</v>
          </cell>
          <cell r="G78">
            <v>10.057500000000001</v>
          </cell>
          <cell r="H78">
            <v>0</v>
          </cell>
          <cell r="I78">
            <v>18.625</v>
          </cell>
          <cell r="J78">
            <v>0</v>
          </cell>
          <cell r="K78">
            <v>48</v>
          </cell>
          <cell r="L78">
            <v>1.5</v>
          </cell>
          <cell r="M78">
            <v>1</v>
          </cell>
          <cell r="O78">
            <v>2014</v>
          </cell>
          <cell r="P78">
            <v>0.99</v>
          </cell>
          <cell r="Q78">
            <v>-1.0101010101010102</v>
          </cell>
          <cell r="R78">
            <v>0</v>
          </cell>
          <cell r="S78">
            <v>0.01</v>
          </cell>
          <cell r="T78">
            <v>0.01</v>
          </cell>
          <cell r="U78">
            <v>0.44700000000000001</v>
          </cell>
          <cell r="V78">
            <v>8.1949999999999992E-3</v>
          </cell>
          <cell r="W78">
            <v>250.72499999999999</v>
          </cell>
          <cell r="X78">
            <v>0</v>
          </cell>
          <cell r="Y78">
            <v>0</v>
          </cell>
          <cell r="Z78">
            <v>0</v>
          </cell>
          <cell r="AA78">
            <v>0</v>
          </cell>
        </row>
        <row r="79">
          <cell r="A79">
            <v>2015</v>
          </cell>
          <cell r="B79">
            <v>0.45599999999999996</v>
          </cell>
          <cell r="C79">
            <v>1.28</v>
          </cell>
          <cell r="D79">
            <v>0</v>
          </cell>
          <cell r="E79">
            <v>0.05</v>
          </cell>
          <cell r="F79">
            <v>0.05</v>
          </cell>
          <cell r="G79">
            <v>10.057500000000001</v>
          </cell>
          <cell r="H79">
            <v>0</v>
          </cell>
          <cell r="I79">
            <v>18.625</v>
          </cell>
          <cell r="J79">
            <v>0</v>
          </cell>
          <cell r="K79">
            <v>48</v>
          </cell>
          <cell r="L79">
            <v>1.5</v>
          </cell>
          <cell r="M79">
            <v>1</v>
          </cell>
          <cell r="O79">
            <v>2015</v>
          </cell>
          <cell r="P79">
            <v>0.99</v>
          </cell>
          <cell r="Q79">
            <v>-1.0101010101010102</v>
          </cell>
          <cell r="R79">
            <v>0</v>
          </cell>
          <cell r="S79">
            <v>0.01</v>
          </cell>
          <cell r="T79">
            <v>0.01</v>
          </cell>
          <cell r="U79">
            <v>0.44700000000000001</v>
          </cell>
          <cell r="V79">
            <v>8.1949999999999992E-3</v>
          </cell>
          <cell r="W79">
            <v>250.72499999999999</v>
          </cell>
          <cell r="X79">
            <v>0</v>
          </cell>
          <cell r="Y79">
            <v>0</v>
          </cell>
          <cell r="Z79">
            <v>0</v>
          </cell>
          <cell r="AA79">
            <v>0</v>
          </cell>
        </row>
        <row r="80">
          <cell r="A80">
            <v>2016</v>
          </cell>
          <cell r="B80">
            <v>0.46359999999999996</v>
          </cell>
          <cell r="C80">
            <v>1.2906666666666666</v>
          </cell>
          <cell r="D80">
            <v>0</v>
          </cell>
          <cell r="E80">
            <v>0.05</v>
          </cell>
          <cell r="F80">
            <v>0.05</v>
          </cell>
          <cell r="G80">
            <v>10.2065</v>
          </cell>
          <cell r="H80">
            <v>0</v>
          </cell>
          <cell r="I80">
            <v>18.625</v>
          </cell>
          <cell r="J80">
            <v>0</v>
          </cell>
          <cell r="K80">
            <v>47.6</v>
          </cell>
          <cell r="L80">
            <v>1.5</v>
          </cell>
          <cell r="M80">
            <v>1</v>
          </cell>
          <cell r="O80">
            <v>2016</v>
          </cell>
          <cell r="P80">
            <v>0.99</v>
          </cell>
          <cell r="Q80">
            <v>-1.0101010101010102</v>
          </cell>
          <cell r="R80">
            <v>0</v>
          </cell>
          <cell r="S80">
            <v>0.01</v>
          </cell>
          <cell r="T80">
            <v>0.01</v>
          </cell>
          <cell r="U80">
            <v>0.44700000000000001</v>
          </cell>
          <cell r="V80">
            <v>8.1949999999999992E-3</v>
          </cell>
          <cell r="W80">
            <v>250.72499999999999</v>
          </cell>
          <cell r="X80">
            <v>0</v>
          </cell>
          <cell r="Y80">
            <v>0</v>
          </cell>
          <cell r="Z80">
            <v>0</v>
          </cell>
          <cell r="AA80">
            <v>0</v>
          </cell>
        </row>
        <row r="81">
          <cell r="A81">
            <v>2017</v>
          </cell>
          <cell r="B81">
            <v>0.47119999999999995</v>
          </cell>
          <cell r="C81">
            <v>1.3013333333333332</v>
          </cell>
          <cell r="D81">
            <v>0</v>
          </cell>
          <cell r="E81">
            <v>0.05</v>
          </cell>
          <cell r="F81">
            <v>0.05</v>
          </cell>
          <cell r="G81">
            <v>10.355499999999999</v>
          </cell>
          <cell r="H81">
            <v>0</v>
          </cell>
          <cell r="I81">
            <v>18.625</v>
          </cell>
          <cell r="J81">
            <v>0</v>
          </cell>
          <cell r="K81">
            <v>47.2</v>
          </cell>
          <cell r="L81">
            <v>1.5</v>
          </cell>
          <cell r="M81">
            <v>1</v>
          </cell>
          <cell r="O81">
            <v>2017</v>
          </cell>
          <cell r="P81">
            <v>0.99</v>
          </cell>
          <cell r="Q81">
            <v>-1.0101010101010102</v>
          </cell>
          <cell r="R81">
            <v>0</v>
          </cell>
          <cell r="S81">
            <v>0.01</v>
          </cell>
          <cell r="T81">
            <v>0.01</v>
          </cell>
          <cell r="U81">
            <v>0.44700000000000001</v>
          </cell>
          <cell r="V81">
            <v>8.1949999999999992E-3</v>
          </cell>
          <cell r="W81">
            <v>250.72499999999999</v>
          </cell>
          <cell r="X81">
            <v>0</v>
          </cell>
          <cell r="Y81">
            <v>0</v>
          </cell>
          <cell r="Z81">
            <v>0</v>
          </cell>
          <cell r="AA81">
            <v>0</v>
          </cell>
        </row>
        <row r="82">
          <cell r="A82">
            <v>2018</v>
          </cell>
          <cell r="B82">
            <v>0.47879999999999995</v>
          </cell>
          <cell r="C82">
            <v>1.3119999999999998</v>
          </cell>
          <cell r="D82">
            <v>0</v>
          </cell>
          <cell r="E82">
            <v>0.05</v>
          </cell>
          <cell r="F82">
            <v>0.05</v>
          </cell>
          <cell r="G82">
            <v>10.504499999999998</v>
          </cell>
          <cell r="H82">
            <v>0</v>
          </cell>
          <cell r="I82">
            <v>18.625</v>
          </cell>
          <cell r="J82">
            <v>0</v>
          </cell>
          <cell r="K82">
            <v>46.800000000000004</v>
          </cell>
          <cell r="L82">
            <v>1.5</v>
          </cell>
          <cell r="M82">
            <v>1</v>
          </cell>
          <cell r="O82">
            <v>2018</v>
          </cell>
          <cell r="P82">
            <v>0.99</v>
          </cell>
          <cell r="Q82">
            <v>-1.0101010101010102</v>
          </cell>
          <cell r="R82">
            <v>0</v>
          </cell>
          <cell r="S82">
            <v>0.01</v>
          </cell>
          <cell r="T82">
            <v>0.01</v>
          </cell>
          <cell r="U82">
            <v>0.44700000000000001</v>
          </cell>
          <cell r="V82">
            <v>8.1949999999999992E-3</v>
          </cell>
          <cell r="W82">
            <v>250.72499999999999</v>
          </cell>
          <cell r="X82">
            <v>0</v>
          </cell>
          <cell r="Y82">
            <v>0</v>
          </cell>
          <cell r="Z82">
            <v>0</v>
          </cell>
          <cell r="AA82">
            <v>0</v>
          </cell>
        </row>
        <row r="83">
          <cell r="A83">
            <v>2019</v>
          </cell>
          <cell r="B83">
            <v>0.48639999999999994</v>
          </cell>
          <cell r="C83">
            <v>1.3226666666666664</v>
          </cell>
          <cell r="D83">
            <v>0</v>
          </cell>
          <cell r="E83">
            <v>0.05</v>
          </cell>
          <cell r="F83">
            <v>0.05</v>
          </cell>
          <cell r="G83">
            <v>10.653499999999998</v>
          </cell>
          <cell r="H83">
            <v>0</v>
          </cell>
          <cell r="I83">
            <v>18.625</v>
          </cell>
          <cell r="J83">
            <v>0</v>
          </cell>
          <cell r="K83">
            <v>46.400000000000006</v>
          </cell>
          <cell r="L83">
            <v>1.5</v>
          </cell>
          <cell r="M83">
            <v>1</v>
          </cell>
          <cell r="O83">
            <v>2019</v>
          </cell>
          <cell r="P83">
            <v>0.99</v>
          </cell>
          <cell r="Q83">
            <v>-1.0101010101010102</v>
          </cell>
          <cell r="R83">
            <v>0</v>
          </cell>
          <cell r="S83">
            <v>0.01</v>
          </cell>
          <cell r="T83">
            <v>0.01</v>
          </cell>
          <cell r="U83">
            <v>0.44700000000000001</v>
          </cell>
          <cell r="V83">
            <v>8.1949999999999992E-3</v>
          </cell>
          <cell r="W83">
            <v>250.72499999999999</v>
          </cell>
          <cell r="X83">
            <v>0</v>
          </cell>
          <cell r="Y83">
            <v>0</v>
          </cell>
          <cell r="Z83">
            <v>0</v>
          </cell>
          <cell r="AA83">
            <v>0</v>
          </cell>
        </row>
        <row r="84">
          <cell r="A84">
            <v>2020</v>
          </cell>
          <cell r="B84">
            <v>0.49399999999999999</v>
          </cell>
          <cell r="C84">
            <v>1.3333333333333333</v>
          </cell>
          <cell r="D84">
            <v>0</v>
          </cell>
          <cell r="E84">
            <v>0.05</v>
          </cell>
          <cell r="F84">
            <v>0.05</v>
          </cell>
          <cell r="G84">
            <v>10.8025</v>
          </cell>
          <cell r="H84">
            <v>0</v>
          </cell>
          <cell r="I84">
            <v>18.625</v>
          </cell>
          <cell r="J84">
            <v>0</v>
          </cell>
          <cell r="K84">
            <v>46</v>
          </cell>
          <cell r="L84">
            <v>1.5</v>
          </cell>
          <cell r="M84">
            <v>1</v>
          </cell>
          <cell r="O84">
            <v>2020</v>
          </cell>
          <cell r="P84">
            <v>0.99</v>
          </cell>
          <cell r="Q84">
            <v>-1.0101010101010102</v>
          </cell>
          <cell r="R84">
            <v>0</v>
          </cell>
          <cell r="S84">
            <v>0.01</v>
          </cell>
          <cell r="T84">
            <v>0.01</v>
          </cell>
          <cell r="U84">
            <v>0.44700000000000001</v>
          </cell>
          <cell r="V84">
            <v>8.1949999999999992E-3</v>
          </cell>
          <cell r="W84">
            <v>250.72499999999999</v>
          </cell>
          <cell r="X84">
            <v>0</v>
          </cell>
          <cell r="Y84">
            <v>0</v>
          </cell>
          <cell r="Z84">
            <v>0</v>
          </cell>
          <cell r="AA84">
            <v>0</v>
          </cell>
        </row>
        <row r="85">
          <cell r="A85">
            <v>2021</v>
          </cell>
          <cell r="B85">
            <v>0.49399999999999999</v>
          </cell>
          <cell r="C85">
            <v>1.3333333333333333</v>
          </cell>
          <cell r="D85">
            <v>0</v>
          </cell>
          <cell r="E85">
            <v>0.05</v>
          </cell>
          <cell r="F85">
            <v>0.05</v>
          </cell>
          <cell r="G85">
            <v>10.8025</v>
          </cell>
          <cell r="H85">
            <v>0</v>
          </cell>
          <cell r="I85">
            <v>18.625</v>
          </cell>
          <cell r="J85">
            <v>0</v>
          </cell>
          <cell r="K85">
            <v>45.6</v>
          </cell>
          <cell r="L85">
            <v>1.5</v>
          </cell>
          <cell r="M85">
            <v>1</v>
          </cell>
          <cell r="O85">
            <v>2021</v>
          </cell>
          <cell r="P85">
            <v>0.99</v>
          </cell>
          <cell r="Q85">
            <v>-1.0101010101010102</v>
          </cell>
          <cell r="R85">
            <v>0</v>
          </cell>
          <cell r="S85">
            <v>0.01</v>
          </cell>
          <cell r="T85">
            <v>0.01</v>
          </cell>
          <cell r="U85">
            <v>0.44700000000000001</v>
          </cell>
          <cell r="V85">
            <v>8.1949999999999992E-3</v>
          </cell>
          <cell r="W85">
            <v>250.72499999999999</v>
          </cell>
          <cell r="X85">
            <v>0</v>
          </cell>
          <cell r="Y85">
            <v>0</v>
          </cell>
          <cell r="Z85">
            <v>0</v>
          </cell>
          <cell r="AA85">
            <v>0</v>
          </cell>
        </row>
        <row r="86">
          <cell r="A86">
            <v>2022</v>
          </cell>
          <cell r="B86">
            <v>0.49399999999999999</v>
          </cell>
          <cell r="C86">
            <v>1.3333333333333333</v>
          </cell>
          <cell r="D86">
            <v>0</v>
          </cell>
          <cell r="E86">
            <v>0.05</v>
          </cell>
          <cell r="F86">
            <v>0.05</v>
          </cell>
          <cell r="G86">
            <v>10.8025</v>
          </cell>
          <cell r="H86">
            <v>0</v>
          </cell>
          <cell r="I86">
            <v>18.625</v>
          </cell>
          <cell r="J86">
            <v>0</v>
          </cell>
          <cell r="K86">
            <v>45.2</v>
          </cell>
          <cell r="L86">
            <v>1.5</v>
          </cell>
          <cell r="M86">
            <v>1</v>
          </cell>
          <cell r="O86">
            <v>2022</v>
          </cell>
          <cell r="P86">
            <v>0.99</v>
          </cell>
          <cell r="Q86">
            <v>-1.0101010101010102</v>
          </cell>
          <cell r="R86">
            <v>0</v>
          </cell>
          <cell r="S86">
            <v>0.01</v>
          </cell>
          <cell r="T86">
            <v>0.01</v>
          </cell>
          <cell r="U86">
            <v>0.44700000000000001</v>
          </cell>
          <cell r="V86">
            <v>8.1949999999999992E-3</v>
          </cell>
          <cell r="W86">
            <v>250.72499999999999</v>
          </cell>
          <cell r="X86">
            <v>0</v>
          </cell>
          <cell r="Y86">
            <v>0</v>
          </cell>
          <cell r="Z86">
            <v>0</v>
          </cell>
          <cell r="AA86">
            <v>0</v>
          </cell>
        </row>
        <row r="87">
          <cell r="A87">
            <v>2023</v>
          </cell>
          <cell r="B87">
            <v>0.49399999999999999</v>
          </cell>
          <cell r="C87">
            <v>1.3333333333333333</v>
          </cell>
          <cell r="D87">
            <v>0</v>
          </cell>
          <cell r="E87">
            <v>0.05</v>
          </cell>
          <cell r="F87">
            <v>0.05</v>
          </cell>
          <cell r="G87">
            <v>10.8025</v>
          </cell>
          <cell r="H87">
            <v>0</v>
          </cell>
          <cell r="I87">
            <v>18.625</v>
          </cell>
          <cell r="J87">
            <v>0</v>
          </cell>
          <cell r="K87">
            <v>44.800000000000004</v>
          </cell>
          <cell r="L87">
            <v>1.5</v>
          </cell>
          <cell r="M87">
            <v>1</v>
          </cell>
          <cell r="O87">
            <v>2023</v>
          </cell>
          <cell r="P87">
            <v>0.99</v>
          </cell>
          <cell r="Q87">
            <v>-1.0101010101010102</v>
          </cell>
          <cell r="R87">
            <v>0</v>
          </cell>
          <cell r="S87">
            <v>0.01</v>
          </cell>
          <cell r="T87">
            <v>0.01</v>
          </cell>
          <cell r="U87">
            <v>0.44700000000000001</v>
          </cell>
          <cell r="V87">
            <v>8.1949999999999992E-3</v>
          </cell>
          <cell r="W87">
            <v>250.72499999999999</v>
          </cell>
          <cell r="X87">
            <v>0</v>
          </cell>
          <cell r="Y87">
            <v>0</v>
          </cell>
          <cell r="Z87">
            <v>0</v>
          </cell>
          <cell r="AA87">
            <v>0</v>
          </cell>
        </row>
        <row r="88">
          <cell r="A88">
            <v>2024</v>
          </cell>
          <cell r="B88">
            <v>0.49399999999999999</v>
          </cell>
          <cell r="C88">
            <v>1.3333333333333333</v>
          </cell>
          <cell r="D88">
            <v>0</v>
          </cell>
          <cell r="E88">
            <v>0.05</v>
          </cell>
          <cell r="F88">
            <v>0.05</v>
          </cell>
          <cell r="G88">
            <v>10.8025</v>
          </cell>
          <cell r="H88">
            <v>0</v>
          </cell>
          <cell r="I88">
            <v>18.625</v>
          </cell>
          <cell r="J88">
            <v>0</v>
          </cell>
          <cell r="K88">
            <v>44.400000000000006</v>
          </cell>
          <cell r="L88">
            <v>1.5</v>
          </cell>
          <cell r="M88">
            <v>1</v>
          </cell>
          <cell r="O88">
            <v>2024</v>
          </cell>
          <cell r="P88">
            <v>0.99</v>
          </cell>
          <cell r="Q88">
            <v>-1.0101010101010102</v>
          </cell>
          <cell r="R88">
            <v>0</v>
          </cell>
          <cell r="S88">
            <v>0.01</v>
          </cell>
          <cell r="T88">
            <v>0.01</v>
          </cell>
          <cell r="U88">
            <v>0.44700000000000001</v>
          </cell>
          <cell r="V88">
            <v>8.1949999999999992E-3</v>
          </cell>
          <cell r="W88">
            <v>250.72499999999999</v>
          </cell>
          <cell r="X88">
            <v>0</v>
          </cell>
          <cell r="Y88">
            <v>0</v>
          </cell>
          <cell r="Z88">
            <v>0</v>
          </cell>
          <cell r="AA88">
            <v>0</v>
          </cell>
        </row>
        <row r="89">
          <cell r="A89">
            <v>2025</v>
          </cell>
          <cell r="B89">
            <v>0.49399999999999999</v>
          </cell>
          <cell r="C89">
            <v>1.3333333333333333</v>
          </cell>
          <cell r="D89">
            <v>0</v>
          </cell>
          <cell r="E89">
            <v>0.05</v>
          </cell>
          <cell r="F89">
            <v>0.05</v>
          </cell>
          <cell r="G89">
            <v>10.8025</v>
          </cell>
          <cell r="H89">
            <v>0</v>
          </cell>
          <cell r="I89">
            <v>18.625</v>
          </cell>
          <cell r="J89">
            <v>0</v>
          </cell>
          <cell r="K89">
            <v>44.000000000000007</v>
          </cell>
          <cell r="L89">
            <v>1.5</v>
          </cell>
          <cell r="M89">
            <v>1</v>
          </cell>
          <cell r="O89">
            <v>2025</v>
          </cell>
          <cell r="P89">
            <v>0.99</v>
          </cell>
          <cell r="Q89">
            <v>-1.0101010101010102</v>
          </cell>
          <cell r="R89">
            <v>0</v>
          </cell>
          <cell r="S89">
            <v>0.01</v>
          </cell>
          <cell r="T89">
            <v>0.01</v>
          </cell>
          <cell r="U89">
            <v>0.44700000000000001</v>
          </cell>
          <cell r="V89">
            <v>8.1949999999999992E-3</v>
          </cell>
          <cell r="W89">
            <v>250.72499999999999</v>
          </cell>
          <cell r="X89">
            <v>0</v>
          </cell>
          <cell r="Y89">
            <v>0</v>
          </cell>
          <cell r="Z89">
            <v>0</v>
          </cell>
          <cell r="AA89">
            <v>0</v>
          </cell>
        </row>
        <row r="90">
          <cell r="A90">
            <v>2026</v>
          </cell>
          <cell r="B90">
            <v>0.49399999999999999</v>
          </cell>
          <cell r="C90">
            <v>1.3333333333333333</v>
          </cell>
          <cell r="D90">
            <v>0</v>
          </cell>
          <cell r="E90">
            <v>0.05</v>
          </cell>
          <cell r="F90">
            <v>0.05</v>
          </cell>
          <cell r="G90">
            <v>10.8025</v>
          </cell>
          <cell r="H90">
            <v>0</v>
          </cell>
          <cell r="I90">
            <v>18.625</v>
          </cell>
          <cell r="J90">
            <v>0</v>
          </cell>
          <cell r="K90">
            <v>43.600000000000009</v>
          </cell>
          <cell r="L90">
            <v>1.5</v>
          </cell>
          <cell r="M90">
            <v>1</v>
          </cell>
          <cell r="O90">
            <v>2026</v>
          </cell>
          <cell r="P90">
            <v>0.99</v>
          </cell>
          <cell r="Q90">
            <v>-1.0101010101010102</v>
          </cell>
          <cell r="R90">
            <v>0</v>
          </cell>
          <cell r="S90">
            <v>0.01</v>
          </cell>
          <cell r="T90">
            <v>0.01</v>
          </cell>
          <cell r="U90">
            <v>0.44700000000000001</v>
          </cell>
          <cell r="V90">
            <v>8.1949999999999992E-3</v>
          </cell>
          <cell r="W90">
            <v>250.72499999999999</v>
          </cell>
          <cell r="X90">
            <v>0</v>
          </cell>
          <cell r="Y90">
            <v>0</v>
          </cell>
          <cell r="Z90">
            <v>0</v>
          </cell>
          <cell r="AA90">
            <v>0</v>
          </cell>
        </row>
        <row r="91">
          <cell r="A91">
            <v>2027</v>
          </cell>
          <cell r="B91">
            <v>0.49399999999999999</v>
          </cell>
          <cell r="C91">
            <v>1.3333333333333333</v>
          </cell>
          <cell r="D91">
            <v>0</v>
          </cell>
          <cell r="E91">
            <v>0.05</v>
          </cell>
          <cell r="F91">
            <v>0.05</v>
          </cell>
          <cell r="G91">
            <v>10.8025</v>
          </cell>
          <cell r="H91">
            <v>0</v>
          </cell>
          <cell r="I91">
            <v>18.625</v>
          </cell>
          <cell r="J91">
            <v>0</v>
          </cell>
          <cell r="K91">
            <v>43.20000000000001</v>
          </cell>
          <cell r="L91">
            <v>1.5</v>
          </cell>
          <cell r="M91">
            <v>1</v>
          </cell>
          <cell r="O91">
            <v>2027</v>
          </cell>
          <cell r="P91">
            <v>0.99</v>
          </cell>
          <cell r="Q91">
            <v>-1.0101010101010102</v>
          </cell>
          <cell r="R91">
            <v>0</v>
          </cell>
          <cell r="S91">
            <v>0.01</v>
          </cell>
          <cell r="T91">
            <v>0.01</v>
          </cell>
          <cell r="U91">
            <v>0.44700000000000001</v>
          </cell>
          <cell r="V91">
            <v>8.1949999999999992E-3</v>
          </cell>
          <cell r="W91">
            <v>250.72499999999999</v>
          </cell>
          <cell r="X91">
            <v>0</v>
          </cell>
          <cell r="Y91">
            <v>0</v>
          </cell>
          <cell r="Z91">
            <v>0</v>
          </cell>
          <cell r="AA91">
            <v>0</v>
          </cell>
        </row>
        <row r="92">
          <cell r="A92">
            <v>2028</v>
          </cell>
          <cell r="B92">
            <v>0.49399999999999999</v>
          </cell>
          <cell r="C92">
            <v>1.3333333333333333</v>
          </cell>
          <cell r="D92">
            <v>0</v>
          </cell>
          <cell r="E92">
            <v>0.05</v>
          </cell>
          <cell r="F92">
            <v>0.05</v>
          </cell>
          <cell r="G92">
            <v>10.8025</v>
          </cell>
          <cell r="H92">
            <v>0</v>
          </cell>
          <cell r="I92">
            <v>18.625</v>
          </cell>
          <cell r="J92">
            <v>0</v>
          </cell>
          <cell r="K92">
            <v>42.800000000000011</v>
          </cell>
          <cell r="L92">
            <v>1.5</v>
          </cell>
          <cell r="M92">
            <v>1</v>
          </cell>
          <cell r="O92">
            <v>2028</v>
          </cell>
          <cell r="P92">
            <v>0.99</v>
          </cell>
          <cell r="Q92">
            <v>-1.0101010101010102</v>
          </cell>
          <cell r="R92">
            <v>0</v>
          </cell>
          <cell r="S92">
            <v>0.01</v>
          </cell>
          <cell r="T92">
            <v>0.01</v>
          </cell>
          <cell r="U92">
            <v>0.44700000000000001</v>
          </cell>
          <cell r="V92">
            <v>8.1949999999999992E-3</v>
          </cell>
          <cell r="W92">
            <v>250.72499999999999</v>
          </cell>
          <cell r="X92">
            <v>0</v>
          </cell>
          <cell r="Y92">
            <v>0</v>
          </cell>
          <cell r="Z92">
            <v>0</v>
          </cell>
          <cell r="AA92">
            <v>0</v>
          </cell>
        </row>
        <row r="93">
          <cell r="A93">
            <v>2029</v>
          </cell>
          <cell r="B93">
            <v>0.49399999999999999</v>
          </cell>
          <cell r="C93">
            <v>1.3333333333333333</v>
          </cell>
          <cell r="D93">
            <v>0</v>
          </cell>
          <cell r="E93">
            <v>0.05</v>
          </cell>
          <cell r="F93">
            <v>0.05</v>
          </cell>
          <cell r="G93">
            <v>10.8025</v>
          </cell>
          <cell r="H93">
            <v>0</v>
          </cell>
          <cell r="I93">
            <v>18.625</v>
          </cell>
          <cell r="J93">
            <v>0</v>
          </cell>
          <cell r="K93">
            <v>42.400000000000013</v>
          </cell>
          <cell r="L93">
            <v>1.5</v>
          </cell>
          <cell r="M93">
            <v>1</v>
          </cell>
          <cell r="O93">
            <v>2029</v>
          </cell>
          <cell r="P93">
            <v>0.99</v>
          </cell>
          <cell r="Q93">
            <v>-1.0101010101010102</v>
          </cell>
          <cell r="R93">
            <v>0</v>
          </cell>
          <cell r="S93">
            <v>0.01</v>
          </cell>
          <cell r="T93">
            <v>0.01</v>
          </cell>
          <cell r="U93">
            <v>0.44700000000000001</v>
          </cell>
          <cell r="V93">
            <v>8.1949999999999992E-3</v>
          </cell>
          <cell r="W93">
            <v>250.72499999999999</v>
          </cell>
          <cell r="X93">
            <v>0</v>
          </cell>
          <cell r="Y93">
            <v>0</v>
          </cell>
          <cell r="Z93">
            <v>0</v>
          </cell>
          <cell r="AA93">
            <v>0</v>
          </cell>
        </row>
        <row r="94">
          <cell r="A94">
            <v>2030</v>
          </cell>
          <cell r="B94">
            <v>0.49399999999999999</v>
          </cell>
          <cell r="C94">
            <v>1.3333333333333333</v>
          </cell>
          <cell r="D94">
            <v>0</v>
          </cell>
          <cell r="E94">
            <v>0.05</v>
          </cell>
          <cell r="F94">
            <v>0.05</v>
          </cell>
          <cell r="G94">
            <v>10.8025</v>
          </cell>
          <cell r="H94">
            <v>0</v>
          </cell>
          <cell r="I94">
            <v>18.625</v>
          </cell>
          <cell r="J94">
            <v>0</v>
          </cell>
          <cell r="K94">
            <v>42</v>
          </cell>
          <cell r="L94">
            <v>1.5</v>
          </cell>
          <cell r="M94">
            <v>1</v>
          </cell>
          <cell r="O94">
            <v>2030</v>
          </cell>
          <cell r="P94">
            <v>0.99</v>
          </cell>
          <cell r="Q94">
            <v>-1.0101010101010102</v>
          </cell>
          <cell r="R94">
            <v>0</v>
          </cell>
          <cell r="S94">
            <v>0.01</v>
          </cell>
          <cell r="T94">
            <v>0.01</v>
          </cell>
          <cell r="U94">
            <v>0.44700000000000001</v>
          </cell>
          <cell r="V94">
            <v>8.1949999999999992E-3</v>
          </cell>
          <cell r="W94">
            <v>250.72499999999999</v>
          </cell>
          <cell r="X94">
            <v>0</v>
          </cell>
          <cell r="Y94">
            <v>0</v>
          </cell>
          <cell r="Z94">
            <v>0</v>
          </cell>
          <cell r="AA94">
            <v>0</v>
          </cell>
        </row>
        <row r="95">
          <cell r="A95">
            <v>2031</v>
          </cell>
          <cell r="B95">
            <v>0.49399999999999999</v>
          </cell>
          <cell r="C95">
            <v>1.3333333333333333</v>
          </cell>
          <cell r="D95">
            <v>0</v>
          </cell>
          <cell r="E95">
            <v>0.05</v>
          </cell>
          <cell r="F95">
            <v>0.05</v>
          </cell>
          <cell r="G95">
            <v>10.8025</v>
          </cell>
          <cell r="H95">
            <v>0</v>
          </cell>
          <cell r="I95">
            <v>18.625</v>
          </cell>
          <cell r="J95">
            <v>0</v>
          </cell>
          <cell r="K95">
            <v>42</v>
          </cell>
          <cell r="L95">
            <v>1.5</v>
          </cell>
          <cell r="M95">
            <v>1</v>
          </cell>
          <cell r="O95">
            <v>2031</v>
          </cell>
          <cell r="P95">
            <v>0.99</v>
          </cell>
          <cell r="Q95">
            <v>-1.0101010101010102</v>
          </cell>
          <cell r="R95">
            <v>0</v>
          </cell>
          <cell r="S95">
            <v>0.01</v>
          </cell>
          <cell r="T95">
            <v>0.01</v>
          </cell>
          <cell r="U95">
            <v>0.44700000000000001</v>
          </cell>
          <cell r="V95">
            <v>8.1949999999999992E-3</v>
          </cell>
          <cell r="W95">
            <v>250.72499999999999</v>
          </cell>
          <cell r="X95">
            <v>0</v>
          </cell>
          <cell r="Y95">
            <v>0</v>
          </cell>
          <cell r="Z95">
            <v>0</v>
          </cell>
          <cell r="AA95">
            <v>0</v>
          </cell>
        </row>
        <row r="96">
          <cell r="A96">
            <v>2032</v>
          </cell>
          <cell r="B96">
            <v>0.49399999999999999</v>
          </cell>
          <cell r="C96">
            <v>1.3333333333333333</v>
          </cell>
          <cell r="D96">
            <v>0</v>
          </cell>
          <cell r="E96">
            <v>0.05</v>
          </cell>
          <cell r="F96">
            <v>0.05</v>
          </cell>
          <cell r="G96">
            <v>10.8025</v>
          </cell>
          <cell r="H96">
            <v>0</v>
          </cell>
          <cell r="I96">
            <v>18.625</v>
          </cell>
          <cell r="J96">
            <v>0</v>
          </cell>
          <cell r="K96">
            <v>42</v>
          </cell>
          <cell r="L96">
            <v>1.5</v>
          </cell>
          <cell r="M96">
            <v>1</v>
          </cell>
          <cell r="O96">
            <v>2032</v>
          </cell>
          <cell r="P96">
            <v>0.99</v>
          </cell>
          <cell r="Q96">
            <v>-1.0101010101010102</v>
          </cell>
          <cell r="R96">
            <v>0</v>
          </cell>
          <cell r="S96">
            <v>0.01</v>
          </cell>
          <cell r="T96">
            <v>0.01</v>
          </cell>
          <cell r="U96">
            <v>0.44700000000000001</v>
          </cell>
          <cell r="V96">
            <v>8.1949999999999992E-3</v>
          </cell>
          <cell r="W96">
            <v>250.72499999999999</v>
          </cell>
          <cell r="X96">
            <v>0</v>
          </cell>
          <cell r="Y96">
            <v>0</v>
          </cell>
          <cell r="Z96">
            <v>0</v>
          </cell>
          <cell r="AA96">
            <v>0</v>
          </cell>
        </row>
        <row r="97">
          <cell r="A97">
            <v>2033</v>
          </cell>
          <cell r="B97">
            <v>0.49399999999999999</v>
          </cell>
          <cell r="C97">
            <v>1.3333333333333333</v>
          </cell>
          <cell r="D97">
            <v>0</v>
          </cell>
          <cell r="E97">
            <v>0.05</v>
          </cell>
          <cell r="F97">
            <v>0.05</v>
          </cell>
          <cell r="G97">
            <v>10.8025</v>
          </cell>
          <cell r="H97">
            <v>0</v>
          </cell>
          <cell r="I97">
            <v>18.625</v>
          </cell>
          <cell r="J97">
            <v>0</v>
          </cell>
          <cell r="K97">
            <v>42</v>
          </cell>
          <cell r="L97">
            <v>1.5</v>
          </cell>
          <cell r="M97">
            <v>1</v>
          </cell>
          <cell r="O97">
            <v>2033</v>
          </cell>
          <cell r="P97">
            <v>0.99</v>
          </cell>
          <cell r="Q97">
            <v>-1.0101010101010102</v>
          </cell>
          <cell r="R97">
            <v>0</v>
          </cell>
          <cell r="S97">
            <v>0.01</v>
          </cell>
          <cell r="T97">
            <v>0.01</v>
          </cell>
          <cell r="U97">
            <v>0.44700000000000001</v>
          </cell>
          <cell r="V97">
            <v>8.1949999999999992E-3</v>
          </cell>
          <cell r="W97">
            <v>250.72499999999999</v>
          </cell>
          <cell r="X97">
            <v>0</v>
          </cell>
          <cell r="Y97">
            <v>0</v>
          </cell>
          <cell r="Z97">
            <v>0</v>
          </cell>
          <cell r="AA97">
            <v>0</v>
          </cell>
        </row>
        <row r="98">
          <cell r="A98">
            <v>2034</v>
          </cell>
          <cell r="B98">
            <v>0.49399999999999999</v>
          </cell>
          <cell r="C98">
            <v>1.3333333333333333</v>
          </cell>
          <cell r="D98">
            <v>0</v>
          </cell>
          <cell r="E98">
            <v>0.05</v>
          </cell>
          <cell r="F98">
            <v>0.05</v>
          </cell>
          <cell r="G98">
            <v>10.8025</v>
          </cell>
          <cell r="H98">
            <v>0</v>
          </cell>
          <cell r="I98">
            <v>18.625</v>
          </cell>
          <cell r="J98">
            <v>0</v>
          </cell>
          <cell r="K98">
            <v>42</v>
          </cell>
          <cell r="L98">
            <v>1.5</v>
          </cell>
          <cell r="M98">
            <v>1</v>
          </cell>
          <cell r="O98">
            <v>2034</v>
          </cell>
          <cell r="P98">
            <v>0.99</v>
          </cell>
          <cell r="Q98">
            <v>-1.0101010101010102</v>
          </cell>
          <cell r="R98">
            <v>0</v>
          </cell>
          <cell r="S98">
            <v>0.01</v>
          </cell>
          <cell r="T98">
            <v>0.01</v>
          </cell>
          <cell r="U98">
            <v>0.44700000000000001</v>
          </cell>
          <cell r="V98">
            <v>8.1949999999999992E-3</v>
          </cell>
          <cell r="W98">
            <v>250.72499999999999</v>
          </cell>
          <cell r="X98">
            <v>0</v>
          </cell>
          <cell r="Y98">
            <v>0</v>
          </cell>
          <cell r="Z98">
            <v>0</v>
          </cell>
          <cell r="AA98">
            <v>0</v>
          </cell>
        </row>
        <row r="99">
          <cell r="A99">
            <v>2035</v>
          </cell>
          <cell r="B99">
            <v>0.49399999999999999</v>
          </cell>
          <cell r="C99">
            <v>1.3333333333333333</v>
          </cell>
          <cell r="D99">
            <v>0</v>
          </cell>
          <cell r="E99">
            <v>0.05</v>
          </cell>
          <cell r="F99">
            <v>0.05</v>
          </cell>
          <cell r="G99">
            <v>10.8025</v>
          </cell>
          <cell r="H99">
            <v>0</v>
          </cell>
          <cell r="I99">
            <v>18.625</v>
          </cell>
          <cell r="J99">
            <v>0</v>
          </cell>
          <cell r="K99">
            <v>42</v>
          </cell>
          <cell r="L99">
            <v>1.5</v>
          </cell>
          <cell r="M99">
            <v>1</v>
          </cell>
          <cell r="O99">
            <v>2035</v>
          </cell>
          <cell r="P99">
            <v>0.99</v>
          </cell>
          <cell r="Q99">
            <v>-1.0101010101010102</v>
          </cell>
          <cell r="R99">
            <v>0</v>
          </cell>
          <cell r="S99">
            <v>0.01</v>
          </cell>
          <cell r="T99">
            <v>0.01</v>
          </cell>
          <cell r="U99">
            <v>0.44700000000000001</v>
          </cell>
          <cell r="V99">
            <v>8.1949999999999992E-3</v>
          </cell>
          <cell r="W99">
            <v>250.72499999999999</v>
          </cell>
          <cell r="X99">
            <v>0</v>
          </cell>
          <cell r="Y99">
            <v>0</v>
          </cell>
          <cell r="Z99">
            <v>0</v>
          </cell>
          <cell r="AA99">
            <v>0</v>
          </cell>
        </row>
        <row r="101">
          <cell r="A101" t="str">
            <v>WasteCHP</v>
          </cell>
          <cell r="B101" t="str">
            <v>Eff.</v>
          </cell>
          <cell r="C101" t="str">
            <v>Cb</v>
          </cell>
          <cell r="D101" t="str">
            <v>Cv</v>
          </cell>
          <cell r="E101" t="str">
            <v>POutage</v>
          </cell>
          <cell r="F101" t="str">
            <v>UPOutage</v>
          </cell>
          <cell r="G101" t="str">
            <v>Invest</v>
          </cell>
          <cell r="H101" t="str">
            <v>O&amp;Mfixed</v>
          </cell>
          <cell r="I101" t="str">
            <v>O&amp;Mvar</v>
          </cell>
          <cell r="J101" t="str">
            <v>Desulp</v>
          </cell>
          <cell r="K101" t="str">
            <v>NO2</v>
          </cell>
          <cell r="L101" t="str">
            <v>CH4</v>
          </cell>
          <cell r="M101" t="str">
            <v>N2O</v>
          </cell>
          <cell r="O101" t="str">
            <v>HeatPump_Large</v>
          </cell>
          <cell r="P101" t="str">
            <v>Eff.</v>
          </cell>
          <cell r="Q101" t="str">
            <v>Cb</v>
          </cell>
          <cell r="R101" t="str">
            <v>Cv</v>
          </cell>
          <cell r="S101" t="str">
            <v>POutage</v>
          </cell>
          <cell r="T101" t="str">
            <v>UPOutage</v>
          </cell>
          <cell r="U101" t="str">
            <v>Invest</v>
          </cell>
          <cell r="V101" t="str">
            <v>O&amp;Mfixed</v>
          </cell>
          <cell r="W101" t="str">
            <v>O&amp;Mvar</v>
          </cell>
          <cell r="X101" t="str">
            <v>Desulp</v>
          </cell>
          <cell r="Y101" t="str">
            <v>NO2</v>
          </cell>
          <cell r="Z101" t="str">
            <v>CH4</v>
          </cell>
          <cell r="AA101" t="str">
            <v>N2O</v>
          </cell>
        </row>
        <row r="102">
          <cell r="A102" t="str">
            <v>Investeringsår</v>
          </cell>
          <cell r="B102" t="str">
            <v>%</v>
          </cell>
          <cell r="C102" t="str">
            <v>p.u.</v>
          </cell>
          <cell r="D102" t="str">
            <v>p.u.</v>
          </cell>
          <cell r="E102" t="str">
            <v>%</v>
          </cell>
          <cell r="F102" t="str">
            <v>%</v>
          </cell>
          <cell r="G102" t="str">
            <v>Mkr./MW</v>
          </cell>
          <cell r="H102" t="str">
            <v>Mkr/MWy</v>
          </cell>
          <cell r="I102" t="str">
            <v>kr/MWh</v>
          </cell>
          <cell r="J102" t="str">
            <v>p.u</v>
          </cell>
          <cell r="K102" t="str">
            <v>g/GJ</v>
          </cell>
          <cell r="L102" t="str">
            <v>g/GJ</v>
          </cell>
          <cell r="M102" t="str">
            <v>g/GJ</v>
          </cell>
          <cell r="O102" t="str">
            <v>Investeringsår</v>
          </cell>
          <cell r="P102" t="str">
            <v>%</v>
          </cell>
          <cell r="Q102" t="str">
            <v>p.u.</v>
          </cell>
          <cell r="R102" t="str">
            <v>p.u.</v>
          </cell>
          <cell r="S102" t="str">
            <v>%</v>
          </cell>
          <cell r="T102" t="str">
            <v>%</v>
          </cell>
          <cell r="U102" t="str">
            <v>Mkr./MW</v>
          </cell>
          <cell r="V102" t="str">
            <v>Mkr/MWy</v>
          </cell>
          <cell r="W102" t="str">
            <v>kr/MWh</v>
          </cell>
          <cell r="X102" t="str">
            <v>p.u</v>
          </cell>
          <cell r="Y102" t="str">
            <v>g/GJ</v>
          </cell>
          <cell r="Z102" t="str">
            <v>g/GJ</v>
          </cell>
          <cell r="AA102" t="str">
            <v>g/GJ</v>
          </cell>
        </row>
        <row r="103">
          <cell r="A103" t="str">
            <v>Existing</v>
          </cell>
          <cell r="E103">
            <v>0.06</v>
          </cell>
          <cell r="F103">
            <v>0.03</v>
          </cell>
          <cell r="H103">
            <v>1.1599999999999999</v>
          </cell>
          <cell r="I103">
            <v>0</v>
          </cell>
          <cell r="O103">
            <v>2010</v>
          </cell>
          <cell r="P103">
            <v>2.8</v>
          </cell>
          <cell r="Q103">
            <v>-0.35714285714285715</v>
          </cell>
          <cell r="R103">
            <v>0</v>
          </cell>
          <cell r="S103">
            <v>0.05</v>
          </cell>
          <cell r="T103">
            <v>0.05</v>
          </cell>
          <cell r="U103">
            <v>5.0660000000000007</v>
          </cell>
          <cell r="V103">
            <v>4.0974999999999998E-2</v>
          </cell>
          <cell r="W103">
            <v>0</v>
          </cell>
          <cell r="X103">
            <v>0</v>
          </cell>
          <cell r="Y103">
            <v>0</v>
          </cell>
          <cell r="Z103">
            <v>0</v>
          </cell>
          <cell r="AA103">
            <v>0</v>
          </cell>
        </row>
        <row r="104">
          <cell r="A104">
            <v>2010</v>
          </cell>
          <cell r="B104">
            <v>0.22799999999999998</v>
          </cell>
          <cell r="C104">
            <v>0.32432432432432434</v>
          </cell>
          <cell r="D104">
            <v>0</v>
          </cell>
          <cell r="E104">
            <v>0.06</v>
          </cell>
          <cell r="F104">
            <v>0.01</v>
          </cell>
          <cell r="G104">
            <v>63.325000000000003</v>
          </cell>
          <cell r="H104">
            <v>1.1599999999999999</v>
          </cell>
          <cell r="I104">
            <v>0</v>
          </cell>
          <cell r="J104">
            <v>0.98199999999999998</v>
          </cell>
          <cell r="K104">
            <v>124</v>
          </cell>
          <cell r="L104">
            <v>0.59</v>
          </cell>
          <cell r="M104">
            <v>1.2</v>
          </cell>
          <cell r="O104">
            <v>2011</v>
          </cell>
          <cell r="P104">
            <v>2.8</v>
          </cell>
          <cell r="Q104">
            <v>-0.35714285714285715</v>
          </cell>
          <cell r="R104">
            <v>0</v>
          </cell>
          <cell r="S104">
            <v>0.05</v>
          </cell>
          <cell r="T104">
            <v>0.05</v>
          </cell>
          <cell r="U104">
            <v>5.0660000000000007</v>
          </cell>
          <cell r="V104">
            <v>4.0974999999999998E-2</v>
          </cell>
          <cell r="W104">
            <v>0</v>
          </cell>
          <cell r="X104">
            <v>0</v>
          </cell>
          <cell r="Y104">
            <v>0</v>
          </cell>
          <cell r="Z104">
            <v>0</v>
          </cell>
          <cell r="AA104">
            <v>0</v>
          </cell>
        </row>
        <row r="105">
          <cell r="A105">
            <v>2011</v>
          </cell>
          <cell r="B105">
            <v>0.22799999999999998</v>
          </cell>
          <cell r="C105">
            <v>0.32432432432432434</v>
          </cell>
          <cell r="D105">
            <v>0</v>
          </cell>
          <cell r="E105">
            <v>0.06</v>
          </cell>
          <cell r="F105">
            <v>0.01</v>
          </cell>
          <cell r="G105">
            <v>63.325000000000003</v>
          </cell>
          <cell r="H105">
            <v>1.1599999999999999</v>
          </cell>
          <cell r="I105">
            <v>0</v>
          </cell>
          <cell r="J105">
            <v>0.98199999999999998</v>
          </cell>
          <cell r="K105">
            <v>124</v>
          </cell>
          <cell r="L105">
            <v>0.59</v>
          </cell>
          <cell r="M105">
            <v>1.2</v>
          </cell>
          <cell r="O105">
            <v>2012</v>
          </cell>
          <cell r="P105">
            <v>2.8</v>
          </cell>
          <cell r="Q105">
            <v>-0.35714285714285715</v>
          </cell>
          <cell r="R105">
            <v>0</v>
          </cell>
          <cell r="S105">
            <v>0.05</v>
          </cell>
          <cell r="T105">
            <v>0.05</v>
          </cell>
          <cell r="U105">
            <v>5.0660000000000007</v>
          </cell>
          <cell r="V105">
            <v>4.0974999999999998E-2</v>
          </cell>
          <cell r="W105">
            <v>0</v>
          </cell>
          <cell r="X105">
            <v>0</v>
          </cell>
          <cell r="Y105">
            <v>0</v>
          </cell>
          <cell r="Z105">
            <v>0</v>
          </cell>
          <cell r="AA105">
            <v>0</v>
          </cell>
        </row>
        <row r="106">
          <cell r="A106">
            <v>2012</v>
          </cell>
          <cell r="B106">
            <v>0.22799999999999998</v>
          </cell>
          <cell r="C106">
            <v>0.32432432432432434</v>
          </cell>
          <cell r="D106">
            <v>0</v>
          </cell>
          <cell r="E106">
            <v>0.06</v>
          </cell>
          <cell r="F106">
            <v>0.01</v>
          </cell>
          <cell r="G106">
            <v>63.325000000000003</v>
          </cell>
          <cell r="H106">
            <v>1.1599999999999999</v>
          </cell>
          <cell r="I106">
            <v>0</v>
          </cell>
          <cell r="J106">
            <v>0.98199999999999998</v>
          </cell>
          <cell r="K106">
            <v>124</v>
          </cell>
          <cell r="L106">
            <v>0.59</v>
          </cell>
          <cell r="M106">
            <v>1.2</v>
          </cell>
          <cell r="O106">
            <v>2013</v>
          </cell>
          <cell r="P106">
            <v>2.8</v>
          </cell>
          <cell r="Q106">
            <v>-0.35714285714285715</v>
          </cell>
          <cell r="R106">
            <v>0</v>
          </cell>
          <cell r="S106">
            <v>0.05</v>
          </cell>
          <cell r="T106">
            <v>0.05</v>
          </cell>
          <cell r="U106">
            <v>5.0660000000000007</v>
          </cell>
          <cell r="V106">
            <v>4.0974999999999998E-2</v>
          </cell>
          <cell r="W106">
            <v>0</v>
          </cell>
          <cell r="X106">
            <v>0</v>
          </cell>
          <cell r="Y106">
            <v>0</v>
          </cell>
          <cell r="Z106">
            <v>0</v>
          </cell>
          <cell r="AA106">
            <v>0</v>
          </cell>
        </row>
        <row r="107">
          <cell r="A107">
            <v>2013</v>
          </cell>
          <cell r="B107">
            <v>0.22799999999999998</v>
          </cell>
          <cell r="C107">
            <v>0.32432432432432434</v>
          </cell>
          <cell r="D107">
            <v>0</v>
          </cell>
          <cell r="E107">
            <v>0.06</v>
          </cell>
          <cell r="F107">
            <v>0.01</v>
          </cell>
          <cell r="G107">
            <v>63.325000000000003</v>
          </cell>
          <cell r="H107">
            <v>1.1599999999999999</v>
          </cell>
          <cell r="I107">
            <v>0</v>
          </cell>
          <cell r="J107">
            <v>0.98199999999999998</v>
          </cell>
          <cell r="K107">
            <v>124</v>
          </cell>
          <cell r="L107">
            <v>0.59</v>
          </cell>
          <cell r="M107">
            <v>1.2</v>
          </cell>
          <cell r="O107">
            <v>2014</v>
          </cell>
          <cell r="P107">
            <v>2.8</v>
          </cell>
          <cell r="Q107">
            <v>-0.35714285714285715</v>
          </cell>
          <cell r="R107">
            <v>0</v>
          </cell>
          <cell r="S107">
            <v>0.05</v>
          </cell>
          <cell r="T107">
            <v>0.05</v>
          </cell>
          <cell r="U107">
            <v>5.0660000000000007</v>
          </cell>
          <cell r="V107">
            <v>4.0974999999999998E-2</v>
          </cell>
          <cell r="W107">
            <v>0</v>
          </cell>
          <cell r="X107">
            <v>0</v>
          </cell>
          <cell r="Y107">
            <v>0</v>
          </cell>
          <cell r="Z107">
            <v>0</v>
          </cell>
          <cell r="AA107">
            <v>0</v>
          </cell>
        </row>
        <row r="108">
          <cell r="A108">
            <v>2014</v>
          </cell>
          <cell r="B108">
            <v>0.22799999999999998</v>
          </cell>
          <cell r="C108">
            <v>0.32432432432432434</v>
          </cell>
          <cell r="D108">
            <v>0</v>
          </cell>
          <cell r="E108">
            <v>0.06</v>
          </cell>
          <cell r="F108">
            <v>0.01</v>
          </cell>
          <cell r="G108">
            <v>63.325000000000003</v>
          </cell>
          <cell r="H108">
            <v>1.1599999999999999</v>
          </cell>
          <cell r="I108">
            <v>0</v>
          </cell>
          <cell r="J108">
            <v>0.98199999999999998</v>
          </cell>
          <cell r="K108">
            <v>124</v>
          </cell>
          <cell r="L108">
            <v>0.59</v>
          </cell>
          <cell r="M108">
            <v>1.2</v>
          </cell>
          <cell r="O108">
            <v>2015</v>
          </cell>
          <cell r="P108">
            <v>2.8</v>
          </cell>
          <cell r="Q108">
            <v>-0.35714285714285715</v>
          </cell>
          <cell r="R108">
            <v>0</v>
          </cell>
          <cell r="S108">
            <v>0.05</v>
          </cell>
          <cell r="T108">
            <v>0.05</v>
          </cell>
          <cell r="U108">
            <v>5.0660000000000007</v>
          </cell>
          <cell r="V108">
            <v>4.0974999999999998E-2</v>
          </cell>
          <cell r="W108">
            <v>0</v>
          </cell>
          <cell r="X108">
            <v>0</v>
          </cell>
          <cell r="Y108">
            <v>0</v>
          </cell>
          <cell r="Z108">
            <v>0</v>
          </cell>
          <cell r="AA108">
            <v>0</v>
          </cell>
        </row>
        <row r="109">
          <cell r="A109">
            <v>2015</v>
          </cell>
          <cell r="B109">
            <v>0.22799999999999998</v>
          </cell>
          <cell r="C109">
            <v>0.32432432432432434</v>
          </cell>
          <cell r="D109">
            <v>0</v>
          </cell>
          <cell r="E109">
            <v>0.06</v>
          </cell>
          <cell r="F109">
            <v>0.01</v>
          </cell>
          <cell r="G109">
            <v>63.325000000000003</v>
          </cell>
          <cell r="H109">
            <v>1.1599999999999999</v>
          </cell>
          <cell r="I109">
            <v>0</v>
          </cell>
          <cell r="J109">
            <v>0.98199999999999998</v>
          </cell>
          <cell r="K109">
            <v>124</v>
          </cell>
          <cell r="L109">
            <v>0.59</v>
          </cell>
          <cell r="M109">
            <v>1.2</v>
          </cell>
          <cell r="O109">
            <v>2016</v>
          </cell>
          <cell r="P109">
            <v>2.82</v>
          </cell>
          <cell r="Q109">
            <v>-0.3546099290780142</v>
          </cell>
          <cell r="R109">
            <v>0</v>
          </cell>
          <cell r="S109">
            <v>0.05</v>
          </cell>
          <cell r="T109">
            <v>0.05</v>
          </cell>
          <cell r="U109">
            <v>4.9915000000000003</v>
          </cell>
          <cell r="V109">
            <v>3.8218499999999996E-2</v>
          </cell>
          <cell r="W109">
            <v>0</v>
          </cell>
          <cell r="X109">
            <v>0</v>
          </cell>
          <cell r="Y109">
            <v>0</v>
          </cell>
          <cell r="Z109">
            <v>0</v>
          </cell>
          <cell r="AA109">
            <v>0</v>
          </cell>
        </row>
        <row r="110">
          <cell r="A110">
            <v>2016</v>
          </cell>
          <cell r="B110">
            <v>0.23179999999999998</v>
          </cell>
          <cell r="C110">
            <v>0.3326988960791778</v>
          </cell>
          <cell r="D110">
            <v>0</v>
          </cell>
          <cell r="E110">
            <v>0.06</v>
          </cell>
          <cell r="F110">
            <v>0.01</v>
          </cell>
          <cell r="G110">
            <v>63.325000000000003</v>
          </cell>
          <cell r="H110">
            <v>1.1599999999999999</v>
          </cell>
          <cell r="I110">
            <v>0</v>
          </cell>
          <cell r="J110">
            <v>0.98239999999999994</v>
          </cell>
          <cell r="K110">
            <v>105.2</v>
          </cell>
          <cell r="L110">
            <v>0.59</v>
          </cell>
          <cell r="M110">
            <v>1.2</v>
          </cell>
          <cell r="O110">
            <v>2017</v>
          </cell>
          <cell r="P110">
            <v>2.84</v>
          </cell>
          <cell r="Q110">
            <v>-0.35211267605633806</v>
          </cell>
          <cell r="R110">
            <v>0</v>
          </cell>
          <cell r="S110">
            <v>0.05</v>
          </cell>
          <cell r="T110">
            <v>0.05</v>
          </cell>
          <cell r="U110">
            <v>4.9169999999999998</v>
          </cell>
          <cell r="V110">
            <v>3.5461999999999994E-2</v>
          </cell>
          <cell r="W110">
            <v>0</v>
          </cell>
          <cell r="X110">
            <v>0</v>
          </cell>
          <cell r="Y110">
            <v>0</v>
          </cell>
          <cell r="Z110">
            <v>0</v>
          </cell>
          <cell r="AA110">
            <v>0</v>
          </cell>
        </row>
        <row r="111">
          <cell r="A111">
            <v>2017</v>
          </cell>
          <cell r="B111">
            <v>0.23559999999999998</v>
          </cell>
          <cell r="C111">
            <v>0.34107346783403125</v>
          </cell>
          <cell r="D111">
            <v>0</v>
          </cell>
          <cell r="E111">
            <v>0.06</v>
          </cell>
          <cell r="F111">
            <v>0.01</v>
          </cell>
          <cell r="G111">
            <v>63.325000000000003</v>
          </cell>
          <cell r="H111">
            <v>1.1599999999999999</v>
          </cell>
          <cell r="I111">
            <v>0</v>
          </cell>
          <cell r="J111">
            <v>0.9827999999999999</v>
          </cell>
          <cell r="K111">
            <v>86.4</v>
          </cell>
          <cell r="L111">
            <v>0.59</v>
          </cell>
          <cell r="M111">
            <v>1.2</v>
          </cell>
          <cell r="O111">
            <v>2018</v>
          </cell>
          <cell r="P111">
            <v>2.86</v>
          </cell>
          <cell r="Q111">
            <v>-0.34965034965034969</v>
          </cell>
          <cell r="R111">
            <v>0</v>
          </cell>
          <cell r="S111">
            <v>0.05</v>
          </cell>
          <cell r="T111">
            <v>0.05</v>
          </cell>
          <cell r="U111">
            <v>4.8424999999999994</v>
          </cell>
          <cell r="V111">
            <v>3.2705499999999992E-2</v>
          </cell>
          <cell r="W111">
            <v>0</v>
          </cell>
          <cell r="X111">
            <v>0</v>
          </cell>
          <cell r="Y111">
            <v>0</v>
          </cell>
          <cell r="Z111">
            <v>0</v>
          </cell>
          <cell r="AA111">
            <v>0</v>
          </cell>
        </row>
        <row r="112">
          <cell r="A112">
            <v>2018</v>
          </cell>
          <cell r="B112">
            <v>0.23939999999999997</v>
          </cell>
          <cell r="C112">
            <v>0.34944803958888471</v>
          </cell>
          <cell r="D112">
            <v>0</v>
          </cell>
          <cell r="E112">
            <v>0.06</v>
          </cell>
          <cell r="F112">
            <v>0.01</v>
          </cell>
          <cell r="G112">
            <v>63.325000000000003</v>
          </cell>
          <cell r="H112">
            <v>1.1599999999999999</v>
          </cell>
          <cell r="I112">
            <v>0</v>
          </cell>
          <cell r="J112">
            <v>0.98319999999999985</v>
          </cell>
          <cell r="K112">
            <v>67.600000000000009</v>
          </cell>
          <cell r="L112">
            <v>0.59</v>
          </cell>
          <cell r="M112">
            <v>1.2</v>
          </cell>
          <cell r="O112">
            <v>2019</v>
          </cell>
          <cell r="P112">
            <v>2.88</v>
          </cell>
          <cell r="Q112">
            <v>-0.34722222222222221</v>
          </cell>
          <cell r="R112">
            <v>0</v>
          </cell>
          <cell r="S112">
            <v>0.05</v>
          </cell>
          <cell r="T112">
            <v>0.05</v>
          </cell>
          <cell r="U112">
            <v>4.7679999999999989</v>
          </cell>
          <cell r="V112">
            <v>2.9948999999999993E-2</v>
          </cell>
          <cell r="W112">
            <v>0</v>
          </cell>
          <cell r="X112">
            <v>0</v>
          </cell>
          <cell r="Y112">
            <v>0</v>
          </cell>
          <cell r="Z112">
            <v>0</v>
          </cell>
          <cell r="AA112">
            <v>0</v>
          </cell>
        </row>
        <row r="113">
          <cell r="A113">
            <v>2019</v>
          </cell>
          <cell r="B113">
            <v>0.24319999999999997</v>
          </cell>
          <cell r="C113">
            <v>0.35782261134373816</v>
          </cell>
          <cell r="D113">
            <v>0</v>
          </cell>
          <cell r="E113">
            <v>0.06</v>
          </cell>
          <cell r="F113">
            <v>0.01</v>
          </cell>
          <cell r="G113">
            <v>63.325000000000003</v>
          </cell>
          <cell r="H113">
            <v>1.1599999999999999</v>
          </cell>
          <cell r="I113">
            <v>0</v>
          </cell>
          <cell r="J113">
            <v>0.98359999999999981</v>
          </cell>
          <cell r="K113">
            <v>48.800000000000011</v>
          </cell>
          <cell r="L113">
            <v>0.59</v>
          </cell>
          <cell r="M113">
            <v>1.2</v>
          </cell>
          <cell r="O113">
            <v>2020</v>
          </cell>
          <cell r="P113">
            <v>2.9</v>
          </cell>
          <cell r="Q113">
            <v>-0.34482758620689657</v>
          </cell>
          <cell r="R113">
            <v>0</v>
          </cell>
          <cell r="S113">
            <v>0.05</v>
          </cell>
          <cell r="T113">
            <v>0.05</v>
          </cell>
          <cell r="U113">
            <v>4.6935000000000002</v>
          </cell>
          <cell r="V113">
            <v>2.7192500000000001E-2</v>
          </cell>
          <cell r="W113">
            <v>0</v>
          </cell>
          <cell r="X113">
            <v>0</v>
          </cell>
          <cell r="Y113">
            <v>0</v>
          </cell>
          <cell r="Z113">
            <v>0</v>
          </cell>
          <cell r="AA113">
            <v>0</v>
          </cell>
        </row>
        <row r="114">
          <cell r="A114">
            <v>2020</v>
          </cell>
          <cell r="B114">
            <v>0.247</v>
          </cell>
          <cell r="C114">
            <v>0.36619718309859156</v>
          </cell>
          <cell r="D114">
            <v>0</v>
          </cell>
          <cell r="E114">
            <v>0.06</v>
          </cell>
          <cell r="F114">
            <v>0.01</v>
          </cell>
          <cell r="G114">
            <v>63.325000000000003</v>
          </cell>
          <cell r="H114">
            <v>1.1599999999999999</v>
          </cell>
          <cell r="I114">
            <v>0</v>
          </cell>
          <cell r="J114">
            <v>0.98399999999999999</v>
          </cell>
          <cell r="K114">
            <v>30</v>
          </cell>
          <cell r="L114">
            <v>0.59</v>
          </cell>
          <cell r="M114">
            <v>1.2</v>
          </cell>
          <cell r="O114">
            <v>2021</v>
          </cell>
          <cell r="P114">
            <v>2.91</v>
          </cell>
          <cell r="Q114">
            <v>-0.3436426116838488</v>
          </cell>
          <cell r="R114">
            <v>0</v>
          </cell>
          <cell r="S114">
            <v>0.05</v>
          </cell>
          <cell r="T114">
            <v>0.05</v>
          </cell>
          <cell r="U114">
            <v>4.6525249999999998</v>
          </cell>
          <cell r="V114">
            <v>2.7192500000000001E-2</v>
          </cell>
          <cell r="W114">
            <v>0</v>
          </cell>
          <cell r="X114">
            <v>0</v>
          </cell>
          <cell r="Y114">
            <v>0</v>
          </cell>
          <cell r="Z114">
            <v>0</v>
          </cell>
          <cell r="AA114">
            <v>0</v>
          </cell>
        </row>
        <row r="115">
          <cell r="A115">
            <v>2021</v>
          </cell>
          <cell r="B115">
            <v>0.247</v>
          </cell>
          <cell r="C115">
            <v>0.36619718309859156</v>
          </cell>
          <cell r="D115">
            <v>0</v>
          </cell>
          <cell r="E115">
            <v>0.06</v>
          </cell>
          <cell r="F115">
            <v>0.01</v>
          </cell>
          <cell r="G115">
            <v>63.325000000000003</v>
          </cell>
          <cell r="H115">
            <v>1.1599999999999999</v>
          </cell>
          <cell r="I115">
            <v>0</v>
          </cell>
          <cell r="J115">
            <v>0.98399999999999999</v>
          </cell>
          <cell r="K115">
            <v>30</v>
          </cell>
          <cell r="L115">
            <v>0.59</v>
          </cell>
          <cell r="M115">
            <v>1.2</v>
          </cell>
          <cell r="O115">
            <v>2022</v>
          </cell>
          <cell r="P115">
            <v>2.92</v>
          </cell>
          <cell r="Q115">
            <v>-0.34246575342465752</v>
          </cell>
          <cell r="R115">
            <v>0</v>
          </cell>
          <cell r="S115">
            <v>0.05</v>
          </cell>
          <cell r="T115">
            <v>0.05</v>
          </cell>
          <cell r="U115">
            <v>4.6115499999999994</v>
          </cell>
          <cell r="V115">
            <v>2.7192500000000001E-2</v>
          </cell>
          <cell r="W115">
            <v>0</v>
          </cell>
          <cell r="X115">
            <v>0</v>
          </cell>
          <cell r="Y115">
            <v>0</v>
          </cell>
          <cell r="Z115">
            <v>0</v>
          </cell>
          <cell r="AA115">
            <v>0</v>
          </cell>
        </row>
        <row r="116">
          <cell r="A116">
            <v>2022</v>
          </cell>
          <cell r="B116">
            <v>0.247</v>
          </cell>
          <cell r="C116">
            <v>0.36619718309859156</v>
          </cell>
          <cell r="D116">
            <v>0</v>
          </cell>
          <cell r="E116">
            <v>0.06</v>
          </cell>
          <cell r="F116">
            <v>0.01</v>
          </cell>
          <cell r="G116">
            <v>63.325000000000003</v>
          </cell>
          <cell r="H116">
            <v>1.1599999999999999</v>
          </cell>
          <cell r="I116">
            <v>0</v>
          </cell>
          <cell r="J116">
            <v>0.98399999999999999</v>
          </cell>
          <cell r="K116">
            <v>30</v>
          </cell>
          <cell r="L116">
            <v>0.59</v>
          </cell>
          <cell r="M116">
            <v>1.2</v>
          </cell>
          <cell r="O116">
            <v>2023</v>
          </cell>
          <cell r="P116">
            <v>2.9299999999999997</v>
          </cell>
          <cell r="Q116">
            <v>-0.34129692832764508</v>
          </cell>
          <cell r="R116">
            <v>0</v>
          </cell>
          <cell r="S116">
            <v>0.05</v>
          </cell>
          <cell r="T116">
            <v>0.05</v>
          </cell>
          <cell r="U116">
            <v>4.5705749999999989</v>
          </cell>
          <cell r="V116">
            <v>2.7192500000000001E-2</v>
          </cell>
          <cell r="W116">
            <v>0</v>
          </cell>
          <cell r="X116">
            <v>0</v>
          </cell>
          <cell r="Y116">
            <v>0</v>
          </cell>
          <cell r="Z116">
            <v>0</v>
          </cell>
          <cell r="AA116">
            <v>0</v>
          </cell>
        </row>
        <row r="117">
          <cell r="A117">
            <v>2023</v>
          </cell>
          <cell r="B117">
            <v>0.247</v>
          </cell>
          <cell r="C117">
            <v>0.36619718309859156</v>
          </cell>
          <cell r="D117">
            <v>0</v>
          </cell>
          <cell r="E117">
            <v>0.06</v>
          </cell>
          <cell r="F117">
            <v>0.01</v>
          </cell>
          <cell r="G117">
            <v>63.325000000000003</v>
          </cell>
          <cell r="H117">
            <v>1.1599999999999999</v>
          </cell>
          <cell r="I117">
            <v>0</v>
          </cell>
          <cell r="J117">
            <v>0.98399999999999999</v>
          </cell>
          <cell r="K117">
            <v>30</v>
          </cell>
          <cell r="L117">
            <v>0.59</v>
          </cell>
          <cell r="M117">
            <v>1.2</v>
          </cell>
          <cell r="O117">
            <v>2024</v>
          </cell>
          <cell r="P117">
            <v>2.9399999999999995</v>
          </cell>
          <cell r="Q117">
            <v>-0.34013605442176875</v>
          </cell>
          <cell r="R117">
            <v>0</v>
          </cell>
          <cell r="S117">
            <v>0.05</v>
          </cell>
          <cell r="T117">
            <v>0.05</v>
          </cell>
          <cell r="U117">
            <v>4.5295999999999985</v>
          </cell>
          <cell r="V117">
            <v>2.7192500000000001E-2</v>
          </cell>
          <cell r="W117">
            <v>0</v>
          </cell>
          <cell r="X117">
            <v>0</v>
          </cell>
          <cell r="Y117">
            <v>0</v>
          </cell>
          <cell r="Z117">
            <v>0</v>
          </cell>
          <cell r="AA117">
            <v>0</v>
          </cell>
        </row>
        <row r="118">
          <cell r="A118">
            <v>2024</v>
          </cell>
          <cell r="B118">
            <v>0.247</v>
          </cell>
          <cell r="C118">
            <v>0.36619718309859156</v>
          </cell>
          <cell r="D118">
            <v>0</v>
          </cell>
          <cell r="E118">
            <v>0.06</v>
          </cell>
          <cell r="F118">
            <v>0.01</v>
          </cell>
          <cell r="G118">
            <v>63.325000000000003</v>
          </cell>
          <cell r="H118">
            <v>1.1599999999999999</v>
          </cell>
          <cell r="I118">
            <v>0</v>
          </cell>
          <cell r="J118">
            <v>0.98399999999999999</v>
          </cell>
          <cell r="K118">
            <v>30</v>
          </cell>
          <cell r="L118">
            <v>0.59</v>
          </cell>
          <cell r="M118">
            <v>1.2</v>
          </cell>
          <cell r="O118">
            <v>2025</v>
          </cell>
          <cell r="P118">
            <v>2.9499999999999993</v>
          </cell>
          <cell r="Q118">
            <v>-0.33898305084745772</v>
          </cell>
          <cell r="R118">
            <v>0</v>
          </cell>
          <cell r="S118">
            <v>0.05</v>
          </cell>
          <cell r="T118">
            <v>0.05</v>
          </cell>
          <cell r="U118">
            <v>4.4886249999999981</v>
          </cell>
          <cell r="V118">
            <v>2.7192500000000001E-2</v>
          </cell>
          <cell r="W118">
            <v>0</v>
          </cell>
          <cell r="X118">
            <v>0</v>
          </cell>
          <cell r="Y118">
            <v>0</v>
          </cell>
          <cell r="Z118">
            <v>0</v>
          </cell>
          <cell r="AA118">
            <v>0</v>
          </cell>
        </row>
        <row r="119">
          <cell r="A119">
            <v>2025</v>
          </cell>
          <cell r="B119">
            <v>0.247</v>
          </cell>
          <cell r="C119">
            <v>0.36619718309859156</v>
          </cell>
          <cell r="D119">
            <v>0</v>
          </cell>
          <cell r="E119">
            <v>0.06</v>
          </cell>
          <cell r="F119">
            <v>0.01</v>
          </cell>
          <cell r="G119">
            <v>63.325000000000003</v>
          </cell>
          <cell r="H119">
            <v>1.1599999999999999</v>
          </cell>
          <cell r="I119">
            <v>0</v>
          </cell>
          <cell r="J119">
            <v>0.98399999999999999</v>
          </cell>
          <cell r="K119">
            <v>30</v>
          </cell>
          <cell r="L119">
            <v>0.59</v>
          </cell>
          <cell r="M119">
            <v>1.2</v>
          </cell>
          <cell r="O119">
            <v>2026</v>
          </cell>
          <cell r="P119">
            <v>2.9599999999999991</v>
          </cell>
          <cell r="Q119">
            <v>-0.33783783783783794</v>
          </cell>
          <cell r="R119">
            <v>0</v>
          </cell>
          <cell r="S119">
            <v>0.05</v>
          </cell>
          <cell r="T119">
            <v>0.05</v>
          </cell>
          <cell r="U119">
            <v>4.4476499999999977</v>
          </cell>
          <cell r="V119">
            <v>2.7192500000000001E-2</v>
          </cell>
          <cell r="W119">
            <v>0</v>
          </cell>
          <cell r="X119">
            <v>0</v>
          </cell>
          <cell r="Y119">
            <v>0</v>
          </cell>
          <cell r="Z119">
            <v>0</v>
          </cell>
          <cell r="AA119">
            <v>0</v>
          </cell>
        </row>
        <row r="120">
          <cell r="A120">
            <v>2026</v>
          </cell>
          <cell r="B120">
            <v>0.247</v>
          </cell>
          <cell r="C120">
            <v>0.36619718309859156</v>
          </cell>
          <cell r="D120">
            <v>0</v>
          </cell>
          <cell r="E120">
            <v>0.06</v>
          </cell>
          <cell r="F120">
            <v>0.01</v>
          </cell>
          <cell r="G120">
            <v>63.325000000000003</v>
          </cell>
          <cell r="H120">
            <v>1.1599999999999999</v>
          </cell>
          <cell r="I120">
            <v>0</v>
          </cell>
          <cell r="J120">
            <v>0.98399999999999999</v>
          </cell>
          <cell r="K120">
            <v>30</v>
          </cell>
          <cell r="L120">
            <v>0.59</v>
          </cell>
          <cell r="M120">
            <v>1.2</v>
          </cell>
          <cell r="O120">
            <v>2027</v>
          </cell>
          <cell r="P120">
            <v>2.9699999999999989</v>
          </cell>
          <cell r="Q120">
            <v>-0.33670033670033683</v>
          </cell>
          <cell r="R120">
            <v>0</v>
          </cell>
          <cell r="S120">
            <v>0.05</v>
          </cell>
          <cell r="T120">
            <v>0.05</v>
          </cell>
          <cell r="U120">
            <v>4.4066749999999972</v>
          </cell>
          <cell r="V120">
            <v>2.7192500000000001E-2</v>
          </cell>
          <cell r="W120">
            <v>0</v>
          </cell>
          <cell r="X120">
            <v>0</v>
          </cell>
          <cell r="Y120">
            <v>0</v>
          </cell>
          <cell r="Z120">
            <v>0</v>
          </cell>
          <cell r="AA120">
            <v>0</v>
          </cell>
        </row>
        <row r="121">
          <cell r="A121">
            <v>2027</v>
          </cell>
          <cell r="B121">
            <v>0.247</v>
          </cell>
          <cell r="C121">
            <v>0.36619718309859156</v>
          </cell>
          <cell r="D121">
            <v>0</v>
          </cell>
          <cell r="E121">
            <v>0.06</v>
          </cell>
          <cell r="F121">
            <v>0.01</v>
          </cell>
          <cell r="G121">
            <v>63.325000000000003</v>
          </cell>
          <cell r="H121">
            <v>1.1599999999999999</v>
          </cell>
          <cell r="I121">
            <v>0</v>
          </cell>
          <cell r="J121">
            <v>0.98399999999999999</v>
          </cell>
          <cell r="K121">
            <v>30</v>
          </cell>
          <cell r="L121">
            <v>0.59</v>
          </cell>
          <cell r="M121">
            <v>1.2</v>
          </cell>
          <cell r="O121">
            <v>2028</v>
          </cell>
          <cell r="P121">
            <v>2.9799999999999986</v>
          </cell>
          <cell r="Q121">
            <v>-0.33557046979865784</v>
          </cell>
          <cell r="R121">
            <v>0</v>
          </cell>
          <cell r="S121">
            <v>0.05</v>
          </cell>
          <cell r="T121">
            <v>0.05</v>
          </cell>
          <cell r="U121">
            <v>4.3656999999999968</v>
          </cell>
          <cell r="V121">
            <v>2.7192500000000001E-2</v>
          </cell>
          <cell r="W121">
            <v>0</v>
          </cell>
          <cell r="X121">
            <v>0</v>
          </cell>
          <cell r="Y121">
            <v>0</v>
          </cell>
          <cell r="Z121">
            <v>0</v>
          </cell>
          <cell r="AA121">
            <v>0</v>
          </cell>
        </row>
        <row r="122">
          <cell r="A122">
            <v>2028</v>
          </cell>
          <cell r="B122">
            <v>0.247</v>
          </cell>
          <cell r="C122">
            <v>0.36619718309859156</v>
          </cell>
          <cell r="D122">
            <v>0</v>
          </cell>
          <cell r="E122">
            <v>0.06</v>
          </cell>
          <cell r="F122">
            <v>0.01</v>
          </cell>
          <cell r="G122">
            <v>63.325000000000003</v>
          </cell>
          <cell r="H122">
            <v>1.1599999999999999</v>
          </cell>
          <cell r="I122">
            <v>0</v>
          </cell>
          <cell r="J122">
            <v>0.98399999999999999</v>
          </cell>
          <cell r="K122">
            <v>30</v>
          </cell>
          <cell r="L122">
            <v>0.59</v>
          </cell>
          <cell r="M122">
            <v>1.2</v>
          </cell>
          <cell r="O122">
            <v>2029</v>
          </cell>
          <cell r="P122">
            <v>2.9899999999999984</v>
          </cell>
          <cell r="Q122">
            <v>-0.33444816053511722</v>
          </cell>
          <cell r="R122">
            <v>0</v>
          </cell>
          <cell r="S122">
            <v>0.05</v>
          </cell>
          <cell r="T122">
            <v>0.05</v>
          </cell>
          <cell r="U122">
            <v>4.3247249999999964</v>
          </cell>
          <cell r="V122">
            <v>2.7192500000000001E-2</v>
          </cell>
          <cell r="W122">
            <v>0</v>
          </cell>
          <cell r="X122">
            <v>0</v>
          </cell>
          <cell r="Y122">
            <v>0</v>
          </cell>
          <cell r="Z122">
            <v>0</v>
          </cell>
          <cell r="AA122">
            <v>0</v>
          </cell>
        </row>
        <row r="123">
          <cell r="A123">
            <v>2029</v>
          </cell>
          <cell r="B123">
            <v>0.247</v>
          </cell>
          <cell r="C123">
            <v>0.36619718309859156</v>
          </cell>
          <cell r="D123">
            <v>0</v>
          </cell>
          <cell r="E123">
            <v>0.06</v>
          </cell>
          <cell r="F123">
            <v>0.01</v>
          </cell>
          <cell r="G123">
            <v>63.325000000000003</v>
          </cell>
          <cell r="H123">
            <v>1.1599999999999999</v>
          </cell>
          <cell r="I123">
            <v>0</v>
          </cell>
          <cell r="J123">
            <v>0.98399999999999999</v>
          </cell>
          <cell r="K123">
            <v>30</v>
          </cell>
          <cell r="L123">
            <v>0.59</v>
          </cell>
          <cell r="M123">
            <v>1.2</v>
          </cell>
          <cell r="O123">
            <v>2030</v>
          </cell>
          <cell r="P123">
            <v>3</v>
          </cell>
          <cell r="Q123">
            <v>-0.33333333333333331</v>
          </cell>
          <cell r="R123">
            <v>0</v>
          </cell>
          <cell r="S123">
            <v>0.05</v>
          </cell>
          <cell r="T123">
            <v>0.05</v>
          </cell>
          <cell r="U123">
            <v>4.2837499999999995</v>
          </cell>
          <cell r="V123">
            <v>2.7192500000000001E-2</v>
          </cell>
          <cell r="W123">
            <v>0</v>
          </cell>
          <cell r="X123">
            <v>0</v>
          </cell>
          <cell r="Y123">
            <v>0</v>
          </cell>
          <cell r="Z123">
            <v>0</v>
          </cell>
          <cell r="AA123">
            <v>0</v>
          </cell>
        </row>
        <row r="124">
          <cell r="A124">
            <v>2030</v>
          </cell>
          <cell r="B124">
            <v>0.247</v>
          </cell>
          <cell r="C124">
            <v>0.36619718309859156</v>
          </cell>
          <cell r="D124">
            <v>0</v>
          </cell>
          <cell r="E124">
            <v>0.06</v>
          </cell>
          <cell r="F124">
            <v>0.01</v>
          </cell>
          <cell r="G124">
            <v>63.325000000000003</v>
          </cell>
          <cell r="H124">
            <v>1.1599999999999999</v>
          </cell>
          <cell r="I124">
            <v>0</v>
          </cell>
          <cell r="J124">
            <v>0.98399999999999999</v>
          </cell>
          <cell r="K124">
            <v>30</v>
          </cell>
          <cell r="L124">
            <v>0.59</v>
          </cell>
          <cell r="M124">
            <v>1.2</v>
          </cell>
          <cell r="O124">
            <v>2031</v>
          </cell>
          <cell r="P124">
            <v>3</v>
          </cell>
          <cell r="Q124">
            <v>-0.33333333333333331</v>
          </cell>
          <cell r="R124">
            <v>0</v>
          </cell>
          <cell r="S124">
            <v>0.05</v>
          </cell>
          <cell r="T124">
            <v>0.05</v>
          </cell>
          <cell r="U124">
            <v>4.2837499999999995</v>
          </cell>
          <cell r="V124">
            <v>2.7192500000000001E-2</v>
          </cell>
          <cell r="W124">
            <v>0</v>
          </cell>
          <cell r="X124">
            <v>0</v>
          </cell>
          <cell r="Y124">
            <v>0</v>
          </cell>
          <cell r="Z124">
            <v>0</v>
          </cell>
          <cell r="AA124">
            <v>0</v>
          </cell>
        </row>
        <row r="125">
          <cell r="A125">
            <v>2031</v>
          </cell>
          <cell r="B125">
            <v>0.247</v>
          </cell>
          <cell r="C125">
            <v>0.36619718309859156</v>
          </cell>
          <cell r="D125">
            <v>0</v>
          </cell>
          <cell r="E125">
            <v>0.06</v>
          </cell>
          <cell r="F125">
            <v>0.01</v>
          </cell>
          <cell r="G125">
            <v>63.325000000000003</v>
          </cell>
          <cell r="H125">
            <v>1.1599999999999999</v>
          </cell>
          <cell r="I125">
            <v>0</v>
          </cell>
          <cell r="J125">
            <v>0.98399999999999999</v>
          </cell>
          <cell r="K125">
            <v>30</v>
          </cell>
          <cell r="L125">
            <v>0.59</v>
          </cell>
          <cell r="M125">
            <v>1.2</v>
          </cell>
          <cell r="O125">
            <v>2032</v>
          </cell>
          <cell r="P125">
            <v>3</v>
          </cell>
          <cell r="Q125">
            <v>-0.33333333333333331</v>
          </cell>
          <cell r="R125">
            <v>0</v>
          </cell>
          <cell r="S125">
            <v>0.05</v>
          </cell>
          <cell r="T125">
            <v>0.05</v>
          </cell>
          <cell r="U125">
            <v>4.2837499999999995</v>
          </cell>
          <cell r="V125">
            <v>2.7192500000000001E-2</v>
          </cell>
          <cell r="W125">
            <v>0</v>
          </cell>
          <cell r="X125">
            <v>0</v>
          </cell>
          <cell r="Y125">
            <v>0</v>
          </cell>
          <cell r="Z125">
            <v>0</v>
          </cell>
          <cell r="AA125">
            <v>0</v>
          </cell>
        </row>
        <row r="126">
          <cell r="A126">
            <v>2032</v>
          </cell>
          <cell r="B126">
            <v>0.247</v>
          </cell>
          <cell r="C126">
            <v>0.36619718309859156</v>
          </cell>
          <cell r="D126">
            <v>0</v>
          </cell>
          <cell r="E126">
            <v>0.06</v>
          </cell>
          <cell r="F126">
            <v>0.01</v>
          </cell>
          <cell r="G126">
            <v>63.325000000000003</v>
          </cell>
          <cell r="H126">
            <v>1.1599999999999999</v>
          </cell>
          <cell r="I126">
            <v>0</v>
          </cell>
          <cell r="J126">
            <v>0.98399999999999999</v>
          </cell>
          <cell r="K126">
            <v>30</v>
          </cell>
          <cell r="L126">
            <v>0.59</v>
          </cell>
          <cell r="M126">
            <v>1.2</v>
          </cell>
          <cell r="O126">
            <v>2033</v>
          </cell>
          <cell r="P126">
            <v>3</v>
          </cell>
          <cell r="Q126">
            <v>-0.33333333333333331</v>
          </cell>
          <cell r="R126">
            <v>0</v>
          </cell>
          <cell r="S126">
            <v>0.05</v>
          </cell>
          <cell r="T126">
            <v>0.05</v>
          </cell>
          <cell r="U126">
            <v>4.2837499999999995</v>
          </cell>
          <cell r="V126">
            <v>2.7192500000000001E-2</v>
          </cell>
          <cell r="W126">
            <v>0</v>
          </cell>
          <cell r="X126">
            <v>0</v>
          </cell>
          <cell r="Y126">
            <v>0</v>
          </cell>
          <cell r="Z126">
            <v>0</v>
          </cell>
          <cell r="AA126">
            <v>0</v>
          </cell>
        </row>
        <row r="127">
          <cell r="A127">
            <v>2033</v>
          </cell>
          <cell r="B127">
            <v>0.247</v>
          </cell>
          <cell r="C127">
            <v>0.36619718309859156</v>
          </cell>
          <cell r="D127">
            <v>0</v>
          </cell>
          <cell r="E127">
            <v>0.06</v>
          </cell>
          <cell r="F127">
            <v>0.01</v>
          </cell>
          <cell r="G127">
            <v>63.325000000000003</v>
          </cell>
          <cell r="H127">
            <v>1.1599999999999999</v>
          </cell>
          <cell r="I127">
            <v>0</v>
          </cell>
          <cell r="J127">
            <v>0.98399999999999999</v>
          </cell>
          <cell r="K127">
            <v>30</v>
          </cell>
          <cell r="L127">
            <v>0.59</v>
          </cell>
          <cell r="M127">
            <v>1.2</v>
          </cell>
          <cell r="O127">
            <v>2034</v>
          </cell>
          <cell r="P127">
            <v>3</v>
          </cell>
          <cell r="Q127">
            <v>-0.33333333333333331</v>
          </cell>
          <cell r="R127">
            <v>0</v>
          </cell>
          <cell r="S127">
            <v>0.05</v>
          </cell>
          <cell r="T127">
            <v>0.05</v>
          </cell>
          <cell r="U127">
            <v>4.2837499999999995</v>
          </cell>
          <cell r="V127">
            <v>2.7192500000000001E-2</v>
          </cell>
          <cell r="W127">
            <v>0</v>
          </cell>
          <cell r="X127">
            <v>0</v>
          </cell>
          <cell r="Y127">
            <v>0</v>
          </cell>
          <cell r="Z127">
            <v>0</v>
          </cell>
          <cell r="AA127">
            <v>0</v>
          </cell>
        </row>
        <row r="128">
          <cell r="A128">
            <v>2034</v>
          </cell>
          <cell r="B128">
            <v>0.247</v>
          </cell>
          <cell r="C128">
            <v>0.36619718309859156</v>
          </cell>
          <cell r="D128">
            <v>0</v>
          </cell>
          <cell r="E128">
            <v>0.06</v>
          </cell>
          <cell r="F128">
            <v>0.01</v>
          </cell>
          <cell r="G128">
            <v>63.325000000000003</v>
          </cell>
          <cell r="H128">
            <v>1.1599999999999999</v>
          </cell>
          <cell r="I128">
            <v>0</v>
          </cell>
          <cell r="J128">
            <v>0.98399999999999999</v>
          </cell>
          <cell r="K128">
            <v>30</v>
          </cell>
          <cell r="L128">
            <v>0.59</v>
          </cell>
          <cell r="M128">
            <v>1.2</v>
          </cell>
          <cell r="O128">
            <v>2035</v>
          </cell>
          <cell r="P128">
            <v>3</v>
          </cell>
          <cell r="Q128">
            <v>-0.33333333333333331</v>
          </cell>
          <cell r="R128">
            <v>0</v>
          </cell>
          <cell r="S128">
            <v>0.05</v>
          </cell>
          <cell r="T128">
            <v>0.05</v>
          </cell>
          <cell r="U128">
            <v>4.2837499999999995</v>
          </cell>
          <cell r="V128">
            <v>2.7192500000000001E-2</v>
          </cell>
          <cell r="W128">
            <v>0</v>
          </cell>
          <cell r="X128">
            <v>0</v>
          </cell>
          <cell r="Y128">
            <v>0</v>
          </cell>
          <cell r="Z128">
            <v>0</v>
          </cell>
          <cell r="AA128">
            <v>0</v>
          </cell>
        </row>
        <row r="129">
          <cell r="A129">
            <v>2035</v>
          </cell>
          <cell r="B129">
            <v>0.247</v>
          </cell>
          <cell r="C129">
            <v>0.36619718309859156</v>
          </cell>
          <cell r="D129">
            <v>0</v>
          </cell>
          <cell r="E129">
            <v>0.06</v>
          </cell>
          <cell r="F129">
            <v>0.01</v>
          </cell>
          <cell r="G129">
            <v>63.325000000000003</v>
          </cell>
          <cell r="H129">
            <v>1.1599999999999999</v>
          </cell>
          <cell r="I129">
            <v>0</v>
          </cell>
          <cell r="J129">
            <v>0.98399999999999999</v>
          </cell>
          <cell r="K129">
            <v>30</v>
          </cell>
          <cell r="L129">
            <v>0.59</v>
          </cell>
          <cell r="M129">
            <v>1.2</v>
          </cell>
        </row>
        <row r="131">
          <cell r="A131" t="str">
            <v>Wood_SmallBP</v>
          </cell>
          <cell r="B131" t="str">
            <v>Eff.</v>
          </cell>
          <cell r="C131" t="str">
            <v>Cb</v>
          </cell>
          <cell r="D131" t="str">
            <v>Cv</v>
          </cell>
          <cell r="E131" t="str">
            <v>POutage</v>
          </cell>
          <cell r="F131" t="str">
            <v>UPOutage</v>
          </cell>
          <cell r="G131" t="str">
            <v>Invest</v>
          </cell>
          <cell r="H131" t="str">
            <v>O&amp;Mfixed</v>
          </cell>
          <cell r="I131" t="str">
            <v>O&amp;Mvar</v>
          </cell>
          <cell r="J131" t="str">
            <v>Desulp</v>
          </cell>
          <cell r="K131" t="str">
            <v>NO2</v>
          </cell>
          <cell r="L131" t="str">
            <v>CH4</v>
          </cell>
          <cell r="M131" t="str">
            <v>N2O</v>
          </cell>
        </row>
        <row r="132">
          <cell r="A132" t="str">
            <v>Investeringsår</v>
          </cell>
          <cell r="B132" t="str">
            <v>%</v>
          </cell>
          <cell r="C132" t="str">
            <v>p.u.</v>
          </cell>
          <cell r="D132" t="str">
            <v>p.u.</v>
          </cell>
          <cell r="E132" t="str">
            <v>%</v>
          </cell>
          <cell r="F132" t="str">
            <v>%</v>
          </cell>
          <cell r="G132" t="str">
            <v>Mkr./MW</v>
          </cell>
          <cell r="H132" t="str">
            <v>Mkr/MWy</v>
          </cell>
          <cell r="I132" t="str">
            <v>kr/MWh</v>
          </cell>
          <cell r="J132" t="str">
            <v>p.u</v>
          </cell>
          <cell r="K132" t="str">
            <v>g/GJ</v>
          </cell>
          <cell r="L132" t="str">
            <v>g/GJ</v>
          </cell>
          <cell r="M132" t="str">
            <v>g/GJ</v>
          </cell>
        </row>
        <row r="133">
          <cell r="A133">
            <v>2010</v>
          </cell>
          <cell r="B133">
            <v>0.23749999999999999</v>
          </cell>
          <cell r="C133">
            <v>0.32051282051282048</v>
          </cell>
          <cell r="D133">
            <v>0.15</v>
          </cell>
          <cell r="E133">
            <v>7.0000000000000007E-2</v>
          </cell>
          <cell r="F133">
            <v>7.0000000000000007E-2</v>
          </cell>
          <cell r="G133">
            <v>31.662500000000001</v>
          </cell>
          <cell r="H133">
            <v>0.17249999999999999</v>
          </cell>
          <cell r="I133">
            <v>24</v>
          </cell>
          <cell r="J133">
            <v>0</v>
          </cell>
          <cell r="K133">
            <v>81</v>
          </cell>
          <cell r="L133">
            <v>2</v>
          </cell>
          <cell r="M133">
            <v>0.8</v>
          </cell>
        </row>
        <row r="134">
          <cell r="A134">
            <v>2011</v>
          </cell>
          <cell r="B134">
            <v>0.23749999999999999</v>
          </cell>
          <cell r="C134">
            <v>0.32051282051282048</v>
          </cell>
          <cell r="D134">
            <v>0.15</v>
          </cell>
          <cell r="E134">
            <v>7.0000000000000007E-2</v>
          </cell>
          <cell r="F134">
            <v>7.0000000000000007E-2</v>
          </cell>
          <cell r="G134">
            <v>31.662500000000001</v>
          </cell>
          <cell r="H134">
            <v>0.17249999999999999</v>
          </cell>
          <cell r="I134">
            <v>24</v>
          </cell>
          <cell r="J134">
            <v>0</v>
          </cell>
          <cell r="K134">
            <v>81</v>
          </cell>
          <cell r="L134">
            <v>2</v>
          </cell>
          <cell r="M134">
            <v>0.8</v>
          </cell>
        </row>
        <row r="135">
          <cell r="A135">
            <v>2012</v>
          </cell>
          <cell r="B135">
            <v>0.23749999999999999</v>
          </cell>
          <cell r="C135">
            <v>0.32051282051282048</v>
          </cell>
          <cell r="D135">
            <v>0.15</v>
          </cell>
          <cell r="E135">
            <v>7.0000000000000007E-2</v>
          </cell>
          <cell r="F135">
            <v>7.0000000000000007E-2</v>
          </cell>
          <cell r="G135">
            <v>31.662500000000001</v>
          </cell>
          <cell r="H135">
            <v>0.17249999999999999</v>
          </cell>
          <cell r="I135">
            <v>24</v>
          </cell>
          <cell r="J135">
            <v>0</v>
          </cell>
          <cell r="K135">
            <v>81</v>
          </cell>
          <cell r="L135">
            <v>2</v>
          </cell>
          <cell r="M135">
            <v>0.8</v>
          </cell>
        </row>
        <row r="136">
          <cell r="A136">
            <v>2013</v>
          </cell>
          <cell r="B136">
            <v>0.23749999999999999</v>
          </cell>
          <cell r="C136">
            <v>0.32051282051282048</v>
          </cell>
          <cell r="D136">
            <v>0.15</v>
          </cell>
          <cell r="E136">
            <v>7.0000000000000007E-2</v>
          </cell>
          <cell r="F136">
            <v>7.0000000000000007E-2</v>
          </cell>
          <cell r="G136">
            <v>31.662500000000001</v>
          </cell>
          <cell r="H136">
            <v>0.17249999999999999</v>
          </cell>
          <cell r="I136">
            <v>24</v>
          </cell>
          <cell r="J136">
            <v>0</v>
          </cell>
          <cell r="K136">
            <v>81</v>
          </cell>
          <cell r="L136">
            <v>2</v>
          </cell>
          <cell r="M136">
            <v>0.8</v>
          </cell>
        </row>
        <row r="137">
          <cell r="A137">
            <v>2014</v>
          </cell>
          <cell r="B137">
            <v>0.23749999999999999</v>
          </cell>
          <cell r="C137">
            <v>0.32051282051282048</v>
          </cell>
          <cell r="D137">
            <v>0.15</v>
          </cell>
          <cell r="E137">
            <v>7.0000000000000007E-2</v>
          </cell>
          <cell r="F137">
            <v>7.0000000000000007E-2</v>
          </cell>
          <cell r="G137">
            <v>31.662500000000001</v>
          </cell>
          <cell r="H137">
            <v>0.17249999999999999</v>
          </cell>
          <cell r="I137">
            <v>24</v>
          </cell>
          <cell r="J137">
            <v>0</v>
          </cell>
          <cell r="K137">
            <v>81</v>
          </cell>
          <cell r="L137">
            <v>2</v>
          </cell>
          <cell r="M137">
            <v>0.8</v>
          </cell>
        </row>
        <row r="138">
          <cell r="A138">
            <v>2015</v>
          </cell>
          <cell r="B138">
            <v>0.23749999999999999</v>
          </cell>
          <cell r="C138">
            <v>0.32051282051282048</v>
          </cell>
          <cell r="D138">
            <v>0.15</v>
          </cell>
          <cell r="E138">
            <v>7.0000000000000007E-2</v>
          </cell>
          <cell r="F138">
            <v>7.0000000000000007E-2</v>
          </cell>
          <cell r="G138">
            <v>31.662500000000001</v>
          </cell>
          <cell r="H138">
            <v>0.17249999999999999</v>
          </cell>
          <cell r="I138">
            <v>24</v>
          </cell>
          <cell r="J138">
            <v>0</v>
          </cell>
          <cell r="K138">
            <v>81</v>
          </cell>
          <cell r="L138">
            <v>2</v>
          </cell>
          <cell r="M138">
            <v>0.8</v>
          </cell>
        </row>
        <row r="139">
          <cell r="A139">
            <v>2016</v>
          </cell>
          <cell r="B139">
            <v>0.23749999999999999</v>
          </cell>
          <cell r="C139">
            <v>0.32051282051282048</v>
          </cell>
          <cell r="D139">
            <v>0.15</v>
          </cell>
          <cell r="E139">
            <v>7.0000000000000007E-2</v>
          </cell>
          <cell r="F139">
            <v>7.0000000000000007E-2</v>
          </cell>
          <cell r="G139">
            <v>30.545000000000002</v>
          </cell>
          <cell r="H139">
            <v>0.17249999999999999</v>
          </cell>
          <cell r="I139">
            <v>24</v>
          </cell>
          <cell r="J139">
            <v>0</v>
          </cell>
          <cell r="K139">
            <v>81</v>
          </cell>
          <cell r="L139">
            <v>2</v>
          </cell>
          <cell r="M139">
            <v>0.8</v>
          </cell>
        </row>
        <row r="140">
          <cell r="A140">
            <v>2017</v>
          </cell>
          <cell r="B140">
            <v>0.23749999999999999</v>
          </cell>
          <cell r="C140">
            <v>0.32051282051282048</v>
          </cell>
          <cell r="D140">
            <v>0.15</v>
          </cell>
          <cell r="E140">
            <v>7.0000000000000007E-2</v>
          </cell>
          <cell r="F140">
            <v>7.0000000000000007E-2</v>
          </cell>
          <cell r="G140">
            <v>29.427500000000002</v>
          </cell>
          <cell r="H140">
            <v>0.17249999999999999</v>
          </cell>
          <cell r="I140">
            <v>24</v>
          </cell>
          <cell r="J140">
            <v>0</v>
          </cell>
          <cell r="K140">
            <v>81</v>
          </cell>
          <cell r="L140">
            <v>2</v>
          </cell>
          <cell r="M140">
            <v>0.8</v>
          </cell>
        </row>
        <row r="141">
          <cell r="A141">
            <v>2018</v>
          </cell>
          <cell r="B141">
            <v>0.23749999999999999</v>
          </cell>
          <cell r="C141">
            <v>0.32051282051282048</v>
          </cell>
          <cell r="D141">
            <v>0.15</v>
          </cell>
          <cell r="E141">
            <v>7.0000000000000007E-2</v>
          </cell>
          <cell r="F141">
            <v>7.0000000000000007E-2</v>
          </cell>
          <cell r="G141">
            <v>28.310000000000002</v>
          </cell>
          <cell r="H141">
            <v>0.17249999999999999</v>
          </cell>
          <cell r="I141">
            <v>24</v>
          </cell>
          <cell r="J141">
            <v>0</v>
          </cell>
          <cell r="K141">
            <v>81</v>
          </cell>
          <cell r="L141">
            <v>2</v>
          </cell>
          <cell r="M141">
            <v>0.8</v>
          </cell>
        </row>
        <row r="142">
          <cell r="A142">
            <v>2019</v>
          </cell>
          <cell r="B142">
            <v>0.23749999999999999</v>
          </cell>
          <cell r="C142">
            <v>0.32051282051282048</v>
          </cell>
          <cell r="D142">
            <v>0.15</v>
          </cell>
          <cell r="E142">
            <v>7.0000000000000007E-2</v>
          </cell>
          <cell r="F142">
            <v>7.0000000000000007E-2</v>
          </cell>
          <cell r="G142">
            <v>27.192500000000003</v>
          </cell>
          <cell r="H142">
            <v>0.17249999999999999</v>
          </cell>
          <cell r="I142">
            <v>24</v>
          </cell>
          <cell r="J142">
            <v>0</v>
          </cell>
          <cell r="K142">
            <v>81</v>
          </cell>
          <cell r="L142">
            <v>2</v>
          </cell>
          <cell r="M142">
            <v>0.8</v>
          </cell>
        </row>
        <row r="143">
          <cell r="A143">
            <v>2020</v>
          </cell>
          <cell r="B143">
            <v>0.23749999999999999</v>
          </cell>
          <cell r="C143">
            <v>0.32051282051282048</v>
          </cell>
          <cell r="D143">
            <v>0.15</v>
          </cell>
          <cell r="E143">
            <v>7.0000000000000007E-2</v>
          </cell>
          <cell r="F143">
            <v>7.0000000000000007E-2</v>
          </cell>
          <cell r="G143">
            <v>26.074999999999999</v>
          </cell>
          <cell r="H143">
            <v>0.17249999999999999</v>
          </cell>
          <cell r="I143">
            <v>24</v>
          </cell>
          <cell r="J143">
            <v>0</v>
          </cell>
          <cell r="K143">
            <v>81</v>
          </cell>
          <cell r="L143">
            <v>2</v>
          </cell>
          <cell r="M143">
            <v>0.8</v>
          </cell>
        </row>
        <row r="144">
          <cell r="A144">
            <v>2021</v>
          </cell>
          <cell r="B144">
            <v>0.23749999999999999</v>
          </cell>
          <cell r="C144">
            <v>0.32051282051282048</v>
          </cell>
          <cell r="D144">
            <v>0.15</v>
          </cell>
          <cell r="E144">
            <v>7.0000000000000007E-2</v>
          </cell>
          <cell r="F144">
            <v>7.0000000000000007E-2</v>
          </cell>
          <cell r="G144">
            <v>26.074999999999999</v>
          </cell>
          <cell r="H144">
            <v>0.17249999999999999</v>
          </cell>
          <cell r="I144">
            <v>24</v>
          </cell>
          <cell r="J144">
            <v>0</v>
          </cell>
          <cell r="K144">
            <v>81</v>
          </cell>
          <cell r="L144">
            <v>2</v>
          </cell>
          <cell r="M144">
            <v>0.8</v>
          </cell>
        </row>
        <row r="145">
          <cell r="A145">
            <v>2022</v>
          </cell>
          <cell r="B145">
            <v>0.23749999999999999</v>
          </cell>
          <cell r="C145">
            <v>0.32051282051282048</v>
          </cell>
          <cell r="D145">
            <v>0.15</v>
          </cell>
          <cell r="E145">
            <v>7.0000000000000007E-2</v>
          </cell>
          <cell r="F145">
            <v>7.0000000000000007E-2</v>
          </cell>
          <cell r="G145">
            <v>26.074999999999999</v>
          </cell>
          <cell r="H145">
            <v>0.17249999999999999</v>
          </cell>
          <cell r="I145">
            <v>24</v>
          </cell>
          <cell r="J145">
            <v>0</v>
          </cell>
          <cell r="K145">
            <v>81</v>
          </cell>
          <cell r="L145">
            <v>2</v>
          </cell>
          <cell r="M145">
            <v>0.8</v>
          </cell>
        </row>
        <row r="146">
          <cell r="A146">
            <v>2023</v>
          </cell>
          <cell r="B146">
            <v>0.23749999999999999</v>
          </cell>
          <cell r="C146">
            <v>0.32051282051282048</v>
          </cell>
          <cell r="D146">
            <v>0.15</v>
          </cell>
          <cell r="E146">
            <v>7.0000000000000007E-2</v>
          </cell>
          <cell r="F146">
            <v>7.0000000000000007E-2</v>
          </cell>
          <cell r="G146">
            <v>26.074999999999999</v>
          </cell>
          <cell r="H146">
            <v>0.17249999999999999</v>
          </cell>
          <cell r="I146">
            <v>24</v>
          </cell>
          <cell r="J146">
            <v>0</v>
          </cell>
          <cell r="K146">
            <v>81</v>
          </cell>
          <cell r="L146">
            <v>2</v>
          </cell>
          <cell r="M146">
            <v>0.8</v>
          </cell>
        </row>
        <row r="147">
          <cell r="A147">
            <v>2024</v>
          </cell>
          <cell r="B147">
            <v>0.23749999999999999</v>
          </cell>
          <cell r="C147">
            <v>0.32051282051282048</v>
          </cell>
          <cell r="D147">
            <v>0.15</v>
          </cell>
          <cell r="E147">
            <v>7.0000000000000007E-2</v>
          </cell>
          <cell r="F147">
            <v>7.0000000000000007E-2</v>
          </cell>
          <cell r="G147">
            <v>26.074999999999999</v>
          </cell>
          <cell r="H147">
            <v>0.17249999999999999</v>
          </cell>
          <cell r="I147">
            <v>24</v>
          </cell>
          <cell r="J147">
            <v>0</v>
          </cell>
          <cell r="K147">
            <v>81</v>
          </cell>
          <cell r="L147">
            <v>2</v>
          </cell>
          <cell r="M147">
            <v>0.8</v>
          </cell>
        </row>
        <row r="148">
          <cell r="A148">
            <v>2025</v>
          </cell>
          <cell r="B148">
            <v>0.23749999999999999</v>
          </cell>
          <cell r="C148">
            <v>0.32051282051282048</v>
          </cell>
          <cell r="D148">
            <v>0.15</v>
          </cell>
          <cell r="E148">
            <v>7.0000000000000007E-2</v>
          </cell>
          <cell r="F148">
            <v>7.0000000000000007E-2</v>
          </cell>
          <cell r="G148">
            <v>26.074999999999999</v>
          </cell>
          <cell r="H148">
            <v>0.17249999999999999</v>
          </cell>
          <cell r="I148">
            <v>24</v>
          </cell>
          <cell r="J148">
            <v>0</v>
          </cell>
          <cell r="K148">
            <v>81</v>
          </cell>
          <cell r="L148">
            <v>2</v>
          </cell>
          <cell r="M148">
            <v>0.8</v>
          </cell>
        </row>
        <row r="149">
          <cell r="A149">
            <v>2026</v>
          </cell>
          <cell r="B149">
            <v>0.23749999999999999</v>
          </cell>
          <cell r="C149">
            <v>0.32051282051282048</v>
          </cell>
          <cell r="D149">
            <v>0.15</v>
          </cell>
          <cell r="E149">
            <v>7.0000000000000007E-2</v>
          </cell>
          <cell r="F149">
            <v>7.0000000000000007E-2</v>
          </cell>
          <cell r="G149">
            <v>26.074999999999999</v>
          </cell>
          <cell r="H149">
            <v>0.17249999999999999</v>
          </cell>
          <cell r="I149">
            <v>24</v>
          </cell>
          <cell r="J149">
            <v>0</v>
          </cell>
          <cell r="K149">
            <v>81</v>
          </cell>
          <cell r="L149">
            <v>2</v>
          </cell>
          <cell r="M149">
            <v>0.8</v>
          </cell>
        </row>
        <row r="150">
          <cell r="A150">
            <v>2027</v>
          </cell>
          <cell r="B150">
            <v>0.23749999999999999</v>
          </cell>
          <cell r="C150">
            <v>0.32051282051282048</v>
          </cell>
          <cell r="D150">
            <v>0.15</v>
          </cell>
          <cell r="E150">
            <v>7.0000000000000007E-2</v>
          </cell>
          <cell r="F150">
            <v>7.0000000000000007E-2</v>
          </cell>
          <cell r="G150">
            <v>26.074999999999999</v>
          </cell>
          <cell r="H150">
            <v>0.17249999999999999</v>
          </cell>
          <cell r="I150">
            <v>24</v>
          </cell>
          <cell r="J150">
            <v>0</v>
          </cell>
          <cell r="K150">
            <v>81</v>
          </cell>
          <cell r="L150">
            <v>2</v>
          </cell>
          <cell r="M150">
            <v>0.8</v>
          </cell>
        </row>
        <row r="151">
          <cell r="A151">
            <v>2028</v>
          </cell>
          <cell r="B151">
            <v>0.23749999999999999</v>
          </cell>
          <cell r="C151">
            <v>0.32051282051282048</v>
          </cell>
          <cell r="D151">
            <v>0.15</v>
          </cell>
          <cell r="E151">
            <v>7.0000000000000007E-2</v>
          </cell>
          <cell r="F151">
            <v>7.0000000000000007E-2</v>
          </cell>
          <cell r="G151">
            <v>26.074999999999999</v>
          </cell>
          <cell r="H151">
            <v>0.17249999999999999</v>
          </cell>
          <cell r="I151">
            <v>24</v>
          </cell>
          <cell r="J151">
            <v>0</v>
          </cell>
          <cell r="K151">
            <v>81</v>
          </cell>
          <cell r="L151">
            <v>2</v>
          </cell>
          <cell r="M151">
            <v>0.8</v>
          </cell>
        </row>
        <row r="152">
          <cell r="A152">
            <v>2029</v>
          </cell>
          <cell r="B152">
            <v>0.23749999999999999</v>
          </cell>
          <cell r="C152">
            <v>0.32051282051282048</v>
          </cell>
          <cell r="D152">
            <v>0.15</v>
          </cell>
          <cell r="E152">
            <v>7.0000000000000007E-2</v>
          </cell>
          <cell r="F152">
            <v>7.0000000000000007E-2</v>
          </cell>
          <cell r="G152">
            <v>26.074999999999999</v>
          </cell>
          <cell r="H152">
            <v>0.17249999999999999</v>
          </cell>
          <cell r="I152">
            <v>24</v>
          </cell>
          <cell r="J152">
            <v>0</v>
          </cell>
          <cell r="K152">
            <v>81</v>
          </cell>
          <cell r="L152">
            <v>2</v>
          </cell>
          <cell r="M152">
            <v>0.8</v>
          </cell>
        </row>
        <row r="153">
          <cell r="A153">
            <v>2030</v>
          </cell>
          <cell r="B153">
            <v>0.23749999999999999</v>
          </cell>
          <cell r="C153">
            <v>0.32051282051282048</v>
          </cell>
          <cell r="D153">
            <v>0.15</v>
          </cell>
          <cell r="E153">
            <v>7.0000000000000007E-2</v>
          </cell>
          <cell r="F153">
            <v>7.0000000000000007E-2</v>
          </cell>
          <cell r="G153">
            <v>26.074999999999999</v>
          </cell>
          <cell r="H153">
            <v>0.17249999999999999</v>
          </cell>
          <cell r="I153">
            <v>24</v>
          </cell>
          <cell r="J153">
            <v>0</v>
          </cell>
          <cell r="K153">
            <v>81</v>
          </cell>
          <cell r="L153">
            <v>2</v>
          </cell>
          <cell r="M153">
            <v>0.8</v>
          </cell>
        </row>
        <row r="154">
          <cell r="A154">
            <v>2031</v>
          </cell>
          <cell r="B154">
            <v>0.23749999999999999</v>
          </cell>
          <cell r="C154">
            <v>0.32051282051282048</v>
          </cell>
          <cell r="D154">
            <v>0.15</v>
          </cell>
          <cell r="E154">
            <v>7.0000000000000007E-2</v>
          </cell>
          <cell r="F154">
            <v>7.0000000000000007E-2</v>
          </cell>
          <cell r="G154">
            <v>26.074999999999999</v>
          </cell>
          <cell r="H154">
            <v>0.17249999999999999</v>
          </cell>
          <cell r="I154">
            <v>24</v>
          </cell>
          <cell r="J154">
            <v>0</v>
          </cell>
          <cell r="K154">
            <v>81</v>
          </cell>
          <cell r="L154">
            <v>2</v>
          </cell>
          <cell r="M154">
            <v>0.8</v>
          </cell>
        </row>
        <row r="155">
          <cell r="A155">
            <v>2032</v>
          </cell>
          <cell r="B155">
            <v>0.23749999999999999</v>
          </cell>
          <cell r="C155">
            <v>0.32051282051282048</v>
          </cell>
          <cell r="D155">
            <v>0.15</v>
          </cell>
          <cell r="E155">
            <v>7.0000000000000007E-2</v>
          </cell>
          <cell r="F155">
            <v>7.0000000000000007E-2</v>
          </cell>
          <cell r="G155">
            <v>26.074999999999999</v>
          </cell>
          <cell r="H155">
            <v>0.17249999999999999</v>
          </cell>
          <cell r="I155">
            <v>24</v>
          </cell>
          <cell r="J155">
            <v>0</v>
          </cell>
          <cell r="K155">
            <v>81</v>
          </cell>
          <cell r="L155">
            <v>2</v>
          </cell>
          <cell r="M155">
            <v>0.8</v>
          </cell>
        </row>
        <row r="156">
          <cell r="A156">
            <v>2033</v>
          </cell>
          <cell r="B156">
            <v>0.23749999999999999</v>
          </cell>
          <cell r="C156">
            <v>0.32051282051282048</v>
          </cell>
          <cell r="D156">
            <v>0.15</v>
          </cell>
          <cell r="E156">
            <v>7.0000000000000007E-2</v>
          </cell>
          <cell r="F156">
            <v>7.0000000000000007E-2</v>
          </cell>
          <cell r="G156">
            <v>26.074999999999999</v>
          </cell>
          <cell r="H156">
            <v>0.17249999999999999</v>
          </cell>
          <cell r="I156">
            <v>24</v>
          </cell>
          <cell r="J156">
            <v>0</v>
          </cell>
          <cell r="K156">
            <v>81</v>
          </cell>
          <cell r="L156">
            <v>2</v>
          </cell>
          <cell r="M156">
            <v>0.8</v>
          </cell>
        </row>
        <row r="157">
          <cell r="A157">
            <v>2034</v>
          </cell>
          <cell r="B157">
            <v>0.23749999999999999</v>
          </cell>
          <cell r="C157">
            <v>0.32051282051282048</v>
          </cell>
          <cell r="D157">
            <v>0.15</v>
          </cell>
          <cell r="E157">
            <v>7.0000000000000007E-2</v>
          </cell>
          <cell r="F157">
            <v>7.0000000000000007E-2</v>
          </cell>
          <cell r="G157">
            <v>26.074999999999999</v>
          </cell>
          <cell r="H157">
            <v>0.17249999999999999</v>
          </cell>
          <cell r="I157">
            <v>24</v>
          </cell>
          <cell r="J157">
            <v>0</v>
          </cell>
          <cell r="K157">
            <v>81</v>
          </cell>
          <cell r="L157">
            <v>2</v>
          </cell>
          <cell r="M157">
            <v>0.8</v>
          </cell>
        </row>
        <row r="158">
          <cell r="A158">
            <v>2035</v>
          </cell>
          <cell r="B158">
            <v>0.23749999999999999</v>
          </cell>
          <cell r="C158">
            <v>0.32051282051282048</v>
          </cell>
          <cell r="D158">
            <v>0.15</v>
          </cell>
          <cell r="E158">
            <v>7.0000000000000007E-2</v>
          </cell>
          <cell r="F158">
            <v>7.0000000000000007E-2</v>
          </cell>
          <cell r="G158">
            <v>26.074999999999999</v>
          </cell>
          <cell r="H158">
            <v>0.17249999999999999</v>
          </cell>
          <cell r="I158">
            <v>24</v>
          </cell>
          <cell r="J158">
            <v>0</v>
          </cell>
          <cell r="K158">
            <v>81</v>
          </cell>
          <cell r="L158">
            <v>2</v>
          </cell>
          <cell r="M158">
            <v>0.8</v>
          </cell>
        </row>
      </sheetData>
      <sheetData sheetId="6">
        <row r="33">
          <cell r="A33">
            <v>2010</v>
          </cell>
        </row>
      </sheetData>
      <sheetData sheetId="7">
        <row r="33">
          <cell r="N33">
            <v>107.37286414688937</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row r="4">
          <cell r="C4" t="str">
            <v>European Community</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2002"/>
      <sheetName val="Pivot2001"/>
      <sheetName val="Tidsserier"/>
      <sheetName val="Rådata"/>
      <sheetName val="Beregn"/>
      <sheetName val="DStFordel"/>
      <sheetName val="Fordel"/>
      <sheetName val="EPdata_int"/>
      <sheetName val="EPdata_dk"/>
      <sheetName val="Kapacitet"/>
      <sheetName val="Naturgas"/>
      <sheetName val="1997b"/>
      <sheetName val="1996b"/>
    </sheetNames>
    <sheetDataSet>
      <sheetData sheetId="0"/>
      <sheetData sheetId="1"/>
      <sheetData sheetId="2"/>
      <sheetData sheetId="3">
        <row r="28">
          <cell r="A28" t="str">
            <v>RVEFTY_RO</v>
          </cell>
          <cell r="B28" t="str">
            <v>tons</v>
          </cell>
          <cell r="C28" t="str">
            <v>i</v>
          </cell>
          <cell r="J28">
            <v>9294370</v>
          </cell>
          <cell r="K28">
            <v>9110925</v>
          </cell>
          <cell r="L28">
            <v>9175319</v>
          </cell>
          <cell r="M28">
            <v>8006691</v>
          </cell>
          <cell r="N28">
            <v>8589440.3278688509</v>
          </cell>
          <cell r="O28">
            <v>6400182.0000000009</v>
          </cell>
          <cell r="P28">
            <v>5770188</v>
          </cell>
          <cell r="Q28">
            <v>5187130</v>
          </cell>
          <cell r="R28">
            <v>6274564</v>
          </cell>
          <cell r="S28">
            <v>6782254.0000000009</v>
          </cell>
          <cell r="T28">
            <v>6557735</v>
          </cell>
          <cell r="U28">
            <v>7135013.2665094342</v>
          </cell>
          <cell r="V28">
            <v>7003793.5141509436</v>
          </cell>
          <cell r="W28">
            <v>7332320.5188679257</v>
          </cell>
          <cell r="X28">
            <v>7551037.1462264154</v>
          </cell>
          <cell r="Y28">
            <v>7280235.9669811325</v>
          </cell>
          <cell r="Z28">
            <v>7815914.3867924521</v>
          </cell>
          <cell r="AA28">
            <v>8343370.4599056607</v>
          </cell>
          <cell r="AB28">
            <v>8355854.8009367688</v>
          </cell>
          <cell r="AC28">
            <v>8564355.9718969557</v>
          </cell>
          <cell r="AD28">
            <v>9726229.5081967209</v>
          </cell>
          <cell r="AE28">
            <v>10539718.969555033</v>
          </cell>
          <cell r="AF28">
            <v>8620477</v>
          </cell>
          <cell r="AG28">
            <v>7764293</v>
          </cell>
          <cell r="AH28">
            <v>7888445</v>
          </cell>
          <cell r="AI28">
            <v>8052791.0000000009</v>
          </cell>
          <cell r="AJ28">
            <v>7958019.0000000009</v>
          </cell>
          <cell r="AK28">
            <v>7721397</v>
          </cell>
          <cell r="AM28" t="str">
            <v>ENS: ERSO / Oliebalance</v>
          </cell>
        </row>
        <row r="36">
          <cell r="A36" t="str">
            <v>RVEFTY_HF</v>
          </cell>
          <cell r="B36" t="str">
            <v>tons</v>
          </cell>
          <cell r="C36" t="str">
            <v>i</v>
          </cell>
          <cell r="J36">
            <v>-89466</v>
          </cell>
          <cell r="K36">
            <v>235644</v>
          </cell>
          <cell r="L36">
            <v>-122674</v>
          </cell>
          <cell r="M36">
            <v>68692</v>
          </cell>
          <cell r="N36">
            <v>217446</v>
          </cell>
          <cell r="O36">
            <v>249102</v>
          </cell>
          <cell r="P36">
            <v>459149</v>
          </cell>
          <cell r="Q36">
            <v>843648</v>
          </cell>
          <cell r="R36">
            <v>672711</v>
          </cell>
          <cell r="S36">
            <v>559920</v>
          </cell>
          <cell r="T36" t="e">
            <v>#REF!</v>
          </cell>
          <cell r="U36">
            <v>617785</v>
          </cell>
          <cell r="V36">
            <v>640908</v>
          </cell>
          <cell r="W36">
            <v>642296</v>
          </cell>
          <cell r="X36">
            <v>835883</v>
          </cell>
          <cell r="Y36">
            <v>659088</v>
          </cell>
          <cell r="Z36">
            <v>407321</v>
          </cell>
          <cell r="AA36">
            <v>187082</v>
          </cell>
          <cell r="AB36">
            <v>249041</v>
          </cell>
          <cell r="AC36">
            <v>313443</v>
          </cell>
          <cell r="AD36">
            <v>84447.11538461539</v>
          </cell>
          <cell r="AE36">
            <v>140515</v>
          </cell>
          <cell r="AF36">
            <v>7227</v>
          </cell>
          <cell r="AG36">
            <v>65414</v>
          </cell>
          <cell r="AH36">
            <v>254122</v>
          </cell>
          <cell r="AI36">
            <v>235724</v>
          </cell>
          <cell r="AJ36">
            <v>185366</v>
          </cell>
          <cell r="AK36">
            <v>201492</v>
          </cell>
          <cell r="AM36" t="str">
            <v>ENS: ERSO / Oliebalance</v>
          </cell>
        </row>
        <row r="40">
          <cell r="A40" t="str">
            <v>OPEPTY_RG</v>
          </cell>
          <cell r="B40" t="str">
            <v>tons</v>
          </cell>
          <cell r="G40">
            <v>301500</v>
          </cell>
          <cell r="H40">
            <v>0</v>
          </cell>
          <cell r="I40">
            <v>0</v>
          </cell>
          <cell r="J40">
            <v>287329</v>
          </cell>
          <cell r="K40">
            <v>264284</v>
          </cell>
          <cell r="L40">
            <v>274557</v>
          </cell>
          <cell r="M40">
            <v>231461</v>
          </cell>
          <cell r="N40">
            <v>246737</v>
          </cell>
          <cell r="O40">
            <v>202740</v>
          </cell>
          <cell r="P40">
            <v>214565</v>
          </cell>
          <cell r="Q40">
            <v>194499</v>
          </cell>
          <cell r="R40">
            <v>217983</v>
          </cell>
          <cell r="S40">
            <v>234385</v>
          </cell>
          <cell r="T40">
            <v>211764.70588235295</v>
          </cell>
          <cell r="U40">
            <v>253230.76923076919</v>
          </cell>
          <cell r="V40">
            <v>254865.3846153846</v>
          </cell>
          <cell r="W40">
            <v>261903.84615384616</v>
          </cell>
          <cell r="X40">
            <v>281384.61538461538</v>
          </cell>
          <cell r="Y40">
            <v>272480.76923076925</v>
          </cell>
          <cell r="Z40">
            <v>279557.69230769231</v>
          </cell>
          <cell r="AA40">
            <v>285865.38461538462</v>
          </cell>
          <cell r="AB40">
            <v>296250</v>
          </cell>
          <cell r="AC40">
            <v>305673.07692307694</v>
          </cell>
          <cell r="AD40">
            <v>372019.23076923075</v>
          </cell>
          <cell r="AE40">
            <v>412323</v>
          </cell>
          <cell r="AF40">
            <v>325102</v>
          </cell>
          <cell r="AG40">
            <v>292795</v>
          </cell>
          <cell r="AH40">
            <v>302381</v>
          </cell>
          <cell r="AI40">
            <v>299159</v>
          </cell>
          <cell r="AJ40">
            <v>302989</v>
          </cell>
          <cell r="AK40">
            <v>292250</v>
          </cell>
          <cell r="AM40" t="str">
            <v>ENS: ERSO / Oliebalance</v>
          </cell>
        </row>
        <row r="44">
          <cell r="A44" t="str">
            <v>OPEPTY_LPG</v>
          </cell>
          <cell r="B44" t="str">
            <v>tons</v>
          </cell>
          <cell r="C44" t="str">
            <v>i</v>
          </cell>
          <cell r="J44">
            <v>282374</v>
          </cell>
          <cell r="K44">
            <v>280718</v>
          </cell>
          <cell r="L44">
            <v>317574</v>
          </cell>
          <cell r="M44">
            <v>139304</v>
          </cell>
          <cell r="N44">
            <v>131795</v>
          </cell>
          <cell r="O44">
            <v>104478.84861407249</v>
          </cell>
          <cell r="P44">
            <v>108492</v>
          </cell>
          <cell r="Q44">
            <v>116973</v>
          </cell>
          <cell r="R44">
            <v>128799</v>
          </cell>
          <cell r="S44">
            <v>144343</v>
          </cell>
          <cell r="T44">
            <v>130898</v>
          </cell>
          <cell r="U44">
            <v>162086.95652173914</v>
          </cell>
          <cell r="V44">
            <v>162391.30434782608</v>
          </cell>
          <cell r="W44">
            <v>151369.5652173913</v>
          </cell>
          <cell r="X44">
            <v>139891.30434782608</v>
          </cell>
          <cell r="Y44">
            <v>142934.78260869565</v>
          </cell>
          <cell r="Z44">
            <v>142478.26086956522</v>
          </cell>
          <cell r="AA44">
            <v>129239.13043478261</v>
          </cell>
          <cell r="AB44">
            <v>134086.95652173914</v>
          </cell>
          <cell r="AC44">
            <v>145108.69565217392</v>
          </cell>
          <cell r="AD44">
            <v>147978.26086956522</v>
          </cell>
          <cell r="AE44">
            <v>161313</v>
          </cell>
          <cell r="AF44">
            <v>186279</v>
          </cell>
          <cell r="AG44">
            <v>137102</v>
          </cell>
          <cell r="AH44">
            <v>157754</v>
          </cell>
          <cell r="AI44">
            <v>175176</v>
          </cell>
          <cell r="AJ44">
            <v>166885</v>
          </cell>
          <cell r="AK44">
            <v>163193</v>
          </cell>
          <cell r="AM44" t="str">
            <v>ENS: ERSO / Oliebalance</v>
          </cell>
        </row>
        <row r="49">
          <cell r="A49" t="str">
            <v>OPFRTY_LPG</v>
          </cell>
          <cell r="B49" t="str">
            <v>tons</v>
          </cell>
          <cell r="C49" t="str">
            <v>i</v>
          </cell>
          <cell r="G49">
            <v>0</v>
          </cell>
          <cell r="H49">
            <v>0</v>
          </cell>
          <cell r="I49">
            <v>0</v>
          </cell>
          <cell r="J49">
            <v>23461</v>
          </cell>
          <cell r="K49">
            <v>15112</v>
          </cell>
          <cell r="L49">
            <v>12764</v>
          </cell>
          <cell r="M49">
            <v>2279</v>
          </cell>
          <cell r="N49">
            <v>0</v>
          </cell>
          <cell r="O49">
            <v>0</v>
          </cell>
          <cell r="P49">
            <v>0</v>
          </cell>
          <cell r="Q49">
            <v>0</v>
          </cell>
          <cell r="R49">
            <v>0</v>
          </cell>
          <cell r="S49">
            <v>0</v>
          </cell>
          <cell r="T49">
            <v>0</v>
          </cell>
          <cell r="U49">
            <v>0</v>
          </cell>
          <cell r="V49">
            <v>0</v>
          </cell>
          <cell r="W49">
            <v>0</v>
          </cell>
          <cell r="X49">
            <v>0</v>
          </cell>
          <cell r="Y49">
            <v>0</v>
          </cell>
          <cell r="Z49">
            <v>0</v>
          </cell>
          <cell r="AA49">
            <v>100</v>
          </cell>
          <cell r="AB49">
            <v>0</v>
          </cell>
          <cell r="AC49">
            <v>174</v>
          </cell>
          <cell r="AD49">
            <v>327</v>
          </cell>
          <cell r="AE49">
            <v>449</v>
          </cell>
          <cell r="AF49">
            <v>402</v>
          </cell>
          <cell r="AG49">
            <v>0</v>
          </cell>
          <cell r="AH49">
            <v>0</v>
          </cell>
          <cell r="AI49">
            <v>0</v>
          </cell>
          <cell r="AJ49">
            <v>0</v>
          </cell>
          <cell r="AK49">
            <v>0</v>
          </cell>
          <cell r="AM49" t="str">
            <v>ENS: ERSO / Oliebalance</v>
          </cell>
        </row>
        <row r="53">
          <cell r="A53" t="str">
            <v>OPEPTY_LVN</v>
          </cell>
          <cell r="B53" t="str">
            <v>tons</v>
          </cell>
          <cell r="C53" t="str">
            <v>i</v>
          </cell>
          <cell r="J53">
            <v>-122800</v>
          </cell>
          <cell r="K53">
            <v>-208537</v>
          </cell>
          <cell r="L53">
            <v>-188182</v>
          </cell>
          <cell r="M53">
            <v>47102</v>
          </cell>
          <cell r="N53">
            <v>93385</v>
          </cell>
          <cell r="O53">
            <v>109179.47126436782</v>
          </cell>
          <cell r="P53">
            <v>76486</v>
          </cell>
          <cell r="Q53">
            <v>104268</v>
          </cell>
          <cell r="R53">
            <v>117181</v>
          </cell>
          <cell r="S53">
            <v>145469</v>
          </cell>
          <cell r="T53">
            <v>153727</v>
          </cell>
          <cell r="U53">
            <v>180719.10112359549</v>
          </cell>
          <cell r="V53">
            <v>184764.04494382019</v>
          </cell>
          <cell r="W53">
            <v>242000</v>
          </cell>
          <cell r="X53">
            <v>283707.86516853934</v>
          </cell>
          <cell r="Y53">
            <v>250853.9325842697</v>
          </cell>
          <cell r="Z53">
            <v>150426.96629213484</v>
          </cell>
          <cell r="AA53">
            <v>130741.57303370787</v>
          </cell>
          <cell r="AB53">
            <v>148786.51685393261</v>
          </cell>
          <cell r="AC53">
            <v>137033.70786516852</v>
          </cell>
          <cell r="AD53">
            <v>144674.15730337077</v>
          </cell>
          <cell r="AE53">
            <v>197293</v>
          </cell>
          <cell r="AF53">
            <v>63477</v>
          </cell>
          <cell r="AG53">
            <v>11535</v>
          </cell>
          <cell r="AH53">
            <v>0</v>
          </cell>
          <cell r="AI53">
            <v>5532</v>
          </cell>
          <cell r="AJ53">
            <v>5064</v>
          </cell>
          <cell r="AK53">
            <v>0</v>
          </cell>
          <cell r="AM53" t="str">
            <v>ENS: ERSO / Oliebalance</v>
          </cell>
        </row>
        <row r="61">
          <cell r="A61" t="str">
            <v>OPEPMY_BZFLY</v>
          </cell>
          <cell r="B61" t="str">
            <v>m3</v>
          </cell>
          <cell r="C61" t="str">
            <v>i</v>
          </cell>
          <cell r="O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M61" t="str">
            <v>ENS: ERSO / Oliebalance</v>
          </cell>
        </row>
        <row r="69">
          <cell r="A69" t="str">
            <v>OPEPMY_BZ</v>
          </cell>
          <cell r="B69" t="str">
            <v>m3</v>
          </cell>
          <cell r="C69" t="str">
            <v>i</v>
          </cell>
          <cell r="O69">
            <v>1484959.9586206896</v>
          </cell>
          <cell r="P69">
            <v>0</v>
          </cell>
          <cell r="Q69">
            <v>0</v>
          </cell>
          <cell r="R69">
            <v>0</v>
          </cell>
          <cell r="S69">
            <v>0</v>
          </cell>
          <cell r="T69">
            <v>0</v>
          </cell>
          <cell r="U69">
            <v>1742648.4018264841</v>
          </cell>
          <cell r="V69">
            <v>1643074.581430746</v>
          </cell>
          <cell r="W69">
            <v>1733120.2435312024</v>
          </cell>
          <cell r="X69">
            <v>1875220.7001522069</v>
          </cell>
          <cell r="Y69">
            <v>1757990.8675799088</v>
          </cell>
          <cell r="Z69">
            <v>2070197.8691019786</v>
          </cell>
          <cell r="AA69">
            <v>2050015.2207001525</v>
          </cell>
          <cell r="AB69">
            <v>1969375.9512937597</v>
          </cell>
          <cell r="AC69">
            <v>2126362.2526636226</v>
          </cell>
          <cell r="AD69">
            <v>2840426.1796042626</v>
          </cell>
          <cell r="AE69">
            <v>3461835</v>
          </cell>
          <cell r="AF69">
            <v>3123562</v>
          </cell>
          <cell r="AG69">
            <v>2920324</v>
          </cell>
          <cell r="AH69">
            <v>3032211</v>
          </cell>
          <cell r="AI69">
            <v>3036806</v>
          </cell>
          <cell r="AJ69">
            <v>2985960</v>
          </cell>
          <cell r="AK69">
            <v>2765246</v>
          </cell>
          <cell r="AM69" t="str">
            <v>ENS: ERSO / Oliebalance</v>
          </cell>
        </row>
        <row r="85">
          <cell r="A85" t="str">
            <v>OPEPMY_BZJP4</v>
          </cell>
          <cell r="B85" t="str">
            <v>m3</v>
          </cell>
          <cell r="C85" t="str">
            <v>i</v>
          </cell>
          <cell r="J85">
            <v>0</v>
          </cell>
          <cell r="K85">
            <v>0</v>
          </cell>
          <cell r="L85">
            <v>0</v>
          </cell>
          <cell r="M85">
            <v>0</v>
          </cell>
          <cell r="N85">
            <v>0</v>
          </cell>
          <cell r="O85">
            <v>0</v>
          </cell>
          <cell r="P85">
            <v>0</v>
          </cell>
          <cell r="Q85">
            <v>0</v>
          </cell>
          <cell r="R85">
            <v>0</v>
          </cell>
          <cell r="S85">
            <v>0</v>
          </cell>
          <cell r="T85">
            <v>1690</v>
          </cell>
          <cell r="U85">
            <v>29650.324441240085</v>
          </cell>
          <cell r="V85">
            <v>86037.010334054314</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M85" t="str">
            <v>ENS: ERSO / Oliebalance</v>
          </cell>
        </row>
        <row r="93">
          <cell r="A93" t="str">
            <v>OPEPMY_PETR</v>
          </cell>
          <cell r="B93" t="str">
            <v>m3</v>
          </cell>
          <cell r="C93" t="str">
            <v>i</v>
          </cell>
          <cell r="J93">
            <v>129553.84615384616</v>
          </cell>
          <cell r="K93">
            <v>128782.56410256411</v>
          </cell>
          <cell r="L93">
            <v>125877.94871794872</v>
          </cell>
          <cell r="M93">
            <v>104784</v>
          </cell>
          <cell r="N93">
            <v>86465</v>
          </cell>
          <cell r="O93">
            <v>32426</v>
          </cell>
          <cell r="P93">
            <v>8587</v>
          </cell>
          <cell r="Q93">
            <v>11032</v>
          </cell>
          <cell r="R93">
            <v>13328</v>
          </cell>
          <cell r="S93">
            <v>69303</v>
          </cell>
          <cell r="T93">
            <v>20099</v>
          </cell>
          <cell r="U93">
            <v>28045.977011494251</v>
          </cell>
          <cell r="V93">
            <v>54166.666666666672</v>
          </cell>
          <cell r="W93">
            <v>58965.517241379304</v>
          </cell>
          <cell r="X93">
            <v>65718.3908045977</v>
          </cell>
          <cell r="Y93">
            <v>95172.413793103435</v>
          </cell>
          <cell r="Z93">
            <v>33965.517241379304</v>
          </cell>
          <cell r="AA93">
            <v>27528.735632183903</v>
          </cell>
          <cell r="AB93">
            <v>13333.333333333334</v>
          </cell>
          <cell r="AC93">
            <v>30287.356321839081</v>
          </cell>
          <cell r="AD93">
            <v>0</v>
          </cell>
          <cell r="AE93">
            <v>0</v>
          </cell>
          <cell r="AF93">
            <v>0</v>
          </cell>
          <cell r="AG93">
            <v>0</v>
          </cell>
          <cell r="AH93">
            <v>0</v>
          </cell>
          <cell r="AI93">
            <v>0</v>
          </cell>
          <cell r="AJ93">
            <v>0</v>
          </cell>
          <cell r="AK93">
            <v>0</v>
          </cell>
          <cell r="AM93" t="str">
            <v>ENS: ERSO / Oliebalance</v>
          </cell>
        </row>
        <row r="101">
          <cell r="A101" t="str">
            <v>OPEPMY_JP1</v>
          </cell>
          <cell r="B101" t="str">
            <v>m3</v>
          </cell>
          <cell r="C101" t="str">
            <v>i</v>
          </cell>
          <cell r="J101">
            <v>7170.4</v>
          </cell>
          <cell r="K101">
            <v>0</v>
          </cell>
          <cell r="L101">
            <v>9186.4</v>
          </cell>
          <cell r="M101">
            <v>10476.799999999999</v>
          </cell>
          <cell r="N101">
            <v>8400.7999999999993</v>
          </cell>
          <cell r="O101">
            <v>12354</v>
          </cell>
          <cell r="P101">
            <v>6107.2</v>
          </cell>
          <cell r="Q101">
            <v>22047.200000000001</v>
          </cell>
          <cell r="R101">
            <v>34276.800000000003</v>
          </cell>
          <cell r="S101">
            <v>83329.600000000006</v>
          </cell>
          <cell r="T101">
            <v>124438.39999999999</v>
          </cell>
          <cell r="U101">
            <v>232729.88505747126</v>
          </cell>
          <cell r="V101">
            <v>184540.22988505743</v>
          </cell>
          <cell r="W101">
            <v>289856.32183908042</v>
          </cell>
          <cell r="X101">
            <v>310775.86206896545</v>
          </cell>
          <cell r="Y101">
            <v>311810.34482758626</v>
          </cell>
          <cell r="Z101">
            <v>234022.98850574714</v>
          </cell>
          <cell r="AA101">
            <v>184166.66666666666</v>
          </cell>
          <cell r="AB101">
            <v>249454.02298850569</v>
          </cell>
          <cell r="AC101">
            <v>280344.8275862069</v>
          </cell>
          <cell r="AD101">
            <v>344626.43678160914</v>
          </cell>
          <cell r="AE101">
            <v>514036</v>
          </cell>
          <cell r="AF101">
            <v>538534</v>
          </cell>
          <cell r="AG101">
            <v>473081</v>
          </cell>
          <cell r="AH101">
            <v>649009</v>
          </cell>
          <cell r="AI101">
            <v>620490</v>
          </cell>
          <cell r="AJ101">
            <v>678164</v>
          </cell>
          <cell r="AK101">
            <v>661213</v>
          </cell>
          <cell r="AM101" t="str">
            <v>ENS: ERSO / Oliebalance</v>
          </cell>
        </row>
        <row r="109">
          <cell r="A109" t="str">
            <v>OPEPMY_GASD</v>
          </cell>
          <cell r="B109" t="str">
            <v>m3</v>
          </cell>
          <cell r="C109" t="str">
            <v>i</v>
          </cell>
          <cell r="J109">
            <v>3572851.7647058824</v>
          </cell>
          <cell r="K109">
            <v>3876360</v>
          </cell>
          <cell r="L109">
            <v>3970341.5827338127</v>
          </cell>
          <cell r="M109">
            <v>3932893</v>
          </cell>
          <cell r="N109">
            <v>5277554</v>
          </cell>
          <cell r="O109">
            <v>3319693</v>
          </cell>
          <cell r="P109">
            <v>3179883</v>
          </cell>
          <cell r="Q109">
            <v>3093914</v>
          </cell>
          <cell r="R109">
            <v>3568355</v>
          </cell>
          <cell r="S109">
            <v>3726180</v>
          </cell>
          <cell r="T109">
            <v>3591671</v>
          </cell>
          <cell r="U109">
            <v>3976497.1562395445</v>
          </cell>
          <cell r="V109">
            <v>3761291.4018066241</v>
          </cell>
          <cell r="W109">
            <v>3862830.3780528605</v>
          </cell>
          <cell r="X109">
            <v>4046699.0074718413</v>
          </cell>
          <cell r="Y109">
            <v>3916917.5867068134</v>
          </cell>
          <cell r="Z109">
            <v>4452297.3123675697</v>
          </cell>
          <cell r="AA109">
            <v>4761319.2818110846</v>
          </cell>
          <cell r="AB109">
            <v>4677511.9884019177</v>
          </cell>
          <cell r="AC109">
            <v>4895505.7432809193</v>
          </cell>
          <cell r="AD109">
            <v>5080712.6129140183</v>
          </cell>
          <cell r="AE109">
            <v>5316996</v>
          </cell>
          <cell r="AF109">
            <v>4243401</v>
          </cell>
          <cell r="AG109">
            <v>3862021</v>
          </cell>
          <cell r="AH109">
            <v>3896337</v>
          </cell>
          <cell r="AI109">
            <v>3880499</v>
          </cell>
          <cell r="AJ109">
            <v>3833561</v>
          </cell>
          <cell r="AK109">
            <v>3878563</v>
          </cell>
          <cell r="AM109" t="str">
            <v>ENS: ERSO / Oliebalance</v>
          </cell>
        </row>
        <row r="115">
          <cell r="A115" t="str">
            <v>OPFRMY_GASD</v>
          </cell>
          <cell r="B115" t="str">
            <v>m3</v>
          </cell>
          <cell r="C115" t="str">
            <v>i</v>
          </cell>
          <cell r="G115">
            <v>0</v>
          </cell>
          <cell r="H115">
            <v>0</v>
          </cell>
          <cell r="I115">
            <v>0</v>
          </cell>
          <cell r="J115">
            <v>527.00012089144786</v>
          </cell>
          <cell r="K115">
            <v>25.000070285725531</v>
          </cell>
          <cell r="L115">
            <v>60.00005616116006</v>
          </cell>
          <cell r="M115">
            <v>0</v>
          </cell>
          <cell r="N115">
            <v>0</v>
          </cell>
          <cell r="O115">
            <v>0</v>
          </cell>
          <cell r="P115">
            <v>0</v>
          </cell>
          <cell r="Q115">
            <v>0</v>
          </cell>
          <cell r="R115">
            <v>0</v>
          </cell>
          <cell r="S115">
            <v>0</v>
          </cell>
          <cell r="T115">
            <v>0</v>
          </cell>
          <cell r="U115">
            <v>122.00011152001784</v>
          </cell>
          <cell r="V115">
            <v>36.000055760008919</v>
          </cell>
          <cell r="W115">
            <v>0</v>
          </cell>
          <cell r="X115">
            <v>0</v>
          </cell>
          <cell r="Y115">
            <v>0</v>
          </cell>
          <cell r="Z115">
            <v>1116.0000557600088</v>
          </cell>
          <cell r="AA115">
            <v>1240</v>
          </cell>
          <cell r="AB115">
            <v>812.00011152001787</v>
          </cell>
          <cell r="AC115">
            <v>1375</v>
          </cell>
          <cell r="AD115">
            <v>928.99994423999112</v>
          </cell>
          <cell r="AE115">
            <v>610</v>
          </cell>
          <cell r="AF115">
            <v>2439</v>
          </cell>
          <cell r="AG115">
            <v>0</v>
          </cell>
          <cell r="AH115">
            <v>0</v>
          </cell>
          <cell r="AI115">
            <v>0</v>
          </cell>
          <cell r="AJ115">
            <v>0</v>
          </cell>
          <cell r="AK115">
            <v>0</v>
          </cell>
          <cell r="AM115" t="str">
            <v>ENS: ERSO / Oliebalance</v>
          </cell>
        </row>
        <row r="129">
          <cell r="A129" t="str">
            <v>OPEPTY_F</v>
          </cell>
          <cell r="B129" t="str">
            <v>tons</v>
          </cell>
          <cell r="C129" t="str">
            <v>i</v>
          </cell>
          <cell r="J129">
            <v>2654843</v>
          </cell>
          <cell r="K129">
            <v>2450321</v>
          </cell>
          <cell r="L129">
            <v>2345944</v>
          </cell>
          <cell r="M129">
            <v>2475784</v>
          </cell>
          <cell r="N129">
            <v>2952128</v>
          </cell>
          <cell r="O129">
            <v>2116106</v>
          </cell>
          <cell r="P129">
            <v>1801333</v>
          </cell>
          <cell r="Q129">
            <v>1851113</v>
          </cell>
          <cell r="R129">
            <v>2062566</v>
          </cell>
          <cell r="S129">
            <v>2178728</v>
          </cell>
          <cell r="T129">
            <v>1993888</v>
          </cell>
          <cell r="U129">
            <v>2155173.2673267326</v>
          </cell>
          <cell r="V129">
            <v>2259876.2376237628</v>
          </cell>
          <cell r="W129">
            <v>2355148.5148514854</v>
          </cell>
          <cell r="X129">
            <v>2434975.2475247527</v>
          </cell>
          <cell r="Y129">
            <v>2220198.0198019804</v>
          </cell>
          <cell r="Z129">
            <v>2067574.2574257425</v>
          </cell>
          <cell r="AA129">
            <v>2188663.3663366335</v>
          </cell>
          <cell r="AB129">
            <v>2358316.8316831682</v>
          </cell>
          <cell r="AC129">
            <v>2283598</v>
          </cell>
          <cell r="AD129">
            <v>2388913</v>
          </cell>
          <cell r="AE129">
            <v>2360430</v>
          </cell>
          <cell r="AF129">
            <v>1678089</v>
          </cell>
          <cell r="AG129">
            <v>1560425</v>
          </cell>
          <cell r="AH129">
            <v>1599182</v>
          </cell>
          <cell r="AI129">
            <v>1716662</v>
          </cell>
          <cell r="AJ129">
            <v>1566929</v>
          </cell>
          <cell r="AK129">
            <v>1574455</v>
          </cell>
          <cell r="AM129" t="str">
            <v>ENS: ERSO / Oliebalance</v>
          </cell>
        </row>
        <row r="135">
          <cell r="A135" t="str">
            <v>OPFRTY_F</v>
          </cell>
          <cell r="B135" t="str">
            <v>tons</v>
          </cell>
          <cell r="C135" t="str">
            <v>i</v>
          </cell>
          <cell r="G135">
            <v>147000</v>
          </cell>
          <cell r="H135">
            <v>0</v>
          </cell>
          <cell r="I135">
            <v>0</v>
          </cell>
          <cell r="J135">
            <v>124194</v>
          </cell>
          <cell r="K135">
            <v>108094</v>
          </cell>
          <cell r="L135">
            <v>94750</v>
          </cell>
          <cell r="M135">
            <v>89451</v>
          </cell>
          <cell r="N135">
            <v>112620</v>
          </cell>
          <cell r="O135">
            <v>88892</v>
          </cell>
          <cell r="P135">
            <v>96185</v>
          </cell>
          <cell r="Q135">
            <v>69860</v>
          </cell>
          <cell r="R135">
            <v>69370</v>
          </cell>
          <cell r="S135">
            <v>69613</v>
          </cell>
          <cell r="T135">
            <v>78561</v>
          </cell>
          <cell r="U135">
            <v>67830</v>
          </cell>
          <cell r="V135">
            <v>53957</v>
          </cell>
          <cell r="W135">
            <v>39754</v>
          </cell>
          <cell r="X135">
            <v>40925</v>
          </cell>
          <cell r="Y135">
            <v>32406</v>
          </cell>
          <cell r="Z135">
            <v>50449</v>
          </cell>
          <cell r="AA135">
            <v>88333</v>
          </cell>
          <cell r="AB135">
            <v>86392</v>
          </cell>
          <cell r="AC135">
            <v>80992</v>
          </cell>
          <cell r="AD135">
            <v>53916</v>
          </cell>
          <cell r="AE135">
            <v>54865</v>
          </cell>
          <cell r="AF135">
            <v>39911</v>
          </cell>
          <cell r="AG135">
            <v>27210</v>
          </cell>
          <cell r="AH135">
            <v>26802</v>
          </cell>
          <cell r="AI135">
            <v>31187</v>
          </cell>
          <cell r="AJ135">
            <v>31492</v>
          </cell>
          <cell r="AK135">
            <v>31555</v>
          </cell>
          <cell r="AM135" t="str">
            <v>ENS: ERSO / Oliebalance</v>
          </cell>
        </row>
        <row r="149">
          <cell r="A149" t="str">
            <v>OPEPTY_PK</v>
          </cell>
          <cell r="B149" t="str">
            <v>tons</v>
          </cell>
          <cell r="C149" t="str">
            <v>i</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M149" t="str">
            <v>ENS: ERSO / Oliebalance</v>
          </cell>
        </row>
        <row r="162">
          <cell r="A162" t="str">
            <v>OPEPTY_TERP</v>
          </cell>
          <cell r="B162" t="str">
            <v>tons</v>
          </cell>
          <cell r="O162">
            <v>0</v>
          </cell>
          <cell r="P162">
            <v>0</v>
          </cell>
          <cell r="Q162">
            <v>0</v>
          </cell>
          <cell r="R162">
            <v>0</v>
          </cell>
          <cell r="S162">
            <v>0</v>
          </cell>
          <cell r="T162" t="e">
            <v>#REF!</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row>
        <row r="171">
          <cell r="A171" t="str">
            <v>OPEPTY_SO</v>
          </cell>
          <cell r="B171" t="str">
            <v>tons</v>
          </cell>
          <cell r="J171">
            <v>0</v>
          </cell>
          <cell r="K171">
            <v>0</v>
          </cell>
          <cell r="L171">
            <v>0</v>
          </cell>
          <cell r="M171">
            <v>2768</v>
          </cell>
          <cell r="N171">
            <v>277</v>
          </cell>
          <cell r="O171">
            <v>0</v>
          </cell>
          <cell r="P171">
            <v>193</v>
          </cell>
          <cell r="Q171">
            <v>0</v>
          </cell>
          <cell r="R171">
            <v>200</v>
          </cell>
          <cell r="S171">
            <v>804</v>
          </cell>
          <cell r="T171">
            <v>853</v>
          </cell>
          <cell r="U171">
            <v>811.45584725537003</v>
          </cell>
          <cell r="V171">
            <v>1026.2529832935561</v>
          </cell>
          <cell r="W171">
            <v>930.78758949880671</v>
          </cell>
          <cell r="X171">
            <v>0</v>
          </cell>
          <cell r="Y171">
            <v>0</v>
          </cell>
          <cell r="Z171">
            <v>0</v>
          </cell>
          <cell r="AA171">
            <v>95.465393794749403</v>
          </cell>
          <cell r="AB171">
            <v>0</v>
          </cell>
          <cell r="AC171">
            <v>0</v>
          </cell>
          <cell r="AD171">
            <v>0</v>
          </cell>
          <cell r="AE171">
            <v>0</v>
          </cell>
          <cell r="AF171">
            <v>0</v>
          </cell>
          <cell r="AG171">
            <v>0</v>
          </cell>
          <cell r="AH171">
            <v>0</v>
          </cell>
          <cell r="AI171">
            <v>0</v>
          </cell>
          <cell r="AJ171">
            <v>0</v>
          </cell>
          <cell r="AK171">
            <v>0</v>
          </cell>
          <cell r="AM171" t="str">
            <v>ENS: ERSO / Oliebalance</v>
          </cell>
        </row>
        <row r="181">
          <cell r="A181" t="str">
            <v>OPEPTY_BIT</v>
          </cell>
          <cell r="B181" t="str">
            <v>tons</v>
          </cell>
          <cell r="J181">
            <v>279324</v>
          </cell>
          <cell r="K181">
            <v>317716</v>
          </cell>
          <cell r="L181">
            <v>264376</v>
          </cell>
          <cell r="M181">
            <v>265208</v>
          </cell>
          <cell r="N181">
            <v>229388</v>
          </cell>
          <cell r="O181">
            <v>139698.49246231155</v>
          </cell>
          <cell r="P181">
            <v>164087</v>
          </cell>
          <cell r="Q181">
            <v>76201</v>
          </cell>
          <cell r="R181">
            <v>72521</v>
          </cell>
          <cell r="S181">
            <v>86369</v>
          </cell>
          <cell r="T181">
            <v>83813</v>
          </cell>
          <cell r="U181">
            <v>56331.658291457286</v>
          </cell>
          <cell r="V181">
            <v>45226.130653266337</v>
          </cell>
          <cell r="W181">
            <v>56658.291457286432</v>
          </cell>
          <cell r="X181">
            <v>48216.080402010055</v>
          </cell>
          <cell r="Y181">
            <v>27386.934673366839</v>
          </cell>
          <cell r="Z181">
            <v>9798.9949748743729</v>
          </cell>
          <cell r="AA181">
            <v>25.125628140703522</v>
          </cell>
          <cell r="AB181">
            <v>0</v>
          </cell>
          <cell r="AC181">
            <v>0</v>
          </cell>
          <cell r="AD181">
            <v>0</v>
          </cell>
          <cell r="AE181">
            <v>0</v>
          </cell>
          <cell r="AF181">
            <v>0</v>
          </cell>
          <cell r="AG181">
            <v>0</v>
          </cell>
          <cell r="AH181">
            <v>0</v>
          </cell>
          <cell r="AI181">
            <v>0</v>
          </cell>
          <cell r="AJ181">
            <v>0</v>
          </cell>
          <cell r="AK181">
            <v>0</v>
          </cell>
          <cell r="AM181" t="str">
            <v>ENS: ERSO / Oliebalance</v>
          </cell>
        </row>
        <row r="191">
          <cell r="C191" t="str">
            <v>i</v>
          </cell>
          <cell r="G191">
            <v>1.25664</v>
          </cell>
          <cell r="J191">
            <v>1.25664</v>
          </cell>
          <cell r="K191">
            <v>1.1256447999999999</v>
          </cell>
          <cell r="L191">
            <v>1.3872</v>
          </cell>
          <cell r="M191">
            <v>0.22755520000000001</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M191" t="str">
            <v>ENS: End use, olie</v>
          </cell>
        </row>
        <row r="192">
          <cell r="C192" t="str">
            <v>i</v>
          </cell>
          <cell r="G192">
            <v>0.46239999999999998</v>
          </cell>
          <cell r="J192">
            <v>0.18343680000000001</v>
          </cell>
          <cell r="K192">
            <v>0.1368704</v>
          </cell>
          <cell r="L192">
            <v>0.137632</v>
          </cell>
          <cell r="M192">
            <v>0.1069504</v>
          </cell>
          <cell r="N192">
            <v>0.12571840000000001</v>
          </cell>
          <cell r="O192">
            <v>0.1033056</v>
          </cell>
          <cell r="P192">
            <v>0.1104864</v>
          </cell>
          <cell r="Q192">
            <v>0.11249919999999999</v>
          </cell>
          <cell r="R192">
            <v>0.129472</v>
          </cell>
          <cell r="S192">
            <v>0.143072</v>
          </cell>
          <cell r="T192">
            <v>0.12963520000000001</v>
          </cell>
          <cell r="U192">
            <v>0.14055599999999999</v>
          </cell>
          <cell r="V192">
            <v>0.16328000000000001</v>
          </cell>
          <cell r="W192">
            <v>0.18928</v>
          </cell>
          <cell r="X192">
            <v>0.20794799999999999</v>
          </cell>
          <cell r="Y192">
            <v>0.19089200000000001</v>
          </cell>
          <cell r="Z192">
            <v>0.12506</v>
          </cell>
          <cell r="AA192">
            <v>0.10218000000000001</v>
          </cell>
          <cell r="AB192">
            <v>0.10842</v>
          </cell>
          <cell r="AC192">
            <v>0.142376</v>
          </cell>
          <cell r="AD192">
            <v>1.0711999999999999E-2</v>
          </cell>
          <cell r="AE192">
            <v>3.4684E-2</v>
          </cell>
          <cell r="AF192">
            <v>5.2727999999999997E-2</v>
          </cell>
          <cell r="AG192">
            <v>2.6727999999999998E-2</v>
          </cell>
          <cell r="AH192">
            <v>0</v>
          </cell>
          <cell r="AI192">
            <v>0</v>
          </cell>
          <cell r="AJ192">
            <v>0</v>
          </cell>
          <cell r="AK192">
            <v>0</v>
          </cell>
          <cell r="AM192" t="str">
            <v>ENS: End use, olie</v>
          </cell>
        </row>
        <row r="322">
          <cell r="A322" t="str">
            <v>NGEFTRMY</v>
          </cell>
          <cell r="B322" t="str">
            <v>mio Nm3</v>
          </cell>
          <cell r="C322" t="str">
            <v>i</v>
          </cell>
          <cell r="D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9.7021660000000001</v>
          </cell>
          <cell r="V322">
            <v>10.255528999999999</v>
          </cell>
          <cell r="W322">
            <v>10.112327000000001</v>
          </cell>
          <cell r="X322">
            <v>9.6201709999999991</v>
          </cell>
          <cell r="Y322">
            <v>15.648777000000001</v>
          </cell>
          <cell r="Z322">
            <v>15.798914</v>
          </cell>
          <cell r="AA322">
            <v>15.623075</v>
          </cell>
          <cell r="AB322">
            <v>15.494899</v>
          </cell>
          <cell r="AC322">
            <v>15.912523</v>
          </cell>
          <cell r="AD322">
            <v>17.227958000000001</v>
          </cell>
          <cell r="AE322">
            <v>16.362280999999999</v>
          </cell>
          <cell r="AF322">
            <v>17.134239999999998</v>
          </cell>
          <cell r="AG322">
            <v>17.513000000000002</v>
          </cell>
          <cell r="AH322">
            <v>17.491448999999999</v>
          </cell>
          <cell r="AI322">
            <v>15.010999999999999</v>
          </cell>
          <cell r="AJ322">
            <v>16.600999999999999</v>
          </cell>
          <cell r="AK322">
            <v>16</v>
          </cell>
          <cell r="AM322" t="str">
            <v>ENS: Oplysninger fra Dong</v>
          </cell>
          <cell r="AN322" t="str">
            <v>Inkl. forbrug til elproduktion i Nybro og nettab</v>
          </cell>
        </row>
        <row r="323">
          <cell r="B323" t="str">
            <v>mio Nm3</v>
          </cell>
          <cell r="C323" t="str">
            <v>i</v>
          </cell>
          <cell r="D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3</v>
          </cell>
          <cell r="V323">
            <v>3</v>
          </cell>
          <cell r="W323">
            <v>3</v>
          </cell>
          <cell r="X323">
            <v>3</v>
          </cell>
          <cell r="Y323">
            <v>3</v>
          </cell>
          <cell r="Z323">
            <v>3</v>
          </cell>
          <cell r="AA323">
            <v>3</v>
          </cell>
          <cell r="AB323">
            <v>3</v>
          </cell>
          <cell r="AC323">
            <v>3</v>
          </cell>
          <cell r="AD323">
            <v>3</v>
          </cell>
          <cell r="AE323">
            <v>3</v>
          </cell>
          <cell r="AF323">
            <v>3</v>
          </cell>
          <cell r="AG323">
            <v>3</v>
          </cell>
          <cell r="AH323">
            <v>3</v>
          </cell>
          <cell r="AI323">
            <v>3</v>
          </cell>
          <cell r="AJ323">
            <v>3</v>
          </cell>
          <cell r="AK323">
            <v>3</v>
          </cell>
          <cell r="AM323" t="str">
            <v>ENS: Oplysninger fra Dong</v>
          </cell>
        </row>
        <row r="329">
          <cell r="B329" t="str">
            <v>mio Nm3</v>
          </cell>
          <cell r="C329" t="str">
            <v>i</v>
          </cell>
          <cell r="D329">
            <v>0</v>
          </cell>
          <cell r="G329">
            <v>0.19799629999999999</v>
          </cell>
          <cell r="H329">
            <v>0.39200303000000003</v>
          </cell>
          <cell r="I329">
            <v>0.22999741000000001</v>
          </cell>
          <cell r="J329">
            <v>0.38900313000000003</v>
          </cell>
          <cell r="K329">
            <v>0.27600234000000001</v>
          </cell>
          <cell r="L329">
            <v>0.52600181000000001</v>
          </cell>
          <cell r="M329">
            <v>0.45100499999999999</v>
          </cell>
          <cell r="N329">
            <v>0.49200255999999998</v>
          </cell>
          <cell r="O329">
            <v>0.43000246999999997</v>
          </cell>
          <cell r="P329">
            <v>20.866902750000001</v>
          </cell>
          <cell r="Q329">
            <v>32.458223530000005</v>
          </cell>
          <cell r="R329">
            <v>40.309307000000004</v>
          </cell>
          <cell r="S329">
            <v>63.791166999999994</v>
          </cell>
          <cell r="T329">
            <v>106.42983700000001</v>
          </cell>
          <cell r="U329">
            <v>126.895156</v>
          </cell>
          <cell r="V329">
            <v>182.25330400000001</v>
          </cell>
          <cell r="W329">
            <v>218.66747199999998</v>
          </cell>
          <cell r="X329">
            <v>227.52056000000002</v>
          </cell>
          <cell r="Y329">
            <v>221.518258</v>
          </cell>
          <cell r="Z329">
            <v>227.029235</v>
          </cell>
          <cell r="AA329">
            <v>263.50325200000003</v>
          </cell>
          <cell r="AB329">
            <v>264.49517800000001</v>
          </cell>
          <cell r="AC329">
            <v>299.31039800000002</v>
          </cell>
          <cell r="AD329">
            <v>314.275194</v>
          </cell>
          <cell r="AE329">
            <v>374.62745999999999</v>
          </cell>
          <cell r="AF329">
            <v>487.80840700000005</v>
          </cell>
          <cell r="AG329">
            <v>538.50027299999999</v>
          </cell>
          <cell r="AH329">
            <v>585.11983399999997</v>
          </cell>
          <cell r="AI329">
            <v>617.60737199999994</v>
          </cell>
          <cell r="AJ329">
            <v>604.00795700000015</v>
          </cell>
          <cell r="AK329">
            <v>648.12461100000007</v>
          </cell>
          <cell r="AM329" t="str">
            <v>ENS: Energiindvinding</v>
          </cell>
        </row>
        <row r="444">
          <cell r="A444" t="str">
            <v>ELRAFFTJY</v>
          </cell>
          <cell r="G444">
            <v>801.24699999999996</v>
          </cell>
          <cell r="J444">
            <v>745.13196340063746</v>
          </cell>
          <cell r="K444">
            <v>665.52235013577945</v>
          </cell>
          <cell r="L444">
            <v>642.8942518274705</v>
          </cell>
          <cell r="M444">
            <v>713.03380619808684</v>
          </cell>
          <cell r="N444">
            <v>730.1588230039049</v>
          </cell>
          <cell r="O444">
            <v>689.74349400000006</v>
          </cell>
          <cell r="P444">
            <v>813.99508622974247</v>
          </cell>
          <cell r="Q444">
            <v>810.58682939803577</v>
          </cell>
          <cell r="R444">
            <v>798.56495999999993</v>
          </cell>
          <cell r="S444">
            <v>801.1774755291965</v>
          </cell>
          <cell r="T444">
            <v>785.21074199999998</v>
          </cell>
          <cell r="U444">
            <v>923.49626215896205</v>
          </cell>
          <cell r="V444">
            <v>925.12180960810463</v>
          </cell>
          <cell r="W444">
            <v>876.35014835688003</v>
          </cell>
          <cell r="X444">
            <v>868.09560068318547</v>
          </cell>
          <cell r="Y444">
            <v>927.4177160883072</v>
          </cell>
          <cell r="Z444">
            <v>1143.7742493569342</v>
          </cell>
          <cell r="AA444">
            <v>1184.6345903950337</v>
          </cell>
          <cell r="AB444">
            <v>1124.6347750658113</v>
          </cell>
          <cell r="AC444">
            <v>1187.4765152554455</v>
          </cell>
          <cell r="AD444">
            <v>1185.4592367999999</v>
          </cell>
          <cell r="AE444">
            <v>1326.2948647150952</v>
          </cell>
          <cell r="AF444">
            <v>1058.6714502202053</v>
          </cell>
          <cell r="AG444">
            <v>948.78418768104495</v>
          </cell>
          <cell r="AH444">
            <v>995.39899645194805</v>
          </cell>
          <cell r="AI444">
            <v>774.28156869979796</v>
          </cell>
          <cell r="AJ444">
            <v>557.53423990234501</v>
          </cell>
          <cell r="AK444">
            <v>557.53423990234501</v>
          </cell>
          <cell r="AL444" t="str">
            <v>2002=2001</v>
          </cell>
          <cell r="AM444" t="str">
            <v>Danmarks Statistik</v>
          </cell>
        </row>
        <row r="445">
          <cell r="A445" t="str">
            <v>ELFJVKTJY</v>
          </cell>
          <cell r="G445">
            <v>127.05954198629522</v>
          </cell>
          <cell r="J445">
            <v>137.77310485470994</v>
          </cell>
          <cell r="K445">
            <v>176.24757525406639</v>
          </cell>
          <cell r="L445">
            <v>217.69762045689023</v>
          </cell>
          <cell r="M445">
            <v>255.72811782879438</v>
          </cell>
          <cell r="N445">
            <v>305.8614678514482</v>
          </cell>
          <cell r="O445">
            <v>326.27980383091113</v>
          </cell>
          <cell r="P445">
            <v>348.4439544346618</v>
          </cell>
          <cell r="Q445">
            <v>380.93461721522687</v>
          </cell>
          <cell r="R445">
            <v>424.4262619498669</v>
          </cell>
          <cell r="S445">
            <v>462.38468192869095</v>
          </cell>
          <cell r="T445">
            <v>505.63117316079854</v>
          </cell>
          <cell r="U445">
            <v>583.94945418117004</v>
          </cell>
          <cell r="V445">
            <v>589.40899411091868</v>
          </cell>
          <cell r="W445">
            <v>516.38967694044618</v>
          </cell>
          <cell r="X445">
            <v>502.13410332344807</v>
          </cell>
          <cell r="Y445">
            <v>500.87544539312978</v>
          </cell>
          <cell r="Z445">
            <v>558.36132287841804</v>
          </cell>
          <cell r="AA445">
            <v>518.65504689230761</v>
          </cell>
          <cell r="AB445">
            <v>490.08959999999996</v>
          </cell>
          <cell r="AC445">
            <v>508.44706799999949</v>
          </cell>
          <cell r="AD445">
            <v>467.5018363636292</v>
          </cell>
          <cell r="AE445">
            <v>673.86193999999989</v>
          </cell>
          <cell r="AF445">
            <v>613.50990300000001</v>
          </cell>
          <cell r="AG445">
            <v>626.88709099467803</v>
          </cell>
          <cell r="AH445">
            <v>598.17644717604799</v>
          </cell>
          <cell r="AI445">
            <v>658.71900978125404</v>
          </cell>
          <cell r="AJ445">
            <v>700.55680607124498</v>
          </cell>
          <cell r="AK445">
            <v>700.55680607124498</v>
          </cell>
          <cell r="AL445" t="str">
            <v>2002=2001</v>
          </cell>
          <cell r="AM445" t="str">
            <v>Danmarks Statistik</v>
          </cell>
        </row>
        <row r="446">
          <cell r="A446" t="str">
            <v>ELBGVKTJY</v>
          </cell>
          <cell r="G446">
            <v>39.761793804665814</v>
          </cell>
          <cell r="J446">
            <v>31.114747543944119</v>
          </cell>
          <cell r="K446">
            <v>33.255915403800117</v>
          </cell>
          <cell r="L446">
            <v>35.113310643720084</v>
          </cell>
          <cell r="M446">
            <v>36.416380594692285</v>
          </cell>
          <cell r="N446">
            <v>37.404563085090821</v>
          </cell>
          <cell r="O446">
            <v>34.994454288068141</v>
          </cell>
          <cell r="P446">
            <v>33.481574918371116</v>
          </cell>
          <cell r="Q446">
            <v>42.819835421620382</v>
          </cell>
          <cell r="R446">
            <v>56.640606809203234</v>
          </cell>
          <cell r="S446">
            <v>75.856809877908532</v>
          </cell>
          <cell r="T446">
            <v>90.561743621523803</v>
          </cell>
          <cell r="U446">
            <v>94.723684106841134</v>
          </cell>
          <cell r="V446">
            <v>111.27196667664006</v>
          </cell>
          <cell r="W446">
            <v>115.24501491461537</v>
          </cell>
          <cell r="X446">
            <v>124.1568980649845</v>
          </cell>
          <cell r="Y446">
            <v>105.75153755844154</v>
          </cell>
          <cell r="Z446">
            <v>142.10679496363636</v>
          </cell>
          <cell r="AA446">
            <v>134.67779150769232</v>
          </cell>
          <cell r="AB446">
            <v>129.58199999999999</v>
          </cell>
          <cell r="AC446">
            <v>127.8618</v>
          </cell>
          <cell r="AD446">
            <v>152.16128727272724</v>
          </cell>
          <cell r="AE446">
            <v>178.35598999999999</v>
          </cell>
          <cell r="AF446">
            <v>157.18485599999997</v>
          </cell>
          <cell r="AG446">
            <v>114.996159982661</v>
          </cell>
          <cell r="AH446">
            <v>114.79828129006</v>
          </cell>
          <cell r="AI446">
            <v>117.668238322311</v>
          </cell>
          <cell r="AJ446">
            <v>125.554930469236</v>
          </cell>
          <cell r="AK446">
            <v>125.554930469236</v>
          </cell>
          <cell r="AL446" t="str">
            <v>2002=2001</v>
          </cell>
          <cell r="AM446" t="str">
            <v>Danmarks Statistik</v>
          </cell>
        </row>
        <row r="447">
          <cell r="A447" t="str">
            <v>ELDISTTJY</v>
          </cell>
          <cell r="G447">
            <v>193.17866420903894</v>
          </cell>
          <cell r="J447">
            <v>152.43719660172184</v>
          </cell>
          <cell r="K447">
            <v>173.09553648102076</v>
          </cell>
          <cell r="L447">
            <v>187.52377573108981</v>
          </cell>
          <cell r="M447">
            <v>197.45201651025641</v>
          </cell>
          <cell r="N447">
            <v>203.63950808804674</v>
          </cell>
          <cell r="O447">
            <v>204.59866859669216</v>
          </cell>
          <cell r="P447">
            <v>203.79000954022442</v>
          </cell>
          <cell r="Q447">
            <v>206.04263829536822</v>
          </cell>
          <cell r="R447">
            <v>212.72232185311407</v>
          </cell>
          <cell r="S447">
            <v>203.45672089021997</v>
          </cell>
          <cell r="T447">
            <v>212.9708751901664</v>
          </cell>
          <cell r="U447">
            <v>218.38863794080072</v>
          </cell>
          <cell r="V447">
            <v>231.45423371017085</v>
          </cell>
          <cell r="W447">
            <v>245.79559974890103</v>
          </cell>
          <cell r="X447">
            <v>289.00396520866667</v>
          </cell>
          <cell r="Y447">
            <v>249.81009810389608</v>
          </cell>
          <cell r="Z447">
            <v>252.24558635454545</v>
          </cell>
          <cell r="AA447">
            <v>278.83884701538466</v>
          </cell>
          <cell r="AB447">
            <v>227.80799999999999</v>
          </cell>
          <cell r="AC447">
            <v>250.20561599999914</v>
          </cell>
          <cell r="AD447">
            <v>290.18786181817711</v>
          </cell>
          <cell r="AE447">
            <v>356.04892000000001</v>
          </cell>
          <cell r="AF447">
            <v>322.21969200000001</v>
          </cell>
          <cell r="AG447">
            <v>321.872814265751</v>
          </cell>
          <cell r="AH447">
            <v>317.58955707017998</v>
          </cell>
          <cell r="AI447">
            <v>360.69170251881502</v>
          </cell>
          <cell r="AJ447">
            <v>526.87863286000697</v>
          </cell>
          <cell r="AK447">
            <v>526.87863286000697</v>
          </cell>
          <cell r="AL447" t="str">
            <v>2002=2001</v>
          </cell>
          <cell r="AM447" t="str">
            <v>Danmarks Statistik</v>
          </cell>
        </row>
        <row r="468">
          <cell r="A468" t="str">
            <v>FVPRRFTJY</v>
          </cell>
          <cell r="D468" t="str">
            <v>Raffinaderier</v>
          </cell>
          <cell r="G468">
            <v>0</v>
          </cell>
          <cell r="J468">
            <v>5.9605114776769375</v>
          </cell>
          <cell r="K468">
            <v>5.1730268061918476</v>
          </cell>
          <cell r="L468">
            <v>5.7008580640777202</v>
          </cell>
          <cell r="M468">
            <v>5.535663089888514</v>
          </cell>
          <cell r="N468">
            <v>5.388097923567372</v>
          </cell>
          <cell r="O468">
            <v>0</v>
          </cell>
          <cell r="P468">
            <v>0</v>
          </cell>
          <cell r="Q468">
            <v>294.55900000000003</v>
          </cell>
          <cell r="R468">
            <v>446.93900000000002</v>
          </cell>
          <cell r="S468">
            <v>459.88499999999999</v>
          </cell>
          <cell r="T468">
            <v>439.14499999999998</v>
          </cell>
          <cell r="U468">
            <v>335.697</v>
          </cell>
          <cell r="V468">
            <v>362.024</v>
          </cell>
          <cell r="W468">
            <v>405.85</v>
          </cell>
          <cell r="X468">
            <v>416.80399999999997</v>
          </cell>
          <cell r="Y468">
            <v>427.75799999999998</v>
          </cell>
          <cell r="Z468">
            <v>387.197</v>
          </cell>
          <cell r="AA468">
            <v>346.63600000000002</v>
          </cell>
          <cell r="AB468">
            <v>306.07499999999999</v>
          </cell>
          <cell r="AC468">
            <v>351.62025767251828</v>
          </cell>
          <cell r="AD468">
            <v>380.45731304347822</v>
          </cell>
          <cell r="AE468">
            <v>318.66601061682547</v>
          </cell>
          <cell r="AF468">
            <v>256.81599999999997</v>
          </cell>
          <cell r="AG468">
            <v>222.84686951151747</v>
          </cell>
          <cell r="AH468">
            <v>299.36308332247694</v>
          </cell>
          <cell r="AI468">
            <v>275.37075074318602</v>
          </cell>
          <cell r="AJ468">
            <v>252.29458842648799</v>
          </cell>
          <cell r="AK468">
            <v>252.29458842648799</v>
          </cell>
          <cell r="AL468" t="str">
            <v>2002=2001</v>
          </cell>
          <cell r="AM468" t="str">
            <v>Danmarks Statistik</v>
          </cell>
          <cell r="AN468" t="str">
            <v>2000=1999</v>
          </cell>
        </row>
      </sheetData>
      <sheetData sheetId="4">
        <row r="3">
          <cell r="A3" t="str">
            <v>JPTY_RO</v>
          </cell>
          <cell r="B3" t="str">
            <v>Råolie, Gennemsnit</v>
          </cell>
          <cell r="C3" t="str">
            <v>GJ / ton</v>
          </cell>
          <cell r="G3">
            <v>42.4</v>
          </cell>
          <cell r="H3">
            <v>42.4</v>
          </cell>
          <cell r="I3">
            <v>42.4</v>
          </cell>
          <cell r="J3">
            <v>42.4</v>
          </cell>
          <cell r="K3">
            <v>42.4</v>
          </cell>
          <cell r="L3">
            <v>42.4</v>
          </cell>
          <cell r="M3">
            <v>42.4</v>
          </cell>
          <cell r="N3">
            <v>42.4</v>
          </cell>
          <cell r="O3">
            <v>42.4</v>
          </cell>
          <cell r="P3">
            <v>42.4</v>
          </cell>
          <cell r="Q3">
            <v>42.4</v>
          </cell>
          <cell r="R3">
            <v>42.4</v>
          </cell>
          <cell r="S3">
            <v>42.4</v>
          </cell>
          <cell r="T3">
            <v>42.4</v>
          </cell>
          <cell r="U3">
            <v>42.4</v>
          </cell>
          <cell r="V3">
            <v>42.4</v>
          </cell>
          <cell r="W3">
            <v>42.4</v>
          </cell>
          <cell r="X3">
            <v>42.4</v>
          </cell>
          <cell r="Y3">
            <v>42.4</v>
          </cell>
          <cell r="Z3">
            <v>42.4</v>
          </cell>
          <cell r="AA3">
            <v>42.4</v>
          </cell>
          <cell r="AB3">
            <v>42.7</v>
          </cell>
          <cell r="AC3">
            <v>42.7</v>
          </cell>
          <cell r="AD3">
            <v>42.7</v>
          </cell>
          <cell r="AE3">
            <v>42.7</v>
          </cell>
          <cell r="AF3">
            <v>43</v>
          </cell>
          <cell r="AG3">
            <v>43</v>
          </cell>
          <cell r="AH3">
            <v>43</v>
          </cell>
          <cell r="AI3">
            <v>43</v>
          </cell>
          <cell r="AJ3">
            <v>43</v>
          </cell>
          <cell r="AK3">
            <v>43</v>
          </cell>
          <cell r="AL3" t="str">
            <v>Check</v>
          </cell>
        </row>
        <row r="6">
          <cell r="A6" t="str">
            <v>JPTY_HF</v>
          </cell>
          <cell r="B6" t="str">
            <v>Halvfabrikata</v>
          </cell>
          <cell r="C6" t="str">
            <v>GJ / ton</v>
          </cell>
          <cell r="G6">
            <v>41.6</v>
          </cell>
          <cell r="H6">
            <v>41.6</v>
          </cell>
          <cell r="I6">
            <v>41.6</v>
          </cell>
          <cell r="J6">
            <v>41.6</v>
          </cell>
          <cell r="K6">
            <v>41.6</v>
          </cell>
          <cell r="L6">
            <v>41.6</v>
          </cell>
          <cell r="M6">
            <v>41.6</v>
          </cell>
          <cell r="N6">
            <v>41.6</v>
          </cell>
          <cell r="O6">
            <v>41.6</v>
          </cell>
          <cell r="P6">
            <v>41.6</v>
          </cell>
          <cell r="Q6">
            <v>41.6</v>
          </cell>
          <cell r="R6">
            <v>41.6</v>
          </cell>
          <cell r="S6">
            <v>41.6</v>
          </cell>
          <cell r="T6">
            <v>41.6</v>
          </cell>
          <cell r="U6">
            <v>41.6</v>
          </cell>
          <cell r="V6">
            <v>41.6</v>
          </cell>
          <cell r="W6">
            <v>41.6</v>
          </cell>
          <cell r="X6">
            <v>41.6</v>
          </cell>
          <cell r="Y6">
            <v>41.6</v>
          </cell>
          <cell r="Z6">
            <v>41.6</v>
          </cell>
          <cell r="AA6">
            <v>41.6</v>
          </cell>
          <cell r="AB6">
            <v>41.6</v>
          </cell>
          <cell r="AC6">
            <v>41.6</v>
          </cell>
          <cell r="AD6">
            <v>41.6</v>
          </cell>
          <cell r="AE6">
            <v>41.6</v>
          </cell>
          <cell r="AF6">
            <v>42.7</v>
          </cell>
          <cell r="AG6">
            <v>42.7</v>
          </cell>
          <cell r="AH6">
            <v>42.7</v>
          </cell>
          <cell r="AI6">
            <v>42.7</v>
          </cell>
          <cell r="AJ6">
            <v>42.7</v>
          </cell>
          <cell r="AK6">
            <v>42.7</v>
          </cell>
        </row>
        <row r="8">
          <cell r="A8" t="str">
            <v>JPTY_RG</v>
          </cell>
          <cell r="B8" t="str">
            <v>Raffinaderigas</v>
          </cell>
          <cell r="C8" t="str">
            <v>GJ / ton</v>
          </cell>
          <cell r="G8">
            <v>54.4</v>
          </cell>
          <cell r="H8">
            <v>54.4</v>
          </cell>
          <cell r="I8">
            <v>54.4</v>
          </cell>
          <cell r="J8">
            <v>54.4</v>
          </cell>
          <cell r="K8">
            <v>54.4</v>
          </cell>
          <cell r="L8">
            <v>54.4</v>
          </cell>
          <cell r="M8">
            <v>54.4</v>
          </cell>
          <cell r="N8">
            <v>54.4</v>
          </cell>
          <cell r="O8">
            <v>54.4</v>
          </cell>
          <cell r="P8">
            <v>54.4</v>
          </cell>
          <cell r="Q8">
            <v>54.4</v>
          </cell>
          <cell r="R8">
            <v>54.4</v>
          </cell>
          <cell r="S8">
            <v>54.4</v>
          </cell>
          <cell r="T8">
            <v>54.4</v>
          </cell>
          <cell r="U8">
            <v>52</v>
          </cell>
          <cell r="V8">
            <v>52</v>
          </cell>
          <cell r="W8">
            <v>52</v>
          </cell>
          <cell r="X8">
            <v>52</v>
          </cell>
          <cell r="Y8">
            <v>52</v>
          </cell>
          <cell r="Z8">
            <v>52</v>
          </cell>
          <cell r="AA8">
            <v>52</v>
          </cell>
          <cell r="AB8">
            <v>52</v>
          </cell>
          <cell r="AC8">
            <v>52</v>
          </cell>
          <cell r="AD8">
            <v>52</v>
          </cell>
          <cell r="AE8">
            <v>52</v>
          </cell>
          <cell r="AF8">
            <v>52</v>
          </cell>
          <cell r="AG8">
            <v>52</v>
          </cell>
          <cell r="AH8">
            <v>52</v>
          </cell>
          <cell r="AI8">
            <v>52</v>
          </cell>
          <cell r="AJ8">
            <v>52</v>
          </cell>
          <cell r="AK8">
            <v>52</v>
          </cell>
        </row>
        <row r="9">
          <cell r="A9" t="str">
            <v>JPTY_LPG</v>
          </cell>
          <cell r="B9" t="str">
            <v>LPG</v>
          </cell>
          <cell r="C9" t="str">
            <v>GJ / ton</v>
          </cell>
          <cell r="G9">
            <v>46.1</v>
          </cell>
          <cell r="H9">
            <v>46.1</v>
          </cell>
          <cell r="I9">
            <v>46.1</v>
          </cell>
          <cell r="J9">
            <v>46.1</v>
          </cell>
          <cell r="K9">
            <v>46.1</v>
          </cell>
          <cell r="L9">
            <v>46.1</v>
          </cell>
          <cell r="M9">
            <v>46.9</v>
          </cell>
          <cell r="N9">
            <v>46.9</v>
          </cell>
          <cell r="O9">
            <v>46.9</v>
          </cell>
          <cell r="P9">
            <v>46.9</v>
          </cell>
          <cell r="Q9">
            <v>46.9</v>
          </cell>
          <cell r="R9">
            <v>46.9</v>
          </cell>
          <cell r="S9">
            <v>46.9</v>
          </cell>
          <cell r="T9">
            <v>46.9</v>
          </cell>
          <cell r="U9">
            <v>46</v>
          </cell>
          <cell r="V9">
            <v>46</v>
          </cell>
          <cell r="W9">
            <v>46</v>
          </cell>
          <cell r="X9">
            <v>46</v>
          </cell>
          <cell r="Y9">
            <v>46</v>
          </cell>
          <cell r="Z9">
            <v>46</v>
          </cell>
          <cell r="AA9">
            <v>46</v>
          </cell>
          <cell r="AB9">
            <v>46</v>
          </cell>
          <cell r="AC9">
            <v>46</v>
          </cell>
          <cell r="AD9">
            <v>46</v>
          </cell>
          <cell r="AE9">
            <v>46</v>
          </cell>
          <cell r="AF9">
            <v>46</v>
          </cell>
          <cell r="AG9">
            <v>46</v>
          </cell>
          <cell r="AH9">
            <v>46</v>
          </cell>
          <cell r="AI9">
            <v>46</v>
          </cell>
          <cell r="AJ9">
            <v>46</v>
          </cell>
          <cell r="AK9">
            <v>46</v>
          </cell>
        </row>
        <row r="10">
          <cell r="A10" t="str">
            <v>JPTY_LVN</v>
          </cell>
          <cell r="B10" t="str">
            <v>LVN</v>
          </cell>
          <cell r="C10" t="str">
            <v>GJ / ton</v>
          </cell>
          <cell r="G10">
            <v>43.5</v>
          </cell>
          <cell r="H10">
            <v>43.5</v>
          </cell>
          <cell r="I10">
            <v>43.5</v>
          </cell>
          <cell r="J10">
            <v>43.5</v>
          </cell>
          <cell r="K10">
            <v>43.5</v>
          </cell>
          <cell r="L10">
            <v>43.5</v>
          </cell>
          <cell r="M10">
            <v>43.5</v>
          </cell>
          <cell r="N10">
            <v>43.5</v>
          </cell>
          <cell r="O10">
            <v>43.5</v>
          </cell>
          <cell r="P10">
            <v>43.5</v>
          </cell>
          <cell r="Q10">
            <v>43.5</v>
          </cell>
          <cell r="R10">
            <v>43.5</v>
          </cell>
          <cell r="S10">
            <v>43.5</v>
          </cell>
          <cell r="T10">
            <v>43.5</v>
          </cell>
          <cell r="U10">
            <v>44.5</v>
          </cell>
          <cell r="V10">
            <v>44.5</v>
          </cell>
          <cell r="W10">
            <v>44.5</v>
          </cell>
          <cell r="X10">
            <v>44.5</v>
          </cell>
          <cell r="Y10">
            <v>44.5</v>
          </cell>
          <cell r="Z10">
            <v>44.5</v>
          </cell>
          <cell r="AA10">
            <v>44.5</v>
          </cell>
          <cell r="AB10">
            <v>44.5</v>
          </cell>
          <cell r="AC10">
            <v>44.5</v>
          </cell>
          <cell r="AD10">
            <v>44.5</v>
          </cell>
          <cell r="AE10">
            <v>44.5</v>
          </cell>
          <cell r="AF10">
            <v>44.5</v>
          </cell>
          <cell r="AG10">
            <v>44.5</v>
          </cell>
          <cell r="AH10">
            <v>44.5</v>
          </cell>
          <cell r="AI10">
            <v>44.5</v>
          </cell>
          <cell r="AJ10">
            <v>44.5</v>
          </cell>
          <cell r="AK10">
            <v>44.5</v>
          </cell>
        </row>
        <row r="11">
          <cell r="A11" t="str">
            <v>JPTY_BZ</v>
          </cell>
          <cell r="B11" t="str">
            <v>Motorbenzin</v>
          </cell>
          <cell r="C11" t="str">
            <v>GJ / ton</v>
          </cell>
          <cell r="G11">
            <v>43.5</v>
          </cell>
          <cell r="H11">
            <v>43.5</v>
          </cell>
          <cell r="I11">
            <v>43.5</v>
          </cell>
          <cell r="J11">
            <v>43.5</v>
          </cell>
          <cell r="K11">
            <v>43.5</v>
          </cell>
          <cell r="L11">
            <v>43.5</v>
          </cell>
          <cell r="M11">
            <v>43.5</v>
          </cell>
          <cell r="N11">
            <v>43.5</v>
          </cell>
          <cell r="O11">
            <v>43.5</v>
          </cell>
          <cell r="P11">
            <v>43.5</v>
          </cell>
          <cell r="Q11">
            <v>43.5</v>
          </cell>
          <cell r="R11">
            <v>43.5</v>
          </cell>
          <cell r="S11">
            <v>43.5</v>
          </cell>
          <cell r="T11">
            <v>43.5</v>
          </cell>
          <cell r="U11">
            <v>43.8</v>
          </cell>
          <cell r="V11">
            <v>43.8</v>
          </cell>
          <cell r="W11">
            <v>43.8</v>
          </cell>
          <cell r="X11">
            <v>43.8</v>
          </cell>
          <cell r="Y11">
            <v>43.8</v>
          </cell>
          <cell r="Z11">
            <v>43.8</v>
          </cell>
          <cell r="AA11">
            <v>43.8</v>
          </cell>
          <cell r="AB11">
            <v>43.8</v>
          </cell>
          <cell r="AC11">
            <v>43.8</v>
          </cell>
          <cell r="AD11">
            <v>43.8</v>
          </cell>
          <cell r="AE11">
            <v>43.8</v>
          </cell>
          <cell r="AF11">
            <v>43.8</v>
          </cell>
          <cell r="AG11">
            <v>43.8</v>
          </cell>
          <cell r="AH11">
            <v>43.8</v>
          </cell>
          <cell r="AI11">
            <v>43.8</v>
          </cell>
          <cell r="AJ11">
            <v>43.8</v>
          </cell>
          <cell r="AK11">
            <v>43.8</v>
          </cell>
        </row>
        <row r="12">
          <cell r="A12" t="str">
            <v>JPTY_BZFLY</v>
          </cell>
          <cell r="B12" t="str">
            <v>Flyvebenzin</v>
          </cell>
          <cell r="C12" t="str">
            <v>GJ / ton</v>
          </cell>
          <cell r="G12">
            <v>44</v>
          </cell>
          <cell r="H12">
            <v>44</v>
          </cell>
          <cell r="I12">
            <v>44</v>
          </cell>
          <cell r="J12">
            <v>44</v>
          </cell>
          <cell r="K12">
            <v>44</v>
          </cell>
          <cell r="L12">
            <v>44</v>
          </cell>
          <cell r="M12">
            <v>43.5</v>
          </cell>
          <cell r="N12">
            <v>43.5</v>
          </cell>
          <cell r="O12">
            <v>43.5</v>
          </cell>
          <cell r="P12">
            <v>43.5</v>
          </cell>
          <cell r="Q12">
            <v>43.5</v>
          </cell>
          <cell r="R12">
            <v>43.5</v>
          </cell>
          <cell r="S12">
            <v>43.5</v>
          </cell>
          <cell r="T12">
            <v>43.5</v>
          </cell>
          <cell r="U12">
            <v>43.8</v>
          </cell>
          <cell r="V12">
            <v>43.8</v>
          </cell>
          <cell r="W12">
            <v>43.8</v>
          </cell>
          <cell r="X12">
            <v>43.8</v>
          </cell>
          <cell r="Y12">
            <v>43.8</v>
          </cell>
          <cell r="Z12">
            <v>43.8</v>
          </cell>
          <cell r="AA12">
            <v>43.8</v>
          </cell>
          <cell r="AB12">
            <v>43.8</v>
          </cell>
          <cell r="AC12">
            <v>43.8</v>
          </cell>
          <cell r="AD12">
            <v>43.8</v>
          </cell>
          <cell r="AE12">
            <v>43.8</v>
          </cell>
          <cell r="AF12">
            <v>43.8</v>
          </cell>
          <cell r="AG12">
            <v>43.8</v>
          </cell>
          <cell r="AH12">
            <v>43.8</v>
          </cell>
          <cell r="AI12">
            <v>43.8</v>
          </cell>
          <cell r="AJ12">
            <v>43.8</v>
          </cell>
          <cell r="AK12">
            <v>43.8</v>
          </cell>
        </row>
        <row r="13">
          <cell r="A13" t="str">
            <v>JPTY_BZJP4</v>
          </cell>
          <cell r="B13" t="str">
            <v>JP4</v>
          </cell>
          <cell r="C13" t="str">
            <v>GJ / ton</v>
          </cell>
          <cell r="G13">
            <v>43.1</v>
          </cell>
          <cell r="H13">
            <v>43.1</v>
          </cell>
          <cell r="I13">
            <v>43.1</v>
          </cell>
          <cell r="J13">
            <v>43.1</v>
          </cell>
          <cell r="K13">
            <v>43.1</v>
          </cell>
          <cell r="L13">
            <v>43.1</v>
          </cell>
          <cell r="M13">
            <v>43.5</v>
          </cell>
          <cell r="N13">
            <v>43.5</v>
          </cell>
          <cell r="O13">
            <v>43.5</v>
          </cell>
          <cell r="P13">
            <v>43.5</v>
          </cell>
          <cell r="Q13">
            <v>43.5</v>
          </cell>
          <cell r="R13">
            <v>43.5</v>
          </cell>
          <cell r="S13">
            <v>43.5</v>
          </cell>
          <cell r="T13">
            <v>43.5</v>
          </cell>
          <cell r="U13">
            <v>43.8</v>
          </cell>
          <cell r="V13">
            <v>43.8</v>
          </cell>
          <cell r="W13">
            <v>43.8</v>
          </cell>
          <cell r="X13">
            <v>43.8</v>
          </cell>
          <cell r="Y13">
            <v>43.8</v>
          </cell>
          <cell r="Z13">
            <v>43.8</v>
          </cell>
          <cell r="AA13">
            <v>43.8</v>
          </cell>
          <cell r="AB13">
            <v>43.8</v>
          </cell>
          <cell r="AC13">
            <v>43.8</v>
          </cell>
          <cell r="AD13">
            <v>43.8</v>
          </cell>
          <cell r="AE13">
            <v>43.8</v>
          </cell>
          <cell r="AF13">
            <v>43.8</v>
          </cell>
          <cell r="AG13">
            <v>43.8</v>
          </cell>
          <cell r="AH13">
            <v>43.8</v>
          </cell>
          <cell r="AI13">
            <v>43.8</v>
          </cell>
          <cell r="AJ13">
            <v>43.8</v>
          </cell>
          <cell r="AK13">
            <v>43.8</v>
          </cell>
        </row>
        <row r="15">
          <cell r="A15" t="str">
            <v>JPTY_PETR</v>
          </cell>
          <cell r="B15" t="str">
            <v>Petroleum</v>
          </cell>
          <cell r="C15" t="str">
            <v>GJ / ton</v>
          </cell>
          <cell r="G15">
            <v>43.5</v>
          </cell>
          <cell r="H15">
            <v>43.5</v>
          </cell>
          <cell r="I15">
            <v>43.5</v>
          </cell>
          <cell r="J15">
            <v>43.5</v>
          </cell>
          <cell r="K15">
            <v>43.5</v>
          </cell>
          <cell r="L15">
            <v>43.5</v>
          </cell>
          <cell r="M15">
            <v>43.5</v>
          </cell>
          <cell r="N15">
            <v>43.5</v>
          </cell>
          <cell r="O15">
            <v>43.5</v>
          </cell>
          <cell r="P15">
            <v>43.5</v>
          </cell>
          <cell r="Q15">
            <v>43.5</v>
          </cell>
          <cell r="R15">
            <v>43.5</v>
          </cell>
          <cell r="S15">
            <v>43.5</v>
          </cell>
          <cell r="T15">
            <v>43.5</v>
          </cell>
          <cell r="U15">
            <v>43.5</v>
          </cell>
          <cell r="V15">
            <v>43.5</v>
          </cell>
          <cell r="W15">
            <v>43.5</v>
          </cell>
          <cell r="X15">
            <v>43.5</v>
          </cell>
          <cell r="Y15">
            <v>43.5</v>
          </cell>
          <cell r="Z15">
            <v>43.5</v>
          </cell>
          <cell r="AA15">
            <v>43.5</v>
          </cell>
          <cell r="AB15">
            <v>43.5</v>
          </cell>
          <cell r="AC15">
            <v>43.5</v>
          </cell>
          <cell r="AD15">
            <v>43.5</v>
          </cell>
          <cell r="AE15">
            <v>43.5</v>
          </cell>
          <cell r="AF15">
            <v>43.5</v>
          </cell>
          <cell r="AG15">
            <v>43.5</v>
          </cell>
          <cell r="AH15">
            <v>43.5</v>
          </cell>
          <cell r="AI15">
            <v>43.5</v>
          </cell>
          <cell r="AJ15">
            <v>43.5</v>
          </cell>
          <cell r="AK15">
            <v>43.5</v>
          </cell>
        </row>
        <row r="16">
          <cell r="A16" t="str">
            <v>JPTY_JP1</v>
          </cell>
          <cell r="B16" t="str">
            <v>JP1</v>
          </cell>
          <cell r="C16" t="str">
            <v>GJ / ton</v>
          </cell>
          <cell r="G16">
            <v>43.1</v>
          </cell>
          <cell r="H16">
            <v>43.1</v>
          </cell>
          <cell r="I16">
            <v>43.1</v>
          </cell>
          <cell r="J16">
            <v>43.1</v>
          </cell>
          <cell r="K16">
            <v>43.1</v>
          </cell>
          <cell r="L16">
            <v>43.1</v>
          </cell>
          <cell r="M16">
            <v>43.5</v>
          </cell>
          <cell r="N16">
            <v>43.5</v>
          </cell>
          <cell r="O16">
            <v>43.5</v>
          </cell>
          <cell r="P16">
            <v>43.5</v>
          </cell>
          <cell r="Q16">
            <v>43.5</v>
          </cell>
          <cell r="R16">
            <v>43.5</v>
          </cell>
          <cell r="S16">
            <v>43.5</v>
          </cell>
          <cell r="T16">
            <v>43.5</v>
          </cell>
          <cell r="U16">
            <v>43.5</v>
          </cell>
          <cell r="V16">
            <v>43.5</v>
          </cell>
          <cell r="W16">
            <v>43.5</v>
          </cell>
          <cell r="X16">
            <v>43.5</v>
          </cell>
          <cell r="Y16">
            <v>43.5</v>
          </cell>
          <cell r="Z16">
            <v>43.5</v>
          </cell>
          <cell r="AA16">
            <v>43.5</v>
          </cell>
          <cell r="AB16">
            <v>43.5</v>
          </cell>
          <cell r="AC16">
            <v>43.5</v>
          </cell>
          <cell r="AD16">
            <v>43.5</v>
          </cell>
          <cell r="AE16">
            <v>43.5</v>
          </cell>
          <cell r="AF16">
            <v>43.5</v>
          </cell>
          <cell r="AG16">
            <v>43.5</v>
          </cell>
          <cell r="AH16">
            <v>43.5</v>
          </cell>
          <cell r="AI16">
            <v>43.5</v>
          </cell>
          <cell r="AJ16">
            <v>43.5</v>
          </cell>
          <cell r="AK16">
            <v>43.5</v>
          </cell>
        </row>
        <row r="18">
          <cell r="A18" t="str">
            <v>JPTY_GASD</v>
          </cell>
          <cell r="B18" t="str">
            <v>Gas-/dieselolie</v>
          </cell>
          <cell r="C18" t="str">
            <v>GJ / ton</v>
          </cell>
          <cell r="G18">
            <v>42.7</v>
          </cell>
          <cell r="H18">
            <v>42.7</v>
          </cell>
          <cell r="I18">
            <v>42.7</v>
          </cell>
          <cell r="J18">
            <v>42.7</v>
          </cell>
          <cell r="K18">
            <v>42.7</v>
          </cell>
          <cell r="L18">
            <v>42.7</v>
          </cell>
          <cell r="M18">
            <v>42.7</v>
          </cell>
          <cell r="N18">
            <v>42.7</v>
          </cell>
          <cell r="O18">
            <v>42.7</v>
          </cell>
          <cell r="P18">
            <v>42.7</v>
          </cell>
          <cell r="Q18">
            <v>42.7</v>
          </cell>
          <cell r="R18">
            <v>42.7</v>
          </cell>
          <cell r="S18">
            <v>42.7</v>
          </cell>
          <cell r="T18">
            <v>42.7</v>
          </cell>
          <cell r="U18">
            <v>42.7</v>
          </cell>
          <cell r="V18">
            <v>42.7</v>
          </cell>
          <cell r="W18">
            <v>42.7</v>
          </cell>
          <cell r="X18">
            <v>42.7</v>
          </cell>
          <cell r="Y18">
            <v>42.7</v>
          </cell>
          <cell r="Z18">
            <v>42.7</v>
          </cell>
          <cell r="AA18">
            <v>42.7</v>
          </cell>
          <cell r="AB18">
            <v>42.7</v>
          </cell>
          <cell r="AC18">
            <v>42.7</v>
          </cell>
          <cell r="AD18">
            <v>42.7</v>
          </cell>
          <cell r="AE18">
            <v>42.7</v>
          </cell>
          <cell r="AF18">
            <v>42.7</v>
          </cell>
          <cell r="AG18">
            <v>42.7</v>
          </cell>
          <cell r="AH18">
            <v>42.7</v>
          </cell>
          <cell r="AI18">
            <v>42.7</v>
          </cell>
          <cell r="AJ18">
            <v>42.7</v>
          </cell>
          <cell r="AK18">
            <v>42.7</v>
          </cell>
        </row>
        <row r="19">
          <cell r="A19" t="str">
            <v>JPTY_F</v>
          </cell>
          <cell r="B19" t="str">
            <v>Fuelolie</v>
          </cell>
          <cell r="C19" t="str">
            <v>GJ / ton</v>
          </cell>
          <cell r="G19">
            <v>40.6</v>
          </cell>
          <cell r="H19">
            <v>40.6</v>
          </cell>
          <cell r="I19">
            <v>40.6</v>
          </cell>
          <cell r="J19">
            <v>40.6</v>
          </cell>
          <cell r="K19">
            <v>40.6</v>
          </cell>
          <cell r="L19">
            <v>40.6</v>
          </cell>
          <cell r="M19">
            <v>40.4</v>
          </cell>
          <cell r="N19">
            <v>40.4</v>
          </cell>
          <cell r="O19">
            <v>40.4</v>
          </cell>
          <cell r="P19">
            <v>40.4</v>
          </cell>
          <cell r="Q19">
            <v>40.4</v>
          </cell>
          <cell r="R19">
            <v>40.4</v>
          </cell>
          <cell r="S19">
            <v>40.4</v>
          </cell>
          <cell r="T19">
            <v>40.4</v>
          </cell>
          <cell r="U19">
            <v>40.4</v>
          </cell>
          <cell r="V19">
            <v>40.4</v>
          </cell>
          <cell r="W19">
            <v>40.4</v>
          </cell>
          <cell r="X19">
            <v>40.4</v>
          </cell>
          <cell r="Y19">
            <v>40.4</v>
          </cell>
          <cell r="Z19">
            <v>40.4</v>
          </cell>
          <cell r="AA19">
            <v>40.4</v>
          </cell>
          <cell r="AB19">
            <v>40.4</v>
          </cell>
          <cell r="AC19">
            <v>40.4</v>
          </cell>
          <cell r="AD19">
            <v>40.4</v>
          </cell>
          <cell r="AE19">
            <v>40.700000000000003</v>
          </cell>
          <cell r="AF19">
            <v>40.65</v>
          </cell>
          <cell r="AG19">
            <v>40.65</v>
          </cell>
          <cell r="AH19">
            <v>40.65</v>
          </cell>
          <cell r="AI19">
            <v>40.65</v>
          </cell>
          <cell r="AJ19">
            <v>40.65</v>
          </cell>
          <cell r="AK19">
            <v>40.65</v>
          </cell>
        </row>
        <row r="21">
          <cell r="A21" t="str">
            <v>JPTY_PK</v>
          </cell>
          <cell r="B21" t="str">
            <v>Petroleumskoks</v>
          </cell>
          <cell r="C21" t="str">
            <v>GJ / ton</v>
          </cell>
          <cell r="G21">
            <v>31.4</v>
          </cell>
          <cell r="H21">
            <v>31.4</v>
          </cell>
          <cell r="I21">
            <v>31.4</v>
          </cell>
          <cell r="J21">
            <v>31.4</v>
          </cell>
          <cell r="K21">
            <v>31.4</v>
          </cell>
          <cell r="L21">
            <v>31.4</v>
          </cell>
          <cell r="M21">
            <v>31.4</v>
          </cell>
          <cell r="N21">
            <v>31.4</v>
          </cell>
          <cell r="O21">
            <v>31.4</v>
          </cell>
          <cell r="P21">
            <v>31.4</v>
          </cell>
          <cell r="Q21">
            <v>31.4</v>
          </cell>
          <cell r="R21">
            <v>31.4</v>
          </cell>
          <cell r="S21">
            <v>31.4</v>
          </cell>
          <cell r="T21">
            <v>31.4</v>
          </cell>
          <cell r="U21">
            <v>31.4</v>
          </cell>
          <cell r="V21">
            <v>31.4</v>
          </cell>
          <cell r="W21">
            <v>31.4</v>
          </cell>
          <cell r="X21">
            <v>31.4</v>
          </cell>
          <cell r="Y21">
            <v>31.4</v>
          </cell>
          <cell r="Z21">
            <v>31.4</v>
          </cell>
          <cell r="AA21">
            <v>31.4</v>
          </cell>
          <cell r="AB21">
            <v>31.4</v>
          </cell>
          <cell r="AC21">
            <v>31.4</v>
          </cell>
          <cell r="AD21">
            <v>31.4</v>
          </cell>
          <cell r="AE21">
            <v>31.4</v>
          </cell>
          <cell r="AF21">
            <v>31.4</v>
          </cell>
          <cell r="AG21">
            <v>31.4</v>
          </cell>
          <cell r="AH21">
            <v>31.4</v>
          </cell>
          <cell r="AI21">
            <v>31.4</v>
          </cell>
          <cell r="AJ21">
            <v>31.4</v>
          </cell>
          <cell r="AK21">
            <v>31.4</v>
          </cell>
        </row>
        <row r="23">
          <cell r="A23" t="str">
            <v>JPTY_TERP</v>
          </cell>
          <cell r="B23" t="str">
            <v>Mineralsk terpentin</v>
          </cell>
          <cell r="C23" t="str">
            <v>GJ / ton</v>
          </cell>
          <cell r="G23">
            <v>43.5</v>
          </cell>
          <cell r="H23">
            <v>43.5</v>
          </cell>
          <cell r="I23">
            <v>43.5</v>
          </cell>
          <cell r="J23">
            <v>43.5</v>
          </cell>
          <cell r="K23">
            <v>43.5</v>
          </cell>
          <cell r="L23">
            <v>43.5</v>
          </cell>
          <cell r="M23">
            <v>43.5</v>
          </cell>
          <cell r="N23">
            <v>43.5</v>
          </cell>
          <cell r="O23">
            <v>43.5</v>
          </cell>
          <cell r="P23">
            <v>43.5</v>
          </cell>
          <cell r="Q23">
            <v>43.5</v>
          </cell>
          <cell r="R23">
            <v>43.5</v>
          </cell>
          <cell r="S23">
            <v>43.5</v>
          </cell>
          <cell r="T23">
            <v>43.5</v>
          </cell>
          <cell r="U23">
            <v>43.5</v>
          </cell>
          <cell r="V23">
            <v>43.5</v>
          </cell>
          <cell r="W23">
            <v>43.5</v>
          </cell>
          <cell r="X23">
            <v>43.5</v>
          </cell>
          <cell r="Y23">
            <v>43.5</v>
          </cell>
          <cell r="Z23">
            <v>43.5</v>
          </cell>
          <cell r="AA23">
            <v>43.5</v>
          </cell>
          <cell r="AB23">
            <v>43.5</v>
          </cell>
          <cell r="AC23">
            <v>43.5</v>
          </cell>
          <cell r="AD23">
            <v>43.5</v>
          </cell>
          <cell r="AE23">
            <v>43.5</v>
          </cell>
          <cell r="AF23">
            <v>43.5</v>
          </cell>
          <cell r="AG23">
            <v>43.5</v>
          </cell>
          <cell r="AH23">
            <v>43.5</v>
          </cell>
          <cell r="AI23">
            <v>43.5</v>
          </cell>
          <cell r="AJ23">
            <v>43.5</v>
          </cell>
          <cell r="AK23">
            <v>43.5</v>
          </cell>
        </row>
        <row r="24">
          <cell r="A24" t="str">
            <v>JPTY_BIT</v>
          </cell>
          <cell r="B24" t="str">
            <v>Bitumen</v>
          </cell>
          <cell r="C24" t="str">
            <v>GJ / ton</v>
          </cell>
          <cell r="G24">
            <v>39.799999999999997</v>
          </cell>
          <cell r="H24">
            <v>39.799999999999997</v>
          </cell>
          <cell r="I24">
            <v>39.799999999999997</v>
          </cell>
          <cell r="J24">
            <v>39.799999999999997</v>
          </cell>
          <cell r="K24">
            <v>39.799999999999997</v>
          </cell>
          <cell r="L24">
            <v>39.799999999999997</v>
          </cell>
          <cell r="M24">
            <v>39.799999999999997</v>
          </cell>
          <cell r="N24">
            <v>39.799999999999997</v>
          </cell>
          <cell r="O24">
            <v>39.799999999999997</v>
          </cell>
          <cell r="P24">
            <v>39.799999999999997</v>
          </cell>
          <cell r="Q24">
            <v>39.799999999999997</v>
          </cell>
          <cell r="R24">
            <v>39.799999999999997</v>
          </cell>
          <cell r="S24">
            <v>39.799999999999997</v>
          </cell>
          <cell r="T24">
            <v>39.799999999999997</v>
          </cell>
          <cell r="U24">
            <v>39.799999999999997</v>
          </cell>
          <cell r="V24">
            <v>39.799999999999997</v>
          </cell>
          <cell r="W24">
            <v>39.799999999999997</v>
          </cell>
          <cell r="X24">
            <v>39.799999999999997</v>
          </cell>
          <cell r="Y24">
            <v>39.799999999999997</v>
          </cell>
          <cell r="Z24">
            <v>39.799999999999997</v>
          </cell>
          <cell r="AA24">
            <v>39.799999999999997</v>
          </cell>
          <cell r="AB24">
            <v>39.799999999999997</v>
          </cell>
          <cell r="AC24">
            <v>39.799999999999997</v>
          </cell>
          <cell r="AD24">
            <v>39.799999999999997</v>
          </cell>
          <cell r="AE24">
            <v>39.799999999999997</v>
          </cell>
          <cell r="AF24">
            <v>39.799999999999997</v>
          </cell>
          <cell r="AG24">
            <v>39.799999999999997</v>
          </cell>
          <cell r="AH24">
            <v>39.799999999999997</v>
          </cell>
          <cell r="AI24">
            <v>39.799999999999997</v>
          </cell>
          <cell r="AJ24">
            <v>39.799999999999997</v>
          </cell>
          <cell r="AK24">
            <v>39.799999999999997</v>
          </cell>
        </row>
        <row r="25">
          <cell r="A25" t="str">
            <v>JPTY_SO</v>
          </cell>
          <cell r="B25" t="str">
            <v>Smøreolie</v>
          </cell>
          <cell r="C25" t="str">
            <v>GJ / ton</v>
          </cell>
          <cell r="G25">
            <v>41.9</v>
          </cell>
          <cell r="H25">
            <v>41.9</v>
          </cell>
          <cell r="I25">
            <v>41.9</v>
          </cell>
          <cell r="J25">
            <v>41.9</v>
          </cell>
          <cell r="K25">
            <v>41.9</v>
          </cell>
          <cell r="L25">
            <v>41.9</v>
          </cell>
          <cell r="M25">
            <v>41.9</v>
          </cell>
          <cell r="N25">
            <v>41.9</v>
          </cell>
          <cell r="O25">
            <v>41.9</v>
          </cell>
          <cell r="P25">
            <v>41.9</v>
          </cell>
          <cell r="Q25">
            <v>41.9</v>
          </cell>
          <cell r="R25">
            <v>41.9</v>
          </cell>
          <cell r="S25">
            <v>41.9</v>
          </cell>
          <cell r="T25">
            <v>41.9</v>
          </cell>
          <cell r="U25">
            <v>41.9</v>
          </cell>
          <cell r="V25">
            <v>41.9</v>
          </cell>
          <cell r="W25">
            <v>41.9</v>
          </cell>
          <cell r="X25">
            <v>41.9</v>
          </cell>
          <cell r="Y25">
            <v>41.9</v>
          </cell>
          <cell r="Z25">
            <v>41.9</v>
          </cell>
          <cell r="AA25">
            <v>41.9</v>
          </cell>
          <cell r="AB25">
            <v>41.9</v>
          </cell>
          <cell r="AC25">
            <v>41.9</v>
          </cell>
          <cell r="AD25">
            <v>41.9</v>
          </cell>
          <cell r="AE25">
            <v>41.9</v>
          </cell>
          <cell r="AF25">
            <v>41.9</v>
          </cell>
          <cell r="AG25">
            <v>41.9</v>
          </cell>
          <cell r="AH25">
            <v>41.9</v>
          </cell>
          <cell r="AI25">
            <v>41.9</v>
          </cell>
          <cell r="AJ25">
            <v>41.9</v>
          </cell>
          <cell r="AK25">
            <v>41.9</v>
          </cell>
        </row>
        <row r="27">
          <cell r="A27" t="str">
            <v>JPNY_NG</v>
          </cell>
          <cell r="B27" t="str">
            <v>Naturgas</v>
          </cell>
          <cell r="C27" t="str">
            <v>GJ / 1000 Nm3</v>
          </cell>
          <cell r="G27">
            <v>39</v>
          </cell>
          <cell r="H27">
            <v>39</v>
          </cell>
          <cell r="I27">
            <v>39</v>
          </cell>
          <cell r="J27">
            <v>39</v>
          </cell>
          <cell r="K27">
            <v>39</v>
          </cell>
          <cell r="L27">
            <v>39</v>
          </cell>
          <cell r="M27">
            <v>39</v>
          </cell>
          <cell r="N27">
            <v>39</v>
          </cell>
          <cell r="O27">
            <v>39</v>
          </cell>
          <cell r="P27">
            <v>39</v>
          </cell>
          <cell r="Q27">
            <v>39</v>
          </cell>
          <cell r="R27">
            <v>39</v>
          </cell>
          <cell r="S27">
            <v>39</v>
          </cell>
          <cell r="T27">
            <v>39</v>
          </cell>
          <cell r="U27">
            <v>39</v>
          </cell>
          <cell r="V27">
            <v>39</v>
          </cell>
          <cell r="W27">
            <v>39</v>
          </cell>
          <cell r="X27">
            <v>39</v>
          </cell>
          <cell r="Y27">
            <v>39</v>
          </cell>
          <cell r="Z27">
            <v>39</v>
          </cell>
          <cell r="AA27">
            <v>39</v>
          </cell>
          <cell r="AB27">
            <v>39.299999999999997</v>
          </cell>
          <cell r="AC27">
            <v>39.299999999999997</v>
          </cell>
          <cell r="AD27">
            <v>39.299999999999997</v>
          </cell>
          <cell r="AE27">
            <v>39.299999999999997</v>
          </cell>
          <cell r="AF27">
            <v>39.6</v>
          </cell>
          <cell r="AG27">
            <v>39.9</v>
          </cell>
          <cell r="AH27">
            <v>40</v>
          </cell>
          <cell r="AI27">
            <v>40.15</v>
          </cell>
          <cell r="AJ27">
            <v>39.99</v>
          </cell>
          <cell r="AK27">
            <v>40.06</v>
          </cell>
        </row>
        <row r="50">
          <cell r="A50" t="str">
            <v xml:space="preserve">TPMY_BZ                </v>
          </cell>
          <cell r="B50" t="str">
            <v>ton / m3</v>
          </cell>
          <cell r="C50" t="str">
            <v>Motorbenzin</v>
          </cell>
          <cell r="G50">
            <v>0.752</v>
          </cell>
          <cell r="H50">
            <v>0.752</v>
          </cell>
          <cell r="I50">
            <v>0.752</v>
          </cell>
          <cell r="J50">
            <v>0.752</v>
          </cell>
          <cell r="K50">
            <v>0.752</v>
          </cell>
          <cell r="L50">
            <v>0.752</v>
          </cell>
          <cell r="M50">
            <v>0.75</v>
          </cell>
          <cell r="N50">
            <v>0.75</v>
          </cell>
          <cell r="O50">
            <v>0.75</v>
          </cell>
          <cell r="P50">
            <v>0.75</v>
          </cell>
          <cell r="Q50">
            <v>0.75</v>
          </cell>
          <cell r="R50">
            <v>0.75</v>
          </cell>
          <cell r="S50">
            <v>0.75</v>
          </cell>
          <cell r="T50">
            <v>0.75</v>
          </cell>
          <cell r="U50">
            <v>0.75</v>
          </cell>
          <cell r="V50">
            <v>0.75</v>
          </cell>
          <cell r="W50">
            <v>0.75</v>
          </cell>
          <cell r="X50">
            <v>0.75</v>
          </cell>
          <cell r="Y50">
            <v>0.75</v>
          </cell>
          <cell r="Z50">
            <v>0.75</v>
          </cell>
          <cell r="AA50">
            <v>0.75</v>
          </cell>
          <cell r="AB50">
            <v>0.75</v>
          </cell>
          <cell r="AC50">
            <v>0.75</v>
          </cell>
          <cell r="AD50">
            <v>0.75</v>
          </cell>
          <cell r="AE50">
            <v>0.75</v>
          </cell>
          <cell r="AF50">
            <v>0.75</v>
          </cell>
          <cell r="AG50">
            <v>0.745</v>
          </cell>
          <cell r="AH50">
            <v>0.745</v>
          </cell>
          <cell r="AI50">
            <v>0.75</v>
          </cell>
          <cell r="AJ50">
            <v>0.75</v>
          </cell>
          <cell r="AK50">
            <v>0.75</v>
          </cell>
        </row>
        <row r="51">
          <cell r="A51" t="str">
            <v>TPMY_BZFLY</v>
          </cell>
          <cell r="B51" t="str">
            <v>ton / m3</v>
          </cell>
          <cell r="C51" t="str">
            <v>Flyvebenzin</v>
          </cell>
          <cell r="G51">
            <v>0.71099999999999997</v>
          </cell>
          <cell r="H51">
            <v>0.71099999999999997</v>
          </cell>
          <cell r="I51">
            <v>0.71099999999999997</v>
          </cell>
          <cell r="J51">
            <v>0.71099999999999997</v>
          </cell>
          <cell r="K51">
            <v>0.71099999999999997</v>
          </cell>
          <cell r="L51">
            <v>0.71099999999999997</v>
          </cell>
          <cell r="M51">
            <v>0.71</v>
          </cell>
          <cell r="N51">
            <v>0.71</v>
          </cell>
          <cell r="O51">
            <v>0.71</v>
          </cell>
          <cell r="P51">
            <v>0.71</v>
          </cell>
          <cell r="Q51">
            <v>0.71</v>
          </cell>
          <cell r="R51">
            <v>0.71</v>
          </cell>
          <cell r="S51">
            <v>0.71</v>
          </cell>
          <cell r="T51">
            <v>0.71</v>
          </cell>
          <cell r="U51">
            <v>0.71</v>
          </cell>
          <cell r="V51">
            <v>0.71</v>
          </cell>
          <cell r="W51">
            <v>0.71</v>
          </cell>
          <cell r="X51">
            <v>0.71</v>
          </cell>
          <cell r="Y51">
            <v>0.71</v>
          </cell>
          <cell r="Z51">
            <v>0.71</v>
          </cell>
          <cell r="AA51">
            <v>0.71</v>
          </cell>
          <cell r="AB51">
            <v>0.71</v>
          </cell>
          <cell r="AC51">
            <v>0.71</v>
          </cell>
          <cell r="AD51">
            <v>0.71</v>
          </cell>
          <cell r="AE51">
            <v>0.71</v>
          </cell>
          <cell r="AF51">
            <v>0.71</v>
          </cell>
          <cell r="AG51">
            <v>0.71</v>
          </cell>
          <cell r="AH51">
            <v>0.71</v>
          </cell>
          <cell r="AI51">
            <v>0.71</v>
          </cell>
          <cell r="AJ51">
            <v>0.71</v>
          </cell>
          <cell r="AK51">
            <v>0.71</v>
          </cell>
        </row>
        <row r="52">
          <cell r="A52" t="str">
            <v>TPMY_BZJP4</v>
          </cell>
          <cell r="B52" t="str">
            <v>ton / m3</v>
          </cell>
          <cell r="C52" t="str">
            <v>JP4</v>
          </cell>
          <cell r="G52">
            <v>0.753</v>
          </cell>
          <cell r="H52">
            <v>0.753</v>
          </cell>
          <cell r="I52">
            <v>0.753</v>
          </cell>
          <cell r="J52">
            <v>0.753</v>
          </cell>
          <cell r="K52">
            <v>0.753</v>
          </cell>
          <cell r="L52">
            <v>0.753</v>
          </cell>
          <cell r="M52">
            <v>0.76</v>
          </cell>
          <cell r="N52">
            <v>0.76</v>
          </cell>
          <cell r="O52">
            <v>0.76</v>
          </cell>
          <cell r="P52">
            <v>0.76</v>
          </cell>
          <cell r="Q52">
            <v>0.76</v>
          </cell>
          <cell r="R52">
            <v>0.76</v>
          </cell>
          <cell r="S52">
            <v>0.76</v>
          </cell>
          <cell r="T52">
            <v>0.76</v>
          </cell>
          <cell r="U52">
            <v>0.76</v>
          </cell>
          <cell r="V52">
            <v>0.76</v>
          </cell>
          <cell r="W52">
            <v>0.76</v>
          </cell>
          <cell r="X52">
            <v>0.76</v>
          </cell>
          <cell r="Y52">
            <v>0.76</v>
          </cell>
          <cell r="Z52">
            <v>0.76</v>
          </cell>
          <cell r="AA52">
            <v>0.76</v>
          </cell>
          <cell r="AB52">
            <v>0.76</v>
          </cell>
          <cell r="AC52">
            <v>0.76</v>
          </cell>
          <cell r="AD52">
            <v>0.76</v>
          </cell>
          <cell r="AE52">
            <v>0.76</v>
          </cell>
          <cell r="AF52">
            <v>0.76</v>
          </cell>
          <cell r="AG52">
            <v>0.76</v>
          </cell>
          <cell r="AH52">
            <v>0.76</v>
          </cell>
          <cell r="AI52">
            <v>0.76</v>
          </cell>
          <cell r="AJ52">
            <v>0.76</v>
          </cell>
          <cell r="AK52">
            <v>0.76</v>
          </cell>
        </row>
        <row r="53">
          <cell r="A53" t="str">
            <v>TPMY_PETR</v>
          </cell>
          <cell r="B53" t="str">
            <v>ton / m3</v>
          </cell>
          <cell r="C53" t="str">
            <v>Petroleum</v>
          </cell>
          <cell r="G53">
            <v>0.78</v>
          </cell>
          <cell r="H53">
            <v>0.78</v>
          </cell>
          <cell r="I53">
            <v>0.78</v>
          </cell>
          <cell r="J53">
            <v>0.78</v>
          </cell>
          <cell r="K53">
            <v>0.78</v>
          </cell>
          <cell r="L53">
            <v>0.78</v>
          </cell>
          <cell r="M53">
            <v>0.8</v>
          </cell>
          <cell r="N53">
            <v>0.8</v>
          </cell>
          <cell r="O53">
            <v>0.8</v>
          </cell>
          <cell r="P53">
            <v>0.8</v>
          </cell>
          <cell r="Q53">
            <v>0.8</v>
          </cell>
          <cell r="R53">
            <v>0.8</v>
          </cell>
          <cell r="S53">
            <v>0.8</v>
          </cell>
          <cell r="T53">
            <v>0.8</v>
          </cell>
          <cell r="U53">
            <v>0.8</v>
          </cell>
          <cell r="V53">
            <v>0.8</v>
          </cell>
          <cell r="W53">
            <v>0.8</v>
          </cell>
          <cell r="X53">
            <v>0.8</v>
          </cell>
          <cell r="Y53">
            <v>0.8</v>
          </cell>
          <cell r="Z53">
            <v>0.8</v>
          </cell>
          <cell r="AA53">
            <v>0.8</v>
          </cell>
          <cell r="AB53">
            <v>0.8</v>
          </cell>
          <cell r="AC53">
            <v>0.8</v>
          </cell>
          <cell r="AD53">
            <v>0.8</v>
          </cell>
          <cell r="AE53">
            <v>0.8</v>
          </cell>
          <cell r="AF53">
            <v>0.8</v>
          </cell>
          <cell r="AG53">
            <v>0.8</v>
          </cell>
          <cell r="AH53">
            <v>0.8</v>
          </cell>
          <cell r="AI53">
            <v>0.8</v>
          </cell>
          <cell r="AJ53">
            <v>0.8</v>
          </cell>
          <cell r="AK53">
            <v>0.8</v>
          </cell>
        </row>
        <row r="54">
          <cell r="A54" t="str">
            <v>TPMY_JP1</v>
          </cell>
          <cell r="B54" t="str">
            <v>ton / m3</v>
          </cell>
          <cell r="C54" t="str">
            <v>JP1</v>
          </cell>
          <cell r="G54">
            <v>0.79200000000000004</v>
          </cell>
          <cell r="H54">
            <v>0.79200000000000004</v>
          </cell>
          <cell r="I54">
            <v>0.79200000000000004</v>
          </cell>
          <cell r="J54">
            <v>0.79200000000000004</v>
          </cell>
          <cell r="K54">
            <v>0.79200000000000004</v>
          </cell>
          <cell r="L54">
            <v>0.79200000000000004</v>
          </cell>
          <cell r="M54">
            <v>0.8</v>
          </cell>
          <cell r="N54">
            <v>0.8</v>
          </cell>
          <cell r="O54">
            <v>0.8</v>
          </cell>
          <cell r="P54">
            <v>0.8</v>
          </cell>
          <cell r="Q54">
            <v>0.8</v>
          </cell>
          <cell r="R54">
            <v>0.8</v>
          </cell>
          <cell r="S54">
            <v>0.8</v>
          </cell>
          <cell r="T54">
            <v>0.8</v>
          </cell>
          <cell r="U54">
            <v>0.8</v>
          </cell>
          <cell r="V54">
            <v>0.8</v>
          </cell>
          <cell r="W54">
            <v>0.8</v>
          </cell>
          <cell r="X54">
            <v>0.8</v>
          </cell>
          <cell r="Y54">
            <v>0.8</v>
          </cell>
          <cell r="Z54">
            <v>0.8</v>
          </cell>
          <cell r="AA54">
            <v>0.8</v>
          </cell>
          <cell r="AB54">
            <v>0.8</v>
          </cell>
          <cell r="AC54">
            <v>0.8</v>
          </cell>
          <cell r="AD54">
            <v>0.8</v>
          </cell>
          <cell r="AE54">
            <v>0.8</v>
          </cell>
          <cell r="AF54">
            <v>0.8</v>
          </cell>
          <cell r="AG54">
            <v>0.8</v>
          </cell>
          <cell r="AH54">
            <v>0.8</v>
          </cell>
          <cell r="AI54">
            <v>0.8</v>
          </cell>
          <cell r="AJ54">
            <v>0.8</v>
          </cell>
          <cell r="AK54">
            <v>0.8</v>
          </cell>
        </row>
        <row r="55">
          <cell r="A55" t="str">
            <v>TPMY_GASD</v>
          </cell>
          <cell r="B55" t="str">
            <v>ton / m3</v>
          </cell>
          <cell r="C55" t="str">
            <v>Gas-/dieselolie</v>
          </cell>
          <cell r="G55">
            <v>0.83299999999999996</v>
          </cell>
          <cell r="H55">
            <v>0.83299999999999996</v>
          </cell>
          <cell r="I55">
            <v>0.83299999999999996</v>
          </cell>
          <cell r="J55">
            <v>0.83299999999999996</v>
          </cell>
          <cell r="K55">
            <v>0.83299999999999996</v>
          </cell>
          <cell r="L55">
            <v>0.83399999999999996</v>
          </cell>
          <cell r="M55">
            <v>0.84</v>
          </cell>
          <cell r="N55">
            <v>0.84</v>
          </cell>
          <cell r="O55">
            <v>0.84</v>
          </cell>
          <cell r="P55">
            <v>0.84</v>
          </cell>
          <cell r="Q55">
            <v>0.84</v>
          </cell>
          <cell r="R55">
            <v>0.84</v>
          </cell>
          <cell r="S55">
            <v>0.84</v>
          </cell>
          <cell r="T55">
            <v>0.84</v>
          </cell>
          <cell r="U55">
            <v>0.84</v>
          </cell>
          <cell r="V55">
            <v>0.84</v>
          </cell>
          <cell r="W55">
            <v>0.84</v>
          </cell>
          <cell r="X55">
            <v>0.84</v>
          </cell>
          <cell r="Y55">
            <v>0.84</v>
          </cell>
          <cell r="Z55">
            <v>0.84</v>
          </cell>
          <cell r="AA55">
            <v>0.84</v>
          </cell>
          <cell r="AB55">
            <v>0.84</v>
          </cell>
          <cell r="AC55">
            <v>0.84</v>
          </cell>
          <cell r="AD55">
            <v>0.84</v>
          </cell>
          <cell r="AE55">
            <v>0.84</v>
          </cell>
          <cell r="AF55">
            <v>0.84</v>
          </cell>
          <cell r="AG55">
            <v>0.84</v>
          </cell>
          <cell r="AH55">
            <v>0.84</v>
          </cell>
          <cell r="AI55">
            <v>0.84</v>
          </cell>
          <cell r="AJ55">
            <v>0.84</v>
          </cell>
          <cell r="AK55">
            <v>0.84</v>
          </cell>
        </row>
      </sheetData>
      <sheetData sheetId="5"/>
      <sheetData sheetId="6"/>
      <sheetData sheetId="7"/>
      <sheetData sheetId="8">
        <row r="5">
          <cell r="A5" t="str">
            <v>KONELNYBRTJY_NG</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275.33962939999998</v>
          </cell>
          <cell r="AD5">
            <v>326.69723708649525</v>
          </cell>
          <cell r="AE5">
            <v>261.23608647798437</v>
          </cell>
          <cell r="AF5">
            <v>296.87401678141265</v>
          </cell>
          <cell r="AG5">
            <v>302.89649016922783</v>
          </cell>
          <cell r="AH5">
            <v>288.06092141680801</v>
          </cell>
          <cell r="AI5">
            <v>178.27</v>
          </cell>
          <cell r="AJ5">
            <v>244.73</v>
          </cell>
          <cell r="AK5">
            <v>257.77999999999997</v>
          </cell>
          <cell r="AO5" t="str">
            <v>ENS: Energiproducenttællingen (1994-2001)</v>
          </cell>
        </row>
        <row r="15">
          <cell r="A15" t="str">
            <v xml:space="preserve">                                           </v>
          </cell>
          <cell r="C15" t="str">
            <v>cev</v>
          </cell>
          <cell r="D15" t="str">
            <v>elr</v>
          </cell>
          <cell r="E15" t="str">
            <v>rga</v>
          </cell>
          <cell r="G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117.81322716892416</v>
          </cell>
          <cell r="AB15">
            <v>195.83029999999999</v>
          </cell>
          <cell r="AC15">
            <v>0</v>
          </cell>
          <cell r="AD15">
            <v>0</v>
          </cell>
          <cell r="AE15">
            <v>0</v>
          </cell>
          <cell r="AF15">
            <v>0</v>
          </cell>
          <cell r="AG15">
            <v>0</v>
          </cell>
          <cell r="AH15">
            <v>0</v>
          </cell>
          <cell r="AI15">
            <v>0</v>
          </cell>
          <cell r="AJ15">
            <v>0</v>
          </cell>
          <cell r="AK15">
            <v>0</v>
          </cell>
          <cell r="AO15" t="str">
            <v>ENS: Energiproducenttællingen (1994-2001)</v>
          </cell>
        </row>
        <row r="33">
          <cell r="A33" t="str">
            <v>CVFV_RG</v>
          </cell>
          <cell r="C33" t="str">
            <v>cev</v>
          </cell>
          <cell r="D33" t="str">
            <v>fjr</v>
          </cell>
          <cell r="E33" t="str">
            <v>rga</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14.526772831075847</v>
          </cell>
          <cell r="AB33">
            <v>25.5336</v>
          </cell>
          <cell r="AC33">
            <v>0</v>
          </cell>
          <cell r="AD33">
            <v>0</v>
          </cell>
          <cell r="AE33">
            <v>0</v>
          </cell>
          <cell r="AF33">
            <v>0</v>
          </cell>
          <cell r="AG33">
            <v>0</v>
          </cell>
          <cell r="AH33">
            <v>0</v>
          </cell>
          <cell r="AI33">
            <v>0</v>
          </cell>
          <cell r="AJ33">
            <v>0</v>
          </cell>
          <cell r="AK33">
            <v>0</v>
          </cell>
          <cell r="AO33" t="str">
            <v>ENS: Energiproducenttællingen (1994-2001)</v>
          </cell>
        </row>
        <row r="77">
          <cell r="A77" t="str">
            <v>FJFV_RG</v>
          </cell>
          <cell r="C77" t="str">
            <v>fvv</v>
          </cell>
          <cell r="D77" t="str">
            <v>fjr</v>
          </cell>
          <cell r="E77" t="str">
            <v>rga</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369.37199940900479</v>
          </cell>
          <cell r="AD77">
            <v>156.74399974920962</v>
          </cell>
          <cell r="AE77">
            <v>35.204000000000001</v>
          </cell>
          <cell r="AF77">
            <v>40.076999999999998</v>
          </cell>
          <cell r="AG77">
            <v>0</v>
          </cell>
          <cell r="AH77">
            <v>0</v>
          </cell>
          <cell r="AI77">
            <v>0</v>
          </cell>
          <cell r="AJ77">
            <v>0</v>
          </cell>
          <cell r="AK77">
            <v>0</v>
          </cell>
          <cell r="AO77" t="str">
            <v>ENS: Energiproducenttællingen (1994-2001)</v>
          </cell>
        </row>
        <row r="107">
          <cell r="A107" t="str">
            <v>PVEL_RG</v>
          </cell>
          <cell r="C107" t="str">
            <v>pev</v>
          </cell>
          <cell r="D107" t="str">
            <v>elr</v>
          </cell>
          <cell r="E107" t="str">
            <v>rga</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68.422867199999999</v>
          </cell>
          <cell r="V107">
            <v>136.8457344</v>
          </cell>
          <cell r="W107">
            <v>205.26860160000001</v>
          </cell>
          <cell r="X107">
            <v>331.59700800000002</v>
          </cell>
          <cell r="Y107">
            <v>457.92541439999997</v>
          </cell>
          <cell r="Z107">
            <v>925.58920960000012</v>
          </cell>
          <cell r="AA107">
            <v>1393.2530047999999</v>
          </cell>
          <cell r="AB107">
            <v>1860.9168</v>
          </cell>
          <cell r="AC107">
            <v>1656.999996392</v>
          </cell>
          <cell r="AD107">
            <v>1733.1999963364804</v>
          </cell>
          <cell r="AE107">
            <v>2012.4999957295997</v>
          </cell>
          <cell r="AF107">
            <v>1718.3130000000001</v>
          </cell>
          <cell r="AG107">
            <v>1875.5</v>
          </cell>
          <cell r="AH107">
            <v>2006.5</v>
          </cell>
          <cell r="AI107">
            <v>1807.7329999999999</v>
          </cell>
          <cell r="AJ107">
            <v>1845.91</v>
          </cell>
          <cell r="AK107">
            <v>1861.05</v>
          </cell>
          <cell r="AO107" t="str">
            <v>ENS: Energiproducenttællingen (1994-2001)</v>
          </cell>
        </row>
        <row r="123">
          <cell r="A123" t="str">
            <v>PVFV_RG</v>
          </cell>
          <cell r="C123" t="str">
            <v>pev</v>
          </cell>
          <cell r="D123" t="str">
            <v>fjr</v>
          </cell>
          <cell r="E123" t="str">
            <v>rga</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102</v>
          </cell>
          <cell r="AD123">
            <v>114.5</v>
          </cell>
          <cell r="AE123">
            <v>126.5</v>
          </cell>
          <cell r="AF123">
            <v>105.5</v>
          </cell>
          <cell r="AG123">
            <v>123</v>
          </cell>
          <cell r="AH123">
            <v>128.5</v>
          </cell>
          <cell r="AI123">
            <v>121</v>
          </cell>
          <cell r="AJ123">
            <v>120.91</v>
          </cell>
          <cell r="AK123">
            <v>126.93</v>
          </cell>
          <cell r="AO123" t="str">
            <v>ENS: Energiproducenttællingen (1994-2001)</v>
          </cell>
        </row>
        <row r="156">
          <cell r="A156" t="str">
            <v>PVRENS_BID</v>
          </cell>
          <cell r="C156" t="str">
            <v>El-, gas- og fjv.forsyning</v>
          </cell>
          <cell r="D156" t="str">
            <v>pvr</v>
          </cell>
          <cell r="E156" t="str">
            <v>bid</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41.452743713255401</v>
          </cell>
          <cell r="AI156">
            <v>37.229999999999997</v>
          </cell>
          <cell r="AJ156">
            <v>21.77</v>
          </cell>
          <cell r="AK156">
            <v>21.96</v>
          </cell>
        </row>
        <row r="157">
          <cell r="A157" t="str">
            <v>PVRENS_BIA</v>
          </cell>
          <cell r="C157" t="str">
            <v>El-, gas- og fjv.forsyning</v>
          </cell>
          <cell r="D157" t="str">
            <v>pvr</v>
          </cell>
          <cell r="E157" t="str">
            <v>bia</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0.85700000000000021</v>
          </cell>
          <cell r="AD157">
            <v>4.7108346624848521</v>
          </cell>
          <cell r="AE157">
            <v>4.5033755779843805</v>
          </cell>
          <cell r="AF157">
            <v>4.4470740669144986</v>
          </cell>
          <cell r="AG157">
            <v>35.415664072360954</v>
          </cell>
          <cell r="AH157">
            <v>2.2349920144134399</v>
          </cell>
          <cell r="AI157">
            <v>4.1500000000000004</v>
          </cell>
          <cell r="AJ157">
            <v>5.64</v>
          </cell>
          <cell r="AK157">
            <v>8.69</v>
          </cell>
        </row>
        <row r="212">
          <cell r="A212" t="str">
            <v>KONELRAFFTJY_F</v>
          </cell>
          <cell r="C212" t="str">
            <v>Raffinaderier</v>
          </cell>
          <cell r="D212" t="str">
            <v>elr</v>
          </cell>
          <cell r="E212" t="str">
            <v>fut</v>
          </cell>
          <cell r="G212">
            <v>170.95500000000001</v>
          </cell>
          <cell r="H212">
            <v>0</v>
          </cell>
          <cell r="I212">
            <v>0</v>
          </cell>
          <cell r="J212">
            <v>335.99700000000001</v>
          </cell>
          <cell r="K212">
            <v>333.279</v>
          </cell>
          <cell r="L212">
            <v>330.56099999999998</v>
          </cell>
          <cell r="M212">
            <v>327.84300000000002</v>
          </cell>
          <cell r="N212">
            <v>293.03100000000001</v>
          </cell>
          <cell r="O212">
            <v>258.21899999999999</v>
          </cell>
          <cell r="P212">
            <v>255.85230000000001</v>
          </cell>
          <cell r="Q212">
            <v>253.48560000000001</v>
          </cell>
          <cell r="R212">
            <v>251.1189</v>
          </cell>
          <cell r="S212">
            <v>275.30414999999999</v>
          </cell>
          <cell r="T212">
            <v>299.48939999999999</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O212" t="str">
            <v>ENS: Energiproducenttællingen (1994-2001)</v>
          </cell>
        </row>
        <row r="239">
          <cell r="A239" t="str">
            <v>KONFVRAFFTJY_F</v>
          </cell>
          <cell r="C239" t="str">
            <v>Raffinaderier</v>
          </cell>
          <cell r="D239" t="str">
            <v>fjr</v>
          </cell>
          <cell r="E239" t="str">
            <v>fut</v>
          </cell>
          <cell r="G239">
            <v>-4.76</v>
          </cell>
          <cell r="H239">
            <v>0</v>
          </cell>
          <cell r="I239">
            <v>0</v>
          </cell>
          <cell r="J239">
            <v>14.06</v>
          </cell>
          <cell r="K239">
            <v>18.600000000000001</v>
          </cell>
          <cell r="L239">
            <v>23.14</v>
          </cell>
          <cell r="M239">
            <v>27.9</v>
          </cell>
          <cell r="N239">
            <v>27.9</v>
          </cell>
          <cell r="O239">
            <v>32.44</v>
          </cell>
          <cell r="P239">
            <v>37.5</v>
          </cell>
          <cell r="Q239">
            <v>42.5</v>
          </cell>
          <cell r="R239">
            <v>50</v>
          </cell>
          <cell r="S239">
            <v>50</v>
          </cell>
          <cell r="T239">
            <v>50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O239" t="str">
            <v>ENS: Energiproducenttællingen (1994-2001)</v>
          </cell>
        </row>
        <row r="266">
          <cell r="A266" t="str">
            <v>ELERAFTJY</v>
          </cell>
          <cell r="C266" t="str">
            <v>ny</v>
          </cell>
          <cell r="G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431.9316</v>
          </cell>
          <cell r="AK266">
            <v>454.9</v>
          </cell>
        </row>
        <row r="273">
          <cell r="A273" t="str">
            <v>ELEFGVKTJY</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0.5</v>
          </cell>
          <cell r="AJ273">
            <v>0.6</v>
          </cell>
          <cell r="AK273">
            <v>0.1</v>
          </cell>
        </row>
      </sheetData>
      <sheetData sheetId="9"/>
      <sheetData sheetId="10"/>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ktion"/>
      <sheetName val="Oversigt"/>
      <sheetName val="Referencer"/>
      <sheetName val="Referencer old"/>
      <sheetName val="Kontrolpanel"/>
      <sheetName val="Resultater"/>
      <sheetName val="Log"/>
      <sheetName val="Centrale data"/>
      <sheetName val="Prisberegninger"/>
      <sheetName val="Råstoffer"/>
      <sheetName val="DistMellemprodukt"/>
      <sheetName val="TransDist"/>
      <sheetName val="Køretøjer"/>
      <sheetName val="1. g. ethanol E85"/>
      <sheetName val="2. g. ethanol E85"/>
      <sheetName val="RME"/>
      <sheetName val="Naturgas raffinering"/>
      <sheetName val="Termisk forgas bio"/>
      <sheetName val="Termisk forgas kul"/>
      <sheetName val="Diesel"/>
      <sheetName val="Benzin"/>
      <sheetName val="Biogas u. propan"/>
      <sheetName val="Biogas m. propan"/>
      <sheetName val="Ny konvertering"/>
      <sheetName val="Naturgas komprimering"/>
      <sheetName val="Biogas komprimering"/>
      <sheetName val="MeOH via katalysator"/>
      <sheetName val="Elektrolyse og komprimering"/>
      <sheetName val="Ladestation"/>
      <sheetName val="Ladestation Hybrid"/>
      <sheetName val="Diesel via katalysator"/>
      <sheetName val="DME via katalysator"/>
      <sheetName val="Importspor"/>
      <sheetName val="Std benzin motor"/>
      <sheetName val="Std diesel motor"/>
      <sheetName val="Diesel motor DME"/>
      <sheetName val="Ethanol benzin motor"/>
      <sheetName val="Tilpasset Otto motor"/>
      <sheetName val="Brændselscelle, brint motor"/>
      <sheetName val="Brændselscelle, meth motor"/>
      <sheetName val="Plugin Hybrid"/>
      <sheetName val="Elmotor"/>
      <sheetName val="Lastbil"/>
      <sheetName val="Lastbil DME"/>
      <sheetName val="Lastbil RME"/>
      <sheetName val="Lastbil Gas"/>
      <sheetName val="Bus"/>
      <sheetName val="Bus Gas"/>
      <sheetName val="Bus Hybrid"/>
    </sheetNames>
    <sheetDataSet>
      <sheetData sheetId="0"/>
      <sheetData sheetId="1"/>
      <sheetData sheetId="2"/>
      <sheetData sheetId="3"/>
      <sheetData sheetId="4"/>
      <sheetData sheetId="5"/>
      <sheetData sheetId="6"/>
      <sheetData sheetId="7">
        <row r="32">
          <cell r="C32">
            <v>0.05</v>
          </cell>
        </row>
        <row r="34">
          <cell r="C34">
            <v>7.45</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IEA Priser"/>
      <sheetName val="Deflator &amp; Dollarkurs"/>
      <sheetName val="Brændværdier"/>
      <sheetName val="Kul, Olieprodukter &amp; Naturgas"/>
      <sheetName val="Biomasse"/>
      <sheetName val="El &amp; Fjernvarme"/>
      <sheetName val="Emissionsfaktorer"/>
      <sheetName val="Svovl &amp; NOx"/>
      <sheetName val="Tabel 1"/>
      <sheetName val="Tabel 2"/>
      <sheetName val="Tabel 3"/>
      <sheetName val="Tabel 4"/>
      <sheetName val="Tabel 5"/>
      <sheetName val="Tabel 6"/>
      <sheetName val="Tabel 7"/>
      <sheetName val="Tabel 8"/>
      <sheetName val="Tabel 9"/>
      <sheetName val="Tabel 10"/>
      <sheetName val="Tabel 11"/>
      <sheetName val="Til EMMA"/>
      <sheetName val="Til RAMSES"/>
    </sheetNames>
    <sheetDataSet>
      <sheetData sheetId="0">
        <row r="5">
          <cell r="B5">
            <v>2011</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G"/>
      <sheetName val="RES"/>
      <sheetName val="Legend"/>
      <sheetName val="Heat demand in new buildings"/>
      <sheetName val="Buildings_stock_eff"/>
      <sheetName val="Commodities"/>
      <sheetName val="Processes"/>
      <sheetName val="Boilers"/>
      <sheetName val="Buildings"/>
      <sheetName val="Dem"/>
      <sheetName val="RES_Fuel"/>
      <sheetName val="Emi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G"/>
      <sheetName val="Intro"/>
      <sheetName val="RES"/>
      <sheetName val="Legend"/>
      <sheetName val="Commodities"/>
      <sheetName val="Processes"/>
      <sheetName val="Boilers"/>
      <sheetName val="Buildings"/>
      <sheetName val="Dem"/>
      <sheetName val="RES_Fuel"/>
      <sheetName val="Emis"/>
      <sheetName val="Heat demand in new buildings"/>
      <sheetName val="Buildings_stock_eff"/>
      <sheetName val="Capacity per build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Rækker"/>
      <sheetName val="Søjler"/>
      <sheetName val="Resultat"/>
      <sheetName val="Ref_Prod100%"/>
      <sheetName val="RefTotProd"/>
      <sheetName val="Ref_Prod%"/>
      <sheetName val="Ref_Prod"/>
    </sheetNames>
    <sheetDataSet>
      <sheetData sheetId="0" refreshError="1"/>
      <sheetData sheetId="1" refreshError="1">
        <row r="4">
          <cell r="A4" t="str">
            <v>190000 020 Oil refinery etc.</v>
          </cell>
          <cell r="B4" t="str">
            <v>000700 120 Imports</v>
          </cell>
          <cell r="C4" t="str">
            <v>060000 004 Extraction of oil and gas</v>
          </cell>
        </row>
      </sheetData>
      <sheetData sheetId="2" refreshError="1">
        <row r="4">
          <cell r="A4" t="str">
            <v>03 Refinery gas</v>
          </cell>
          <cell r="B4" t="str">
            <v>04 LPG</v>
          </cell>
          <cell r="C4" t="str">
            <v>07 Motor gasoline, colored</v>
          </cell>
          <cell r="D4" t="str">
            <v>10 JP4</v>
          </cell>
          <cell r="E4" t="str">
            <v>15 Gasoil</v>
          </cell>
          <cell r="F4" t="str">
            <v>18 Fuel oil</v>
          </cell>
          <cell r="G4" t="str">
            <v>06 LVN</v>
          </cell>
          <cell r="H4" t="str">
            <v>01 Crude oil</v>
          </cell>
        </row>
        <row r="5">
          <cell r="B5" t="str">
            <v>05 LPG for transport</v>
          </cell>
          <cell r="C5" t="str">
            <v>08 Motor gasoline, unleaded</v>
          </cell>
          <cell r="D5" t="str">
            <v>11 Kerosene</v>
          </cell>
          <cell r="E5" t="str">
            <v>17 Diesel oil</v>
          </cell>
          <cell r="F5" t="str">
            <v>20 Waste oil</v>
          </cell>
        </row>
        <row r="6">
          <cell r="C6" t="str">
            <v>09 Motor gasoline, leaded</v>
          </cell>
          <cell r="D6" t="str">
            <v>12 Aviation gasoline</v>
          </cell>
        </row>
        <row r="7">
          <cell r="D7" t="str">
            <v>13 Jet petroleum</v>
          </cell>
        </row>
      </sheetData>
      <sheetData sheetId="3" refreshError="1"/>
      <sheetData sheetId="4" refreshError="1"/>
      <sheetData sheetId="5" refreshError="1"/>
      <sheetData sheetId="6" refreshError="1"/>
      <sheetData sheetId="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ELLE ÆNDRINGER"/>
      <sheetName val="General"/>
      <sheetName val="ElDemand"/>
      <sheetName val="Transmission"/>
      <sheetName val="DHDemand"/>
      <sheetName val="Plants"/>
      <sheetName val="TechnologyData"/>
      <sheetName val="FuelPrice"/>
      <sheetName val="FuelTax"/>
      <sheetName val="FuelMix"/>
      <sheetName val="FuelProperty"/>
      <sheetName val="DHPrice"/>
      <sheetName val="Subsidy"/>
      <sheetName val="TVAR"/>
      <sheetName val="YVAR"/>
      <sheetName val="EMMA&amp;PP"/>
      <sheetName val="Prognoser"/>
    </sheetNames>
    <sheetDataSet>
      <sheetData sheetId="0"/>
      <sheetData sheetId="1"/>
      <sheetData sheetId="2"/>
      <sheetData sheetId="3"/>
      <sheetData sheetId="4"/>
      <sheetData sheetId="5"/>
      <sheetData sheetId="6">
        <row r="37">
          <cell r="B37">
            <v>0.1</v>
          </cell>
        </row>
      </sheetData>
      <sheetData sheetId="7"/>
      <sheetData sheetId="8"/>
      <sheetData sheetId="9"/>
      <sheetData sheetId="10"/>
      <sheetData sheetId="11"/>
      <sheetData sheetId="12"/>
      <sheetData sheetId="13"/>
      <sheetData sheetId="14"/>
      <sheetData sheetId="15"/>
      <sheetData sheetId="1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s>
    <sheetDataSet>
      <sheetData sheetId="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 val="AGR_Emi"/>
      <sheetName val="RES_Emi"/>
      <sheetName val="COM_Emi"/>
    </sheetNames>
    <sheetDataSet>
      <sheetData sheetId="0"/>
      <sheetData sheetId="1"/>
      <sheetData sheetId="2" refreshError="1">
        <row r="2">
          <cell r="A2" t="str">
            <v>^FI_ST: TCH, PRC</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stat.gov.az/source/balance_fuel/?lang=en"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C000"/>
  </sheetPr>
  <dimension ref="A1:N55"/>
  <sheetViews>
    <sheetView showGridLines="0" zoomScaleNormal="100" workbookViewId="0">
      <selection activeCell="A6" sqref="A6"/>
    </sheetView>
  </sheetViews>
  <sheetFormatPr defaultColWidth="9.109375" defaultRowHeight="13.2"/>
  <cols>
    <col min="1" max="1" width="11" style="2" bestFit="1" customWidth="1"/>
    <col min="2" max="2" width="23.6640625" style="2" bestFit="1" customWidth="1"/>
    <col min="3" max="3" width="12.33203125" style="2" bestFit="1" customWidth="1"/>
    <col min="4" max="4" width="18.6640625" style="2" bestFit="1" customWidth="1"/>
    <col min="5" max="5" width="65.33203125" style="2" customWidth="1"/>
    <col min="6" max="8" width="9.109375" style="2"/>
    <col min="9" max="9" width="13" style="2" customWidth="1"/>
    <col min="10" max="10" width="14.44140625" style="2" bestFit="1" customWidth="1"/>
    <col min="11" max="16384" width="9.109375" style="2"/>
  </cols>
  <sheetData>
    <row r="1" spans="1:14">
      <c r="A1" s="2" t="s">
        <v>91</v>
      </c>
    </row>
    <row r="3" spans="1:14">
      <c r="A3" s="4" t="s">
        <v>90</v>
      </c>
      <c r="B3" s="3" t="s">
        <v>89</v>
      </c>
      <c r="C3" s="3" t="s">
        <v>88</v>
      </c>
      <c r="D3" s="3" t="s">
        <v>87</v>
      </c>
      <c r="E3" s="3" t="s">
        <v>212</v>
      </c>
    </row>
    <row r="4" spans="1:14" s="7" customFormat="1">
      <c r="A4" s="9">
        <v>44297</v>
      </c>
      <c r="B4" s="8" t="s">
        <v>308</v>
      </c>
      <c r="C4" s="8" t="s">
        <v>211</v>
      </c>
      <c r="D4" s="8"/>
      <c r="E4" s="8" t="s">
        <v>307</v>
      </c>
    </row>
    <row r="5" spans="1:14" s="7" customFormat="1">
      <c r="A5" s="9">
        <v>44298</v>
      </c>
      <c r="B5" s="8" t="s">
        <v>308</v>
      </c>
      <c r="C5" s="8" t="s">
        <v>211</v>
      </c>
      <c r="D5" s="8"/>
      <c r="E5" s="8" t="s">
        <v>309</v>
      </c>
    </row>
    <row r="6" spans="1:14" s="7" customFormat="1">
      <c r="A6" s="9"/>
      <c r="B6" s="8"/>
      <c r="C6" s="8"/>
      <c r="D6" s="8"/>
      <c r="E6" s="8"/>
    </row>
    <row r="7" spans="1:14" s="7" customFormat="1">
      <c r="A7" s="9"/>
      <c r="B7" s="8"/>
      <c r="C7" s="8"/>
      <c r="D7" s="8"/>
      <c r="E7" s="8"/>
    </row>
    <row r="8" spans="1:14" s="7" customFormat="1">
      <c r="A8" s="9"/>
      <c r="B8" s="8"/>
      <c r="C8" s="8"/>
      <c r="D8" s="8"/>
      <c r="E8" s="8"/>
    </row>
    <row r="9" spans="1:14" s="7" customFormat="1">
      <c r="A9" s="9"/>
      <c r="B9" s="8"/>
      <c r="C9" s="8"/>
      <c r="D9" s="8"/>
      <c r="E9" s="8"/>
    </row>
    <row r="10" spans="1:14" s="7" customFormat="1">
      <c r="A10" s="9"/>
      <c r="B10" s="8"/>
      <c r="C10" s="8"/>
      <c r="D10" s="8"/>
      <c r="E10" s="8"/>
    </row>
    <row r="11" spans="1:14" s="7" customFormat="1">
      <c r="A11" s="9"/>
      <c r="B11" s="8"/>
      <c r="C11" s="8"/>
      <c r="D11" s="8"/>
      <c r="E11" s="8"/>
    </row>
    <row r="12" spans="1:14" s="7" customFormat="1">
      <c r="A12" s="9"/>
      <c r="B12" s="8"/>
      <c r="C12" s="8"/>
      <c r="D12" s="8"/>
      <c r="E12" s="8"/>
    </row>
    <row r="13" spans="1:14" s="7" customFormat="1">
      <c r="A13" s="9"/>
      <c r="B13" s="8"/>
      <c r="C13" s="8"/>
      <c r="D13" s="8"/>
      <c r="E13" s="8"/>
    </row>
    <row r="14" spans="1:14" s="7" customFormat="1">
      <c r="A14" s="9"/>
      <c r="B14" s="8"/>
      <c r="C14" s="8"/>
      <c r="D14" s="8"/>
      <c r="E14" s="8"/>
    </row>
    <row r="15" spans="1:14" s="7" customFormat="1">
      <c r="A15" s="9"/>
      <c r="B15" s="8"/>
      <c r="C15" s="8"/>
      <c r="D15" s="8"/>
      <c r="E15" s="8"/>
    </row>
    <row r="16" spans="1:14">
      <c r="A16" s="331"/>
      <c r="B16" s="328"/>
      <c r="C16" s="329"/>
      <c r="D16" s="327"/>
      <c r="E16" s="330"/>
      <c r="G16" s="7"/>
      <c r="H16" s="7"/>
      <c r="I16" s="7"/>
      <c r="J16" s="7"/>
      <c r="K16" s="7"/>
      <c r="L16" s="7"/>
      <c r="M16" s="7"/>
      <c r="N16" s="7"/>
    </row>
    <row r="17" spans="1:6">
      <c r="A17" s="324"/>
      <c r="B17" s="8"/>
      <c r="C17" s="221"/>
      <c r="E17" s="222"/>
    </row>
    <row r="18" spans="1:6">
      <c r="A18" s="9"/>
      <c r="B18" s="8"/>
      <c r="C18" s="221"/>
      <c r="D18" s="8"/>
      <c r="E18" s="8"/>
    </row>
    <row r="19" spans="1:6">
      <c r="A19" s="9"/>
      <c r="B19" s="8"/>
      <c r="C19" s="221"/>
      <c r="D19" s="8"/>
      <c r="E19" s="8"/>
    </row>
    <row r="20" spans="1:6">
      <c r="A20" s="321"/>
      <c r="B20" s="322"/>
      <c r="C20" s="322"/>
      <c r="D20" s="322"/>
      <c r="E20" s="322"/>
    </row>
    <row r="21" spans="1:6">
      <c r="A21" s="321"/>
      <c r="B21" s="322"/>
      <c r="C21" s="322"/>
      <c r="D21" s="322"/>
      <c r="E21" s="322"/>
    </row>
    <row r="22" spans="1:6">
      <c r="A22" s="321"/>
      <c r="B22" s="322"/>
      <c r="C22" s="322"/>
      <c r="D22" s="322"/>
      <c r="E22" s="322"/>
    </row>
    <row r="23" spans="1:6">
      <c r="A23" s="9"/>
      <c r="B23" s="221"/>
      <c r="C23" s="221"/>
      <c r="D23" s="221"/>
      <c r="E23" s="221"/>
    </row>
    <row r="24" spans="1:6">
      <c r="A24" s="9"/>
      <c r="B24" s="221"/>
      <c r="C24" s="221"/>
      <c r="D24" s="221"/>
      <c r="E24" s="221"/>
    </row>
    <row r="25" spans="1:6" s="222" customFormat="1">
      <c r="A25" s="9"/>
      <c r="B25" s="221"/>
      <c r="C25" s="221"/>
      <c r="D25" s="221"/>
      <c r="E25" s="221"/>
      <c r="F25" s="2"/>
    </row>
    <row r="26" spans="1:6" s="222" customFormat="1">
      <c r="A26" s="9"/>
      <c r="B26" s="221"/>
      <c r="C26" s="221"/>
      <c r="D26" s="221"/>
      <c r="E26" s="221"/>
    </row>
    <row r="27" spans="1:6">
      <c r="A27" s="9"/>
      <c r="B27" s="221"/>
      <c r="C27" s="221"/>
      <c r="D27" s="221"/>
      <c r="E27" s="221"/>
      <c r="F27" s="222"/>
    </row>
    <row r="28" spans="1:6">
      <c r="A28" s="9"/>
      <c r="B28" s="221"/>
      <c r="C28" s="221"/>
      <c r="D28" s="221"/>
      <c r="E28" s="221"/>
    </row>
    <row r="29" spans="1:6">
      <c r="A29" s="9"/>
      <c r="B29" s="221"/>
      <c r="C29" s="221"/>
      <c r="D29" s="221"/>
      <c r="E29" s="221"/>
    </row>
    <row r="30" spans="1:6" s="222" customFormat="1">
      <c r="A30" s="9"/>
      <c r="B30" s="221"/>
      <c r="C30" s="221"/>
      <c r="D30" s="221"/>
      <c r="E30" s="221"/>
      <c r="F30" s="2"/>
    </row>
    <row r="31" spans="1:6" s="222" customFormat="1">
      <c r="A31" s="9"/>
      <c r="B31" s="221"/>
      <c r="C31" s="221"/>
      <c r="D31" s="221"/>
    </row>
    <row r="32" spans="1:6" s="222" customFormat="1">
      <c r="A32" s="9"/>
      <c r="B32" s="221"/>
      <c r="C32" s="221"/>
      <c r="D32" s="221"/>
      <c r="E32" s="221"/>
    </row>
    <row r="33" spans="1:8" s="222" customFormat="1">
      <c r="A33" s="9"/>
      <c r="B33" s="221"/>
      <c r="C33" s="221"/>
      <c r="D33" s="221"/>
      <c r="E33" s="221"/>
    </row>
    <row r="34" spans="1:8" s="222" customFormat="1">
      <c r="A34" s="9"/>
      <c r="B34" s="221"/>
      <c r="C34" s="221"/>
      <c r="D34" s="221"/>
      <c r="E34" s="221"/>
    </row>
    <row r="35" spans="1:8">
      <c r="A35" s="9"/>
      <c r="B35" s="221"/>
      <c r="C35" s="221"/>
      <c r="D35" s="221"/>
      <c r="E35" s="221"/>
      <c r="F35" s="222"/>
    </row>
    <row r="36" spans="1:8">
      <c r="A36" s="9"/>
      <c r="B36" s="221"/>
      <c r="C36" s="221"/>
      <c r="D36" s="221"/>
      <c r="E36" s="221"/>
    </row>
    <row r="37" spans="1:8">
      <c r="A37" s="9"/>
      <c r="B37" s="221"/>
      <c r="C37" s="221"/>
      <c r="D37" s="221"/>
      <c r="E37" s="221"/>
    </row>
    <row r="38" spans="1:8">
      <c r="A38" s="9"/>
      <c r="B38" s="221"/>
      <c r="C38" s="221"/>
      <c r="D38" s="221"/>
      <c r="E38" s="221"/>
    </row>
    <row r="39" spans="1:8">
      <c r="A39" s="9"/>
      <c r="B39" s="221"/>
      <c r="C39" s="221"/>
      <c r="D39" s="221"/>
      <c r="E39" s="221"/>
    </row>
    <row r="40" spans="1:8" ht="54.75" customHeight="1">
      <c r="A40" s="9"/>
      <c r="B40" s="221"/>
      <c r="C40" s="221"/>
      <c r="D40" s="221"/>
      <c r="E40" s="221"/>
    </row>
    <row r="41" spans="1:8" s="7" customFormat="1" ht="159.75" customHeight="1">
      <c r="A41" s="392"/>
      <c r="B41" s="221"/>
      <c r="C41" s="221"/>
      <c r="D41" s="221"/>
      <c r="E41" s="221"/>
      <c r="F41" s="393"/>
    </row>
    <row r="42" spans="1:8" s="7" customFormat="1">
      <c r="A42" s="392"/>
      <c r="B42" s="221"/>
      <c r="C42" s="221"/>
      <c r="D42" s="221"/>
      <c r="E42" s="221"/>
      <c r="F42" s="394"/>
    </row>
    <row r="43" spans="1:8" s="7" customFormat="1">
      <c r="A43" s="395"/>
      <c r="B43" s="396"/>
      <c r="C43" s="396"/>
      <c r="D43" s="396"/>
      <c r="E43" s="397"/>
      <c r="F43" s="394"/>
    </row>
    <row r="44" spans="1:8" s="5" customFormat="1">
      <c r="A44" s="395"/>
      <c r="B44" s="396"/>
      <c r="C44" s="396"/>
      <c r="D44" s="396"/>
      <c r="E44" s="397"/>
      <c r="F44" s="394"/>
    </row>
    <row r="45" spans="1:8" s="5" customFormat="1">
      <c r="A45" s="395"/>
      <c r="B45" s="396"/>
      <c r="C45" s="396"/>
      <c r="D45" s="396"/>
      <c r="E45" s="397"/>
      <c r="F45" s="398"/>
    </row>
    <row r="46" spans="1:8" s="5" customFormat="1">
      <c r="A46" s="392"/>
      <c r="B46" s="8"/>
      <c r="C46" s="8"/>
      <c r="D46" s="8"/>
      <c r="E46" s="8"/>
      <c r="F46" s="398"/>
    </row>
    <row r="47" spans="1:8" s="5" customFormat="1">
      <c r="A47" s="392"/>
      <c r="B47" s="8"/>
      <c r="C47" s="8"/>
      <c r="D47" s="8"/>
      <c r="E47" s="8"/>
      <c r="F47" s="398"/>
      <c r="H47" s="7"/>
    </row>
    <row r="48" spans="1:8" s="5" customFormat="1">
      <c r="A48" s="392"/>
      <c r="B48" s="8"/>
      <c r="C48" s="8"/>
      <c r="D48" s="8"/>
      <c r="E48" s="8"/>
      <c r="F48" s="398"/>
      <c r="H48" s="7"/>
    </row>
    <row r="49" spans="1:8" s="5" customFormat="1">
      <c r="A49" s="399"/>
      <c r="B49" s="6"/>
      <c r="C49" s="6"/>
      <c r="D49" s="6"/>
      <c r="E49" s="6"/>
      <c r="F49" s="398"/>
      <c r="H49" s="7"/>
    </row>
    <row r="50" spans="1:8" s="5" customFormat="1">
      <c r="A50" s="399"/>
      <c r="B50" s="6"/>
      <c r="C50" s="6"/>
      <c r="D50" s="6"/>
      <c r="E50" s="6"/>
      <c r="F50" s="398"/>
    </row>
    <row r="51" spans="1:8">
      <c r="A51" s="399"/>
      <c r="B51" s="6"/>
      <c r="C51" s="6"/>
      <c r="D51" s="6"/>
      <c r="E51" s="6"/>
      <c r="F51" s="398"/>
    </row>
    <row r="52" spans="1:8">
      <c r="A52" s="399"/>
      <c r="B52" s="6"/>
      <c r="C52" s="6"/>
      <c r="D52" s="6"/>
      <c r="E52" s="6"/>
      <c r="F52" s="393"/>
    </row>
    <row r="53" spans="1:8">
      <c r="A53" s="399"/>
      <c r="B53" s="6"/>
      <c r="C53" s="6"/>
      <c r="D53" s="6"/>
      <c r="E53" s="6"/>
      <c r="F53" s="393"/>
    </row>
    <row r="54" spans="1:8">
      <c r="A54" s="393"/>
      <c r="B54" s="393"/>
      <c r="C54" s="393"/>
      <c r="D54" s="393"/>
      <c r="E54" s="393"/>
      <c r="F54" s="393"/>
    </row>
    <row r="55" spans="1:8">
      <c r="A55" s="393"/>
      <c r="B55" s="393"/>
      <c r="C55" s="393"/>
      <c r="D55" s="393"/>
      <c r="E55" s="393"/>
      <c r="F55" s="393"/>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Ark4">
    <tabColor theme="9"/>
  </sheetPr>
  <dimension ref="B1:C31"/>
  <sheetViews>
    <sheetView workbookViewId="0">
      <selection activeCell="C24" sqref="C24"/>
    </sheetView>
  </sheetViews>
  <sheetFormatPr defaultColWidth="9.109375" defaultRowHeight="14.4"/>
  <cols>
    <col min="1" max="1" width="9.109375" style="224"/>
    <col min="2" max="2" width="28.33203125" style="224" customWidth="1"/>
    <col min="3" max="3" width="138.44140625" style="224" customWidth="1"/>
    <col min="4" max="16384" width="9.109375" style="224"/>
  </cols>
  <sheetData>
    <row r="1" spans="2:3" ht="18">
      <c r="B1" s="223" t="s">
        <v>217</v>
      </c>
    </row>
    <row r="3" spans="2:3">
      <c r="B3" s="225" t="s">
        <v>218</v>
      </c>
      <c r="C3" s="224" t="s">
        <v>225</v>
      </c>
    </row>
    <row r="4" spans="2:3">
      <c r="B4" s="225" t="s">
        <v>219</v>
      </c>
      <c r="C4" s="224" t="s">
        <v>226</v>
      </c>
    </row>
    <row r="5" spans="2:3">
      <c r="B5" s="225"/>
    </row>
    <row r="6" spans="2:3">
      <c r="B6" s="225" t="s">
        <v>220</v>
      </c>
      <c r="C6" s="229" t="s">
        <v>245</v>
      </c>
    </row>
    <row r="7" spans="2:3">
      <c r="B7" s="225"/>
    </row>
    <row r="8" spans="2:3">
      <c r="B8" s="226" t="s">
        <v>221</v>
      </c>
    </row>
    <row r="9" spans="2:3">
      <c r="B9" s="225"/>
    </row>
    <row r="10" spans="2:3">
      <c r="B10" s="227" t="s">
        <v>134</v>
      </c>
      <c r="C10" s="224" t="s">
        <v>227</v>
      </c>
    </row>
    <row r="11" spans="2:3">
      <c r="B11" s="227" t="s">
        <v>133</v>
      </c>
      <c r="C11" s="224" t="s">
        <v>222</v>
      </c>
    </row>
    <row r="12" spans="2:3">
      <c r="B12" s="227" t="s">
        <v>86</v>
      </c>
      <c r="C12" s="224" t="s">
        <v>228</v>
      </c>
    </row>
    <row r="13" spans="2:3">
      <c r="B13" s="227" t="s">
        <v>261</v>
      </c>
      <c r="C13" s="224" t="s">
        <v>231</v>
      </c>
    </row>
    <row r="14" spans="2:3">
      <c r="B14" s="227" t="s">
        <v>205</v>
      </c>
      <c r="C14" s="224" t="s">
        <v>232</v>
      </c>
    </row>
    <row r="15" spans="2:3">
      <c r="B15" s="227" t="s">
        <v>263</v>
      </c>
      <c r="C15" s="224" t="s">
        <v>233</v>
      </c>
    </row>
    <row r="16" spans="2:3">
      <c r="B16" s="227" t="s">
        <v>254</v>
      </c>
      <c r="C16" s="224" t="s">
        <v>234</v>
      </c>
    </row>
    <row r="17" spans="2:3">
      <c r="B17" s="227" t="s">
        <v>359</v>
      </c>
      <c r="C17" s="224" t="s">
        <v>235</v>
      </c>
    </row>
    <row r="18" spans="2:3">
      <c r="B18" s="227" t="s">
        <v>260</v>
      </c>
      <c r="C18" s="224" t="s">
        <v>236</v>
      </c>
    </row>
    <row r="19" spans="2:3">
      <c r="B19" s="227" t="s">
        <v>264</v>
      </c>
      <c r="C19" s="224" t="s">
        <v>237</v>
      </c>
    </row>
    <row r="20" spans="2:3">
      <c r="B20" s="227" t="s">
        <v>204</v>
      </c>
      <c r="C20" s="224" t="s">
        <v>238</v>
      </c>
    </row>
    <row r="21" spans="2:3">
      <c r="B21" s="227" t="s">
        <v>396</v>
      </c>
      <c r="C21" s="224" t="s">
        <v>239</v>
      </c>
    </row>
    <row r="22" spans="2:3">
      <c r="B22" s="227" t="s">
        <v>262</v>
      </c>
      <c r="C22" s="224" t="s">
        <v>240</v>
      </c>
    </row>
    <row r="23" spans="2:3">
      <c r="B23" s="227" t="s">
        <v>397</v>
      </c>
      <c r="C23" s="224" t="s">
        <v>241</v>
      </c>
    </row>
    <row r="24" spans="2:3">
      <c r="B24" s="227" t="s">
        <v>215</v>
      </c>
      <c r="C24" s="224" t="s">
        <v>242</v>
      </c>
    </row>
    <row r="25" spans="2:3">
      <c r="B25" s="227" t="s">
        <v>206</v>
      </c>
      <c r="C25" s="224" t="s">
        <v>242</v>
      </c>
    </row>
    <row r="26" spans="2:3">
      <c r="B26" s="227" t="s">
        <v>229</v>
      </c>
      <c r="C26" s="224" t="s">
        <v>243</v>
      </c>
    </row>
    <row r="27" spans="2:3">
      <c r="B27" s="227" t="s">
        <v>223</v>
      </c>
      <c r="C27" s="224" t="s">
        <v>224</v>
      </c>
    </row>
    <row r="28" spans="2:3">
      <c r="B28" s="228" t="s">
        <v>230</v>
      </c>
      <c r="C28" s="224" t="s">
        <v>244</v>
      </c>
    </row>
    <row r="29" spans="2:3">
      <c r="B29" s="534">
        <v>2010</v>
      </c>
      <c r="C29" s="535" t="str">
        <f>B29&amp;" Energy statistics of Azerbaijan"</f>
        <v>2010 Energy statistics of Azerbaijan</v>
      </c>
    </row>
    <row r="30" spans="2:3">
      <c r="B30" s="225">
        <v>2015</v>
      </c>
      <c r="C30" s="535" t="str">
        <f>B30&amp;" Energy statistics of Azerbaijan"</f>
        <v>2015 Energy statistics of Azerbaijan</v>
      </c>
    </row>
    <row r="31" spans="2:3">
      <c r="B31" s="225">
        <v>2019</v>
      </c>
      <c r="C31" s="535" t="str">
        <f>B31&amp;" Energy statistics of Azerbaijan"</f>
        <v>2019 Energy statistics of Azerbaijan</v>
      </c>
    </row>
  </sheetData>
  <pageMargins left="0.7" right="0.7" top="0.75" bottom="0.75" header="0.3" footer="0.3"/>
  <pageSetup paperSize="9" orientation="portrait"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92D050"/>
  </sheetPr>
  <dimension ref="A1:U451"/>
  <sheetViews>
    <sheetView showGridLines="0" topLeftCell="A41" zoomScale="110" zoomScaleNormal="110" workbookViewId="0">
      <selection activeCell="D66" sqref="D66:G66"/>
    </sheetView>
  </sheetViews>
  <sheetFormatPr defaultColWidth="9.109375" defaultRowHeight="13.8"/>
  <cols>
    <col min="1" max="1" width="3.44140625" style="24" customWidth="1"/>
    <col min="2" max="2" width="11.6640625" style="24" bestFit="1" customWidth="1"/>
    <col min="3" max="3" width="12.33203125" style="24" customWidth="1"/>
    <col min="4" max="4" width="16.6640625" style="24" customWidth="1"/>
    <col min="5" max="5" width="56.33203125" style="24" bestFit="1" customWidth="1"/>
    <col min="6" max="6" width="12" style="24" customWidth="1"/>
    <col min="7" max="7" width="12.77734375" style="24" customWidth="1"/>
    <col min="8" max="8" width="14" style="24" customWidth="1"/>
    <col min="9" max="9" width="10.33203125" style="24" customWidth="1"/>
    <col min="10" max="11" width="9.109375" style="24"/>
    <col min="12" max="12" width="11.6640625" style="24" bestFit="1" customWidth="1"/>
    <col min="13" max="13" width="44.109375" style="24" customWidth="1"/>
    <col min="14" max="14" width="9.44140625" style="24" customWidth="1"/>
    <col min="15" max="15" width="46.6640625" style="24" bestFit="1" customWidth="1"/>
    <col min="16" max="16" width="10.44140625" style="24" bestFit="1" customWidth="1"/>
    <col min="17" max="17" width="9.109375" style="24" customWidth="1"/>
    <col min="18" max="18" width="9.109375" style="24"/>
    <col min="19" max="19" width="24.6640625" style="24" bestFit="1" customWidth="1"/>
    <col min="20" max="20" width="24.44140625" style="24" bestFit="1" customWidth="1"/>
    <col min="21" max="16384" width="9.109375" style="24"/>
  </cols>
  <sheetData>
    <row r="1" spans="2:21">
      <c r="D1" s="44"/>
    </row>
    <row r="2" spans="2:21">
      <c r="D2" s="44"/>
    </row>
    <row r="3" spans="2:21">
      <c r="D3" s="44"/>
    </row>
    <row r="4" spans="2:21">
      <c r="B4" s="47" t="s">
        <v>18</v>
      </c>
      <c r="C4" s="47"/>
      <c r="D4" s="48"/>
      <c r="E4" s="48"/>
      <c r="F4" s="48"/>
      <c r="G4" s="48"/>
      <c r="H4" s="48"/>
      <c r="I4" s="48"/>
      <c r="O4" s="48"/>
      <c r="P4" s="48"/>
      <c r="R4" s="194" t="s">
        <v>202</v>
      </c>
      <c r="S4" s="194"/>
      <c r="T4" s="194"/>
      <c r="U4" s="194"/>
    </row>
    <row r="5" spans="2:21">
      <c r="B5" s="49" t="s">
        <v>19</v>
      </c>
      <c r="C5" s="49" t="s">
        <v>1</v>
      </c>
      <c r="D5" s="49" t="s">
        <v>2</v>
      </c>
      <c r="E5" s="49" t="s">
        <v>3</v>
      </c>
      <c r="F5" s="49" t="s">
        <v>20</v>
      </c>
      <c r="G5" s="49" t="s">
        <v>21</v>
      </c>
      <c r="H5" s="49" t="s">
        <v>22</v>
      </c>
      <c r="I5" s="49" t="s">
        <v>23</v>
      </c>
      <c r="J5" s="49" t="s">
        <v>24</v>
      </c>
      <c r="R5" s="195" t="s">
        <v>203</v>
      </c>
      <c r="S5" s="194"/>
      <c r="T5" s="194"/>
      <c r="U5" s="194"/>
    </row>
    <row r="6" spans="2:21" ht="31.2" thickBot="1">
      <c r="B6" s="50" t="s">
        <v>28</v>
      </c>
      <c r="C6" s="50" t="s">
        <v>29</v>
      </c>
      <c r="D6" s="50" t="s">
        <v>30</v>
      </c>
      <c r="E6" s="50" t="s">
        <v>31</v>
      </c>
      <c r="F6" s="50" t="s">
        <v>32</v>
      </c>
      <c r="G6" s="50" t="s">
        <v>33</v>
      </c>
      <c r="H6" s="50" t="s">
        <v>34</v>
      </c>
      <c r="I6" s="50" t="s">
        <v>35</v>
      </c>
      <c r="J6" s="50" t="s">
        <v>36</v>
      </c>
      <c r="O6" s="145" t="s">
        <v>14</v>
      </c>
      <c r="P6" s="145" t="s">
        <v>15</v>
      </c>
      <c r="R6" s="100" t="s">
        <v>161</v>
      </c>
      <c r="S6" s="100"/>
      <c r="T6" s="100"/>
      <c r="U6" s="100"/>
    </row>
    <row r="7" spans="2:21" s="28" customFormat="1" ht="14.4">
      <c r="B7" s="123" t="s">
        <v>25</v>
      </c>
      <c r="C7" s="132"/>
      <c r="D7" s="133" t="str">
        <f>M13 &amp; P$7 &amp; R$7 &amp; VLOOKUP(O$7, $O$50:$P$75,2,FALSE) &amp; "E1"</f>
        <v>AGRPHBNGAE1</v>
      </c>
      <c r="E7" s="130" t="str">
        <f>+M10 &amp; " " &amp; S$7 &amp; " - " &amp; T$7 &amp; " " &amp; U$7</f>
        <v>Agriculture Heat Medium Temp. Boiler - Nat. Gas Existing 1</v>
      </c>
      <c r="F7" s="123" t="s">
        <v>44</v>
      </c>
      <c r="G7" s="123" t="s">
        <v>46</v>
      </c>
      <c r="H7" s="123"/>
      <c r="I7" s="134"/>
      <c r="J7" s="123"/>
      <c r="K7" s="180"/>
      <c r="L7" s="56" t="s">
        <v>169</v>
      </c>
      <c r="M7" s="118">
        <v>1</v>
      </c>
      <c r="N7" s="24"/>
      <c r="O7" s="141" t="str">
        <f>Commodities!$D$29&amp;","&amp;Commodities!$D$30&amp;","&amp;Commodities!$D$13</f>
        <v>AGRSNG1,AGRSNG2,AGRNGA</v>
      </c>
      <c r="P7" s="141" t="str">
        <f>+Commodities!$AL$6</f>
        <v>PH</v>
      </c>
      <c r="R7" s="98" t="s">
        <v>162</v>
      </c>
      <c r="S7" s="98" t="s">
        <v>155</v>
      </c>
      <c r="T7" s="98" t="s">
        <v>69</v>
      </c>
      <c r="U7" s="98" t="s">
        <v>154</v>
      </c>
    </row>
    <row r="8" spans="2:21">
      <c r="B8" s="285" t="str">
        <f t="shared" ref="B8:B43" si="0">+IF(ISBLANK(D8),"*","")</f>
        <v/>
      </c>
      <c r="C8" s="123"/>
      <c r="D8" s="133" t="str">
        <f>M13 &amp; P$8 &amp; R$8 &amp; VLOOKUP(O$8, $O$50:$P$75,2,FALSE) &amp; "E1"</f>
        <v>AGRPHBCOAE1</v>
      </c>
      <c r="E8" s="130" t="str">
        <f>+M10 &amp; " " &amp; S$8 &amp; " - " &amp; T$8 &amp; " " &amp; U$8</f>
        <v>Agriculture Heat Medium Temp. Boiler - Coal Existing 1</v>
      </c>
      <c r="F8" s="123" t="s">
        <v>44</v>
      </c>
      <c r="G8" s="123" t="s">
        <v>46</v>
      </c>
      <c r="H8" s="123"/>
      <c r="I8" s="120"/>
      <c r="J8" s="123"/>
      <c r="K8" s="63"/>
      <c r="L8" s="24" t="s">
        <v>128</v>
      </c>
      <c r="O8" s="141" t="str">
        <f>Commodities!$D$14</f>
        <v>AGRCOA</v>
      </c>
      <c r="P8" s="142" t="str">
        <f>+Commodities!$AL$6</f>
        <v>PH</v>
      </c>
      <c r="R8" s="96" t="str">
        <f t="shared" ref="R8:S10" si="1">+R$7</f>
        <v>B</v>
      </c>
      <c r="S8" s="96" t="str">
        <f t="shared" si="1"/>
        <v>Heat Medium Temp. Boiler</v>
      </c>
      <c r="T8" s="98" t="s">
        <v>55</v>
      </c>
      <c r="U8" s="96" t="str">
        <f>+U$7</f>
        <v>Existing 1</v>
      </c>
    </row>
    <row r="9" spans="2:21">
      <c r="B9" s="285" t="str">
        <f t="shared" si="0"/>
        <v/>
      </c>
      <c r="C9" s="123"/>
      <c r="D9" s="133" t="str">
        <f>M13 &amp; P$9 &amp; R$9 &amp; VLOOKUP(O$9, $O$50:$P$75,2,FALSE) &amp; "E1"</f>
        <v>AGRPHBDSLE1</v>
      </c>
      <c r="E9" s="130" t="str">
        <f>+M10 &amp; " " &amp; S$9 &amp; " - " &amp; T$9 &amp; " " &amp; U$9</f>
        <v>Agriculture Heat Medium Temp. Boiler - Diesel Existing 1</v>
      </c>
      <c r="F9" s="123" t="s">
        <v>44</v>
      </c>
      <c r="G9" s="123" t="s">
        <v>46</v>
      </c>
      <c r="H9" s="123"/>
      <c r="I9" s="123"/>
      <c r="J9" s="123"/>
      <c r="K9" s="63"/>
      <c r="L9" s="56" t="s">
        <v>171</v>
      </c>
      <c r="M9" s="58" t="s">
        <v>133</v>
      </c>
      <c r="O9" s="141" t="str">
        <f>Commodities!$D$27&amp;","&amp;Commodities!$D$28&amp;","&amp;Commodities!$D$15</f>
        <v>AGRDSB1,AGRDSB2,AGRDSL</v>
      </c>
      <c r="P9" s="142" t="str">
        <f>+Commodities!$AL$6</f>
        <v>PH</v>
      </c>
      <c r="R9" s="96" t="str">
        <f t="shared" si="1"/>
        <v>B</v>
      </c>
      <c r="S9" s="96" t="str">
        <f t="shared" si="1"/>
        <v>Heat Medium Temp. Boiler</v>
      </c>
      <c r="T9" s="98" t="s">
        <v>68</v>
      </c>
      <c r="U9" s="96" t="str">
        <f>+U$7</f>
        <v>Existing 1</v>
      </c>
    </row>
    <row r="10" spans="2:21">
      <c r="B10" s="285" t="str">
        <f t="shared" si="0"/>
        <v/>
      </c>
      <c r="C10" s="123"/>
      <c r="D10" s="133" t="str">
        <f>M13 &amp; P$10 &amp; R$10 &amp; VLOOKUP(O$10, $O$50:$P$75,2,FALSE) &amp; "E1"</f>
        <v>AGRPHBWPEE1</v>
      </c>
      <c r="E10" s="130" t="str">
        <f>+M10 &amp; " " &amp; S$10 &amp; " - " &amp; T$10 &amp; " " &amp; U$10</f>
        <v>Agriculture Heat Medium Temp. Boiler - Wood Pellets Existing 1</v>
      </c>
      <c r="F10" s="123" t="s">
        <v>44</v>
      </c>
      <c r="G10" s="123" t="s">
        <v>46</v>
      </c>
      <c r="H10" s="123"/>
      <c r="I10" s="123"/>
      <c r="J10" s="123"/>
      <c r="K10" s="63"/>
      <c r="L10" s="56" t="s">
        <v>174</v>
      </c>
      <c r="M10" s="64" t="str">
        <f>+INDEX(Commodities!$X$6:$X$6,M7)</f>
        <v>Agriculture</v>
      </c>
      <c r="O10" s="141" t="str">
        <f>Commodities!$D$16</f>
        <v>AGRWPE</v>
      </c>
      <c r="P10" s="142" t="str">
        <f>+Commodities!$AL$6</f>
        <v>PH</v>
      </c>
      <c r="R10" s="96" t="str">
        <f t="shared" si="1"/>
        <v>B</v>
      </c>
      <c r="S10" s="96" t="str">
        <f t="shared" si="1"/>
        <v>Heat Medium Temp. Boiler</v>
      </c>
      <c r="T10" s="98" t="s">
        <v>159</v>
      </c>
      <c r="U10" s="96" t="str">
        <f>+U$7</f>
        <v>Existing 1</v>
      </c>
    </row>
    <row r="11" spans="2:21">
      <c r="B11" s="123" t="str">
        <f t="shared" si="0"/>
        <v>*</v>
      </c>
      <c r="C11" s="123"/>
      <c r="D11" s="133"/>
      <c r="E11" s="130"/>
      <c r="F11" s="123"/>
      <c r="G11" s="123"/>
      <c r="H11" s="123"/>
      <c r="I11" s="123"/>
      <c r="J11" s="123"/>
      <c r="K11" s="63"/>
      <c r="L11" s="56" t="s">
        <v>128</v>
      </c>
      <c r="M11" s="64" t="str">
        <f>+INDEX(Commodities!$Y$6:$Y$6,M7)</f>
        <v xml:space="preserve">Agriculture, forestry and fishing </v>
      </c>
      <c r="O11" s="141" t="str">
        <f>Commodities!$D$17</f>
        <v>AGRWCH</v>
      </c>
      <c r="P11" s="142"/>
      <c r="R11" s="96"/>
      <c r="S11" s="96"/>
      <c r="T11" s="96"/>
      <c r="U11" s="96"/>
    </row>
    <row r="12" spans="2:21">
      <c r="B12" s="285" t="str">
        <f t="shared" si="0"/>
        <v/>
      </c>
      <c r="C12" s="123"/>
      <c r="D12" s="133" t="str">
        <f>M13 &amp; P$12 &amp; R$12 &amp; VLOOKUP(O$12, $O$50:$P$75,2,FALSE) &amp; "E1"</f>
        <v>AGRPHBBGAE1</v>
      </c>
      <c r="E12" s="130" t="str">
        <f>+M10 &amp; " " &amp; S$12 &amp; " - " &amp; T$12 &amp; " " &amp; U$12</f>
        <v>Agriculture Heat Medium Temp. Boiler - Biogas Existing 1</v>
      </c>
      <c r="F12" s="123" t="s">
        <v>44</v>
      </c>
      <c r="G12" s="123" t="s">
        <v>46</v>
      </c>
      <c r="H12" s="123"/>
      <c r="I12" s="123"/>
      <c r="J12" s="123"/>
      <c r="K12" s="63"/>
      <c r="L12" s="56" t="s">
        <v>170</v>
      </c>
      <c r="M12" s="64" t="str">
        <f>+INDEX(Commodities!$U$6:$U$6,M7)</f>
        <v>AG</v>
      </c>
      <c r="O12" s="141" t="str">
        <f>Commodities!$D$18</f>
        <v>AGRBGA</v>
      </c>
      <c r="P12" s="141" t="str">
        <f>+Commodities!$AL$6</f>
        <v>PH</v>
      </c>
      <c r="R12" s="96" t="str">
        <f t="shared" ref="R12:S16" si="2">+R$7</f>
        <v>B</v>
      </c>
      <c r="S12" s="96" t="str">
        <f t="shared" si="2"/>
        <v>Heat Medium Temp. Boiler</v>
      </c>
      <c r="T12" s="98" t="s">
        <v>77</v>
      </c>
      <c r="U12" s="96" t="str">
        <f>+U$7</f>
        <v>Existing 1</v>
      </c>
    </row>
    <row r="13" spans="2:21">
      <c r="B13" s="285" t="str">
        <f t="shared" si="0"/>
        <v/>
      </c>
      <c r="C13" s="123"/>
      <c r="D13" s="133" t="str">
        <f>M13 &amp; P$13 &amp; R$13 &amp; VLOOKUP(O$13, $O$50:$P$75,2,FALSE) &amp; "E1"</f>
        <v>AGRPHBHFOE1</v>
      </c>
      <c r="E13" s="130" t="str">
        <f>+M10 &amp; " " &amp; S$13 &amp; " - " &amp; T$13 &amp; " " &amp; U$13</f>
        <v>Agriculture Heat Medium Temp. Boiler - Heavy Fuel Oil Existing 1</v>
      </c>
      <c r="F13" s="123" t="s">
        <v>44</v>
      </c>
      <c r="G13" s="123" t="s">
        <v>46</v>
      </c>
      <c r="H13" s="123"/>
      <c r="I13" s="123"/>
      <c r="J13" s="123"/>
      <c r="K13" s="63"/>
      <c r="L13" s="56" t="s">
        <v>170</v>
      </c>
      <c r="M13" s="64" t="str">
        <f>+INDEX(Commodities!$W$6:$W$6,M7)</f>
        <v>AGR</v>
      </c>
      <c r="O13" s="141" t="str">
        <f>Commodities!$D$19</f>
        <v>AGRHFO</v>
      </c>
      <c r="P13" s="141" t="str">
        <f>+Commodities!$AL$6</f>
        <v>PH</v>
      </c>
      <c r="R13" s="96" t="str">
        <f t="shared" si="2"/>
        <v>B</v>
      </c>
      <c r="S13" s="96" t="str">
        <f t="shared" si="2"/>
        <v>Heat Medium Temp. Boiler</v>
      </c>
      <c r="T13" s="98" t="s">
        <v>111</v>
      </c>
      <c r="U13" s="96" t="str">
        <f>+U$7</f>
        <v>Existing 1</v>
      </c>
    </row>
    <row r="14" spans="2:21">
      <c r="B14" s="285" t="str">
        <f t="shared" si="0"/>
        <v/>
      </c>
      <c r="C14" s="123"/>
      <c r="D14" s="133" t="str">
        <f>M13 &amp; P$14 &amp; R$14 &amp; VLOOKUP(O$14, $O$50:$P$75,2,FALSE) &amp; "E1"</f>
        <v>AGRPHBLPGE1</v>
      </c>
      <c r="E14" s="130" t="str">
        <f>+M10 &amp; " " &amp; S$14 &amp; " - " &amp; T$14 &amp; " " &amp; U$14</f>
        <v>Agriculture Heat Medium Temp. Boiler - Liquified Petroleum Gas Existing 1</v>
      </c>
      <c r="F14" s="123" t="s">
        <v>44</v>
      </c>
      <c r="G14" s="123" t="s">
        <v>46</v>
      </c>
      <c r="H14" s="123"/>
      <c r="I14" s="123"/>
      <c r="J14" s="123"/>
      <c r="K14" s="63"/>
      <c r="O14" s="141" t="str">
        <f>Commodities!$D$20</f>
        <v>AGRLPG</v>
      </c>
      <c r="P14" s="141" t="str">
        <f>+Commodities!$AL$6</f>
        <v>PH</v>
      </c>
      <c r="R14" s="96" t="str">
        <f t="shared" si="2"/>
        <v>B</v>
      </c>
      <c r="S14" s="96" t="str">
        <f t="shared" si="2"/>
        <v>Heat Medium Temp. Boiler</v>
      </c>
      <c r="T14" s="98" t="s">
        <v>246</v>
      </c>
      <c r="U14" s="96" t="str">
        <f>+U$7</f>
        <v>Existing 1</v>
      </c>
    </row>
    <row r="15" spans="2:21">
      <c r="B15" s="285" t="str">
        <f t="shared" si="0"/>
        <v/>
      </c>
      <c r="C15" s="123"/>
      <c r="D15" s="133" t="str">
        <f>M13 &amp; P$15 &amp; R$15 &amp; VLOOKUP(O$15, $O$50:$P$75,2,FALSE) &amp; "E1"</f>
        <v>AGRPHBWSTE1</v>
      </c>
      <c r="E15" s="130" t="str">
        <f>+M10 &amp; " " &amp; S$15 &amp; " - " &amp; T$15 &amp; " " &amp; U$15</f>
        <v>Agriculture Heat Medium Temp. Boiler - Waste Existing 1</v>
      </c>
      <c r="F15" s="123" t="s">
        <v>44</v>
      </c>
      <c r="G15" s="123" t="s">
        <v>46</v>
      </c>
      <c r="H15" s="123"/>
      <c r="I15" s="123"/>
      <c r="J15" s="123"/>
      <c r="K15" s="63"/>
      <c r="O15" s="141" t="str">
        <f>Commodities!$D$21</f>
        <v>AGRWST</v>
      </c>
      <c r="P15" s="141" t="str">
        <f>+Commodities!$AL$6</f>
        <v>PH</v>
      </c>
      <c r="R15" s="96" t="str">
        <f t="shared" si="2"/>
        <v>B</v>
      </c>
      <c r="S15" s="96" t="str">
        <f t="shared" si="2"/>
        <v>Heat Medium Temp. Boiler</v>
      </c>
      <c r="T15" s="98" t="s">
        <v>80</v>
      </c>
      <c r="U15" s="96" t="str">
        <f>+U$7</f>
        <v>Existing 1</v>
      </c>
    </row>
    <row r="16" spans="2:21">
      <c r="B16" s="285" t="str">
        <f t="shared" si="0"/>
        <v/>
      </c>
      <c r="C16" s="123"/>
      <c r="D16" s="133" t="str">
        <f>M13 &amp; P$16 &amp; R$16 &amp; VLOOKUP(O$16, $O$50:$P$75,2,FALSE) &amp; "E1"</f>
        <v>AGRPHBHETE1</v>
      </c>
      <c r="E16" s="130" t="str">
        <f>+M10 &amp; " " &amp; S$16 &amp; " - " &amp; T$16 &amp; " " &amp; U$16</f>
        <v>Agriculture Heat Medium Temp. Boiler - Dist. Heat Existing 1</v>
      </c>
      <c r="F16" s="123" t="s">
        <v>44</v>
      </c>
      <c r="G16" s="123" t="s">
        <v>46</v>
      </c>
      <c r="H16" s="123"/>
      <c r="I16" s="123"/>
      <c r="J16" s="123"/>
      <c r="K16" s="63"/>
      <c r="O16" s="141" t="str">
        <f>Commodities!$D$22</f>
        <v>AGRHCE</v>
      </c>
      <c r="P16" s="141" t="str">
        <f>+Commodities!$AL$6</f>
        <v>PH</v>
      </c>
      <c r="R16" s="96" t="str">
        <f t="shared" si="2"/>
        <v>B</v>
      </c>
      <c r="S16" s="96" t="str">
        <f t="shared" si="2"/>
        <v>Heat Medium Temp. Boiler</v>
      </c>
      <c r="T16" s="98" t="s">
        <v>165</v>
      </c>
      <c r="U16" s="96" t="str">
        <f>+U$7</f>
        <v>Existing 1</v>
      </c>
    </row>
    <row r="17" spans="2:21">
      <c r="B17" s="285" t="str">
        <f t="shared" si="0"/>
        <v>*</v>
      </c>
      <c r="C17" s="123"/>
      <c r="D17" s="133"/>
      <c r="E17" s="130"/>
      <c r="F17" s="123"/>
      <c r="G17" s="123"/>
      <c r="H17" s="123"/>
      <c r="I17" s="123"/>
      <c r="J17" s="123"/>
      <c r="K17" s="63"/>
      <c r="O17" s="141" t="str">
        <f>Commodities!$D$24</f>
        <v>AGRHDE</v>
      </c>
      <c r="P17" s="142"/>
      <c r="R17" s="96"/>
      <c r="S17" s="96"/>
      <c r="T17" s="96"/>
      <c r="U17" s="96"/>
    </row>
    <row r="18" spans="2:21">
      <c r="B18" s="285" t="str">
        <f t="shared" si="0"/>
        <v/>
      </c>
      <c r="C18" s="123"/>
      <c r="D18" s="131" t="str">
        <f>M13 &amp; P$18 &amp; R$18 &amp; VLOOKUP(O$18, $O$50:$P$75,2,FALSE) &amp; "E1"</f>
        <v>AGRPHBELCE1</v>
      </c>
      <c r="E18" s="131" t="str">
        <f>+M10 &amp; " " &amp; S$18 &amp; " - " &amp; T$18 &amp; " " &amp; U$18</f>
        <v>Agriculture Heat Medium Temp. Boiler - Electricity Existing 1</v>
      </c>
      <c r="F18" s="126" t="s">
        <v>44</v>
      </c>
      <c r="G18" s="126" t="s">
        <v>46</v>
      </c>
      <c r="H18" s="126"/>
      <c r="I18" s="126"/>
      <c r="J18" s="126"/>
      <c r="K18" s="63"/>
      <c r="O18" s="143" t="str">
        <f>Commodities!$D$25</f>
        <v>AGRELC</v>
      </c>
      <c r="P18" s="143" t="str">
        <f>+Commodities!$AL$6</f>
        <v>PH</v>
      </c>
      <c r="R18" s="97" t="str">
        <f>+R$7</f>
        <v>B</v>
      </c>
      <c r="S18" s="97" t="str">
        <f>+S$7</f>
        <v>Heat Medium Temp. Boiler</v>
      </c>
      <c r="T18" s="99" t="s">
        <v>50</v>
      </c>
      <c r="U18" s="97" t="str">
        <f t="shared" ref="U18:U31" si="3">+U$7</f>
        <v>Existing 1</v>
      </c>
    </row>
    <row r="19" spans="2:21">
      <c r="B19" s="285" t="str">
        <f t="shared" si="0"/>
        <v/>
      </c>
      <c r="C19" s="123"/>
      <c r="D19" s="130" t="str">
        <f>M13 &amp; P$19 &amp; R$19 &amp; VLOOKUP(O$19, $O$50:$P$75,2,FALSE) &amp; "E1"</f>
        <v>AGRCOBNGAE1</v>
      </c>
      <c r="E19" s="130" t="str">
        <f>+M10 &amp; " " &amp; S$19 &amp; " - " &amp; T$19 &amp; " " &amp; U$19</f>
        <v>Agriculture Heat High Temp. Boiler - Nat. Gas Existing 1</v>
      </c>
      <c r="F19" s="123" t="s">
        <v>44</v>
      </c>
      <c r="G19" s="123" t="s">
        <v>46</v>
      </c>
      <c r="H19" s="123"/>
      <c r="I19" s="123"/>
      <c r="J19" s="123"/>
      <c r="K19" s="63"/>
      <c r="O19" s="141" t="str">
        <f>Commodities!$D$29&amp;","&amp;Commodities!$D$30&amp;","&amp;Commodities!$D$13</f>
        <v>AGRSNG1,AGRSNG2,AGRNGA</v>
      </c>
      <c r="P19" s="141" t="str">
        <f>+Commodities!$AL$7</f>
        <v>CO</v>
      </c>
      <c r="R19" s="96" t="str">
        <f t="shared" ref="R19:R31" si="4">+R$7</f>
        <v>B</v>
      </c>
      <c r="S19" s="98" t="s">
        <v>156</v>
      </c>
      <c r="T19" s="98" t="str">
        <f>+T$7</f>
        <v>Nat. Gas</v>
      </c>
      <c r="U19" s="96" t="str">
        <f t="shared" si="3"/>
        <v>Existing 1</v>
      </c>
    </row>
    <row r="20" spans="2:21">
      <c r="B20" s="285" t="str">
        <f t="shared" si="0"/>
        <v/>
      </c>
      <c r="C20" s="123"/>
      <c r="D20" s="130" t="str">
        <f>M13 &amp; P$20 &amp; R$20 &amp; VLOOKUP(O$20, $O$50:$P$75,2,FALSE) &amp; "E1"</f>
        <v>AGRCOBCOAE1</v>
      </c>
      <c r="E20" s="130" t="str">
        <f>+M10 &amp; " " &amp; S$20 &amp; " - " &amp; T$20 &amp; " " &amp; U$20</f>
        <v>Agriculture Heat High Temp. Boiler - Coal Existing 1</v>
      </c>
      <c r="F20" s="123" t="s">
        <v>44</v>
      </c>
      <c r="G20" s="123" t="s">
        <v>46</v>
      </c>
      <c r="H20" s="123"/>
      <c r="I20" s="123"/>
      <c r="J20" s="123"/>
      <c r="K20" s="63"/>
      <c r="O20" s="141" t="str">
        <f>Commodities!$D$14</f>
        <v>AGRCOA</v>
      </c>
      <c r="P20" s="141" t="str">
        <f>+Commodities!$AL$7</f>
        <v>CO</v>
      </c>
      <c r="R20" s="96" t="str">
        <f t="shared" si="4"/>
        <v>B</v>
      </c>
      <c r="S20" s="96" t="str">
        <f>$S$19</f>
        <v>Heat High Temp. Boiler</v>
      </c>
      <c r="T20" s="98" t="s">
        <v>55</v>
      </c>
      <c r="U20" s="96" t="str">
        <f>+U$7</f>
        <v>Existing 1</v>
      </c>
    </row>
    <row r="21" spans="2:21">
      <c r="B21" s="285" t="str">
        <f t="shared" si="0"/>
        <v/>
      </c>
      <c r="C21" s="123"/>
      <c r="D21" s="130" t="str">
        <f>M13 &amp; P$21 &amp; R$21 &amp; VLOOKUP(O$21, $O$50:$P$75,2,FALSE) &amp; "E1"</f>
        <v>AGRCOBDSLE1</v>
      </c>
      <c r="E21" s="130" t="str">
        <f>+M10 &amp; " " &amp; S$21 &amp; " - " &amp; T$21 &amp; " " &amp; U$21</f>
        <v>Agriculture Heat High Temp. Boiler - Diesel Existing 1</v>
      </c>
      <c r="F21" s="123" t="s">
        <v>44</v>
      </c>
      <c r="G21" s="123" t="s">
        <v>46</v>
      </c>
      <c r="H21" s="123"/>
      <c r="I21" s="123"/>
      <c r="J21" s="123"/>
      <c r="K21" s="63"/>
      <c r="O21" s="141" t="str">
        <f>Commodities!$D$27&amp;","&amp;Commodities!$D$28&amp;","&amp;Commodities!$D$15</f>
        <v>AGRDSB1,AGRDSB2,AGRDSL</v>
      </c>
      <c r="P21" s="141" t="str">
        <f>+Commodities!$AL$7</f>
        <v>CO</v>
      </c>
      <c r="R21" s="96" t="str">
        <f t="shared" si="4"/>
        <v>B</v>
      </c>
      <c r="S21" s="96" t="str">
        <f t="shared" ref="S21:S27" si="5">$S$19</f>
        <v>Heat High Temp. Boiler</v>
      </c>
      <c r="T21" s="98" t="s">
        <v>68</v>
      </c>
      <c r="U21" s="96" t="str">
        <f>+U$7</f>
        <v>Existing 1</v>
      </c>
    </row>
    <row r="22" spans="2:21">
      <c r="B22" s="285" t="str">
        <f t="shared" si="0"/>
        <v/>
      </c>
      <c r="C22" s="123"/>
      <c r="D22" s="130" t="str">
        <f>M13 &amp; P$22 &amp; R$22 &amp; VLOOKUP(O$22, $O$50:$P$75,2,FALSE) &amp; "E1"</f>
        <v>AGRCOBWPEE1</v>
      </c>
      <c r="E22" s="130" t="str">
        <f>+M10 &amp; " " &amp; S$22 &amp; " - " &amp; T$22 &amp; " " &amp; U$22</f>
        <v>Agriculture Heat High Temp. Boiler - Wood Pellets Existing 1</v>
      </c>
      <c r="F22" s="123" t="s">
        <v>44</v>
      </c>
      <c r="G22" s="123" t="s">
        <v>46</v>
      </c>
      <c r="H22" s="123"/>
      <c r="I22" s="123"/>
      <c r="J22" s="123"/>
      <c r="K22" s="63"/>
      <c r="O22" s="141" t="str">
        <f>Commodities!$D$16</f>
        <v>AGRWPE</v>
      </c>
      <c r="P22" s="141" t="str">
        <f>+Commodities!$AL$7</f>
        <v>CO</v>
      </c>
      <c r="R22" s="96" t="str">
        <f t="shared" si="4"/>
        <v>B</v>
      </c>
      <c r="S22" s="96" t="str">
        <f t="shared" si="5"/>
        <v>Heat High Temp. Boiler</v>
      </c>
      <c r="T22" s="98" t="s">
        <v>159</v>
      </c>
      <c r="U22" s="96" t="str">
        <f>+U$7</f>
        <v>Existing 1</v>
      </c>
    </row>
    <row r="23" spans="2:21">
      <c r="B23" s="285" t="str">
        <f t="shared" si="0"/>
        <v>*</v>
      </c>
      <c r="C23" s="123"/>
      <c r="D23" s="130"/>
      <c r="E23" s="130"/>
      <c r="F23" s="123"/>
      <c r="G23" s="123"/>
      <c r="H23" s="123"/>
      <c r="I23" s="123"/>
      <c r="J23" s="123"/>
      <c r="K23" s="63"/>
      <c r="O23" s="141" t="str">
        <f>Commodities!$D$17</f>
        <v>AGRWCH</v>
      </c>
      <c r="P23" s="141"/>
      <c r="R23" s="96"/>
      <c r="S23" s="96"/>
      <c r="T23" s="98"/>
      <c r="U23" s="96"/>
    </row>
    <row r="24" spans="2:21">
      <c r="B24" s="285" t="str">
        <f t="shared" si="0"/>
        <v/>
      </c>
      <c r="C24" s="123"/>
      <c r="D24" s="130" t="str">
        <f>M13 &amp; P$24 &amp; R$24 &amp; VLOOKUP(O$24, $O$50:$P$75,2,FALSE) &amp; "E1"</f>
        <v>AGRCOBHFOE1</v>
      </c>
      <c r="E24" s="130" t="str">
        <f>+M10 &amp; " " &amp; S$24 &amp; " - " &amp; T$24 &amp; " " &amp; U$24</f>
        <v>Agriculture Heat High Temp. Boiler - Heavy Fuel Oil Existing 1</v>
      </c>
      <c r="F24" s="123" t="s">
        <v>44</v>
      </c>
      <c r="G24" s="123" t="s">
        <v>46</v>
      </c>
      <c r="H24" s="123"/>
      <c r="I24" s="123"/>
      <c r="J24" s="123"/>
      <c r="K24" s="63"/>
      <c r="O24" s="141" t="str">
        <f>Commodities!$D$19</f>
        <v>AGRHFO</v>
      </c>
      <c r="P24" s="141" t="str">
        <f>+Commodities!$AL$7</f>
        <v>CO</v>
      </c>
      <c r="R24" s="96" t="str">
        <f t="shared" si="4"/>
        <v>B</v>
      </c>
      <c r="S24" s="96" t="str">
        <f t="shared" si="5"/>
        <v>Heat High Temp. Boiler</v>
      </c>
      <c r="T24" s="98" t="s">
        <v>111</v>
      </c>
      <c r="U24" s="96" t="str">
        <f>+U$7</f>
        <v>Existing 1</v>
      </c>
    </row>
    <row r="25" spans="2:21">
      <c r="B25" s="285" t="str">
        <f t="shared" si="0"/>
        <v/>
      </c>
      <c r="C25" s="123"/>
      <c r="D25" s="130" t="str">
        <f>M13 &amp; P$25 &amp; R$25 &amp; VLOOKUP(O$25, $O$50:$P$75,2,FALSE) &amp; "E1"</f>
        <v>AGRCOBLPGE1</v>
      </c>
      <c r="E25" s="130" t="str">
        <f>+M10 &amp; " " &amp; S$25 &amp; " - " &amp; T$25 &amp; " " &amp; U$25</f>
        <v>Agriculture Heat High Temp. Boiler - Liquified Petroleum Gas Existing 1</v>
      </c>
      <c r="F25" s="123" t="s">
        <v>44</v>
      </c>
      <c r="G25" s="123" t="s">
        <v>46</v>
      </c>
      <c r="H25" s="123"/>
      <c r="I25" s="123"/>
      <c r="J25" s="123"/>
      <c r="K25" s="63"/>
      <c r="O25" s="141" t="str">
        <f>Commodities!$D$20</f>
        <v>AGRLPG</v>
      </c>
      <c r="P25" s="141" t="str">
        <f>+Commodities!$AL$7</f>
        <v>CO</v>
      </c>
      <c r="R25" s="96" t="str">
        <f t="shared" si="4"/>
        <v>B</v>
      </c>
      <c r="S25" s="96" t="str">
        <f t="shared" si="5"/>
        <v>Heat High Temp. Boiler</v>
      </c>
      <c r="T25" s="98" t="s">
        <v>246</v>
      </c>
      <c r="U25" s="96" t="str">
        <f>+U$7</f>
        <v>Existing 1</v>
      </c>
    </row>
    <row r="26" spans="2:21">
      <c r="B26" s="285" t="str">
        <f t="shared" si="0"/>
        <v/>
      </c>
      <c r="C26" s="123"/>
      <c r="D26" s="130" t="str">
        <f>M13 &amp; P$26 &amp; R$26 &amp; VLOOKUP(O$26, $O$50:$P$75,2,FALSE) &amp; "E1"</f>
        <v>AGRCOBWSTE1</v>
      </c>
      <c r="E26" s="130" t="str">
        <f>+M10 &amp; " " &amp; S$26 &amp; " - " &amp; T$26 &amp; " " &amp; U$26</f>
        <v>Agriculture Heat High Temp. Boiler - Waste Existing 1</v>
      </c>
      <c r="F26" s="123" t="s">
        <v>44</v>
      </c>
      <c r="G26" s="123" t="s">
        <v>46</v>
      </c>
      <c r="H26" s="123"/>
      <c r="I26" s="123"/>
      <c r="J26" s="123"/>
      <c r="K26" s="63"/>
      <c r="O26" s="141" t="str">
        <f>Commodities!$D$21</f>
        <v>AGRWST</v>
      </c>
      <c r="P26" s="141" t="str">
        <f>+Commodities!$AL$7</f>
        <v>CO</v>
      </c>
      <c r="R26" s="96" t="str">
        <f t="shared" si="4"/>
        <v>B</v>
      </c>
      <c r="S26" s="96" t="str">
        <f t="shared" si="5"/>
        <v>Heat High Temp. Boiler</v>
      </c>
      <c r="T26" s="98" t="s">
        <v>80</v>
      </c>
      <c r="U26" s="96" t="s">
        <v>154</v>
      </c>
    </row>
    <row r="27" spans="2:21">
      <c r="B27" s="285" t="str">
        <f t="shared" si="0"/>
        <v/>
      </c>
      <c r="C27" s="123"/>
      <c r="D27" s="131" t="str">
        <f>M13 &amp; P$27 &amp; R$27 &amp; VLOOKUP(O$27, $O$50:$P$75,2,FALSE) &amp; "E1"</f>
        <v>AGRCOBELCE1</v>
      </c>
      <c r="E27" s="131" t="str">
        <f>+M10 &amp; " " &amp; S$27 &amp; " - " &amp; T$27 &amp; " " &amp; U$27</f>
        <v>Agriculture Heat High Temp. Boiler - Electricity Existing 1</v>
      </c>
      <c r="F27" s="126" t="s">
        <v>44</v>
      </c>
      <c r="G27" s="126" t="s">
        <v>46</v>
      </c>
      <c r="H27" s="126"/>
      <c r="I27" s="126"/>
      <c r="J27" s="126"/>
      <c r="K27" s="63"/>
      <c r="O27" s="143" t="str">
        <f>Commodities!$D$25</f>
        <v>AGRELC</v>
      </c>
      <c r="P27" s="143" t="str">
        <f>+Commodities!$AL$7</f>
        <v>CO</v>
      </c>
      <c r="R27" s="97" t="str">
        <f t="shared" si="4"/>
        <v>B</v>
      </c>
      <c r="S27" s="97" t="str">
        <f t="shared" si="5"/>
        <v>Heat High Temp. Boiler</v>
      </c>
      <c r="T27" s="99" t="s">
        <v>50</v>
      </c>
      <c r="U27" s="97" t="s">
        <v>154</v>
      </c>
    </row>
    <row r="28" spans="2:21">
      <c r="B28" s="285" t="str">
        <f t="shared" si="0"/>
        <v/>
      </c>
      <c r="C28" s="123"/>
      <c r="D28" s="133" t="str">
        <f>M13 &amp; P$28 &amp; R$28 &amp; VLOOKUP(O$28, $O$50:$P$75,2,FALSE) &amp; "E1"</f>
        <v>AGRSHBNGAE1</v>
      </c>
      <c r="E28" s="130" t="str">
        <f>+M10 &amp; " " &amp; S$28 &amp; " - " &amp; T$28 &amp; " " &amp; U$28</f>
        <v>Agriculture Heat Room Boiler - Nat. Gas Existing 1</v>
      </c>
      <c r="F28" s="123" t="s">
        <v>44</v>
      </c>
      <c r="G28" s="123" t="s">
        <v>46</v>
      </c>
      <c r="H28" s="123"/>
      <c r="I28" s="123"/>
      <c r="J28" s="123"/>
      <c r="K28" s="63"/>
      <c r="O28" s="141" t="str">
        <f>Commodities!$D$29&amp;","&amp;Commodities!$D$30&amp;","&amp;Commodities!$D$13</f>
        <v>AGRSNG1,AGRSNG2,AGRNGA</v>
      </c>
      <c r="P28" s="141" t="str">
        <f>+Commodities!$AL$8</f>
        <v>SH</v>
      </c>
      <c r="R28" s="96" t="str">
        <f t="shared" si="4"/>
        <v>B</v>
      </c>
      <c r="S28" s="98" t="s">
        <v>160</v>
      </c>
      <c r="T28" s="96" t="str">
        <f>+T7</f>
        <v>Nat. Gas</v>
      </c>
      <c r="U28" s="96" t="str">
        <f t="shared" si="3"/>
        <v>Existing 1</v>
      </c>
    </row>
    <row r="29" spans="2:21">
      <c r="B29" s="285" t="str">
        <f t="shared" si="0"/>
        <v/>
      </c>
      <c r="C29" s="123"/>
      <c r="D29" s="133" t="str">
        <f>M13 &amp; P$29 &amp; R$29 &amp; VLOOKUP(O$29, $O$50:$P$75,2,FALSE) &amp; "E1"</f>
        <v>AGRSHBCOAE1</v>
      </c>
      <c r="E29" s="130" t="str">
        <f>+M10 &amp; " " &amp; S$29 &amp; " - " &amp; T$29 &amp; " " &amp; U$29</f>
        <v>Agriculture Heat Room Boiler - Coal Existing 1</v>
      </c>
      <c r="F29" s="123" t="s">
        <v>44</v>
      </c>
      <c r="G29" s="123" t="s">
        <v>46</v>
      </c>
      <c r="H29" s="123"/>
      <c r="I29" s="123"/>
      <c r="J29" s="123"/>
      <c r="K29" s="63"/>
      <c r="O29" s="141" t="str">
        <f>Commodities!$D$14</f>
        <v>AGRCOA</v>
      </c>
      <c r="P29" s="141" t="str">
        <f>+Commodities!$AL$8</f>
        <v>SH</v>
      </c>
      <c r="R29" s="96" t="str">
        <f t="shared" si="4"/>
        <v>B</v>
      </c>
      <c r="S29" s="96" t="str">
        <f>+S$28</f>
        <v>Heat Room Boiler</v>
      </c>
      <c r="T29" s="96" t="str">
        <f>+T8</f>
        <v>Coal</v>
      </c>
      <c r="U29" s="96" t="str">
        <f t="shared" si="3"/>
        <v>Existing 1</v>
      </c>
    </row>
    <row r="30" spans="2:21">
      <c r="B30" s="285" t="str">
        <f t="shared" si="0"/>
        <v/>
      </c>
      <c r="C30" s="123"/>
      <c r="D30" s="133" t="str">
        <f>M13 &amp; P$30 &amp; R$30 &amp; VLOOKUP(O$30, $O$50:$P$75,2,FALSE) &amp; "E1"</f>
        <v>AGRSHBDSLE1</v>
      </c>
      <c r="E30" s="130" t="str">
        <f>+M10 &amp; " " &amp; S$30 &amp; " - " &amp; T$30 &amp; " " &amp; U$30</f>
        <v>Agriculture Heat Room Boiler - Diesel Existing 1</v>
      </c>
      <c r="F30" s="123" t="s">
        <v>44</v>
      </c>
      <c r="G30" s="123" t="s">
        <v>46</v>
      </c>
      <c r="H30" s="123"/>
      <c r="I30" s="123"/>
      <c r="J30" s="123"/>
      <c r="K30" s="63"/>
      <c r="O30" s="141" t="str">
        <f>Commodities!$D$27&amp;","&amp;Commodities!$D$28&amp;","&amp;Commodities!$D$15</f>
        <v>AGRDSB1,AGRDSB2,AGRDSL</v>
      </c>
      <c r="P30" s="141" t="str">
        <f>+Commodities!$AL$8</f>
        <v>SH</v>
      </c>
      <c r="R30" s="96" t="str">
        <f t="shared" si="4"/>
        <v>B</v>
      </c>
      <c r="S30" s="96" t="str">
        <f>+S$28</f>
        <v>Heat Room Boiler</v>
      </c>
      <c r="T30" s="96" t="str">
        <f>+T9</f>
        <v>Diesel</v>
      </c>
      <c r="U30" s="96" t="str">
        <f t="shared" si="3"/>
        <v>Existing 1</v>
      </c>
    </row>
    <row r="31" spans="2:21">
      <c r="B31" s="285" t="str">
        <f t="shared" si="0"/>
        <v/>
      </c>
      <c r="C31" s="123"/>
      <c r="D31" s="133" t="str">
        <f>M13 &amp; P$31 &amp; R$31 &amp; VLOOKUP(O$31, $O$50:$P$75,2,FALSE) &amp; "E1"</f>
        <v>AGRSHBWPEE1</v>
      </c>
      <c r="E31" s="130" t="str">
        <f>+M10 &amp; " " &amp; S$31 &amp; " - " &amp; T$31 &amp; " " &amp; U$31</f>
        <v>Agriculture Heat Room Boiler - Wood Pellets Existing 1</v>
      </c>
      <c r="F31" s="123" t="s">
        <v>44</v>
      </c>
      <c r="G31" s="123" t="s">
        <v>46</v>
      </c>
      <c r="H31" s="123"/>
      <c r="I31" s="123"/>
      <c r="J31" s="123"/>
      <c r="K31" s="63"/>
      <c r="O31" s="141" t="str">
        <f>Commodities!$D$16</f>
        <v>AGRWPE</v>
      </c>
      <c r="P31" s="141" t="str">
        <f>+Commodities!$AL$8</f>
        <v>SH</v>
      </c>
      <c r="R31" s="96" t="str">
        <f t="shared" si="4"/>
        <v>B</v>
      </c>
      <c r="S31" s="96" t="str">
        <f>+S$28</f>
        <v>Heat Room Boiler</v>
      </c>
      <c r="T31" s="96" t="str">
        <f>+T10</f>
        <v>Wood Pellets</v>
      </c>
      <c r="U31" s="96" t="str">
        <f t="shared" si="3"/>
        <v>Existing 1</v>
      </c>
    </row>
    <row r="32" spans="2:21">
      <c r="B32" s="285" t="str">
        <f t="shared" si="0"/>
        <v>*</v>
      </c>
      <c r="C32" s="123"/>
      <c r="D32" s="133"/>
      <c r="E32" s="130"/>
      <c r="F32" s="123"/>
      <c r="G32" s="123"/>
      <c r="H32" s="123"/>
      <c r="I32" s="123"/>
      <c r="J32" s="123"/>
      <c r="K32" s="63"/>
      <c r="O32" s="141" t="str">
        <f>Commodities!$D$17</f>
        <v>AGRWCH</v>
      </c>
      <c r="P32" s="141"/>
      <c r="R32" s="96"/>
      <c r="S32" s="96"/>
      <c r="T32" s="96"/>
      <c r="U32" s="96"/>
    </row>
    <row r="33" spans="1:21">
      <c r="B33" s="285" t="str">
        <f t="shared" si="0"/>
        <v/>
      </c>
      <c r="C33" s="123"/>
      <c r="D33" s="133" t="str">
        <f>M13 &amp; P$33 &amp; R$33 &amp; VLOOKUP(O$33, $O$50:$P$75,2,FALSE) &amp; "E1"</f>
        <v>AGRSHBBGAE1</v>
      </c>
      <c r="E33" s="130" t="str">
        <f>+M10 &amp; " " &amp; S$33 &amp; " - " &amp; T$33 &amp; " " &amp; U$33</f>
        <v>Agriculture Heat Room Boiler - Biogas Existing 1</v>
      </c>
      <c r="F33" s="123" t="s">
        <v>44</v>
      </c>
      <c r="G33" s="123" t="s">
        <v>46</v>
      </c>
      <c r="H33" s="123"/>
      <c r="I33" s="123"/>
      <c r="J33" s="123"/>
      <c r="K33" s="63"/>
      <c r="O33" s="141" t="str">
        <f>Commodities!$D$18</f>
        <v>AGRBGA</v>
      </c>
      <c r="P33" s="141" t="str">
        <f>+Commodities!$AL$8</f>
        <v>SH</v>
      </c>
      <c r="R33" s="96" t="str">
        <f>+R$7</f>
        <v>B</v>
      </c>
      <c r="S33" s="96" t="str">
        <f>+S$28</f>
        <v>Heat Room Boiler</v>
      </c>
      <c r="T33" s="96" t="str">
        <f>+T12</f>
        <v>Biogas</v>
      </c>
      <c r="U33" s="96" t="str">
        <f>+U$7</f>
        <v>Existing 1</v>
      </c>
    </row>
    <row r="34" spans="1:21">
      <c r="B34" s="285" t="str">
        <f t="shared" si="0"/>
        <v/>
      </c>
      <c r="C34" s="123"/>
      <c r="D34" s="133" t="str">
        <f>M13 &amp; P$34 &amp; R$34 &amp; VLOOKUP(O$34, $O$50:$P$75,2,FALSE) &amp; "E1"</f>
        <v>AGRSHBHFOE1</v>
      </c>
      <c r="E34" s="130" t="str">
        <f>+M10 &amp; " " &amp; S$34 &amp; " - " &amp; T$34 &amp; " " &amp; U$34</f>
        <v>Agriculture Heat Room Boiler - Heavy Fuel Oil Existing 1</v>
      </c>
      <c r="F34" s="123" t="s">
        <v>44</v>
      </c>
      <c r="G34" s="123" t="s">
        <v>46</v>
      </c>
      <c r="H34" s="123"/>
      <c r="I34" s="123"/>
      <c r="J34" s="123"/>
      <c r="K34" s="63"/>
      <c r="O34" s="141" t="str">
        <f>Commodities!$D$19</f>
        <v>AGRHFO</v>
      </c>
      <c r="P34" s="141" t="str">
        <f>+Commodities!$AL$8</f>
        <v>SH</v>
      </c>
      <c r="R34" s="96" t="str">
        <f>+R$7</f>
        <v>B</v>
      </c>
      <c r="S34" s="96" t="str">
        <f>+S$28</f>
        <v>Heat Room Boiler</v>
      </c>
      <c r="T34" s="96" t="str">
        <f>+T13</f>
        <v>Heavy Fuel Oil</v>
      </c>
      <c r="U34" s="96" t="str">
        <f>+U$7</f>
        <v>Existing 1</v>
      </c>
    </row>
    <row r="35" spans="1:21">
      <c r="B35" s="285" t="str">
        <f t="shared" si="0"/>
        <v/>
      </c>
      <c r="C35" s="123"/>
      <c r="D35" s="133" t="str">
        <f>M13 &amp; P$35 &amp; R$35 &amp; VLOOKUP(O$35, $O$50:$P$75,2,FALSE) &amp; "E1"</f>
        <v>AGRSHBLPGE1</v>
      </c>
      <c r="E35" s="130" t="str">
        <f>+M10 &amp; " " &amp; S$35 &amp; " - " &amp; T$35 &amp; " " &amp; U$35</f>
        <v>Agriculture Heat Room Boiler - Liquified Petroleum Gas Existing 1</v>
      </c>
      <c r="F35" s="123" t="s">
        <v>44</v>
      </c>
      <c r="G35" s="123" t="s">
        <v>46</v>
      </c>
      <c r="H35" s="123"/>
      <c r="I35" s="123"/>
      <c r="J35" s="123"/>
      <c r="K35" s="63"/>
      <c r="O35" s="141" t="str">
        <f>Commodities!$D$20</f>
        <v>AGRLPG</v>
      </c>
      <c r="P35" s="141" t="str">
        <f>+Commodities!$AL$8</f>
        <v>SH</v>
      </c>
      <c r="R35" s="96" t="str">
        <f>+R$7</f>
        <v>B</v>
      </c>
      <c r="S35" s="96" t="str">
        <f>+S$28</f>
        <v>Heat Room Boiler</v>
      </c>
      <c r="T35" s="96" t="str">
        <f>+T14</f>
        <v>Liquified Petroleum Gas</v>
      </c>
      <c r="U35" s="96" t="str">
        <f>+U$7</f>
        <v>Existing 1</v>
      </c>
    </row>
    <row r="36" spans="1:21">
      <c r="B36" s="285" t="str">
        <f t="shared" si="0"/>
        <v/>
      </c>
      <c r="C36" s="123"/>
      <c r="D36" s="133" t="str">
        <f>M13 &amp; P$36 &amp; R$36 &amp; VLOOKUP(O$36, $O$50:$P$75,2,FALSE) &amp; "E1"</f>
        <v>AGRSHBWSTE1</v>
      </c>
      <c r="E36" s="130" t="str">
        <f>+M10 &amp; " " &amp; S$36 &amp; " - " &amp; T$36 &amp; " " &amp; U$36</f>
        <v>Agriculture Heat Room Boiler - Waste Existing 1</v>
      </c>
      <c r="F36" s="123" t="s">
        <v>44</v>
      </c>
      <c r="G36" s="123" t="s">
        <v>46</v>
      </c>
      <c r="H36" s="123"/>
      <c r="I36" s="123"/>
      <c r="J36" s="123"/>
      <c r="K36" s="63"/>
      <c r="O36" s="141" t="str">
        <f>Commodities!$D$21</f>
        <v>AGRWST</v>
      </c>
      <c r="P36" s="141" t="str">
        <f>+Commodities!$AL$8</f>
        <v>SH</v>
      </c>
      <c r="R36" s="96" t="str">
        <f>+R$7</f>
        <v>B</v>
      </c>
      <c r="S36" s="96" t="str">
        <f>+S$28</f>
        <v>Heat Room Boiler</v>
      </c>
      <c r="T36" s="96" t="str">
        <f>+T15</f>
        <v>Waste</v>
      </c>
      <c r="U36" s="96" t="str">
        <f>+U$7</f>
        <v>Existing 1</v>
      </c>
    </row>
    <row r="37" spans="1:21">
      <c r="B37" s="285" t="str">
        <f t="shared" si="0"/>
        <v/>
      </c>
      <c r="C37" s="123"/>
      <c r="D37" s="133" t="str">
        <f>M13 &amp; P$37 &amp; R$37 &amp; VLOOKUP(O$37, $O$50:$P$75,2,FALSE) &amp; "E1"</f>
        <v>AGRSHBHETE1</v>
      </c>
      <c r="E37" s="130" t="str">
        <f>+M10 &amp; " " &amp; S$37 &amp; " - " &amp; T$37 &amp; " " &amp; U$37</f>
        <v>Agriculture Heat Room Boiler - Dist. Heat Existing 1</v>
      </c>
      <c r="F37" s="123" t="s">
        <v>44</v>
      </c>
      <c r="G37" s="123" t="s">
        <v>46</v>
      </c>
      <c r="H37" s="123"/>
      <c r="I37" s="123"/>
      <c r="J37" s="123"/>
      <c r="K37" s="63"/>
      <c r="O37" s="141" t="str">
        <f>Commodities!$D$22</f>
        <v>AGRHCE</v>
      </c>
      <c r="P37" s="141" t="str">
        <f>+Commodities!$AL$8</f>
        <v>SH</v>
      </c>
      <c r="R37" s="96" t="str">
        <f>+R$7</f>
        <v>B</v>
      </c>
      <c r="S37" s="96" t="str">
        <f>+S$28</f>
        <v>Heat Room Boiler</v>
      </c>
      <c r="T37" s="96" t="str">
        <f>+T16</f>
        <v>Dist. Heat</v>
      </c>
      <c r="U37" s="96" t="str">
        <f>+U$7</f>
        <v>Existing 1</v>
      </c>
    </row>
    <row r="38" spans="1:21">
      <c r="B38" s="285" t="str">
        <f t="shared" si="0"/>
        <v>*</v>
      </c>
      <c r="C38" s="133"/>
      <c r="D38" s="133"/>
      <c r="E38" s="133"/>
      <c r="F38" s="136"/>
      <c r="G38" s="133"/>
      <c r="H38" s="133"/>
      <c r="I38" s="133"/>
      <c r="J38" s="133"/>
      <c r="K38" s="63"/>
      <c r="O38" s="141" t="str">
        <f>Commodities!$D$24</f>
        <v>AGRHDE</v>
      </c>
      <c r="P38" s="141"/>
      <c r="R38" s="96"/>
      <c r="S38" s="96"/>
      <c r="T38" s="96"/>
      <c r="U38" s="96"/>
    </row>
    <row r="39" spans="1:21">
      <c r="B39" s="285" t="str">
        <f t="shared" si="0"/>
        <v/>
      </c>
      <c r="C39" s="133"/>
      <c r="D39" s="131" t="str">
        <f>M13 &amp; P$39 &amp; R$39 &amp; VLOOKUP(O$39, $O$50:$P$75,2,FALSE) &amp; "E1"</f>
        <v>AGRSHBELCE1</v>
      </c>
      <c r="E39" s="131" t="str">
        <f>+M10 &amp; " " &amp; S$39 &amp; " - " &amp; T$39 &amp; " " &amp; U$39</f>
        <v>Agriculture Heat Room Boiler - Electricity Existing 1</v>
      </c>
      <c r="F39" s="126" t="s">
        <v>44</v>
      </c>
      <c r="G39" s="126" t="s">
        <v>46</v>
      </c>
      <c r="H39" s="126"/>
      <c r="I39" s="126"/>
      <c r="J39" s="126"/>
      <c r="K39" s="63"/>
      <c r="O39" s="142" t="str">
        <f>Commodities!$D$25</f>
        <v>AGRELC</v>
      </c>
      <c r="P39" s="143" t="str">
        <f>+Commodities!$AL$8</f>
        <v>SH</v>
      </c>
      <c r="R39" s="97" t="str">
        <f>+R$7</f>
        <v>B</v>
      </c>
      <c r="S39" s="97" t="str">
        <f>+S$28</f>
        <v>Heat Room Boiler</v>
      </c>
      <c r="T39" s="97" t="str">
        <f>+T$18</f>
        <v>Electricity</v>
      </c>
      <c r="U39" s="97" t="str">
        <f>+U$7</f>
        <v>Existing 1</v>
      </c>
    </row>
    <row r="40" spans="1:21">
      <c r="B40" s="285" t="str">
        <f t="shared" si="0"/>
        <v/>
      </c>
      <c r="C40" s="133"/>
      <c r="D40" s="133" t="str">
        <f>M13 &amp; P$40 &amp; R$40 &amp; VLOOKUP(O$40, $O$50:$P$75,2,FALSE) &amp; "E1"</f>
        <v>AGRLAAELCE1</v>
      </c>
      <c r="E40" s="133" t="str">
        <f>+M10 &amp; " " &amp; S$40 &amp; " - " &amp; T$40 &amp; " " &amp; U$40</f>
        <v>Agriculture Electricity Light Appliance - Electricity Existing 1</v>
      </c>
      <c r="F40" s="136" t="s">
        <v>44</v>
      </c>
      <c r="G40" s="133" t="s">
        <v>46</v>
      </c>
      <c r="H40" s="133"/>
      <c r="I40" s="133"/>
      <c r="J40" s="133"/>
      <c r="K40" s="63"/>
      <c r="O40" s="144" t="str">
        <f>Commodities!$D$25</f>
        <v>AGRELC</v>
      </c>
      <c r="P40" s="141" t="str">
        <f>+Commodities!$AL$9</f>
        <v>LA</v>
      </c>
      <c r="R40" s="98" t="s">
        <v>163</v>
      </c>
      <c r="S40" s="98" t="s">
        <v>157</v>
      </c>
      <c r="T40" s="96" t="str">
        <f>+T$18</f>
        <v>Electricity</v>
      </c>
      <c r="U40" s="96" t="str">
        <f>+U$7</f>
        <v>Existing 1</v>
      </c>
    </row>
    <row r="41" spans="1:21">
      <c r="B41" s="285" t="str">
        <f t="shared" si="0"/>
        <v/>
      </c>
      <c r="C41" s="133"/>
      <c r="D41" s="131" t="str">
        <f>M13 &amp; P$41 &amp; R$41 &amp; VLOOKUP(O$41, $O$50:$P$75,2,FALSE) &amp; "E1"</f>
        <v>AGREMMELCE1</v>
      </c>
      <c r="E41" s="131" t="str">
        <f>+M10 &amp; " " &amp; S$41 &amp; " - " &amp; T$41 &amp; " " &amp; U$41</f>
        <v>Agriculture Electricity Motors - Electricity Existing 1</v>
      </c>
      <c r="F41" s="126" t="s">
        <v>44</v>
      </c>
      <c r="G41" s="126" t="s">
        <v>46</v>
      </c>
      <c r="H41" s="126"/>
      <c r="I41" s="126"/>
      <c r="J41" s="126"/>
      <c r="K41" s="63"/>
      <c r="O41" s="143" t="str">
        <f>Commodities!$D$25</f>
        <v>AGRELC</v>
      </c>
      <c r="P41" s="143" t="str">
        <f>+Commodities!$AL$10</f>
        <v>EM</v>
      </c>
      <c r="R41" s="99" t="s">
        <v>193</v>
      </c>
      <c r="S41" s="99" t="s">
        <v>158</v>
      </c>
      <c r="T41" s="97" t="str">
        <f>+T$18</f>
        <v>Electricity</v>
      </c>
      <c r="U41" s="97" t="str">
        <f>+U$7</f>
        <v>Existing 1</v>
      </c>
    </row>
    <row r="42" spans="1:21">
      <c r="A42" s="217"/>
      <c r="B42" s="285" t="str">
        <f t="shared" si="0"/>
        <v/>
      </c>
      <c r="C42" s="133"/>
      <c r="D42" s="218" t="str">
        <f>M13 &amp; P$42 &amp; R$42 &amp; VLOOKUP(O$42, $O$50:$P$75,2,FALSE) &amp; "E1"</f>
        <v>AGRTFTDSLE1</v>
      </c>
      <c r="E42" s="133" t="str">
        <f>+M10 &amp; " " &amp; S$42 &amp; " - " &amp; T$42 &amp; " " &amp; U$42</f>
        <v>Agriculture Tractors, Trucks, Fishing boats, Forest machines - Diesel Existing 1</v>
      </c>
      <c r="F42" s="133" t="s">
        <v>44</v>
      </c>
      <c r="G42" s="133" t="s">
        <v>46</v>
      </c>
      <c r="H42" s="133"/>
      <c r="I42" s="133"/>
      <c r="J42" s="133"/>
      <c r="O42" s="141" t="str">
        <f>+Commodities!D27&amp;","&amp;Commodities!D28&amp;","&amp;Commodities!D15</f>
        <v>AGRDSB1,AGRDSB2,AGRDSL</v>
      </c>
      <c r="P42" s="141" t="str">
        <f>+Commodities!$AL$11</f>
        <v>TF</v>
      </c>
      <c r="Q42" s="44"/>
      <c r="R42" s="98" t="s">
        <v>164</v>
      </c>
      <c r="S42" s="98" t="s">
        <v>247</v>
      </c>
      <c r="T42" s="98" t="s">
        <v>68</v>
      </c>
      <c r="U42" s="96" t="str">
        <f t="shared" ref="U42:U43" si="6">+U$7</f>
        <v>Existing 1</v>
      </c>
    </row>
    <row r="43" spans="1:21" ht="14.4" thickBot="1">
      <c r="A43" s="217"/>
      <c r="B43" s="285" t="str">
        <f t="shared" si="0"/>
        <v/>
      </c>
      <c r="C43" s="133"/>
      <c r="D43" s="218" t="str">
        <f>M13&amp;P$43&amp;R$43&amp;VLOOKUP(O$43,$O$50:$P$75,2,FALSE)&amp;"E1"</f>
        <v>AGRFLTLPGE1</v>
      </c>
      <c r="E43" s="133" t="str">
        <f>+M10 &amp; " " &amp; S$43 &amp; " - " &amp; T$43 &amp; " " &amp; U$43</f>
        <v>Agriculture Forklifts - LPG Existing 1</v>
      </c>
      <c r="F43" s="133" t="s">
        <v>44</v>
      </c>
      <c r="G43" s="133" t="s">
        <v>46</v>
      </c>
      <c r="H43" s="133"/>
      <c r="I43" s="133"/>
      <c r="J43" s="133"/>
      <c r="O43" s="141" t="str">
        <f>+Commodities!D20&amp;","&amp;Commodities!D29&amp;","&amp;Commodities!D30</f>
        <v>AGRLPG,AGRSNG1,AGRSNG2</v>
      </c>
      <c r="P43" s="141" t="str">
        <f>+Commodities!$AL$12</f>
        <v>FL</v>
      </c>
      <c r="Q43" s="44"/>
      <c r="R43" s="96" t="str">
        <f>+R$42</f>
        <v>T</v>
      </c>
      <c r="S43" s="98" t="s">
        <v>195</v>
      </c>
      <c r="T43" s="98" t="s">
        <v>53</v>
      </c>
      <c r="U43" s="96" t="str">
        <f t="shared" si="6"/>
        <v>Existing 1</v>
      </c>
    </row>
    <row r="44" spans="1:21">
      <c r="A44" s="28"/>
      <c r="B44" s="137" t="s">
        <v>216</v>
      </c>
      <c r="C44" s="137"/>
      <c r="D44" s="138" t="str">
        <f>"FT-"&amp;Commodities!D13</f>
        <v>FT-AGRNGA</v>
      </c>
      <c r="E44" s="138" t="str">
        <f>"FT technology Agriculture "&amp;RIGHT(Commodities!D13,LEN(Commodities!D13)-3)</f>
        <v>FT technology Agriculture NGA</v>
      </c>
      <c r="F44" s="137" t="s">
        <v>44</v>
      </c>
      <c r="G44" s="137" t="s">
        <v>108</v>
      </c>
      <c r="H44" s="137"/>
      <c r="I44" s="139"/>
      <c r="J44" s="137"/>
    </row>
    <row r="45" spans="1:21">
      <c r="B45" s="123" t="str">
        <f t="shared" ref="B45:B52" si="7">+IF(ISBLANK(D45),"*","")</f>
        <v/>
      </c>
      <c r="C45" s="123"/>
      <c r="D45" s="140" t="str">
        <f>"FT-"&amp;Commodities!D14</f>
        <v>FT-AGRCOA</v>
      </c>
      <c r="E45" s="130" t="str">
        <f>"FT technology Agriculture "&amp;RIGHT(Commodities!D14,LEN(Commodities!D14)-3)</f>
        <v>FT technology Agriculture COA</v>
      </c>
      <c r="F45" s="123" t="s">
        <v>44</v>
      </c>
      <c r="G45" s="123" t="s">
        <v>108</v>
      </c>
      <c r="H45" s="123"/>
      <c r="I45" s="120"/>
      <c r="J45" s="123"/>
    </row>
    <row r="46" spans="1:21">
      <c r="B46" s="123" t="str">
        <f t="shared" si="7"/>
        <v/>
      </c>
      <c r="C46" s="123"/>
      <c r="D46" s="140" t="str">
        <f>"FT-"&amp;Commodities!D15</f>
        <v>FT-AGRDSL</v>
      </c>
      <c r="E46" s="130" t="str">
        <f>"FT technology Agriculture "&amp;RIGHT(Commodities!D15,LEN(Commodities!D15)-3)</f>
        <v>FT technology Agriculture DSL</v>
      </c>
      <c r="F46" s="123" t="s">
        <v>44</v>
      </c>
      <c r="G46" s="123" t="s">
        <v>108</v>
      </c>
      <c r="H46" s="123"/>
      <c r="I46" s="120"/>
      <c r="J46" s="123"/>
    </row>
    <row r="47" spans="1:21">
      <c r="B47" s="123" t="str">
        <f t="shared" si="7"/>
        <v/>
      </c>
      <c r="C47" s="123"/>
      <c r="D47" s="140" t="str">
        <f>"FT-"&amp;Commodities!D16</f>
        <v>FT-AGRWPE</v>
      </c>
      <c r="E47" s="130" t="str">
        <f>"FT technology Agriculture "&amp;RIGHT(Commodities!D16,LEN(Commodities!D16)-3)</f>
        <v>FT technology Agriculture WPE</v>
      </c>
      <c r="F47" s="123" t="s">
        <v>44</v>
      </c>
      <c r="G47" s="123" t="s">
        <v>108</v>
      </c>
      <c r="H47" s="123"/>
      <c r="I47" s="120"/>
      <c r="J47" s="123"/>
      <c r="O47" s="78" t="s">
        <v>201</v>
      </c>
    </row>
    <row r="48" spans="1:21">
      <c r="B48" s="123" t="str">
        <f t="shared" si="7"/>
        <v/>
      </c>
      <c r="C48" s="123"/>
      <c r="D48" s="140" t="str">
        <f>"FT-"&amp;Commodities!D17</f>
        <v>FT-AGRWCH</v>
      </c>
      <c r="E48" s="130" t="str">
        <f>"FT technology Agriculture "&amp;RIGHT(Commodities!D17,LEN(Commodities!D17)-3)</f>
        <v>FT technology Agriculture WCH</v>
      </c>
      <c r="F48" s="123" t="s">
        <v>44</v>
      </c>
      <c r="G48" s="123" t="s">
        <v>108</v>
      </c>
      <c r="H48" s="123"/>
      <c r="I48" s="120"/>
      <c r="J48" s="123"/>
    </row>
    <row r="49" spans="2:21">
      <c r="B49" s="123" t="str">
        <f t="shared" si="7"/>
        <v/>
      </c>
      <c r="C49" s="123"/>
      <c r="D49" s="140" t="str">
        <f>"FT-"&amp;Commodities!D18</f>
        <v>FT-AGRBGA</v>
      </c>
      <c r="E49" s="130" t="str">
        <f>"FT technology Agriculture "&amp;RIGHT(Commodities!D18,LEN(Commodities!D18)-3)</f>
        <v>FT technology Agriculture BGA</v>
      </c>
      <c r="F49" s="123" t="s">
        <v>44</v>
      </c>
      <c r="G49" s="123" t="s">
        <v>108</v>
      </c>
      <c r="H49" s="123"/>
      <c r="I49" s="120"/>
      <c r="J49" s="123"/>
      <c r="O49" s="92" t="s">
        <v>14</v>
      </c>
      <c r="P49" s="91" t="s">
        <v>180</v>
      </c>
    </row>
    <row r="50" spans="2:21">
      <c r="B50" s="123" t="str">
        <f t="shared" si="7"/>
        <v/>
      </c>
      <c r="C50" s="123"/>
      <c r="D50" s="140" t="str">
        <f>"FT-"&amp;Commodities!D19</f>
        <v>FT-AGRHFO</v>
      </c>
      <c r="E50" s="130" t="str">
        <f>"FT technology Agriculture "&amp;RIGHT(Commodities!D19,LEN(Commodities!D19)-3)</f>
        <v>FT technology Agriculture HFO</v>
      </c>
      <c r="F50" s="123" t="s">
        <v>44</v>
      </c>
      <c r="G50" s="123" t="s">
        <v>108</v>
      </c>
      <c r="H50" s="123"/>
      <c r="I50" s="120"/>
      <c r="J50" s="123"/>
      <c r="O50" s="95" t="str">
        <f>+Commodities!D13</f>
        <v>AGRNGA</v>
      </c>
      <c r="P50" s="93" t="str">
        <f t="shared" ref="P50:P57" si="8">+RIGHT(O50,3)</f>
        <v>NGA</v>
      </c>
    </row>
    <row r="51" spans="2:21">
      <c r="B51" s="123" t="str">
        <f t="shared" si="7"/>
        <v/>
      </c>
      <c r="C51" s="123"/>
      <c r="D51" s="140" t="str">
        <f>"FT-"&amp;Commodities!D20</f>
        <v>FT-AGRLPG</v>
      </c>
      <c r="E51" s="130" t="str">
        <f>"FT technology Agriculture "&amp;RIGHT(Commodities!D20,LEN(Commodities!D20)-3)</f>
        <v>FT technology Agriculture LPG</v>
      </c>
      <c r="F51" s="123" t="s">
        <v>44</v>
      </c>
      <c r="G51" s="123" t="s">
        <v>108</v>
      </c>
      <c r="H51" s="123"/>
      <c r="I51" s="120"/>
      <c r="J51" s="123"/>
      <c r="O51" s="95" t="str">
        <f>+Commodities!D14</f>
        <v>AGRCOA</v>
      </c>
      <c r="P51" s="93" t="str">
        <f t="shared" si="8"/>
        <v>COA</v>
      </c>
    </row>
    <row r="52" spans="2:21">
      <c r="B52" s="123" t="str">
        <f t="shared" si="7"/>
        <v/>
      </c>
      <c r="C52" s="123"/>
      <c r="D52" s="140" t="str">
        <f>"FT-"&amp;Commodities!D21</f>
        <v>FT-AGRWST</v>
      </c>
      <c r="E52" s="130" t="str">
        <f>"FT technology Agriculture "&amp;RIGHT(Commodities!D21,LEN(Commodities!D21)-3)</f>
        <v>FT technology Agriculture WST</v>
      </c>
      <c r="F52" s="123" t="s">
        <v>44</v>
      </c>
      <c r="G52" s="123" t="s">
        <v>108</v>
      </c>
      <c r="H52" s="123"/>
      <c r="I52" s="120"/>
      <c r="J52" s="123"/>
      <c r="O52" s="95" t="str">
        <f>+Commodities!D15</f>
        <v>AGRDSL</v>
      </c>
      <c r="P52" s="93" t="str">
        <f t="shared" si="8"/>
        <v>DSL</v>
      </c>
    </row>
    <row r="53" spans="2:21">
      <c r="B53" s="123" t="str">
        <f>+IF(ISBLANK(D56),"*","")</f>
        <v/>
      </c>
      <c r="C53" s="123"/>
      <c r="D53" s="140" t="str">
        <f>"FT-"&amp;Commodities!D22</f>
        <v>FT-AGRHCE</v>
      </c>
      <c r="E53" s="130" t="str">
        <f>"FT technology Agriculture "&amp;RIGHT(Commodities!D22,LEN(Commodities!D22)-3)</f>
        <v>FT technology Agriculture HCE</v>
      </c>
      <c r="F53" s="123" t="s">
        <v>44</v>
      </c>
      <c r="G53" s="123" t="s">
        <v>108</v>
      </c>
      <c r="H53" s="123" t="s">
        <v>60</v>
      </c>
      <c r="I53" s="120"/>
      <c r="J53" s="123"/>
      <c r="O53" s="95" t="str">
        <f>+Commodities!D16</f>
        <v>AGRWPE</v>
      </c>
      <c r="P53" s="93" t="str">
        <f t="shared" si="8"/>
        <v>WPE</v>
      </c>
    </row>
    <row r="54" spans="2:21" s="257" customFormat="1">
      <c r="B54" s="285" t="str">
        <f>+IF(ISBLANK(D57),"*","")</f>
        <v/>
      </c>
      <c r="C54" s="285"/>
      <c r="D54" s="140" t="str">
        <f>"FT-"&amp;Commodities!D23</f>
        <v>FT-AGRHSE</v>
      </c>
      <c r="E54" s="130" t="str">
        <f>"FT technology Agriculture "&amp;RIGHT(Commodities!D23,LEN(Commodities!D23)-3)</f>
        <v>FT technology Agriculture HSE</v>
      </c>
      <c r="F54" s="285" t="s">
        <v>44</v>
      </c>
      <c r="G54" s="285" t="s">
        <v>108</v>
      </c>
      <c r="H54" s="285" t="s">
        <v>60</v>
      </c>
      <c r="I54" s="120"/>
      <c r="J54" s="285"/>
      <c r="O54" s="95" t="str">
        <f>+Commodities!D17</f>
        <v>AGRWCH</v>
      </c>
      <c r="P54" s="93" t="str">
        <f t="shared" ref="P54" si="9">+RIGHT(O54,3)</f>
        <v>WCH</v>
      </c>
    </row>
    <row r="55" spans="2:21">
      <c r="B55" s="123" t="str">
        <f>+IF(ISBLANK(D53),"*","")</f>
        <v/>
      </c>
      <c r="C55" s="123"/>
      <c r="D55" s="140" t="str">
        <f>"FT-"&amp;Commodities!D24</f>
        <v>FT-AGRHDE</v>
      </c>
      <c r="E55" s="130" t="str">
        <f>"FT technology Agriculture "&amp;RIGHT(Commodities!D24,LEN(Commodities!D24)-3)</f>
        <v>FT technology Agriculture HDE</v>
      </c>
      <c r="F55" s="123" t="s">
        <v>44</v>
      </c>
      <c r="G55" s="123" t="s">
        <v>108</v>
      </c>
      <c r="H55" s="123" t="s">
        <v>60</v>
      </c>
      <c r="I55" s="120"/>
      <c r="J55" s="123"/>
      <c r="O55" s="95" t="str">
        <f>+Commodities!D17</f>
        <v>AGRWCH</v>
      </c>
      <c r="P55" s="93" t="str">
        <f t="shared" si="8"/>
        <v>WCH</v>
      </c>
      <c r="R55" s="54"/>
      <c r="S55" s="51"/>
      <c r="T55" s="52"/>
      <c r="U55" s="53"/>
    </row>
    <row r="56" spans="2:21">
      <c r="B56" s="123" t="str">
        <f>+IF(ISBLANK(D55),"*","")</f>
        <v/>
      </c>
      <c r="C56" s="123"/>
      <c r="D56" s="140" t="str">
        <f>"FT-"&amp;Commodities!D25</f>
        <v>FT-AGRELC</v>
      </c>
      <c r="E56" s="130" t="str">
        <f>"FT technology Agriculture "&amp;RIGHT(Commodities!D25,LEN(Commodities!D25)-3)</f>
        <v>FT technology Agriculture ELC</v>
      </c>
      <c r="F56" s="123" t="s">
        <v>44</v>
      </c>
      <c r="G56" s="123" t="s">
        <v>108</v>
      </c>
      <c r="H56" s="123" t="s">
        <v>60</v>
      </c>
      <c r="I56" s="120"/>
      <c r="J56" s="123"/>
      <c r="O56" s="95" t="str">
        <f>+Commodities!D18</f>
        <v>AGRBGA</v>
      </c>
      <c r="P56" s="93" t="str">
        <f t="shared" si="8"/>
        <v>BGA</v>
      </c>
    </row>
    <row r="57" spans="2:21">
      <c r="B57" s="123" t="str">
        <f>+IF(ISBLANK(D57),"*","")</f>
        <v/>
      </c>
      <c r="C57" s="123"/>
      <c r="D57" s="140" t="str">
        <f>"FT-"&amp;Commodities!D26</f>
        <v>FT-AGRSOL</v>
      </c>
      <c r="E57" s="130" t="str">
        <f>"FT technology Agriculture "&amp;RIGHT(Commodities!D26,LEN(Commodities!D26)-3)</f>
        <v>FT technology Agriculture SOL</v>
      </c>
      <c r="F57" s="123" t="s">
        <v>44</v>
      </c>
      <c r="G57" s="123" t="s">
        <v>108</v>
      </c>
      <c r="H57" s="123"/>
      <c r="I57" s="120"/>
      <c r="J57" s="123"/>
      <c r="O57" s="95" t="str">
        <f>+Commodities!D19</f>
        <v>AGRHFO</v>
      </c>
      <c r="P57" s="93" t="str">
        <f t="shared" si="8"/>
        <v>HFO</v>
      </c>
    </row>
    <row r="58" spans="2:21">
      <c r="B58" s="123" t="str">
        <f>+IF(ISBLANK(D58),"*","")</f>
        <v/>
      </c>
      <c r="C58" s="123"/>
      <c r="D58" s="140" t="str">
        <f>"FT-"&amp;Commodities!D27</f>
        <v>FT-AGRDSB1</v>
      </c>
      <c r="E58" s="130" t="str">
        <f>"FT technology Agriculture "&amp;RIGHT(Commodities!D27,LEN(Commodities!D27)-3)</f>
        <v>FT technology Agriculture DSB1</v>
      </c>
      <c r="F58" s="123" t="s">
        <v>44</v>
      </c>
      <c r="G58" s="123" t="s">
        <v>108</v>
      </c>
      <c r="H58" s="123"/>
      <c r="I58" s="120"/>
      <c r="J58" s="123"/>
      <c r="O58" s="95" t="str">
        <f>+Commodities!D20</f>
        <v>AGRLPG</v>
      </c>
      <c r="P58" s="93" t="str">
        <f>+RIGHT(O58,3)</f>
        <v>LPG</v>
      </c>
    </row>
    <row r="59" spans="2:21">
      <c r="B59" s="123" t="str">
        <f>+IF(ISBLANK(D59),"*","")</f>
        <v/>
      </c>
      <c r="C59" s="123"/>
      <c r="D59" s="140" t="str">
        <f>"FT-"&amp;Commodities!D28</f>
        <v>FT-AGRDSB2</v>
      </c>
      <c r="E59" s="130" t="str">
        <f>"FT technology Agriculture "&amp;RIGHT(Commodities!D28,LEN(Commodities!D28)-3)</f>
        <v>FT technology Agriculture DSB2</v>
      </c>
      <c r="F59" s="123" t="s">
        <v>44</v>
      </c>
      <c r="G59" s="123" t="s">
        <v>108</v>
      </c>
      <c r="H59" s="123"/>
      <c r="I59" s="120"/>
      <c r="J59" s="123"/>
      <c r="O59" s="95" t="str">
        <f>+Commodities!D21</f>
        <v>AGRWST</v>
      </c>
      <c r="P59" s="93" t="str">
        <f>+RIGHT(O59,3)</f>
        <v>WST</v>
      </c>
    </row>
    <row r="60" spans="2:21">
      <c r="B60" s="123" t="str">
        <f>+IF(ISBLANK(D60),"*","")</f>
        <v/>
      </c>
      <c r="C60" s="123"/>
      <c r="D60" s="140" t="str">
        <f>"FT-"&amp;Commodities!D29</f>
        <v>FT-AGRSNG1</v>
      </c>
      <c r="E60" s="130" t="str">
        <f>"FT technology Agriculture "&amp;RIGHT(Commodities!D29,LEN(Commodities!D29)-3)</f>
        <v>FT technology Agriculture SNG1</v>
      </c>
      <c r="F60" s="123" t="s">
        <v>44</v>
      </c>
      <c r="G60" s="123" t="s">
        <v>108</v>
      </c>
      <c r="H60" s="123"/>
      <c r="I60" s="120"/>
      <c r="J60" s="123"/>
      <c r="O60" s="95" t="str">
        <f>+Commodities!D22</f>
        <v>AGRHCE</v>
      </c>
      <c r="P60" s="179" t="s">
        <v>181</v>
      </c>
    </row>
    <row r="61" spans="2:21">
      <c r="B61" s="123" t="str">
        <f>+IF(ISBLANK(D61),"*","")</f>
        <v/>
      </c>
      <c r="C61" s="123"/>
      <c r="D61" s="140" t="str">
        <f>"FT-"&amp;Commodities!D30</f>
        <v>FT-AGRSNG2</v>
      </c>
      <c r="E61" s="130" t="str">
        <f>"FT technology Agriculture "&amp;RIGHT(Commodities!D30,LEN(Commodities!D30)-3)</f>
        <v>FT technology Agriculture SNG2</v>
      </c>
      <c r="F61" s="123" t="s">
        <v>44</v>
      </c>
      <c r="G61" s="123" t="s">
        <v>108</v>
      </c>
      <c r="H61" s="123"/>
      <c r="I61" s="120"/>
      <c r="J61" s="123"/>
      <c r="O61" s="95" t="str">
        <f>+Commodities!D24</f>
        <v>AGRHDE</v>
      </c>
      <c r="P61" s="179" t="s">
        <v>181</v>
      </c>
    </row>
    <row r="62" spans="2:21">
      <c r="B62" s="123"/>
      <c r="C62" s="123"/>
      <c r="D62" s="140" t="str">
        <f>"FT-"&amp;Commodities!D31</f>
        <v>FT-AGRGSL</v>
      </c>
      <c r="E62" s="130" t="str">
        <f>"FT technology Agriculture "&amp;RIGHT(Commodities!D31,LEN(Commodities!D31)-3)</f>
        <v>FT technology Agriculture GSL</v>
      </c>
      <c r="F62" s="123" t="s">
        <v>44</v>
      </c>
      <c r="G62" s="123" t="s">
        <v>108</v>
      </c>
      <c r="H62" s="123"/>
      <c r="I62" s="120"/>
      <c r="J62" s="123"/>
      <c r="O62" s="95" t="str">
        <f>+Commodities!D25</f>
        <v>AGRELC</v>
      </c>
      <c r="P62" s="93" t="str">
        <f t="shared" ref="P62:P70" si="10">+RIGHT(O62,3)</f>
        <v>ELC</v>
      </c>
    </row>
    <row r="63" spans="2:21">
      <c r="B63" s="123"/>
      <c r="C63" s="123"/>
      <c r="D63" s="140" t="str">
        <f>"FT-"&amp;Commodities!D32</f>
        <v>FT-AGRGSB1</v>
      </c>
      <c r="E63" s="130" t="str">
        <f>"FT technology Agriculture "&amp;RIGHT(Commodities!D32,LEN(Commodities!D32)-3)</f>
        <v>FT technology Agriculture GSB1</v>
      </c>
      <c r="F63" s="123" t="s">
        <v>44</v>
      </c>
      <c r="G63" s="123" t="s">
        <v>108</v>
      </c>
      <c r="H63" s="123"/>
      <c r="I63" s="120"/>
      <c r="J63" s="123"/>
      <c r="O63" s="95" t="str">
        <f>+Commodities!D26</f>
        <v>AGRSOL</v>
      </c>
      <c r="P63" s="93" t="str">
        <f t="shared" si="10"/>
        <v>SOL</v>
      </c>
    </row>
    <row r="64" spans="2:21">
      <c r="B64" s="285"/>
      <c r="C64" s="285"/>
      <c r="D64" s="130" t="str">
        <f>"FT-"&amp;Commodities!D33</f>
        <v>FT-AGRGSB2</v>
      </c>
      <c r="E64" s="130" t="str">
        <f>"FT technology Agriculture "&amp;RIGHT(Commodities!D33,LEN(Commodities!D33)-3)</f>
        <v>FT technology Agriculture GSB2</v>
      </c>
      <c r="F64" s="285" t="s">
        <v>44</v>
      </c>
      <c r="G64" s="285" t="s">
        <v>108</v>
      </c>
      <c r="H64" s="285"/>
      <c r="I64" s="120"/>
      <c r="J64" s="285"/>
      <c r="O64" s="95" t="str">
        <f>+Commodities!D27</f>
        <v>AGRDSB1</v>
      </c>
      <c r="P64" s="93" t="str">
        <f t="shared" si="10"/>
        <v>SB1</v>
      </c>
    </row>
    <row r="65" spans="1:16">
      <c r="B65" s="126"/>
      <c r="C65" s="126"/>
      <c r="D65" s="131" t="str">
        <f>"FT-"&amp;Commodities!D34</f>
        <v>FT-AGRH2</v>
      </c>
      <c r="E65" s="131" t="str">
        <f>"FT technology Agriculture "&amp;RIGHT(Commodities!D34,LEN(Commodities!D34)-3)</f>
        <v>FT technology Agriculture H2</v>
      </c>
      <c r="F65" s="126" t="s">
        <v>44</v>
      </c>
      <c r="G65" s="126" t="s">
        <v>108</v>
      </c>
      <c r="H65" s="126"/>
      <c r="I65" s="541"/>
      <c r="J65" s="126"/>
      <c r="O65" s="95" t="str">
        <f>+Commodities!D28</f>
        <v>AGRDSB2</v>
      </c>
      <c r="P65" s="93" t="str">
        <f t="shared" si="10"/>
        <v>SB2</v>
      </c>
    </row>
    <row r="66" spans="1:16">
      <c r="D66" s="257" t="s">
        <v>442</v>
      </c>
      <c r="E66" s="261" t="s">
        <v>441</v>
      </c>
      <c r="F66" s="24" t="s">
        <v>44</v>
      </c>
      <c r="G66" s="24" t="s">
        <v>108</v>
      </c>
      <c r="O66" s="95" t="str">
        <f>+Commodities!D29</f>
        <v>AGRSNG1</v>
      </c>
      <c r="P66" s="93" t="str">
        <f t="shared" si="10"/>
        <v>NG1</v>
      </c>
    </row>
    <row r="67" spans="1:16">
      <c r="O67" s="95" t="str">
        <f>+Commodities!D30</f>
        <v>AGRSNG2</v>
      </c>
      <c r="P67" s="93" t="str">
        <f t="shared" si="10"/>
        <v>NG2</v>
      </c>
    </row>
    <row r="68" spans="1:16">
      <c r="O68" s="95" t="str">
        <f>+Commodities!D31</f>
        <v>AGRGSL</v>
      </c>
      <c r="P68" s="93" t="str">
        <f t="shared" si="10"/>
        <v>GSL</v>
      </c>
    </row>
    <row r="69" spans="1:16">
      <c r="O69" s="95" t="str">
        <f>+Commodities!D32</f>
        <v>AGRGSB1</v>
      </c>
      <c r="P69" s="93" t="str">
        <f t="shared" si="10"/>
        <v>SB1</v>
      </c>
    </row>
    <row r="70" spans="1:16">
      <c r="O70" s="192" t="str">
        <f>+Commodities!D33</f>
        <v>AGRGSB2</v>
      </c>
      <c r="P70" s="191" t="str">
        <f t="shared" si="10"/>
        <v>SB2</v>
      </c>
    </row>
    <row r="71" spans="1:16">
      <c r="N71" s="44" t="s">
        <v>200</v>
      </c>
      <c r="O71" s="144" t="str">
        <f>+O7</f>
        <v>AGRSNG1,AGRSNG2,AGRNGA</v>
      </c>
      <c r="P71" s="179" t="s">
        <v>97</v>
      </c>
    </row>
    <row r="72" spans="1:16">
      <c r="O72" s="142" t="str">
        <f>+O9</f>
        <v>AGRDSB1,AGRDSB2,AGRDSL</v>
      </c>
      <c r="P72" s="179" t="s">
        <v>59</v>
      </c>
    </row>
    <row r="73" spans="1:16">
      <c r="O73" s="142" t="str">
        <f>+O42</f>
        <v>AGRDSB1,AGRDSB2,AGRDSL</v>
      </c>
      <c r="P73" s="179" t="s">
        <v>59</v>
      </c>
    </row>
    <row r="74" spans="1:16">
      <c r="O74" s="142" t="str">
        <f>+O43</f>
        <v>AGRLPG,AGRSNG1,AGRSNG2</v>
      </c>
      <c r="P74" s="179" t="s">
        <v>53</v>
      </c>
    </row>
    <row r="75" spans="1:16">
      <c r="O75" s="142">
        <f>+O44</f>
        <v>0</v>
      </c>
      <c r="P75" s="193" t="s">
        <v>192</v>
      </c>
    </row>
    <row r="76" spans="1:16">
      <c r="O76" s="24" t="str">
        <f>+"(used in formulas in column " &amp; CHAR(COLUMN(D7)+64) &amp; ")"</f>
        <v>(used in formulas in column D)</v>
      </c>
    </row>
    <row r="80" spans="1:16">
      <c r="A80" s="217"/>
    </row>
    <row r="81" spans="1:21">
      <c r="A81" s="217"/>
    </row>
    <row r="82" spans="1:21">
      <c r="A82" s="28"/>
      <c r="Q82" s="51"/>
      <c r="R82" s="54"/>
      <c r="S82" s="51"/>
      <c r="T82" s="52"/>
      <c r="U82" s="53"/>
    </row>
    <row r="83" spans="1:21">
      <c r="O83" s="52"/>
      <c r="P83" s="52"/>
      <c r="Q83" s="51"/>
      <c r="R83" s="54"/>
      <c r="S83" s="51"/>
      <c r="T83" s="52"/>
      <c r="U83" s="53"/>
    </row>
    <row r="84" spans="1:21">
      <c r="O84" s="51"/>
      <c r="P84" s="51"/>
    </row>
    <row r="85" spans="1:21">
      <c r="O85" s="51"/>
      <c r="P85" s="51"/>
    </row>
    <row r="86" spans="1:21">
      <c r="O86" s="51"/>
      <c r="P86" s="51"/>
    </row>
    <row r="87" spans="1:21">
      <c r="O87" s="51"/>
      <c r="P87" s="51"/>
    </row>
    <row r="88" spans="1:21">
      <c r="O88" s="51"/>
      <c r="P88" s="51"/>
    </row>
    <row r="89" spans="1:21">
      <c r="O89" s="51"/>
      <c r="P89" s="51"/>
    </row>
    <row r="90" spans="1:21">
      <c r="O90" s="51"/>
      <c r="P90" s="51"/>
    </row>
    <row r="91" spans="1:21">
      <c r="O91" s="51"/>
      <c r="P91" s="51"/>
    </row>
    <row r="92" spans="1:21">
      <c r="O92" s="51"/>
      <c r="P92" s="51"/>
    </row>
    <row r="93" spans="1:21">
      <c r="O93" s="51"/>
      <c r="P93" s="51"/>
    </row>
    <row r="117" spans="1:1">
      <c r="A117" s="217"/>
    </row>
    <row r="118" spans="1:1">
      <c r="A118" s="217"/>
    </row>
    <row r="119" spans="1:1">
      <c r="A119" s="28"/>
    </row>
    <row r="154" spans="1:1">
      <c r="A154" s="217"/>
    </row>
    <row r="155" spans="1:1">
      <c r="A155" s="217"/>
    </row>
    <row r="156" spans="1:1">
      <c r="A156" s="28"/>
    </row>
    <row r="191" spans="1:1">
      <c r="A191" s="217"/>
    </row>
    <row r="192" spans="1:1">
      <c r="A192" s="217"/>
    </row>
    <row r="193" spans="1:1">
      <c r="A193" s="28"/>
    </row>
    <row r="228" spans="1:1">
      <c r="A228" s="217"/>
    </row>
    <row r="229" spans="1:1">
      <c r="A229" s="217"/>
    </row>
    <row r="230" spans="1:1">
      <c r="A230" s="28"/>
    </row>
    <row r="265" spans="1:1">
      <c r="A265" s="217"/>
    </row>
    <row r="266" spans="1:1">
      <c r="A266" s="217"/>
    </row>
    <row r="267" spans="1:1">
      <c r="A267" s="28"/>
    </row>
    <row r="302" spans="1:1">
      <c r="A302" s="217"/>
    </row>
    <row r="303" spans="1:1">
      <c r="A303" s="217"/>
    </row>
    <row r="304" spans="1:1">
      <c r="A304" s="28"/>
    </row>
    <row r="339" spans="1:1">
      <c r="A339" s="217"/>
    </row>
    <row r="340" spans="1:1">
      <c r="A340" s="217"/>
    </row>
    <row r="341" spans="1:1">
      <c r="A341" s="28"/>
    </row>
    <row r="376" spans="1:1">
      <c r="A376" s="217"/>
    </row>
    <row r="377" spans="1:1">
      <c r="A377" s="217"/>
    </row>
    <row r="378" spans="1:1">
      <c r="A378" s="28"/>
    </row>
    <row r="413" spans="1:1">
      <c r="A413" s="217"/>
    </row>
    <row r="414" spans="1:1">
      <c r="A414" s="217"/>
    </row>
    <row r="415" spans="1:1">
      <c r="A415" s="28"/>
    </row>
    <row r="450" spans="1:1">
      <c r="A450" s="217"/>
    </row>
    <row r="451" spans="1:1">
      <c r="A451" s="217"/>
    </row>
  </sheetData>
  <phoneticPr fontId="39" type="noConversion"/>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92D050"/>
  </sheetPr>
  <dimension ref="A1:AP119"/>
  <sheetViews>
    <sheetView showGridLines="0" zoomScaleNormal="100" workbookViewId="0">
      <selection activeCell="E27" sqref="E27"/>
    </sheetView>
  </sheetViews>
  <sheetFormatPr defaultColWidth="9.109375" defaultRowHeight="13.8"/>
  <cols>
    <col min="1" max="1" width="15.44140625" style="24" customWidth="1"/>
    <col min="2" max="2" width="11.77734375" style="24" bestFit="1" customWidth="1"/>
    <col min="3" max="3" width="7.6640625" style="24" bestFit="1" customWidth="1"/>
    <col min="4" max="4" width="10.77734375" style="24" bestFit="1" customWidth="1"/>
    <col min="5" max="5" width="58.44140625" style="24" customWidth="1"/>
    <col min="6" max="6" width="9.109375" style="24"/>
    <col min="7" max="7" width="10.44140625" style="24" customWidth="1"/>
    <col min="8" max="11" width="9.109375" style="24"/>
    <col min="12" max="13" width="9.109375" style="30"/>
    <col min="14" max="23" width="9.109375" style="24"/>
    <col min="24" max="24" width="23.44140625" style="24" bestFit="1" customWidth="1"/>
    <col min="25" max="28" width="9.109375" style="24"/>
    <col min="29" max="29" width="44.33203125" style="24" bestFit="1" customWidth="1"/>
    <col min="30" max="30" width="39.6640625" style="257" bestFit="1" customWidth="1"/>
    <col min="31" max="31" width="12" style="257" bestFit="1" customWidth="1"/>
    <col min="32" max="32" width="21.77734375" style="257" bestFit="1" customWidth="1"/>
    <col min="33" max="35" width="9.109375" style="257"/>
    <col min="36" max="38" width="9.109375" style="24"/>
    <col min="39" max="39" width="10.6640625" style="24" customWidth="1"/>
    <col min="40" max="16384" width="9.109375" style="24"/>
  </cols>
  <sheetData>
    <row r="1" spans="2:42">
      <c r="B1" s="66"/>
      <c r="C1" s="66"/>
    </row>
    <row r="2" spans="2:42">
      <c r="B2" s="66"/>
      <c r="C2" s="66"/>
      <c r="E2" s="209"/>
    </row>
    <row r="3" spans="2:42">
      <c r="B3" s="47" t="s">
        <v>9</v>
      </c>
      <c r="C3" s="47"/>
      <c r="D3" s="48"/>
      <c r="E3" s="48"/>
      <c r="F3" s="48"/>
      <c r="G3" s="48"/>
      <c r="H3" s="48"/>
      <c r="I3" s="48"/>
      <c r="J3" s="48"/>
    </row>
    <row r="4" spans="2:42">
      <c r="B4" s="49" t="s">
        <v>6</v>
      </c>
      <c r="C4" s="49" t="s">
        <v>1</v>
      </c>
      <c r="D4" s="49" t="s">
        <v>4</v>
      </c>
      <c r="E4" s="49" t="s">
        <v>5</v>
      </c>
      <c r="F4" s="49" t="s">
        <v>7</v>
      </c>
      <c r="G4" s="49" t="s">
        <v>10</v>
      </c>
      <c r="H4" s="49" t="s">
        <v>11</v>
      </c>
      <c r="I4" s="49" t="s">
        <v>12</v>
      </c>
      <c r="J4" s="49" t="s">
        <v>13</v>
      </c>
    </row>
    <row r="5" spans="2:42" ht="21" thickBot="1">
      <c r="B5" s="89" t="s">
        <v>37</v>
      </c>
      <c r="C5" s="50" t="s">
        <v>29</v>
      </c>
      <c r="D5" s="50" t="s">
        <v>38</v>
      </c>
      <c r="E5" s="50" t="s">
        <v>39</v>
      </c>
      <c r="F5" s="50" t="s">
        <v>7</v>
      </c>
      <c r="G5" s="50" t="s">
        <v>40</v>
      </c>
      <c r="H5" s="50" t="s">
        <v>41</v>
      </c>
      <c r="I5" s="50" t="s">
        <v>42</v>
      </c>
      <c r="J5" s="50" t="s">
        <v>43</v>
      </c>
      <c r="L5" s="90"/>
      <c r="M5" s="90"/>
      <c r="N5" s="90"/>
      <c r="O5" s="42"/>
      <c r="P5" s="42"/>
      <c r="Q5" s="42"/>
      <c r="R5" s="42"/>
      <c r="T5" s="91" t="s">
        <v>146</v>
      </c>
      <c r="U5" s="91" t="s">
        <v>148</v>
      </c>
      <c r="V5" s="91" t="s">
        <v>148</v>
      </c>
      <c r="W5" s="91" t="s">
        <v>148</v>
      </c>
      <c r="X5" s="92" t="s">
        <v>173</v>
      </c>
      <c r="Y5" s="92" t="s">
        <v>147</v>
      </c>
      <c r="Z5" s="92"/>
      <c r="AA5" s="92"/>
      <c r="AB5" s="92"/>
      <c r="AC5" s="92" t="s">
        <v>265</v>
      </c>
      <c r="AD5" s="353" t="s">
        <v>266</v>
      </c>
      <c r="AE5" s="353" t="s">
        <v>88</v>
      </c>
      <c r="AF5" s="353"/>
      <c r="AJ5" s="91" t="s">
        <v>146</v>
      </c>
      <c r="AK5" s="92" t="s">
        <v>151</v>
      </c>
      <c r="AL5" s="92" t="s">
        <v>148</v>
      </c>
      <c r="AM5" s="92" t="s">
        <v>152</v>
      </c>
      <c r="AN5" s="91"/>
      <c r="AO5" s="91"/>
      <c r="AP5" s="91"/>
    </row>
    <row r="6" spans="2:42" s="28" customFormat="1" ht="14.4">
      <c r="B6" s="120" t="s">
        <v>17</v>
      </c>
      <c r="C6" s="121"/>
      <c r="D6" s="170" t="str">
        <f>+INDEX($V$6:$V$6,M6) &amp; INDEX($AL$6:$AL$13,L6)</f>
        <v>AGDPH</v>
      </c>
      <c r="E6" s="122" t="str">
        <f t="shared" ref="E6:E12" si="0">INDEX($X$6:$X$6,M6) &amp; " " &amp; INDEX($AM$6:$AM$13,L6)</f>
        <v>Agriculture Demand Process heat</v>
      </c>
      <c r="F6" s="123" t="s">
        <v>44</v>
      </c>
      <c r="G6" s="124"/>
      <c r="H6" s="124"/>
      <c r="I6" s="124"/>
      <c r="J6" s="124"/>
      <c r="K6" s="24"/>
      <c r="L6" s="31">
        <v>1</v>
      </c>
      <c r="M6" s="31">
        <v>1</v>
      </c>
      <c r="N6" s="28" t="str">
        <f>VLOOKUP(M6, $T$6:$Y$6, 6, FALSE)</f>
        <v xml:space="preserve">Agriculture, forestry and fishing </v>
      </c>
      <c r="P6" s="24"/>
      <c r="T6" s="93">
        <v>1</v>
      </c>
      <c r="U6" s="95" t="s">
        <v>410</v>
      </c>
      <c r="V6" s="94" t="s">
        <v>421</v>
      </c>
      <c r="W6" s="93" t="s">
        <v>411</v>
      </c>
      <c r="X6" s="95" t="s">
        <v>153</v>
      </c>
      <c r="Y6" s="94" t="s">
        <v>367</v>
      </c>
      <c r="Z6" s="93"/>
      <c r="AA6" s="95"/>
      <c r="AB6" s="94"/>
      <c r="AC6" s="419" t="s">
        <v>367</v>
      </c>
      <c r="AD6" s="419" t="s">
        <v>367</v>
      </c>
      <c r="AE6" s="352" t="s">
        <v>153</v>
      </c>
      <c r="AF6" s="352"/>
      <c r="AG6" s="258"/>
      <c r="AH6" s="258"/>
      <c r="AI6" s="258"/>
      <c r="AJ6" s="93">
        <v>1</v>
      </c>
      <c r="AK6" s="94" t="s">
        <v>153</v>
      </c>
      <c r="AL6" s="94" t="s">
        <v>414</v>
      </c>
      <c r="AM6" s="94" t="s">
        <v>387</v>
      </c>
      <c r="AN6" s="94"/>
      <c r="AO6" s="94"/>
      <c r="AP6" s="94"/>
    </row>
    <row r="7" spans="2:42">
      <c r="B7" s="124"/>
      <c r="C7" s="124"/>
      <c r="D7" s="170" t="str">
        <f>+INDEX($V$6:$V$6,M7) &amp; INDEX($AL$6:$AL$13,L7)</f>
        <v>AGDCO</v>
      </c>
      <c r="E7" s="122" t="str">
        <f t="shared" si="0"/>
        <v>Agriculture Demand Cooling</v>
      </c>
      <c r="F7" s="123" t="s">
        <v>44</v>
      </c>
      <c r="G7" s="124"/>
      <c r="H7" s="124"/>
      <c r="I7" s="124"/>
      <c r="J7" s="124"/>
      <c r="L7" s="31">
        <f>+L6+1</f>
        <v>2</v>
      </c>
      <c r="M7" s="30">
        <f t="shared" ref="M7:M12" si="1">+M6</f>
        <v>1</v>
      </c>
      <c r="P7" s="46"/>
      <c r="T7" s="527"/>
      <c r="U7" s="461"/>
      <c r="V7" s="375"/>
      <c r="W7" s="527"/>
      <c r="X7" s="461"/>
      <c r="Y7" s="375"/>
      <c r="Z7" s="375"/>
      <c r="AA7" s="375"/>
      <c r="AB7" s="375"/>
      <c r="AC7" s="375"/>
      <c r="AJ7" s="93">
        <v>2</v>
      </c>
      <c r="AK7" s="94" t="s">
        <v>153</v>
      </c>
      <c r="AL7" s="94" t="s">
        <v>415</v>
      </c>
      <c r="AM7" s="94" t="s">
        <v>388</v>
      </c>
      <c r="AN7" s="94"/>
      <c r="AO7" s="94"/>
      <c r="AP7" s="94"/>
    </row>
    <row r="8" spans="2:42">
      <c r="B8" s="124"/>
      <c r="C8" s="124"/>
      <c r="D8" s="170" t="str">
        <f t="shared" ref="D8:D12" si="2">+INDEX($V$6:$V$6,M8) &amp; INDEX($AL$6:$AL$13,L8)</f>
        <v>AGDSH</v>
      </c>
      <c r="E8" s="122" t="str">
        <f t="shared" si="0"/>
        <v>Agriculture Demand Spatial Heat</v>
      </c>
      <c r="F8" s="123" t="s">
        <v>44</v>
      </c>
      <c r="G8" s="124"/>
      <c r="H8" s="124"/>
      <c r="I8" s="124"/>
      <c r="J8" s="124"/>
      <c r="L8" s="31">
        <f>+L7+1</f>
        <v>3</v>
      </c>
      <c r="M8" s="30">
        <f t="shared" si="1"/>
        <v>1</v>
      </c>
      <c r="P8" s="46"/>
      <c r="T8" s="527"/>
      <c r="U8" s="461"/>
      <c r="V8" s="375"/>
      <c r="W8" s="527"/>
      <c r="X8" s="461"/>
      <c r="Y8" s="375"/>
      <c r="Z8" s="375"/>
      <c r="AA8" s="375"/>
      <c r="AB8" s="375"/>
      <c r="AC8" s="375"/>
      <c r="AE8" s="261"/>
      <c r="AJ8" s="93">
        <v>3</v>
      </c>
      <c r="AK8" s="94" t="s">
        <v>153</v>
      </c>
      <c r="AL8" s="94" t="s">
        <v>416</v>
      </c>
      <c r="AM8" s="94" t="s">
        <v>389</v>
      </c>
      <c r="AN8" s="94"/>
      <c r="AO8" s="94"/>
      <c r="AP8" s="94"/>
    </row>
    <row r="9" spans="2:42">
      <c r="B9" s="124"/>
      <c r="C9" s="124"/>
      <c r="D9" s="170" t="str">
        <f t="shared" si="2"/>
        <v>AGDLA</v>
      </c>
      <c r="E9" s="122" t="str">
        <f t="shared" si="0"/>
        <v>Agriculture Demand Light</v>
      </c>
      <c r="F9" s="123" t="s">
        <v>44</v>
      </c>
      <c r="G9" s="124"/>
      <c r="H9" s="124"/>
      <c r="I9" s="124"/>
      <c r="J9" s="124"/>
      <c r="L9" s="31">
        <f>+L8+1</f>
        <v>4</v>
      </c>
      <c r="M9" s="30">
        <f t="shared" si="1"/>
        <v>1</v>
      </c>
      <c r="P9" s="46"/>
      <c r="T9" s="527"/>
      <c r="U9" s="461"/>
      <c r="V9" s="375"/>
      <c r="W9" s="527"/>
      <c r="X9" s="461"/>
      <c r="Y9" s="375"/>
      <c r="Z9" s="375"/>
      <c r="AA9" s="375"/>
      <c r="AB9" s="375"/>
      <c r="AC9" s="375"/>
      <c r="AE9" s="261"/>
      <c r="AJ9" s="93">
        <v>4</v>
      </c>
      <c r="AK9" s="94" t="s">
        <v>153</v>
      </c>
      <c r="AL9" s="94" t="s">
        <v>417</v>
      </c>
      <c r="AM9" s="94" t="s">
        <v>150</v>
      </c>
      <c r="AN9" s="94"/>
      <c r="AO9" s="94"/>
      <c r="AP9" s="94"/>
    </row>
    <row r="10" spans="2:42">
      <c r="B10" s="124"/>
      <c r="C10" s="124"/>
      <c r="D10" s="170" t="str">
        <f t="shared" si="2"/>
        <v>AGDEM</v>
      </c>
      <c r="E10" s="122" t="str">
        <f t="shared" si="0"/>
        <v>Agriculture Demand Electric Motors</v>
      </c>
      <c r="F10" s="123" t="s">
        <v>44</v>
      </c>
      <c r="G10" s="124"/>
      <c r="H10" s="124"/>
      <c r="I10" s="124"/>
      <c r="J10" s="124"/>
      <c r="L10" s="31">
        <f t="shared" ref="L10:L11" si="3">+L9+1</f>
        <v>5</v>
      </c>
      <c r="M10" s="30">
        <f t="shared" si="1"/>
        <v>1</v>
      </c>
      <c r="P10" s="46"/>
      <c r="T10" s="527"/>
      <c r="U10" s="461"/>
      <c r="V10" s="375"/>
      <c r="W10" s="527"/>
      <c r="X10" s="461"/>
      <c r="Y10" s="375"/>
      <c r="Z10" s="375"/>
      <c r="AA10" s="375"/>
      <c r="AB10" s="375"/>
      <c r="AC10" s="375"/>
      <c r="AE10" s="531"/>
      <c r="AJ10" s="93">
        <v>5</v>
      </c>
      <c r="AK10" s="94" t="s">
        <v>153</v>
      </c>
      <c r="AL10" s="94" t="s">
        <v>418</v>
      </c>
      <c r="AM10" s="94" t="s">
        <v>149</v>
      </c>
      <c r="AN10" s="94"/>
      <c r="AO10" s="94"/>
      <c r="AP10" s="94"/>
    </row>
    <row r="11" spans="2:42">
      <c r="B11" s="123"/>
      <c r="C11" s="123"/>
      <c r="D11" s="170" t="str">
        <f t="shared" si="2"/>
        <v>AGDTF</v>
      </c>
      <c r="E11" s="122" t="str">
        <f t="shared" si="0"/>
        <v>Agriculture Demand Haulage Tractors, Trucks, Fishing boats, Forest machines</v>
      </c>
      <c r="F11" s="123" t="s">
        <v>44</v>
      </c>
      <c r="G11" s="124"/>
      <c r="H11" s="124"/>
      <c r="I11" s="124"/>
      <c r="J11" s="124"/>
      <c r="L11" s="31">
        <f t="shared" si="3"/>
        <v>6</v>
      </c>
      <c r="M11" s="30">
        <f t="shared" si="1"/>
        <v>1</v>
      </c>
      <c r="P11" s="46"/>
      <c r="T11" s="528"/>
      <c r="U11" s="461"/>
      <c r="V11" s="375"/>
      <c r="W11" s="527"/>
      <c r="X11" s="461"/>
      <c r="Y11" s="375"/>
      <c r="Z11" s="529"/>
      <c r="AA11" s="529"/>
      <c r="AB11" s="529"/>
      <c r="AC11" s="375"/>
      <c r="AE11" s="531"/>
      <c r="AH11" s="57"/>
      <c r="AI11" s="57"/>
      <c r="AJ11" s="93">
        <v>6</v>
      </c>
      <c r="AK11" s="94" t="s">
        <v>153</v>
      </c>
      <c r="AL11" s="94" t="s">
        <v>419</v>
      </c>
      <c r="AM11" s="94" t="s">
        <v>248</v>
      </c>
      <c r="AN11" s="94"/>
      <c r="AO11" s="94"/>
      <c r="AP11" s="94"/>
    </row>
    <row r="12" spans="2:42">
      <c r="B12" s="123"/>
      <c r="C12" s="123"/>
      <c r="D12" s="170" t="str">
        <f t="shared" si="2"/>
        <v>AGDFL</v>
      </c>
      <c r="E12" s="122" t="str">
        <f t="shared" si="0"/>
        <v>Agriculture Demand Haulage Forklifts</v>
      </c>
      <c r="F12" s="123" t="s">
        <v>44</v>
      </c>
      <c r="G12" s="124"/>
      <c r="H12" s="124"/>
      <c r="I12" s="124"/>
      <c r="J12" s="124"/>
      <c r="L12" s="31">
        <f>+L11+1</f>
        <v>7</v>
      </c>
      <c r="M12" s="30">
        <f t="shared" si="1"/>
        <v>1</v>
      </c>
      <c r="P12" s="46"/>
      <c r="T12" s="527"/>
      <c r="U12" s="461"/>
      <c r="V12" s="375"/>
      <c r="W12" s="527"/>
      <c r="X12" s="461"/>
      <c r="Y12" s="375"/>
      <c r="Z12" s="375"/>
      <c r="AA12" s="375"/>
      <c r="AB12" s="375"/>
      <c r="AC12" s="375"/>
      <c r="AE12" s="531"/>
      <c r="AJ12" s="93">
        <v>7</v>
      </c>
      <c r="AK12" s="94" t="s">
        <v>153</v>
      </c>
      <c r="AL12" s="94" t="s">
        <v>420</v>
      </c>
      <c r="AM12" s="94" t="s">
        <v>213</v>
      </c>
      <c r="AN12" s="94"/>
      <c r="AO12" s="94"/>
      <c r="AP12" s="94"/>
    </row>
    <row r="13" spans="2:42">
      <c r="B13" s="129" t="s">
        <v>257</v>
      </c>
      <c r="C13" s="129"/>
      <c r="D13" s="220" t="str">
        <f>"AGR"&amp;RIGHT(L13,LEN(L13)-3)</f>
        <v>AGRNGA</v>
      </c>
      <c r="E13" s="129" t="str">
        <f t="shared" ref="E13:E35" si="4">LEFT(M13,LEN(M13)-3)&amp;" AGR"</f>
        <v>Nat. Gas  AGR</v>
      </c>
      <c r="F13" s="129" t="s">
        <v>44</v>
      </c>
      <c r="G13" s="129"/>
      <c r="H13" s="129"/>
      <c r="I13" s="129"/>
      <c r="J13" s="129"/>
      <c r="L13" s="24" t="s">
        <v>72</v>
      </c>
      <c r="M13" s="24" t="s">
        <v>113</v>
      </c>
      <c r="T13" s="527"/>
      <c r="U13" s="461"/>
      <c r="V13" s="375"/>
      <c r="W13" s="527"/>
      <c r="X13" s="461"/>
      <c r="Y13" s="375"/>
      <c r="Z13" s="375"/>
      <c r="AA13" s="375"/>
      <c r="AB13" s="375"/>
      <c r="AC13" s="375"/>
      <c r="AE13" s="532"/>
      <c r="AJ13" s="93"/>
      <c r="AK13" s="94"/>
      <c r="AL13" s="94"/>
      <c r="AM13" s="94"/>
      <c r="AN13" s="94"/>
      <c r="AO13" s="94"/>
      <c r="AP13" s="94"/>
    </row>
    <row r="14" spans="2:42">
      <c r="B14" s="124"/>
      <c r="C14" s="124"/>
      <c r="D14" s="172" t="str">
        <f t="shared" ref="D14:D35" si="5">"AGR"&amp;RIGHT(L14,LEN(L14)-3)</f>
        <v>AGRCOA</v>
      </c>
      <c r="E14" s="124" t="str">
        <f t="shared" si="4"/>
        <v>Coal  AGR</v>
      </c>
      <c r="F14" s="123" t="s">
        <v>44</v>
      </c>
      <c r="G14" s="124"/>
      <c r="H14" s="124"/>
      <c r="I14" s="124"/>
      <c r="J14" s="124"/>
      <c r="L14" s="24" t="s">
        <v>94</v>
      </c>
      <c r="M14" s="24" t="s">
        <v>119</v>
      </c>
      <c r="T14" s="527"/>
      <c r="U14" s="461"/>
      <c r="V14" s="375"/>
      <c r="W14" s="527"/>
      <c r="X14" s="461"/>
      <c r="Y14" s="375"/>
      <c r="Z14" s="375"/>
      <c r="AA14" s="375"/>
      <c r="AB14" s="375"/>
      <c r="AC14" s="375"/>
      <c r="AE14" s="531"/>
    </row>
    <row r="15" spans="2:42">
      <c r="B15" s="124"/>
      <c r="C15" s="124"/>
      <c r="D15" s="172" t="str">
        <f t="shared" si="5"/>
        <v>AGRDSL</v>
      </c>
      <c r="E15" s="124" t="str">
        <f t="shared" si="4"/>
        <v>Diesel  AGR</v>
      </c>
      <c r="F15" s="123" t="s">
        <v>44</v>
      </c>
      <c r="G15" s="124"/>
      <c r="H15" s="124"/>
      <c r="I15" s="124"/>
      <c r="J15" s="124"/>
      <c r="L15" s="24" t="s">
        <v>73</v>
      </c>
      <c r="M15" s="24" t="s">
        <v>114</v>
      </c>
      <c r="T15" s="527"/>
      <c r="U15" s="461"/>
      <c r="V15" s="375"/>
      <c r="W15" s="527"/>
      <c r="X15" s="461"/>
      <c r="Y15" s="375"/>
      <c r="Z15" s="375"/>
      <c r="AA15" s="375"/>
      <c r="AB15" s="375"/>
      <c r="AC15" s="375"/>
      <c r="AE15" s="531"/>
      <c r="AH15" s="351"/>
      <c r="AI15" s="351"/>
    </row>
    <row r="16" spans="2:42">
      <c r="B16" s="124"/>
      <c r="C16" s="124"/>
      <c r="D16" s="172" t="str">
        <f t="shared" si="5"/>
        <v>AGRWPE</v>
      </c>
      <c r="E16" s="123" t="str">
        <f t="shared" si="4"/>
        <v>Wood Pellets  AGR</v>
      </c>
      <c r="F16" s="123" t="s">
        <v>44</v>
      </c>
      <c r="G16" s="124"/>
      <c r="H16" s="124"/>
      <c r="I16" s="124"/>
      <c r="J16" s="124"/>
      <c r="L16" s="24" t="s">
        <v>92</v>
      </c>
      <c r="M16" s="24" t="s">
        <v>115</v>
      </c>
      <c r="T16" s="527"/>
      <c r="U16" s="461"/>
      <c r="V16" s="375"/>
      <c r="W16" s="527"/>
      <c r="X16" s="461"/>
      <c r="Y16" s="375"/>
      <c r="Z16" s="375"/>
      <c r="AA16" s="375"/>
      <c r="AB16" s="375"/>
      <c r="AC16" s="375"/>
      <c r="AE16" s="531"/>
    </row>
    <row r="17" spans="1:31">
      <c r="B17" s="124"/>
      <c r="C17" s="124"/>
      <c r="D17" s="172" t="str">
        <f t="shared" si="5"/>
        <v>AGRWCH</v>
      </c>
      <c r="E17" s="123" t="str">
        <f>LEFT(M17,LEN(M17)-3)&amp;" AGR"</f>
        <v>Wood chips and wood waste  AGR</v>
      </c>
      <c r="F17" s="123" t="s">
        <v>44</v>
      </c>
      <c r="G17" s="124"/>
      <c r="H17" s="124"/>
      <c r="I17" s="124"/>
      <c r="J17" s="124"/>
      <c r="L17" s="24" t="s">
        <v>107</v>
      </c>
      <c r="M17" s="24" t="s">
        <v>117</v>
      </c>
      <c r="T17" s="527"/>
      <c r="U17" s="527"/>
      <c r="V17" s="527"/>
      <c r="W17" s="527"/>
      <c r="X17" s="461"/>
      <c r="Y17" s="375"/>
      <c r="Z17" s="375"/>
      <c r="AA17" s="375"/>
      <c r="AB17" s="375"/>
      <c r="AC17" s="375"/>
      <c r="AE17" s="533"/>
    </row>
    <row r="18" spans="1:31">
      <c r="B18" s="124"/>
      <c r="C18" s="124"/>
      <c r="D18" s="172" t="str">
        <f t="shared" si="5"/>
        <v>AGRBGA</v>
      </c>
      <c r="E18" s="124" t="str">
        <f t="shared" si="4"/>
        <v>Biogas  AGR</v>
      </c>
      <c r="F18" s="123" t="s">
        <v>44</v>
      </c>
      <c r="G18" s="124"/>
      <c r="H18" s="124"/>
      <c r="I18" s="124"/>
      <c r="J18" s="124"/>
      <c r="L18" s="24" t="s">
        <v>81</v>
      </c>
      <c r="M18" s="24" t="s">
        <v>118</v>
      </c>
      <c r="T18" s="527"/>
      <c r="U18" s="527"/>
      <c r="V18" s="527"/>
      <c r="W18" s="527"/>
      <c r="X18" s="461"/>
      <c r="Y18" s="375"/>
      <c r="Z18" s="375"/>
      <c r="AA18" s="375"/>
      <c r="AB18" s="375"/>
      <c r="AC18" s="375"/>
      <c r="AE18" s="531"/>
    </row>
    <row r="19" spans="1:31">
      <c r="B19" s="124"/>
      <c r="C19" s="124"/>
      <c r="D19" s="172" t="str">
        <f t="shared" si="5"/>
        <v>AGRHFO</v>
      </c>
      <c r="E19" s="124" t="str">
        <f t="shared" si="4"/>
        <v>Heavy Fuel Oil  AGR</v>
      </c>
      <c r="F19" s="123" t="s">
        <v>44</v>
      </c>
      <c r="G19" s="124"/>
      <c r="H19" s="124"/>
      <c r="I19" s="124"/>
      <c r="J19" s="124"/>
      <c r="L19" s="24" t="s">
        <v>82</v>
      </c>
      <c r="M19" s="24" t="s">
        <v>124</v>
      </c>
      <c r="T19" s="375"/>
      <c r="U19" s="375"/>
      <c r="V19" s="375"/>
      <c r="W19" s="375"/>
      <c r="X19" s="375"/>
      <c r="Y19" s="375"/>
      <c r="Z19" s="375"/>
      <c r="AA19" s="375"/>
      <c r="AB19" s="375"/>
      <c r="AC19" s="375"/>
      <c r="AE19" s="531"/>
    </row>
    <row r="20" spans="1:31">
      <c r="B20" s="124"/>
      <c r="C20" s="124"/>
      <c r="D20" s="172" t="str">
        <f t="shared" si="5"/>
        <v>AGRLPG</v>
      </c>
      <c r="E20" s="124" t="str">
        <f t="shared" si="4"/>
        <v>Liquid petrol gas  AGR</v>
      </c>
      <c r="F20" s="123" t="s">
        <v>44</v>
      </c>
      <c r="G20" s="124"/>
      <c r="H20" s="124"/>
      <c r="I20" s="124"/>
      <c r="J20" s="124"/>
      <c r="L20" s="24" t="s">
        <v>83</v>
      </c>
      <c r="M20" s="24" t="s">
        <v>121</v>
      </c>
      <c r="T20" s="524"/>
      <c r="U20" s="375"/>
      <c r="V20" s="375"/>
      <c r="W20" s="375"/>
      <c r="X20" s="375"/>
      <c r="Y20" s="375"/>
      <c r="Z20" s="375"/>
      <c r="AA20" s="375"/>
      <c r="AB20" s="375"/>
      <c r="AC20" s="375"/>
      <c r="AE20" s="531"/>
    </row>
    <row r="21" spans="1:31">
      <c r="B21" s="124"/>
      <c r="C21" s="124"/>
      <c r="D21" s="172" t="str">
        <f t="shared" si="5"/>
        <v>AGRWST</v>
      </c>
      <c r="E21" s="124" t="str">
        <f t="shared" si="4"/>
        <v>Waste  AGR</v>
      </c>
      <c r="F21" s="123" t="s">
        <v>44</v>
      </c>
      <c r="G21" s="124"/>
      <c r="H21" s="124"/>
      <c r="I21" s="124"/>
      <c r="J21" s="124"/>
      <c r="L21" s="24" t="s">
        <v>84</v>
      </c>
      <c r="M21" s="24" t="s">
        <v>120</v>
      </c>
      <c r="T21" s="375"/>
      <c r="U21" s="375"/>
      <c r="V21" s="375"/>
      <c r="W21" s="375"/>
      <c r="X21" s="375"/>
      <c r="Y21" s="375"/>
      <c r="Z21" s="375"/>
      <c r="AA21" s="375"/>
      <c r="AB21" s="375"/>
      <c r="AC21" s="375"/>
      <c r="AE21" s="261"/>
    </row>
    <row r="22" spans="1:31">
      <c r="B22" s="123"/>
      <c r="C22" s="123"/>
      <c r="D22" s="172" t="str">
        <f t="shared" si="5"/>
        <v>AGRHCE</v>
      </c>
      <c r="E22" s="124" t="str">
        <f t="shared" si="4"/>
        <v>Centralised District Heat  AGR</v>
      </c>
      <c r="F22" s="123" t="s">
        <v>44</v>
      </c>
      <c r="G22" s="124"/>
      <c r="H22" s="124" t="s">
        <v>60</v>
      </c>
      <c r="I22" s="124"/>
      <c r="J22" s="124"/>
      <c r="L22" s="261" t="s">
        <v>75</v>
      </c>
      <c r="M22" s="261" t="s">
        <v>122</v>
      </c>
      <c r="N22" s="261"/>
      <c r="O22" s="261"/>
      <c r="P22" s="261"/>
      <c r="Q22" s="261"/>
      <c r="R22" s="261"/>
      <c r="T22" s="375"/>
      <c r="U22" s="375"/>
      <c r="V22" s="375"/>
      <c r="W22" s="375"/>
      <c r="X22" s="375"/>
      <c r="Y22" s="375"/>
      <c r="Z22" s="375"/>
      <c r="AA22" s="375"/>
      <c r="AB22" s="375"/>
      <c r="AC22" s="375"/>
      <c r="AE22" s="261"/>
    </row>
    <row r="23" spans="1:31" s="257" customFormat="1">
      <c r="A23" s="24"/>
      <c r="B23" s="285"/>
      <c r="C23" s="285"/>
      <c r="D23" s="172" t="str">
        <f>"AGR"&amp;RIGHT(L23,LEN(L23)-3)</f>
        <v>AGRHSE</v>
      </c>
      <c r="E23" s="124" t="str">
        <f t="shared" ref="E23" si="6">LEFT(M23,LEN(M23)-3)&amp;" AGR"</f>
        <v>SubUrban District Heat  AGR</v>
      </c>
      <c r="F23" s="285" t="s">
        <v>44</v>
      </c>
      <c r="G23" s="124"/>
      <c r="H23" s="124" t="s">
        <v>60</v>
      </c>
      <c r="I23" s="124"/>
      <c r="J23" s="124"/>
      <c r="L23" s="261" t="s">
        <v>425</v>
      </c>
      <c r="M23" s="261" t="s">
        <v>426</v>
      </c>
      <c r="N23" s="261"/>
      <c r="O23" s="261"/>
      <c r="P23" s="261"/>
      <c r="Q23" s="261"/>
      <c r="R23" s="261"/>
      <c r="T23" s="375"/>
      <c r="U23" s="375"/>
      <c r="V23" s="375"/>
      <c r="W23" s="375"/>
      <c r="X23" s="375"/>
      <c r="Y23" s="375"/>
      <c r="Z23" s="375"/>
      <c r="AA23" s="375"/>
      <c r="AB23" s="375"/>
      <c r="AC23" s="375"/>
      <c r="AE23" s="261"/>
    </row>
    <row r="24" spans="1:31">
      <c r="B24" s="124"/>
      <c r="C24" s="124"/>
      <c r="D24" s="170" t="str">
        <f t="shared" si="5"/>
        <v>AGRHDE</v>
      </c>
      <c r="E24" s="123" t="str">
        <f t="shared" si="4"/>
        <v>Decentralised District Heat  AGR</v>
      </c>
      <c r="F24" s="123" t="s">
        <v>44</v>
      </c>
      <c r="G24" s="123"/>
      <c r="H24" s="123" t="s">
        <v>60</v>
      </c>
      <c r="I24" s="123"/>
      <c r="J24" s="123"/>
      <c r="L24" s="261" t="s">
        <v>76</v>
      </c>
      <c r="M24" s="261" t="s">
        <v>123</v>
      </c>
      <c r="N24" s="261"/>
      <c r="O24" s="261"/>
      <c r="P24" s="261"/>
      <c r="Q24" s="261"/>
      <c r="R24" s="261"/>
      <c r="T24" s="525"/>
      <c r="U24" s="525"/>
      <c r="V24" s="525"/>
      <c r="W24" s="525"/>
      <c r="X24" s="526"/>
      <c r="Y24" s="526"/>
      <c r="Z24" s="526"/>
      <c r="AA24" s="526"/>
      <c r="AB24" s="526"/>
      <c r="AC24" s="375"/>
      <c r="AE24" s="261"/>
    </row>
    <row r="25" spans="1:31">
      <c r="B25" s="123"/>
      <c r="C25" s="123"/>
      <c r="D25" s="170" t="str">
        <f t="shared" si="5"/>
        <v>AGRELC</v>
      </c>
      <c r="E25" s="123" t="str">
        <f t="shared" si="4"/>
        <v>Electricity  AGR</v>
      </c>
      <c r="F25" s="123" t="s">
        <v>44</v>
      </c>
      <c r="G25" s="123"/>
      <c r="H25" s="123" t="s">
        <v>60</v>
      </c>
      <c r="I25" s="123"/>
      <c r="J25" s="123" t="s">
        <v>61</v>
      </c>
      <c r="L25" s="261" t="s">
        <v>74</v>
      </c>
      <c r="M25" s="261" t="s">
        <v>116</v>
      </c>
      <c r="N25" s="261"/>
      <c r="O25" s="261"/>
      <c r="P25" s="261"/>
      <c r="Q25" s="261"/>
      <c r="R25" s="261"/>
      <c r="T25" s="527"/>
      <c r="U25" s="527"/>
      <c r="V25" s="527"/>
      <c r="W25" s="527"/>
      <c r="X25" s="461"/>
      <c r="Y25" s="375"/>
      <c r="Z25" s="375"/>
      <c r="AA25" s="375"/>
      <c r="AB25" s="375"/>
      <c r="AC25" s="375"/>
      <c r="AE25" s="261"/>
    </row>
    <row r="26" spans="1:31">
      <c r="B26" s="123"/>
      <c r="C26" s="123"/>
      <c r="D26" s="173" t="str">
        <f t="shared" si="5"/>
        <v>AGRSOL</v>
      </c>
      <c r="E26" s="127" t="str">
        <f t="shared" si="4"/>
        <v>Solar  AGR</v>
      </c>
      <c r="F26" s="127" t="s">
        <v>44</v>
      </c>
      <c r="G26" s="123"/>
      <c r="H26" s="123"/>
      <c r="I26" s="123"/>
      <c r="J26" s="123"/>
      <c r="L26" s="261" t="s">
        <v>125</v>
      </c>
      <c r="M26" s="261" t="s">
        <v>126</v>
      </c>
      <c r="N26" s="261"/>
      <c r="O26" s="261"/>
      <c r="P26" s="261"/>
      <c r="Q26" s="261"/>
      <c r="R26" s="261"/>
      <c r="T26" s="527"/>
      <c r="U26" s="527"/>
      <c r="V26" s="527"/>
      <c r="W26" s="527"/>
      <c r="X26" s="461"/>
      <c r="Y26" s="375"/>
      <c r="Z26" s="375"/>
      <c r="AA26" s="375"/>
      <c r="AB26" s="375"/>
      <c r="AC26" s="375"/>
      <c r="AE26" s="261"/>
    </row>
    <row r="27" spans="1:31">
      <c r="B27" s="123"/>
      <c r="C27" s="123"/>
      <c r="D27" s="170" t="str">
        <f t="shared" si="5"/>
        <v>AGRDSB1</v>
      </c>
      <c r="E27" s="122" t="str">
        <f t="shared" si="4"/>
        <v>Biodiesel 1. generation  AGR</v>
      </c>
      <c r="F27" s="123" t="s">
        <v>44</v>
      </c>
      <c r="G27" s="123"/>
      <c r="H27" s="123"/>
      <c r="I27" s="123"/>
      <c r="J27" s="123"/>
      <c r="L27" s="261" t="s">
        <v>129</v>
      </c>
      <c r="M27" s="261" t="s">
        <v>176</v>
      </c>
      <c r="N27" s="261"/>
      <c r="O27" s="261"/>
      <c r="P27" s="261"/>
      <c r="Q27" s="261"/>
      <c r="R27" s="261"/>
      <c r="T27" s="527"/>
      <c r="U27" s="527"/>
      <c r="V27" s="527"/>
      <c r="W27" s="527"/>
      <c r="X27" s="461"/>
      <c r="Y27" s="375"/>
      <c r="Z27" s="375"/>
      <c r="AA27" s="375"/>
      <c r="AB27" s="375"/>
      <c r="AC27" s="375"/>
    </row>
    <row r="28" spans="1:31">
      <c r="B28" s="123"/>
      <c r="C28" s="123"/>
      <c r="D28" s="170" t="str">
        <f t="shared" si="5"/>
        <v>AGRDSB2</v>
      </c>
      <c r="E28" s="123" t="str">
        <f t="shared" si="4"/>
        <v>Biodiesel 2. generation  AGR</v>
      </c>
      <c r="F28" s="123" t="s">
        <v>44</v>
      </c>
      <c r="G28" s="123"/>
      <c r="H28" s="123"/>
      <c r="I28" s="123"/>
      <c r="J28" s="123"/>
      <c r="L28" s="261" t="s">
        <v>130</v>
      </c>
      <c r="M28" s="261" t="s">
        <v>177</v>
      </c>
      <c r="N28" s="261"/>
      <c r="O28" s="261"/>
      <c r="P28" s="261"/>
      <c r="Q28" s="261"/>
      <c r="R28" s="261"/>
      <c r="T28" s="527"/>
      <c r="U28" s="527"/>
      <c r="V28" s="527"/>
      <c r="W28" s="527"/>
      <c r="X28" s="461"/>
      <c r="Y28" s="375"/>
      <c r="Z28" s="375"/>
      <c r="AA28" s="375"/>
      <c r="AB28" s="375"/>
      <c r="AC28" s="375"/>
    </row>
    <row r="29" spans="1:31">
      <c r="B29" s="123"/>
      <c r="C29" s="123"/>
      <c r="D29" s="173" t="str">
        <f t="shared" si="5"/>
        <v>AGRSNG1</v>
      </c>
      <c r="E29" s="127" t="str">
        <f t="shared" si="4"/>
        <v>Bio Synt. Nat. Gas 1. generation  AGR</v>
      </c>
      <c r="F29" s="127" t="s">
        <v>44</v>
      </c>
      <c r="G29" s="123"/>
      <c r="H29" s="123"/>
      <c r="I29" s="123"/>
      <c r="J29" s="123"/>
      <c r="L29" s="261" t="s">
        <v>131</v>
      </c>
      <c r="M29" s="261" t="s">
        <v>178</v>
      </c>
      <c r="N29" s="261"/>
      <c r="O29" s="261"/>
      <c r="P29" s="261"/>
      <c r="Q29" s="261"/>
      <c r="R29" s="261"/>
      <c r="T29" s="528"/>
      <c r="U29" s="528"/>
      <c r="V29" s="528"/>
      <c r="W29" s="528"/>
      <c r="X29" s="530"/>
      <c r="Y29" s="529"/>
      <c r="Z29" s="529"/>
      <c r="AA29" s="529"/>
      <c r="AB29" s="529"/>
      <c r="AC29" s="375"/>
    </row>
    <row r="30" spans="1:31">
      <c r="B30" s="123"/>
      <c r="C30" s="123"/>
      <c r="D30" s="170" t="str">
        <f t="shared" si="5"/>
        <v>AGRSNG2</v>
      </c>
      <c r="E30" s="122" t="str">
        <f t="shared" si="4"/>
        <v>Bio Synt. Nat. Gas 2. generation  AGR</v>
      </c>
      <c r="F30" s="123" t="s">
        <v>44</v>
      </c>
      <c r="G30" s="123"/>
      <c r="H30" s="123"/>
      <c r="I30" s="123"/>
      <c r="J30" s="123"/>
      <c r="L30" s="261" t="s">
        <v>132</v>
      </c>
      <c r="M30" s="261" t="s">
        <v>179</v>
      </c>
      <c r="N30" s="261"/>
      <c r="O30" s="261"/>
      <c r="P30" s="261"/>
      <c r="Q30" s="261"/>
      <c r="R30" s="261"/>
      <c r="T30" s="527"/>
      <c r="U30" s="527"/>
      <c r="V30" s="527"/>
      <c r="W30" s="527"/>
      <c r="X30" s="461"/>
      <c r="Y30" s="375"/>
      <c r="Z30" s="375"/>
      <c r="AA30" s="375"/>
      <c r="AB30" s="375"/>
      <c r="AC30" s="375"/>
    </row>
    <row r="31" spans="1:31">
      <c r="B31" s="123"/>
      <c r="C31" s="123"/>
      <c r="D31" s="170" t="str">
        <f t="shared" si="5"/>
        <v>AGRGSL</v>
      </c>
      <c r="E31" s="122" t="str">
        <f t="shared" si="4"/>
        <v>Gasoline  AGR</v>
      </c>
      <c r="F31" s="123" t="s">
        <v>44</v>
      </c>
      <c r="G31" s="123"/>
      <c r="H31" s="123"/>
      <c r="I31" s="123"/>
      <c r="J31" s="123"/>
      <c r="L31" s="261" t="s">
        <v>189</v>
      </c>
      <c r="M31" s="261" t="s">
        <v>194</v>
      </c>
      <c r="N31" s="261"/>
      <c r="O31" s="261"/>
      <c r="P31" s="261"/>
      <c r="Q31" s="261"/>
      <c r="R31" s="261"/>
      <c r="T31" s="527"/>
      <c r="U31" s="527"/>
      <c r="V31" s="527"/>
      <c r="W31" s="527"/>
      <c r="X31" s="461"/>
      <c r="Y31" s="375"/>
      <c r="Z31" s="375"/>
      <c r="AA31" s="375"/>
      <c r="AB31" s="375"/>
      <c r="AC31" s="375"/>
    </row>
    <row r="32" spans="1:31">
      <c r="B32" s="123"/>
      <c r="C32" s="123"/>
      <c r="D32" s="170" t="str">
        <f t="shared" si="5"/>
        <v>AGRGSB1</v>
      </c>
      <c r="E32" s="122" t="str">
        <f t="shared" si="4"/>
        <v>Bioethanol 1. generation  AGR</v>
      </c>
      <c r="F32" s="123" t="s">
        <v>44</v>
      </c>
      <c r="G32" s="123"/>
      <c r="H32" s="123"/>
      <c r="I32" s="123"/>
      <c r="J32" s="123"/>
      <c r="L32" s="261" t="s">
        <v>190</v>
      </c>
      <c r="M32" s="261" t="s">
        <v>196</v>
      </c>
      <c r="N32" s="261"/>
      <c r="O32" s="261"/>
      <c r="P32" s="261"/>
      <c r="Q32" s="261"/>
      <c r="R32" s="261"/>
      <c r="T32" s="527"/>
      <c r="U32" s="527"/>
      <c r="V32" s="527"/>
      <c r="W32" s="527"/>
      <c r="X32" s="375"/>
      <c r="Y32" s="375"/>
      <c r="Z32" s="375"/>
      <c r="AA32" s="375"/>
      <c r="AB32" s="375"/>
      <c r="AC32" s="375"/>
    </row>
    <row r="33" spans="2:29">
      <c r="B33" s="126"/>
      <c r="C33" s="126"/>
      <c r="D33" s="171" t="str">
        <f t="shared" si="5"/>
        <v>AGRGSB2</v>
      </c>
      <c r="E33" s="125" t="str">
        <f t="shared" si="4"/>
        <v>Bioethanol 2. generation  AGR</v>
      </c>
      <c r="F33" s="126" t="s">
        <v>44</v>
      </c>
      <c r="G33" s="126"/>
      <c r="H33" s="126"/>
      <c r="I33" s="126"/>
      <c r="J33" s="126"/>
      <c r="L33" s="261" t="s">
        <v>191</v>
      </c>
      <c r="M33" s="261" t="s">
        <v>197</v>
      </c>
      <c r="N33" s="261"/>
      <c r="O33" s="261"/>
      <c r="P33" s="261"/>
      <c r="Q33" s="261"/>
      <c r="R33" s="261"/>
      <c r="T33" s="527"/>
      <c r="U33" s="528"/>
      <c r="V33" s="527"/>
      <c r="W33" s="528"/>
      <c r="X33" s="461"/>
      <c r="Y33" s="375"/>
      <c r="Z33" s="375"/>
      <c r="AA33" s="375"/>
      <c r="AB33" s="375"/>
      <c r="AC33" s="375"/>
    </row>
    <row r="34" spans="2:29">
      <c r="B34" s="126"/>
      <c r="C34" s="126"/>
      <c r="D34" s="171" t="str">
        <f>"AGR"&amp;RIGHT(L34,LEN(L34)-3)</f>
        <v>AGRH2</v>
      </c>
      <c r="E34" s="125" t="str">
        <f t="shared" si="4"/>
        <v>Hydrogen  AGR</v>
      </c>
      <c r="F34" s="126" t="s">
        <v>44</v>
      </c>
      <c r="G34" s="126"/>
      <c r="H34" s="126"/>
      <c r="I34" s="126"/>
      <c r="J34" s="126"/>
      <c r="K34" s="257"/>
      <c r="L34" s="261" t="s">
        <v>304</v>
      </c>
      <c r="M34" s="261" t="s">
        <v>306</v>
      </c>
      <c r="N34" s="261"/>
      <c r="O34" s="261"/>
      <c r="P34" s="261"/>
      <c r="Q34" s="261"/>
      <c r="R34" s="261"/>
      <c r="T34" s="527"/>
      <c r="U34" s="527"/>
      <c r="V34" s="527"/>
      <c r="W34" s="527"/>
      <c r="X34" s="461"/>
      <c r="Y34" s="375"/>
      <c r="Z34" s="375"/>
      <c r="AA34" s="375"/>
      <c r="AB34" s="375"/>
      <c r="AC34" s="375"/>
    </row>
    <row r="35" spans="2:29">
      <c r="B35" s="379"/>
      <c r="C35" s="379"/>
      <c r="D35" s="539" t="str">
        <f t="shared" si="5"/>
        <v>AGRBLQ</v>
      </c>
      <c r="E35" s="540" t="str">
        <f t="shared" si="4"/>
        <v>Black liquor  AGR</v>
      </c>
      <c r="F35" s="379" t="s">
        <v>44</v>
      </c>
      <c r="G35" s="379"/>
      <c r="H35" s="379"/>
      <c r="I35" s="379"/>
      <c r="J35" s="379"/>
      <c r="K35" s="257"/>
      <c r="L35" s="261" t="s">
        <v>301</v>
      </c>
      <c r="M35" s="261" t="s">
        <v>302</v>
      </c>
      <c r="N35" s="261"/>
      <c r="O35" s="261"/>
      <c r="P35" s="261"/>
      <c r="Q35" s="261"/>
      <c r="R35" s="261"/>
      <c r="T35" s="527"/>
      <c r="U35" s="527"/>
      <c r="V35" s="527"/>
      <c r="W35" s="527"/>
      <c r="X35" s="461"/>
      <c r="Y35" s="375"/>
      <c r="Z35" s="375"/>
      <c r="AA35" s="375"/>
      <c r="AB35" s="375"/>
      <c r="AC35" s="375"/>
    </row>
    <row r="36" spans="2:29">
      <c r="B36" s="129" t="s">
        <v>63</v>
      </c>
      <c r="C36" s="129"/>
      <c r="D36" s="170" t="s">
        <v>412</v>
      </c>
      <c r="E36" s="123" t="s">
        <v>413</v>
      </c>
      <c r="F36" s="123" t="s">
        <v>64</v>
      </c>
      <c r="G36" s="128"/>
      <c r="H36" s="129"/>
      <c r="I36" s="129"/>
      <c r="J36" s="129"/>
      <c r="L36" s="219"/>
      <c r="M36" s="219"/>
      <c r="N36" s="261"/>
      <c r="O36" s="261"/>
      <c r="P36" s="261"/>
      <c r="Q36" s="261"/>
      <c r="R36" s="261"/>
      <c r="T36" s="527"/>
      <c r="U36" s="527"/>
      <c r="V36" s="527"/>
      <c r="W36" s="527"/>
      <c r="X36" s="461"/>
      <c r="Y36" s="375"/>
      <c r="Z36" s="375"/>
      <c r="AA36" s="375"/>
      <c r="AB36" s="375"/>
      <c r="AC36" s="375"/>
    </row>
    <row r="37" spans="2:29">
      <c r="B37" s="544"/>
      <c r="C37" s="544"/>
      <c r="D37" s="545"/>
      <c r="E37" s="544"/>
      <c r="F37" s="544"/>
      <c r="G37" s="546"/>
      <c r="H37" s="544"/>
      <c r="I37" s="544"/>
      <c r="J37" s="544"/>
      <c r="L37" s="219"/>
      <c r="M37" s="542"/>
      <c r="N37" s="261"/>
      <c r="O37" s="261"/>
      <c r="P37" s="261"/>
      <c r="Q37" s="261"/>
      <c r="R37" s="261"/>
      <c r="T37" s="375"/>
      <c r="U37" s="375"/>
      <c r="V37" s="375"/>
      <c r="W37" s="375"/>
      <c r="X37" s="375"/>
      <c r="Y37" s="375"/>
      <c r="Z37" s="375"/>
      <c r="AA37" s="375"/>
      <c r="AB37" s="375"/>
      <c r="AC37" s="375"/>
    </row>
    <row r="38" spans="2:29">
      <c r="B38" s="547"/>
      <c r="C38" s="547"/>
      <c r="D38" s="548"/>
      <c r="E38" s="547"/>
      <c r="F38" s="547"/>
      <c r="G38" s="549"/>
      <c r="H38" s="547"/>
      <c r="I38" s="547"/>
      <c r="J38" s="547"/>
      <c r="L38" s="77"/>
      <c r="M38" s="542"/>
      <c r="N38" s="261"/>
      <c r="O38" s="261"/>
      <c r="P38" s="261"/>
      <c r="Q38" s="261"/>
      <c r="R38" s="261"/>
    </row>
    <row r="39" spans="2:29">
      <c r="B39" s="547"/>
      <c r="C39" s="547"/>
      <c r="D39" s="548"/>
      <c r="E39" s="547"/>
      <c r="F39" s="547"/>
      <c r="G39" s="549"/>
      <c r="H39" s="547"/>
      <c r="I39" s="547"/>
      <c r="J39" s="547"/>
      <c r="L39" s="77"/>
      <c r="M39" s="542"/>
      <c r="N39" s="261"/>
      <c r="O39" s="261"/>
      <c r="P39" s="261"/>
      <c r="Q39" s="261"/>
      <c r="R39" s="261"/>
      <c r="S39" s="257"/>
    </row>
    <row r="40" spans="2:29">
      <c r="B40" s="547"/>
      <c r="C40" s="547"/>
      <c r="D40" s="548"/>
      <c r="E40" s="547"/>
      <c r="F40" s="547"/>
      <c r="G40" s="549"/>
      <c r="H40" s="547"/>
      <c r="I40" s="547"/>
      <c r="J40" s="547"/>
      <c r="L40" s="77"/>
      <c r="M40" s="542"/>
      <c r="N40" s="261"/>
      <c r="O40" s="261"/>
      <c r="P40" s="261"/>
      <c r="Q40" s="261"/>
      <c r="R40" s="261"/>
      <c r="S40" s="257"/>
    </row>
    <row r="41" spans="2:29">
      <c r="B41" s="547"/>
      <c r="C41" s="547"/>
      <c r="D41" s="548"/>
      <c r="E41" s="547"/>
      <c r="F41" s="547"/>
      <c r="G41" s="549"/>
      <c r="H41" s="547"/>
      <c r="I41" s="547"/>
      <c r="J41" s="547"/>
      <c r="L41" s="77"/>
      <c r="M41" s="542"/>
      <c r="N41" s="261"/>
      <c r="O41" s="261"/>
      <c r="P41" s="543"/>
      <c r="Q41" s="261"/>
      <c r="R41" s="261"/>
      <c r="S41" s="257"/>
    </row>
    <row r="42" spans="2:29">
      <c r="B42" s="547"/>
      <c r="C42" s="547"/>
      <c r="D42" s="548"/>
      <c r="E42" s="547"/>
      <c r="F42" s="547"/>
      <c r="G42" s="549"/>
      <c r="H42" s="547"/>
      <c r="I42" s="547"/>
      <c r="J42" s="547"/>
      <c r="L42" s="77"/>
      <c r="M42" s="542"/>
      <c r="N42" s="261"/>
      <c r="O42" s="261"/>
      <c r="P42" s="261"/>
      <c r="Q42" s="261"/>
      <c r="R42" s="261"/>
      <c r="S42" s="257"/>
    </row>
    <row r="43" spans="2:29">
      <c r="B43" s="547"/>
      <c r="C43" s="547"/>
      <c r="D43" s="548"/>
      <c r="E43" s="547"/>
      <c r="F43" s="547"/>
      <c r="G43" s="549"/>
      <c r="H43" s="547"/>
      <c r="I43" s="547"/>
      <c r="J43" s="547"/>
      <c r="L43" s="77"/>
      <c r="M43" s="542"/>
      <c r="N43" s="261"/>
      <c r="O43" s="261"/>
      <c r="P43" s="261"/>
      <c r="Q43" s="261"/>
      <c r="R43" s="261"/>
      <c r="S43" s="257"/>
    </row>
    <row r="44" spans="2:29">
      <c r="B44" s="547"/>
      <c r="C44" s="547"/>
      <c r="D44" s="548"/>
      <c r="E44" s="547"/>
      <c r="F44" s="547"/>
      <c r="G44" s="549"/>
      <c r="H44" s="547"/>
      <c r="I44" s="547"/>
      <c r="J44" s="547"/>
      <c r="L44" s="77"/>
      <c r="M44" s="542"/>
      <c r="N44" s="261"/>
      <c r="O44" s="261"/>
      <c r="P44" s="261"/>
      <c r="Q44" s="261"/>
      <c r="R44" s="261"/>
    </row>
    <row r="45" spans="2:29">
      <c r="B45" s="547"/>
      <c r="C45" s="547"/>
      <c r="D45" s="548"/>
      <c r="E45" s="547"/>
      <c r="F45" s="547"/>
      <c r="G45" s="549"/>
      <c r="H45" s="547"/>
      <c r="I45" s="547"/>
      <c r="J45" s="547"/>
      <c r="L45" s="77"/>
      <c r="M45" s="542"/>
      <c r="N45" s="261"/>
      <c r="O45" s="261"/>
      <c r="P45" s="261"/>
      <c r="Q45" s="261"/>
      <c r="R45" s="261"/>
    </row>
    <row r="46" spans="2:29">
      <c r="B46" s="547"/>
      <c r="C46" s="547"/>
      <c r="D46" s="548"/>
      <c r="E46" s="547"/>
      <c r="F46" s="547"/>
      <c r="G46" s="549"/>
      <c r="H46" s="547"/>
      <c r="I46" s="547"/>
      <c r="J46" s="547"/>
      <c r="L46" s="77"/>
      <c r="M46" s="542"/>
      <c r="N46" s="261"/>
      <c r="O46" s="261"/>
      <c r="P46" s="261"/>
      <c r="Q46" s="261"/>
      <c r="R46" s="261"/>
    </row>
    <row r="47" spans="2:29">
      <c r="B47" s="547"/>
      <c r="C47" s="547"/>
      <c r="D47" s="548"/>
      <c r="E47" s="547"/>
      <c r="F47" s="547"/>
      <c r="G47" s="549"/>
      <c r="H47" s="547"/>
      <c r="I47" s="547"/>
      <c r="J47" s="547"/>
      <c r="L47" s="77"/>
      <c r="M47" s="542"/>
      <c r="N47" s="261"/>
      <c r="O47" s="261"/>
      <c r="P47" s="261"/>
      <c r="Q47" s="261"/>
      <c r="R47" s="261"/>
    </row>
    <row r="48" spans="2:29">
      <c r="B48" s="547"/>
      <c r="C48" s="547"/>
      <c r="D48" s="547"/>
      <c r="E48" s="547"/>
      <c r="F48" s="547"/>
      <c r="G48" s="547"/>
      <c r="H48" s="547"/>
      <c r="I48" s="547"/>
      <c r="J48" s="547"/>
      <c r="K48" s="261"/>
      <c r="L48" s="77"/>
      <c r="M48" s="542"/>
      <c r="N48" s="77"/>
      <c r="O48" s="77"/>
      <c r="P48" s="261"/>
      <c r="Q48" s="261"/>
      <c r="R48" s="261"/>
    </row>
    <row r="49" spans="2:42">
      <c r="B49" s="547"/>
      <c r="C49" s="547"/>
      <c r="D49" s="548"/>
      <c r="E49" s="547"/>
      <c r="F49" s="547"/>
      <c r="G49" s="549"/>
      <c r="H49" s="547"/>
      <c r="I49" s="547"/>
      <c r="J49" s="547"/>
      <c r="K49" s="261"/>
      <c r="L49" s="77"/>
      <c r="M49" s="542"/>
      <c r="N49" s="261"/>
      <c r="O49" s="261"/>
      <c r="P49" s="261"/>
      <c r="Q49" s="261"/>
      <c r="R49" s="261"/>
    </row>
    <row r="50" spans="2:42">
      <c r="B50" s="495"/>
      <c r="C50" s="495"/>
      <c r="D50" s="495"/>
      <c r="E50" s="495"/>
      <c r="F50" s="495"/>
      <c r="G50" s="495"/>
      <c r="H50" s="495"/>
      <c r="I50" s="495"/>
      <c r="J50" s="495"/>
      <c r="K50" s="261"/>
      <c r="L50" s="219"/>
      <c r="M50" s="219"/>
      <c r="N50" s="261"/>
      <c r="O50" s="261"/>
      <c r="P50" s="261"/>
      <c r="Q50" s="261"/>
      <c r="R50" s="261"/>
    </row>
    <row r="51" spans="2:42">
      <c r="B51" s="261"/>
      <c r="C51" s="261"/>
      <c r="D51" s="261"/>
      <c r="E51" s="261"/>
      <c r="F51" s="261"/>
      <c r="G51" s="261"/>
      <c r="H51" s="261"/>
      <c r="I51" s="261"/>
      <c r="J51" s="261"/>
      <c r="K51" s="261"/>
      <c r="L51" s="219"/>
      <c r="M51" s="219"/>
      <c r="N51" s="261"/>
      <c r="O51" s="261"/>
      <c r="P51" s="261"/>
      <c r="Q51" s="261"/>
      <c r="R51" s="261"/>
      <c r="T51" s="40"/>
      <c r="U51" s="40"/>
      <c r="V51" s="40"/>
      <c r="W51" s="40"/>
      <c r="Z51" s="40"/>
      <c r="AA51" s="40"/>
      <c r="AB51" s="40"/>
      <c r="AC51" s="40"/>
      <c r="AD51" s="261"/>
      <c r="AE51" s="261"/>
      <c r="AF51" s="261"/>
      <c r="AG51" s="261"/>
    </row>
    <row r="52" spans="2:42">
      <c r="B52" s="261"/>
      <c r="C52" s="261"/>
      <c r="D52" s="261"/>
      <c r="E52" s="261"/>
      <c r="F52" s="261"/>
      <c r="G52" s="261"/>
      <c r="H52" s="261"/>
      <c r="I52" s="261"/>
      <c r="J52" s="261"/>
      <c r="K52" s="261"/>
      <c r="L52" s="219"/>
      <c r="M52" s="219"/>
      <c r="N52" s="261"/>
      <c r="O52" s="261"/>
      <c r="P52" s="261"/>
      <c r="Q52" s="261"/>
      <c r="R52" s="261"/>
      <c r="T52" s="40"/>
      <c r="U52" s="40"/>
      <c r="V52" s="40"/>
      <c r="W52" s="40"/>
      <c r="X52" s="40"/>
      <c r="Y52" s="40"/>
      <c r="Z52" s="40"/>
      <c r="AA52" s="40"/>
      <c r="AB52" s="40"/>
      <c r="AC52" s="40"/>
      <c r="AD52" s="261"/>
      <c r="AE52" s="261"/>
      <c r="AF52" s="261"/>
      <c r="AG52" s="261"/>
    </row>
    <row r="53" spans="2:42">
      <c r="B53" s="261"/>
      <c r="C53" s="261"/>
      <c r="D53" s="261"/>
      <c r="E53" s="261"/>
      <c r="F53" s="261"/>
      <c r="G53" s="261"/>
      <c r="H53" s="261"/>
      <c r="I53" s="261"/>
      <c r="J53" s="261"/>
      <c r="K53" s="261"/>
      <c r="L53" s="219"/>
      <c r="M53" s="219"/>
      <c r="N53" s="261"/>
      <c r="O53" s="261"/>
      <c r="P53" s="261"/>
      <c r="Q53" s="261"/>
      <c r="R53" s="261"/>
      <c r="T53" s="40"/>
      <c r="U53" s="40"/>
      <c r="V53" s="40"/>
      <c r="W53" s="40"/>
      <c r="X53" s="40"/>
      <c r="Y53" s="40"/>
      <c r="Z53" s="40"/>
      <c r="AA53" s="40"/>
      <c r="AB53" s="40"/>
      <c r="AC53" s="40"/>
      <c r="AD53" s="261"/>
      <c r="AE53" s="261"/>
      <c r="AF53" s="261"/>
      <c r="AG53" s="261"/>
    </row>
    <row r="54" spans="2:42">
      <c r="T54" s="40"/>
      <c r="U54" s="40"/>
      <c r="V54" s="40"/>
      <c r="W54" s="40"/>
      <c r="X54" s="40"/>
      <c r="Y54" s="40"/>
      <c r="Z54" s="40"/>
      <c r="AA54" s="40"/>
      <c r="AB54" s="40"/>
      <c r="AC54" s="40"/>
      <c r="AD54" s="261"/>
      <c r="AE54" s="261"/>
      <c r="AF54" s="261"/>
      <c r="AG54" s="261"/>
    </row>
    <row r="55" spans="2:42">
      <c r="T55" s="40"/>
      <c r="U55" s="40"/>
      <c r="V55" s="40"/>
      <c r="W55" s="40"/>
      <c r="X55" s="40"/>
      <c r="Y55" s="40"/>
      <c r="Z55" s="40"/>
      <c r="AA55" s="40"/>
      <c r="AB55" s="40"/>
      <c r="AC55" s="40"/>
      <c r="AD55" s="261"/>
      <c r="AE55" s="261"/>
      <c r="AF55" s="261"/>
      <c r="AG55" s="261"/>
    </row>
    <row r="56" spans="2:42">
      <c r="X56" s="40"/>
      <c r="Y56" s="40"/>
    </row>
    <row r="58" spans="2:42">
      <c r="T58" s="40"/>
      <c r="U58" s="40"/>
      <c r="V58" s="40"/>
      <c r="W58" s="40"/>
      <c r="Z58" s="40"/>
      <c r="AA58" s="40"/>
      <c r="AB58" s="40"/>
      <c r="AC58" s="40"/>
      <c r="AD58" s="261"/>
      <c r="AE58" s="261"/>
      <c r="AF58" s="261"/>
      <c r="AG58" s="261"/>
    </row>
    <row r="59" spans="2:42">
      <c r="X59" s="40"/>
      <c r="Y59" s="40"/>
    </row>
    <row r="64" spans="2:42" s="40" customFormat="1">
      <c r="B64" s="24"/>
      <c r="C64" s="24"/>
      <c r="D64" s="24"/>
      <c r="E64" s="24"/>
      <c r="F64" s="24"/>
      <c r="G64" s="24"/>
      <c r="H64" s="24"/>
      <c r="I64" s="24"/>
      <c r="J64" s="24"/>
      <c r="K64" s="24"/>
      <c r="L64" s="30"/>
      <c r="M64" s="30"/>
      <c r="N64" s="24"/>
      <c r="O64" s="24"/>
      <c r="P64" s="24"/>
      <c r="Q64" s="24"/>
      <c r="R64" s="24"/>
      <c r="S64" s="24"/>
      <c r="T64" s="24"/>
      <c r="U64" s="24"/>
      <c r="V64" s="24"/>
      <c r="W64" s="24"/>
      <c r="X64" s="24"/>
      <c r="Y64" s="24"/>
      <c r="Z64" s="24"/>
      <c r="AA64" s="24"/>
      <c r="AB64" s="24"/>
      <c r="AC64" s="24"/>
      <c r="AD64" s="257"/>
      <c r="AE64" s="257"/>
      <c r="AF64" s="257"/>
      <c r="AG64" s="257"/>
      <c r="AH64" s="257"/>
      <c r="AI64" s="257"/>
      <c r="AJ64" s="24"/>
      <c r="AK64" s="24"/>
      <c r="AL64" s="24"/>
      <c r="AM64" s="24"/>
      <c r="AN64" s="24"/>
      <c r="AO64" s="24"/>
      <c r="AP64" s="24"/>
    </row>
    <row r="65" spans="1:42" s="40" customFormat="1">
      <c r="B65" s="24"/>
      <c r="C65" s="24"/>
      <c r="D65" s="24"/>
      <c r="E65" s="24"/>
      <c r="F65" s="24"/>
      <c r="G65" s="24"/>
      <c r="H65" s="24"/>
      <c r="I65" s="24"/>
      <c r="J65" s="24"/>
      <c r="K65" s="24"/>
      <c r="L65" s="30"/>
      <c r="M65" s="30"/>
      <c r="N65" s="24"/>
      <c r="O65" s="24"/>
      <c r="P65" s="24"/>
      <c r="Q65" s="24"/>
      <c r="R65" s="24"/>
      <c r="S65" s="24"/>
      <c r="T65" s="24"/>
      <c r="U65" s="24"/>
      <c r="V65" s="24"/>
      <c r="W65" s="24"/>
      <c r="X65" s="24"/>
      <c r="Y65" s="24"/>
      <c r="Z65" s="24"/>
      <c r="AA65" s="24"/>
      <c r="AB65" s="24"/>
      <c r="AC65" s="24"/>
      <c r="AD65" s="257"/>
      <c r="AE65" s="257"/>
      <c r="AF65" s="257"/>
      <c r="AG65" s="257"/>
      <c r="AH65" s="257"/>
      <c r="AI65" s="257"/>
      <c r="AJ65" s="24"/>
      <c r="AK65" s="24"/>
      <c r="AL65" s="24"/>
      <c r="AM65" s="24"/>
      <c r="AN65" s="24"/>
      <c r="AO65" s="24"/>
      <c r="AP65" s="24"/>
    </row>
    <row r="66" spans="1:42" s="40" customFormat="1">
      <c r="B66" s="24"/>
      <c r="C66" s="24"/>
      <c r="D66" s="24"/>
      <c r="E66" s="24"/>
      <c r="F66" s="24"/>
      <c r="G66" s="24"/>
      <c r="H66" s="24"/>
      <c r="I66" s="24"/>
      <c r="J66" s="24"/>
      <c r="K66" s="24"/>
      <c r="L66" s="30"/>
      <c r="M66" s="30"/>
      <c r="N66" s="24"/>
      <c r="O66" s="24"/>
      <c r="P66" s="24"/>
      <c r="Q66" s="24"/>
      <c r="R66" s="24"/>
      <c r="S66" s="24"/>
      <c r="T66" s="24"/>
      <c r="U66" s="24"/>
      <c r="V66" s="24"/>
      <c r="W66" s="24"/>
      <c r="X66" s="24"/>
      <c r="Y66" s="24"/>
      <c r="Z66" s="24"/>
      <c r="AA66" s="24"/>
      <c r="AB66" s="24"/>
      <c r="AC66" s="24"/>
      <c r="AD66" s="257"/>
      <c r="AE66" s="257"/>
      <c r="AF66" s="257"/>
      <c r="AG66" s="257"/>
      <c r="AH66" s="257"/>
      <c r="AI66" s="257"/>
      <c r="AJ66" s="24"/>
      <c r="AK66" s="24"/>
      <c r="AL66" s="24"/>
      <c r="AM66" s="24"/>
      <c r="AN66" s="24"/>
      <c r="AO66" s="24"/>
      <c r="AP66" s="24"/>
    </row>
    <row r="67" spans="1:42" s="40" customFormat="1">
      <c r="A67" s="24"/>
      <c r="B67" s="24"/>
      <c r="C67" s="24"/>
      <c r="D67" s="24"/>
      <c r="E67" s="24"/>
      <c r="F67" s="24"/>
      <c r="G67" s="24"/>
      <c r="H67" s="24"/>
      <c r="I67" s="24"/>
      <c r="J67" s="24"/>
      <c r="K67" s="24"/>
      <c r="L67" s="30"/>
      <c r="M67" s="30"/>
      <c r="N67" s="24"/>
      <c r="O67" s="24"/>
      <c r="P67" s="24"/>
      <c r="Q67" s="24"/>
      <c r="R67" s="24"/>
      <c r="S67" s="24"/>
      <c r="T67" s="24"/>
      <c r="U67" s="24"/>
      <c r="V67" s="24"/>
      <c r="W67" s="24"/>
      <c r="X67" s="24"/>
      <c r="Y67" s="24"/>
      <c r="Z67" s="24"/>
      <c r="AA67" s="24"/>
      <c r="AB67" s="24"/>
      <c r="AC67" s="24"/>
      <c r="AD67" s="257"/>
      <c r="AE67" s="257"/>
      <c r="AF67" s="257"/>
      <c r="AG67" s="257"/>
      <c r="AH67" s="257"/>
      <c r="AI67" s="257"/>
      <c r="AJ67" s="24"/>
      <c r="AK67" s="24"/>
      <c r="AL67" s="24"/>
      <c r="AM67" s="24"/>
      <c r="AN67" s="24"/>
      <c r="AO67" s="24"/>
      <c r="AP67" s="24"/>
    </row>
    <row r="68" spans="1:42" s="40" customFormat="1">
      <c r="A68" s="24"/>
      <c r="B68" s="24"/>
      <c r="C68" s="24"/>
      <c r="D68" s="24"/>
      <c r="E68" s="24"/>
      <c r="F68" s="24"/>
      <c r="G68" s="24"/>
      <c r="H68" s="24"/>
      <c r="I68" s="24"/>
      <c r="J68" s="24"/>
      <c r="K68" s="24"/>
      <c r="L68" s="30"/>
      <c r="M68" s="30"/>
      <c r="N68" s="24"/>
      <c r="O68" s="24"/>
      <c r="P68" s="24"/>
      <c r="Q68" s="24"/>
      <c r="R68" s="24"/>
      <c r="S68" s="24"/>
      <c r="T68" s="24"/>
      <c r="U68" s="24"/>
      <c r="V68" s="24"/>
      <c r="W68" s="24"/>
      <c r="X68" s="24"/>
      <c r="Y68" s="24"/>
      <c r="Z68" s="24"/>
      <c r="AA68" s="24"/>
      <c r="AB68" s="24"/>
      <c r="AC68" s="24"/>
      <c r="AD68" s="257"/>
      <c r="AE68" s="257"/>
      <c r="AF68" s="257"/>
      <c r="AG68" s="257"/>
      <c r="AH68" s="257"/>
      <c r="AI68" s="257"/>
      <c r="AJ68" s="24"/>
      <c r="AK68" s="24"/>
      <c r="AL68" s="24"/>
      <c r="AM68" s="24"/>
      <c r="AN68" s="24"/>
      <c r="AO68" s="24"/>
      <c r="AP68" s="24"/>
    </row>
    <row r="69" spans="1:42">
      <c r="AH69" s="261"/>
      <c r="AI69" s="261"/>
      <c r="AJ69" s="40"/>
      <c r="AK69" s="40"/>
      <c r="AL69" s="40"/>
      <c r="AM69" s="40"/>
      <c r="AN69" s="40"/>
      <c r="AO69" s="40"/>
      <c r="AP69" s="40"/>
    </row>
    <row r="70" spans="1:42">
      <c r="AH70" s="261"/>
      <c r="AI70" s="261"/>
      <c r="AJ70" s="40"/>
      <c r="AK70" s="40"/>
      <c r="AL70" s="40"/>
      <c r="AM70" s="40"/>
      <c r="AN70" s="40"/>
      <c r="AO70" s="40"/>
      <c r="AP70" s="40"/>
    </row>
    <row r="71" spans="1:42" s="40" customFormat="1">
      <c r="A71" s="24"/>
      <c r="B71" s="24"/>
      <c r="C71" s="24"/>
      <c r="D71" s="24"/>
      <c r="E71" s="24"/>
      <c r="F71" s="24"/>
      <c r="G71" s="24"/>
      <c r="H71" s="24"/>
      <c r="I71" s="24"/>
      <c r="J71" s="24"/>
      <c r="K71" s="24"/>
      <c r="L71" s="30"/>
      <c r="M71" s="30"/>
      <c r="N71" s="24"/>
      <c r="O71" s="24"/>
      <c r="P71" s="24"/>
      <c r="Q71" s="24"/>
      <c r="R71" s="24"/>
      <c r="S71" s="24"/>
      <c r="T71" s="24"/>
      <c r="U71" s="24"/>
      <c r="V71" s="24"/>
      <c r="W71" s="24"/>
      <c r="X71" s="24"/>
      <c r="Y71" s="24"/>
      <c r="Z71" s="24"/>
      <c r="AA71" s="24"/>
      <c r="AB71" s="24"/>
      <c r="AC71" s="24"/>
      <c r="AD71" s="257"/>
      <c r="AE71" s="257"/>
      <c r="AF71" s="257"/>
      <c r="AG71" s="257"/>
      <c r="AH71" s="261"/>
      <c r="AI71" s="261"/>
    </row>
    <row r="72" spans="1:42">
      <c r="AH72" s="261"/>
      <c r="AI72" s="261"/>
      <c r="AJ72" s="40"/>
      <c r="AK72" s="40"/>
      <c r="AL72" s="40"/>
      <c r="AM72" s="40"/>
      <c r="AN72" s="40"/>
      <c r="AO72" s="40"/>
      <c r="AP72" s="40"/>
    </row>
    <row r="73" spans="1:42">
      <c r="AH73" s="261"/>
      <c r="AI73" s="261"/>
      <c r="AJ73" s="40"/>
      <c r="AK73" s="40"/>
      <c r="AL73" s="40"/>
      <c r="AM73" s="40"/>
      <c r="AN73" s="40"/>
      <c r="AO73" s="40"/>
      <c r="AP73" s="40"/>
    </row>
    <row r="76" spans="1:42">
      <c r="AH76" s="261"/>
      <c r="AI76" s="261"/>
      <c r="AJ76" s="40"/>
      <c r="AK76" s="40"/>
      <c r="AL76" s="40"/>
      <c r="AM76" s="40"/>
      <c r="AN76" s="40"/>
      <c r="AO76" s="40"/>
      <c r="AP76" s="40"/>
    </row>
    <row r="79" spans="1:42">
      <c r="A79" s="40"/>
    </row>
    <row r="80" spans="1:42">
      <c r="A80" s="40"/>
    </row>
    <row r="81" spans="1:1">
      <c r="A81" s="40"/>
    </row>
    <row r="82" spans="1:1">
      <c r="A82" s="40"/>
    </row>
    <row r="83" spans="1:1">
      <c r="A83" s="40"/>
    </row>
    <row r="84" spans="1:1">
      <c r="A84" s="44"/>
    </row>
    <row r="85" spans="1:1">
      <c r="A85" s="44"/>
    </row>
    <row r="86" spans="1:1">
      <c r="A86" s="44"/>
    </row>
    <row r="87" spans="1:1">
      <c r="A87" s="44"/>
    </row>
    <row r="88" spans="1:1">
      <c r="A88" s="44"/>
    </row>
    <row r="89" spans="1:1">
      <c r="A89" s="44"/>
    </row>
    <row r="90" spans="1:1">
      <c r="A90" s="44"/>
    </row>
    <row r="91" spans="1:1">
      <c r="A91" s="44"/>
    </row>
    <row r="92" spans="1:1">
      <c r="A92" s="44"/>
    </row>
    <row r="93" spans="1:1">
      <c r="A93" s="44"/>
    </row>
    <row r="94" spans="1:1">
      <c r="A94" s="44"/>
    </row>
    <row r="95" spans="1:1">
      <c r="A95" s="44"/>
    </row>
    <row r="96" spans="1:1">
      <c r="A96" s="44"/>
    </row>
    <row r="97" spans="1:29">
      <c r="A97" s="44"/>
    </row>
    <row r="98" spans="1:29">
      <c r="A98" s="44"/>
    </row>
    <row r="99" spans="1:29">
      <c r="A99" s="44"/>
    </row>
    <row r="100" spans="1:29">
      <c r="A100" s="44"/>
      <c r="T100" s="257"/>
      <c r="U100" s="257"/>
      <c r="V100" s="257"/>
      <c r="W100" s="257"/>
      <c r="X100" s="257"/>
      <c r="Y100" s="257"/>
      <c r="Z100" s="257"/>
      <c r="AA100" s="257"/>
      <c r="AB100" s="257"/>
      <c r="AC100" s="257"/>
    </row>
    <row r="101" spans="1:29">
      <c r="A101" s="44"/>
      <c r="T101" s="257"/>
      <c r="U101" s="257"/>
      <c r="V101" s="257"/>
      <c r="W101" s="257"/>
      <c r="X101" s="257"/>
      <c r="Y101" s="257"/>
      <c r="Z101" s="257"/>
      <c r="AA101" s="257"/>
      <c r="AB101" s="257"/>
      <c r="AC101" s="257"/>
    </row>
    <row r="102" spans="1:29">
      <c r="A102" s="44"/>
    </row>
    <row r="105" spans="1:29">
      <c r="A105" s="40"/>
      <c r="T105" s="257"/>
    </row>
    <row r="106" spans="1:29">
      <c r="T106" s="257"/>
    </row>
    <row r="107" spans="1:29">
      <c r="T107" s="257"/>
    </row>
    <row r="108" spans="1:29">
      <c r="T108" s="257"/>
    </row>
    <row r="109" spans="1:29">
      <c r="T109" s="257"/>
    </row>
    <row r="118" spans="2:29" s="257" customFormat="1">
      <c r="B118" s="24"/>
      <c r="C118" s="24"/>
      <c r="D118" s="24"/>
      <c r="E118" s="24"/>
      <c r="F118" s="24"/>
      <c r="G118" s="24"/>
      <c r="H118" s="24"/>
      <c r="I118" s="24"/>
      <c r="J118" s="24"/>
      <c r="K118" s="24"/>
      <c r="L118" s="30"/>
      <c r="M118" s="30"/>
      <c r="N118" s="24"/>
      <c r="O118" s="24"/>
      <c r="P118" s="24"/>
      <c r="Q118" s="24"/>
      <c r="R118" s="24"/>
      <c r="S118" s="24"/>
      <c r="T118" s="24"/>
      <c r="U118" s="24"/>
      <c r="V118" s="24"/>
      <c r="W118" s="24"/>
      <c r="X118" s="24"/>
      <c r="Y118" s="24"/>
      <c r="Z118" s="24"/>
      <c r="AA118" s="24"/>
      <c r="AB118" s="24"/>
      <c r="AC118" s="24"/>
    </row>
    <row r="119" spans="2:29" s="257" customFormat="1">
      <c r="B119" s="24"/>
      <c r="C119" s="24"/>
      <c r="D119" s="24"/>
      <c r="E119" s="24"/>
      <c r="F119" s="24"/>
      <c r="G119" s="24"/>
      <c r="H119" s="24"/>
      <c r="I119" s="24"/>
      <c r="J119" s="24"/>
      <c r="K119" s="24"/>
      <c r="L119" s="30"/>
      <c r="M119" s="30"/>
      <c r="N119" s="24"/>
      <c r="O119" s="24"/>
      <c r="P119" s="24"/>
      <c r="Q119" s="24"/>
      <c r="R119" s="24"/>
      <c r="S119" s="24"/>
      <c r="T119" s="24"/>
      <c r="U119" s="24"/>
      <c r="V119" s="24"/>
      <c r="W119" s="24"/>
      <c r="X119" s="24"/>
      <c r="Y119" s="24"/>
      <c r="Z119" s="24"/>
      <c r="AA119" s="24"/>
      <c r="AB119" s="24"/>
      <c r="AC119" s="24"/>
    </row>
  </sheetData>
  <phoneticPr fontId="39" type="noConversion"/>
  <pageMargins left="0.75" right="0.75" top="1" bottom="1" header="0.5" footer="0.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92D050"/>
  </sheetPr>
  <dimension ref="B2:P1048324"/>
  <sheetViews>
    <sheetView showGridLines="0" topLeftCell="A6" zoomScale="90" zoomScaleNormal="90" workbookViewId="0">
      <selection activeCell="I36" sqref="I36"/>
    </sheetView>
  </sheetViews>
  <sheetFormatPr defaultColWidth="9.109375" defaultRowHeight="12.75" customHeight="1"/>
  <cols>
    <col min="1" max="2" width="9.109375" style="115"/>
    <col min="3" max="3" width="58.6640625" style="115" customWidth="1"/>
    <col min="4" max="4" width="10.109375" style="115" bestFit="1" customWidth="1"/>
    <col min="5" max="7" width="12.44140625" style="115" customWidth="1"/>
    <col min="8" max="8" width="9.109375" style="115"/>
    <col min="9" max="9" width="14.77734375" style="115" bestFit="1" customWidth="1"/>
    <col min="10" max="14" width="6.44140625" style="115" customWidth="1"/>
    <col min="15" max="15" width="1.109375" style="115" customWidth="1"/>
    <col min="16" max="16384" width="9.109375" style="115"/>
  </cols>
  <sheetData>
    <row r="2" spans="2:16" ht="12.75" customHeight="1">
      <c r="B2" s="78">
        <f>Agriculture!V76</f>
        <v>2010</v>
      </c>
      <c r="C2" s="78" t="s">
        <v>86</v>
      </c>
      <c r="D2" s="24"/>
      <c r="E2" s="24"/>
      <c r="F2" s="24"/>
      <c r="G2" s="257"/>
      <c r="I2" s="194" t="s">
        <v>210</v>
      </c>
      <c r="J2" s="194"/>
      <c r="K2" s="194"/>
      <c r="L2" s="194"/>
      <c r="M2" s="194"/>
      <c r="N2" s="194"/>
    </row>
    <row r="3" spans="2:16" ht="12.75" customHeight="1">
      <c r="B3" s="152" t="s">
        <v>175</v>
      </c>
      <c r="D3" s="216" t="s">
        <v>145</v>
      </c>
      <c r="E3" s="215">
        <v>7</v>
      </c>
      <c r="F3" s="24"/>
      <c r="G3" s="257"/>
    </row>
    <row r="4" spans="2:16" ht="12.75" customHeight="1">
      <c r="B4" s="24"/>
      <c r="C4" s="24"/>
      <c r="D4" s="24"/>
      <c r="E4" s="24"/>
      <c r="F4" s="24"/>
      <c r="G4" s="257"/>
      <c r="I4" s="196" t="s">
        <v>161</v>
      </c>
      <c r="J4" s="196"/>
      <c r="K4" s="196"/>
      <c r="L4" s="196"/>
      <c r="M4" s="196"/>
      <c r="N4" s="196"/>
    </row>
    <row r="5" spans="2:16" ht="12.75" customHeight="1">
      <c r="B5" s="43" t="s">
        <v>8</v>
      </c>
      <c r="C5" s="43"/>
      <c r="D5" s="44"/>
      <c r="E5" s="24"/>
      <c r="F5" s="24"/>
      <c r="G5" s="257"/>
    </row>
    <row r="6" spans="2:16" ht="27.6">
      <c r="B6" s="45" t="s">
        <v>4</v>
      </c>
      <c r="C6" s="45" t="s">
        <v>127</v>
      </c>
      <c r="D6" s="149" t="s">
        <v>27</v>
      </c>
      <c r="E6" s="45" t="s">
        <v>444</v>
      </c>
      <c r="F6" s="45" t="s">
        <v>454</v>
      </c>
      <c r="G6" s="45" t="s">
        <v>465</v>
      </c>
      <c r="I6" s="197" t="s">
        <v>207</v>
      </c>
      <c r="J6" s="198" t="s">
        <v>445</v>
      </c>
      <c r="K6" s="198" t="s">
        <v>455</v>
      </c>
      <c r="L6" s="198" t="s">
        <v>466</v>
      </c>
      <c r="M6" s="199" t="s">
        <v>208</v>
      </c>
      <c r="N6" s="199" t="s">
        <v>209</v>
      </c>
      <c r="P6" s="208" t="s">
        <v>95</v>
      </c>
    </row>
    <row r="7" spans="2:16" ht="12.75" customHeight="1">
      <c r="B7" s="148" t="str">
        <f>+Commodities!D6</f>
        <v>AGDPH</v>
      </c>
      <c r="C7" s="148" t="str">
        <f>+Commodities!E6</f>
        <v>Agriculture Demand Process heat</v>
      </c>
      <c r="D7" s="150" t="str">
        <f>+Commodities!F6</f>
        <v>PJ</v>
      </c>
      <c r="E7" s="155">
        <f ca="1">+SUM(INDIRECT("'" &amp; $I7 &amp; "'!" &amp; J7 &amp; $M7 &amp; IF(ISBLANK($N7),"",":" &amp; J7 &amp; $N7)))</f>
        <v>30.215469975600001</v>
      </c>
      <c r="F7" s="155">
        <f t="shared" ref="F7:F13" ca="1" si="0">+SUM(INDIRECT("'" &amp; $I7 &amp; "'!" &amp; K7 &amp; $M7 &amp; IF(ISBLANK($N7),"",":" &amp; K7 &amp; $N7)))</f>
        <v>0</v>
      </c>
      <c r="G7" s="155">
        <f t="shared" ref="G7:G13" ca="1" si="1">+SUM(INDIRECT("'" &amp; $I7 &amp; "'!" &amp; L7 &amp; $M7 &amp; IF(ISBLANK($N7),"",":" &amp; L7 &amp; $N7)))</f>
        <v>0</v>
      </c>
      <c r="I7" s="200" t="str">
        <f>Commodities!AE6</f>
        <v>Agriculture</v>
      </c>
      <c r="J7" s="201" t="str">
        <f>SUBSTITUTE(ADDRESS(1,COLUMN(Agriculture!AQ1),4),"1","")</f>
        <v>AQ</v>
      </c>
      <c r="K7" s="201" t="str">
        <f>SUBSTITUTE(ADDRESS(1,COLUMN(Agriculture!AR1),4),"1","")</f>
        <v>AR</v>
      </c>
      <c r="L7" s="201" t="str">
        <f>SUBSTITUTE(ADDRESS(1,COLUMN(Agriculture!AS1),4),"1","")</f>
        <v>AS</v>
      </c>
      <c r="M7" s="202">
        <v>26</v>
      </c>
      <c r="N7" s="202">
        <v>37</v>
      </c>
      <c r="P7" s="207">
        <f ca="1">+SUM(INDIRECT("'" &amp; I7 &amp; "'!" &amp; "AQ26:AR62")) - SUM(E7:F13)</f>
        <v>0</v>
      </c>
    </row>
    <row r="8" spans="2:16" ht="12.75" customHeight="1">
      <c r="B8" s="148" t="str">
        <f>+Commodities!D7</f>
        <v>AGDCO</v>
      </c>
      <c r="C8" s="148" t="str">
        <f>+Commodities!E7</f>
        <v>Agriculture Demand Cooling</v>
      </c>
      <c r="D8" s="150" t="str">
        <f>+Commodities!F7</f>
        <v>PJ</v>
      </c>
      <c r="E8" s="155">
        <f t="shared" ref="E8:E13" ca="1" si="2">+SUM(INDIRECT("'" &amp; $I8 &amp; "'!" &amp; J8 &amp; $M8 &amp; IF(ISBLANK($N8),"",":" &amp; J8 &amp; $N8)))</f>
        <v>1.9300121567999999</v>
      </c>
      <c r="F8" s="155">
        <f t="shared" ca="1" si="0"/>
        <v>0</v>
      </c>
      <c r="G8" s="155">
        <f t="shared" ca="1" si="1"/>
        <v>0</v>
      </c>
      <c r="I8" s="204" t="str">
        <f>+I7</f>
        <v>Agriculture</v>
      </c>
      <c r="J8" s="205" t="str">
        <f>+J7</f>
        <v>AQ</v>
      </c>
      <c r="K8" s="205" t="str">
        <f>+K7</f>
        <v>AR</v>
      </c>
      <c r="L8" s="205" t="str">
        <f>+L7</f>
        <v>AS</v>
      </c>
      <c r="M8" s="203">
        <v>38</v>
      </c>
      <c r="N8" s="203">
        <v>46</v>
      </c>
      <c r="P8" s="206"/>
    </row>
    <row r="9" spans="2:16" ht="12.75" customHeight="1">
      <c r="B9" s="148" t="str">
        <f>+Commodities!D8</f>
        <v>AGDSH</v>
      </c>
      <c r="C9" s="148" t="str">
        <f>+Commodities!E8</f>
        <v>Agriculture Demand Spatial Heat</v>
      </c>
      <c r="D9" s="150" t="str">
        <f>+Commodities!F8</f>
        <v>PJ</v>
      </c>
      <c r="E9" s="155">
        <f t="shared" ca="1" si="2"/>
        <v>0.62730814209694585</v>
      </c>
      <c r="F9" s="155">
        <f t="shared" ca="1" si="0"/>
        <v>0</v>
      </c>
      <c r="G9" s="155">
        <f t="shared" ca="1" si="1"/>
        <v>0</v>
      </c>
      <c r="I9" s="204" t="str">
        <f t="shared" ref="I9:I13" si="3">+I8</f>
        <v>Agriculture</v>
      </c>
      <c r="J9" s="205" t="str">
        <f>+J8</f>
        <v>AQ</v>
      </c>
      <c r="K9" s="205" t="str">
        <f>+K8</f>
        <v>AR</v>
      </c>
      <c r="L9" s="205" t="str">
        <f>+L8</f>
        <v>AS</v>
      </c>
      <c r="M9" s="203">
        <v>47</v>
      </c>
      <c r="N9" s="202">
        <v>58</v>
      </c>
    </row>
    <row r="10" spans="2:16" ht="12.75" customHeight="1">
      <c r="B10" s="148" t="str">
        <f>+Commodities!D9</f>
        <v>AGDLA</v>
      </c>
      <c r="C10" s="148" t="str">
        <f>+Commodities!E9</f>
        <v>Agriculture Demand Light</v>
      </c>
      <c r="D10" s="150" t="str">
        <f>+Commodities!F9</f>
        <v>PJ</v>
      </c>
      <c r="E10" s="155">
        <f t="shared" ca="1" si="2"/>
        <v>4.6211624771048436</v>
      </c>
      <c r="F10" s="155">
        <f t="shared" ca="1" si="0"/>
        <v>0</v>
      </c>
      <c r="G10" s="155">
        <f t="shared" ca="1" si="1"/>
        <v>0</v>
      </c>
      <c r="I10" s="204" t="str">
        <f t="shared" si="3"/>
        <v>Agriculture</v>
      </c>
      <c r="J10" s="205" t="str">
        <f t="shared" ref="J10:K13" si="4">+J9</f>
        <v>AQ</v>
      </c>
      <c r="K10" s="205" t="str">
        <f>+K9</f>
        <v>AR</v>
      </c>
      <c r="L10" s="205" t="str">
        <f>+L9</f>
        <v>AS</v>
      </c>
      <c r="M10" s="203">
        <v>59</v>
      </c>
      <c r="N10" s="202"/>
    </row>
    <row r="11" spans="2:16" ht="12.75" customHeight="1">
      <c r="B11" s="148" t="str">
        <f>+Commodities!D10</f>
        <v>AGDEM</v>
      </c>
      <c r="C11" s="148" t="str">
        <f>+Commodities!E10</f>
        <v>Agriculture Demand Electric Motors</v>
      </c>
      <c r="D11" s="150" t="str">
        <f>+Commodities!F10</f>
        <v>PJ</v>
      </c>
      <c r="E11" s="155">
        <f t="shared" ca="1" si="2"/>
        <v>13.83196916111692</v>
      </c>
      <c r="F11" s="155">
        <f t="shared" ca="1" si="0"/>
        <v>0</v>
      </c>
      <c r="G11" s="155">
        <f t="shared" ca="1" si="1"/>
        <v>0</v>
      </c>
      <c r="I11" s="204" t="str">
        <f t="shared" si="3"/>
        <v>Agriculture</v>
      </c>
      <c r="J11" s="205" t="str">
        <f t="shared" si="4"/>
        <v>AQ</v>
      </c>
      <c r="K11" s="205" t="str">
        <f t="shared" si="4"/>
        <v>AR</v>
      </c>
      <c r="L11" s="205" t="str">
        <f t="shared" ref="L11" si="5">+L10</f>
        <v>AS</v>
      </c>
      <c r="M11" s="203">
        <v>60</v>
      </c>
      <c r="N11" s="202"/>
    </row>
    <row r="12" spans="2:16" ht="12.75" customHeight="1">
      <c r="B12" s="148" t="str">
        <f>+Commodities!D11</f>
        <v>AGDTF</v>
      </c>
      <c r="C12" s="148" t="str">
        <f>+Commodities!E11</f>
        <v>Agriculture Demand Haulage Tractors, Trucks, Fishing boats, Forest machines</v>
      </c>
      <c r="D12" s="150" t="str">
        <f>+Commodities!F11</f>
        <v>PJ</v>
      </c>
      <c r="E12" s="155">
        <f t="shared" ca="1" si="2"/>
        <v>1.5713719999999998</v>
      </c>
      <c r="F12" s="155">
        <f t="shared" ca="1" si="0"/>
        <v>0</v>
      </c>
      <c r="G12" s="155">
        <f t="shared" ca="1" si="1"/>
        <v>0</v>
      </c>
      <c r="I12" s="204" t="str">
        <f t="shared" si="3"/>
        <v>Agriculture</v>
      </c>
      <c r="J12" s="205" t="str">
        <f t="shared" si="4"/>
        <v>AQ</v>
      </c>
      <c r="K12" s="205" t="str">
        <f t="shared" si="4"/>
        <v>AR</v>
      </c>
      <c r="L12" s="205" t="str">
        <f t="shared" ref="L12" si="6">+L11</f>
        <v>AS</v>
      </c>
      <c r="M12" s="203">
        <v>61</v>
      </c>
      <c r="N12" s="202"/>
    </row>
    <row r="13" spans="2:16" ht="12.75" customHeight="1">
      <c r="B13" s="148" t="str">
        <f>+Commodities!D12</f>
        <v>AGDFL</v>
      </c>
      <c r="C13" s="148" t="str">
        <f>+Commodities!E12</f>
        <v>Agriculture Demand Haulage Forklifts</v>
      </c>
      <c r="D13" s="150" t="str">
        <f>+Commodities!F12</f>
        <v>PJ</v>
      </c>
      <c r="E13" s="155">
        <f t="shared" ca="1" si="2"/>
        <v>0</v>
      </c>
      <c r="F13" s="155">
        <f t="shared" ca="1" si="0"/>
        <v>0</v>
      </c>
      <c r="G13" s="155">
        <f t="shared" ca="1" si="1"/>
        <v>0</v>
      </c>
      <c r="I13" s="204" t="str">
        <f t="shared" si="3"/>
        <v>Agriculture</v>
      </c>
      <c r="J13" s="205" t="str">
        <f t="shared" si="4"/>
        <v>AQ</v>
      </c>
      <c r="K13" s="205" t="str">
        <f t="shared" si="4"/>
        <v>AR</v>
      </c>
      <c r="L13" s="205" t="str">
        <f t="shared" ref="L13" si="7">+L12</f>
        <v>AS</v>
      </c>
      <c r="M13" s="203">
        <v>62</v>
      </c>
      <c r="N13" s="202"/>
      <c r="P13" s="207"/>
    </row>
    <row r="16" spans="2:16" ht="26.25" customHeight="1"/>
    <row r="18" spans="2:16" ht="12.75" customHeight="1">
      <c r="B18" s="234">
        <v>2015</v>
      </c>
      <c r="C18" s="234" t="s">
        <v>86</v>
      </c>
    </row>
    <row r="19" spans="2:16" ht="12.75" customHeight="1">
      <c r="B19" s="257"/>
      <c r="C19" s="257"/>
      <c r="D19" s="257"/>
      <c r="E19" s="257"/>
      <c r="F19" s="257"/>
      <c r="G19" s="257"/>
      <c r="I19" s="194" t="s">
        <v>210</v>
      </c>
      <c r="J19" s="194"/>
      <c r="K19" s="194"/>
      <c r="L19" s="194"/>
      <c r="M19" s="194"/>
      <c r="N19" s="194"/>
    </row>
    <row r="20" spans="2:16" ht="12.75" customHeight="1">
      <c r="B20" s="152" t="s">
        <v>175</v>
      </c>
      <c r="D20" s="216" t="s">
        <v>145</v>
      </c>
      <c r="E20" s="215">
        <v>7</v>
      </c>
      <c r="F20" s="257"/>
      <c r="G20" s="257"/>
    </row>
    <row r="21" spans="2:16" ht="12.75" customHeight="1">
      <c r="B21" s="257"/>
      <c r="C21" s="257"/>
      <c r="D21" s="257"/>
      <c r="E21" s="257"/>
      <c r="F21" s="257"/>
      <c r="G21" s="257"/>
      <c r="I21" s="196" t="s">
        <v>161</v>
      </c>
      <c r="J21" s="196"/>
      <c r="K21" s="196"/>
      <c r="L21" s="196"/>
      <c r="M21" s="196"/>
      <c r="N21" s="196"/>
    </row>
    <row r="22" spans="2:16" ht="12.75" customHeight="1">
      <c r="B22" s="43" t="s">
        <v>8</v>
      </c>
      <c r="C22" s="43"/>
      <c r="D22" s="44"/>
      <c r="E22" s="257"/>
      <c r="F22" s="257"/>
      <c r="G22" s="257"/>
    </row>
    <row r="23" spans="2:16" ht="12.75" customHeight="1">
      <c r="B23" s="45" t="s">
        <v>4</v>
      </c>
      <c r="C23" s="45" t="s">
        <v>127</v>
      </c>
      <c r="D23" s="149" t="s">
        <v>27</v>
      </c>
      <c r="E23" s="149" t="s">
        <v>446</v>
      </c>
      <c r="F23" s="45" t="s">
        <v>456</v>
      </c>
      <c r="G23" s="45" t="s">
        <v>467</v>
      </c>
      <c r="I23" s="197" t="s">
        <v>207</v>
      </c>
      <c r="J23" s="198" t="s">
        <v>445</v>
      </c>
      <c r="K23" s="198" t="s">
        <v>455</v>
      </c>
      <c r="L23" s="198" t="s">
        <v>455</v>
      </c>
      <c r="M23" s="199" t="s">
        <v>208</v>
      </c>
      <c r="N23" s="199" t="s">
        <v>209</v>
      </c>
      <c r="P23" s="208" t="s">
        <v>95</v>
      </c>
    </row>
    <row r="24" spans="2:16" ht="12.75" customHeight="1">
      <c r="B24" s="148" t="str">
        <f t="shared" ref="B24:D30" si="8">B7</f>
        <v>AGDPH</v>
      </c>
      <c r="C24" s="148" t="str">
        <f t="shared" si="8"/>
        <v>Agriculture Demand Process heat</v>
      </c>
      <c r="D24" s="323" t="str">
        <f t="shared" si="8"/>
        <v>PJ</v>
      </c>
      <c r="E24" s="155">
        <f t="shared" ref="E24:E30" ca="1" si="9">+SUM(INDIRECT("'" &amp; $I24 &amp; "'!" &amp; J24 &amp; $M24 &amp; IF(ISBLANK($N24),"",":" &amp; J24 &amp; $N24)))</f>
        <v>0</v>
      </c>
      <c r="F24" s="155">
        <f t="shared" ref="F24:F30" ca="1" si="10">+SUM(INDIRECT("'" &amp; $I24 &amp; "'!" &amp; K24 &amp; $M24 &amp; IF(ISBLANK($N24),"",":" &amp; K24 &amp; $N24)))</f>
        <v>0</v>
      </c>
      <c r="G24" s="155">
        <f t="shared" ref="G24:G30" ca="1" si="11">+SUM(INDIRECT("'" &amp; $I24 &amp; "'!" &amp; L24 &amp; $M24 &amp; IF(ISBLANK($N24),"",":" &amp; L24 &amp; $N24)))</f>
        <v>0</v>
      </c>
      <c r="I24" s="337" t="str">
        <f t="shared" ref="I24:I30" si="12">I7</f>
        <v>Agriculture</v>
      </c>
      <c r="J24" s="201" t="str">
        <f>SUBSTITUTE(ADDRESS(1,COLUMN(Agriculture!BD1),4),"1","")</f>
        <v>BD</v>
      </c>
      <c r="K24" s="201" t="str">
        <f>SUBSTITUTE(ADDRESS(1,COLUMN(Agriculture!BE1),4),"1","")</f>
        <v>BE</v>
      </c>
      <c r="L24" s="201" t="str">
        <f>SUBSTITUTE(ADDRESS(1,COLUMN(Agriculture!BF1),4),"1","")</f>
        <v>BF</v>
      </c>
      <c r="M24" s="202">
        <f t="shared" ref="M24:N26" si="13">M7</f>
        <v>26</v>
      </c>
      <c r="N24" s="325">
        <f t="shared" si="13"/>
        <v>37</v>
      </c>
      <c r="P24" s="207">
        <f ca="1">+SUM(INDIRECT("'" &amp; I24 &amp; "'!" &amp; "BD26:BE62")) - SUM(E24:F30)</f>
        <v>0</v>
      </c>
    </row>
    <row r="25" spans="2:16" ht="12.75" customHeight="1">
      <c r="B25" s="148" t="str">
        <f t="shared" si="8"/>
        <v>AGDCO</v>
      </c>
      <c r="C25" s="148" t="str">
        <f t="shared" si="8"/>
        <v>Agriculture Demand Cooling</v>
      </c>
      <c r="D25" s="150" t="str">
        <f t="shared" si="8"/>
        <v>PJ</v>
      </c>
      <c r="E25" s="155">
        <f t="shared" ca="1" si="9"/>
        <v>1.8193222152000001</v>
      </c>
      <c r="F25" s="155">
        <f t="shared" ca="1" si="10"/>
        <v>0</v>
      </c>
      <c r="G25" s="155">
        <f t="shared" ca="1" si="11"/>
        <v>0</v>
      </c>
      <c r="I25" s="337" t="str">
        <f t="shared" si="12"/>
        <v>Agriculture</v>
      </c>
      <c r="J25" s="205" t="str">
        <f>+J24</f>
        <v>BD</v>
      </c>
      <c r="K25" s="205" t="str">
        <f>+K24</f>
        <v>BE</v>
      </c>
      <c r="L25" s="205" t="str">
        <f>+L24</f>
        <v>BF</v>
      </c>
      <c r="M25" s="325">
        <f t="shared" si="13"/>
        <v>38</v>
      </c>
      <c r="N25" s="325">
        <f t="shared" si="13"/>
        <v>46</v>
      </c>
      <c r="P25" s="206"/>
    </row>
    <row r="26" spans="2:16" ht="12.75" customHeight="1">
      <c r="B26" s="148" t="str">
        <f t="shared" si="8"/>
        <v>AGDSH</v>
      </c>
      <c r="C26" s="148" t="str">
        <f t="shared" si="8"/>
        <v>Agriculture Demand Spatial Heat</v>
      </c>
      <c r="D26" s="150" t="str">
        <f t="shared" si="8"/>
        <v>PJ</v>
      </c>
      <c r="E26" s="155">
        <f t="shared" ca="1" si="9"/>
        <v>0.59133080311010611</v>
      </c>
      <c r="F26" s="155">
        <f t="shared" ca="1" si="10"/>
        <v>0</v>
      </c>
      <c r="G26" s="155">
        <f t="shared" ca="1" si="11"/>
        <v>0</v>
      </c>
      <c r="I26" s="337" t="str">
        <f t="shared" si="12"/>
        <v>Agriculture</v>
      </c>
      <c r="J26" s="205" t="str">
        <f t="shared" ref="J26:K26" si="14">+J25</f>
        <v>BD</v>
      </c>
      <c r="K26" s="205" t="str">
        <f t="shared" si="14"/>
        <v>BE</v>
      </c>
      <c r="L26" s="205" t="str">
        <f t="shared" ref="L26" si="15">+L25</f>
        <v>BF</v>
      </c>
      <c r="M26" s="325">
        <f t="shared" si="13"/>
        <v>47</v>
      </c>
      <c r="N26" s="325">
        <f t="shared" si="13"/>
        <v>58</v>
      </c>
    </row>
    <row r="27" spans="2:16" ht="12.75" customHeight="1">
      <c r="B27" s="148" t="str">
        <f t="shared" si="8"/>
        <v>AGDLA</v>
      </c>
      <c r="C27" s="148" t="str">
        <f t="shared" si="8"/>
        <v>Agriculture Demand Light</v>
      </c>
      <c r="D27" s="150" t="str">
        <f t="shared" si="8"/>
        <v>PJ</v>
      </c>
      <c r="E27" s="155">
        <f t="shared" ca="1" si="9"/>
        <v>4.356129843547266</v>
      </c>
      <c r="F27" s="155">
        <f t="shared" ca="1" si="10"/>
        <v>0</v>
      </c>
      <c r="G27" s="155">
        <f t="shared" ca="1" si="11"/>
        <v>0</v>
      </c>
      <c r="I27" s="337" t="str">
        <f t="shared" si="12"/>
        <v>Agriculture</v>
      </c>
      <c r="J27" s="205" t="str">
        <f t="shared" ref="J27:K27" si="16">+J26</f>
        <v>BD</v>
      </c>
      <c r="K27" s="205" t="str">
        <f t="shared" si="16"/>
        <v>BE</v>
      </c>
      <c r="L27" s="205" t="str">
        <f t="shared" ref="L27" si="17">+L26</f>
        <v>BF</v>
      </c>
      <c r="M27" s="325">
        <f>M10</f>
        <v>59</v>
      </c>
      <c r="N27" s="202"/>
    </row>
    <row r="28" spans="2:16" ht="12.75" customHeight="1">
      <c r="B28" s="148" t="str">
        <f t="shared" si="8"/>
        <v>AGDEM</v>
      </c>
      <c r="C28" s="148" t="str">
        <f t="shared" si="8"/>
        <v>Agriculture Demand Electric Motors</v>
      </c>
      <c r="D28" s="150" t="str">
        <f t="shared" si="8"/>
        <v>PJ</v>
      </c>
      <c r="E28" s="155">
        <f t="shared" ca="1" si="9"/>
        <v>13.038678894388468</v>
      </c>
      <c r="F28" s="155">
        <f t="shared" ca="1" si="10"/>
        <v>0</v>
      </c>
      <c r="G28" s="155">
        <f t="shared" ca="1" si="11"/>
        <v>0</v>
      </c>
      <c r="I28" s="337" t="str">
        <f t="shared" si="12"/>
        <v>Agriculture</v>
      </c>
      <c r="J28" s="205" t="str">
        <f t="shared" ref="J28:K28" si="18">+J27</f>
        <v>BD</v>
      </c>
      <c r="K28" s="205" t="str">
        <f t="shared" si="18"/>
        <v>BE</v>
      </c>
      <c r="L28" s="205" t="str">
        <f t="shared" ref="L28" si="19">+L27</f>
        <v>BF</v>
      </c>
      <c r="M28" s="325">
        <f>M11</f>
        <v>60</v>
      </c>
      <c r="N28" s="202"/>
    </row>
    <row r="29" spans="2:16" ht="12.75" customHeight="1">
      <c r="B29" s="148" t="str">
        <f t="shared" si="8"/>
        <v>AGDTF</v>
      </c>
      <c r="C29" s="148" t="str">
        <f t="shared" si="8"/>
        <v>Agriculture Demand Haulage Tractors, Trucks, Fishing boats, Forest machines</v>
      </c>
      <c r="D29" s="150" t="str">
        <f t="shared" si="8"/>
        <v>PJ</v>
      </c>
      <c r="E29" s="155">
        <f t="shared" ca="1" si="9"/>
        <v>0.35480100000000003</v>
      </c>
      <c r="F29" s="155">
        <f t="shared" ca="1" si="10"/>
        <v>0</v>
      </c>
      <c r="G29" s="155">
        <f ca="1">+SUM(INDIRECT("'" &amp; $I29 &amp; "'!" &amp; L29 &amp; $M29 &amp; IF(ISBLANK($N29),"",":" &amp; L29 &amp; $N29)))</f>
        <v>0</v>
      </c>
      <c r="I29" s="337" t="str">
        <f t="shared" si="12"/>
        <v>Agriculture</v>
      </c>
      <c r="J29" s="205" t="str">
        <f t="shared" ref="J29:K29" si="20">+J28</f>
        <v>BD</v>
      </c>
      <c r="K29" s="205" t="str">
        <f t="shared" si="20"/>
        <v>BE</v>
      </c>
      <c r="L29" s="205" t="str">
        <f t="shared" ref="L29" si="21">+L28</f>
        <v>BF</v>
      </c>
      <c r="M29" s="325">
        <f>M12</f>
        <v>61</v>
      </c>
      <c r="N29" s="202"/>
    </row>
    <row r="30" spans="2:16" ht="12.75" customHeight="1">
      <c r="B30" s="235" t="str">
        <f t="shared" si="8"/>
        <v>AGDFL</v>
      </c>
      <c r="C30" s="235" t="str">
        <f t="shared" si="8"/>
        <v>Agriculture Demand Haulage Forklifts</v>
      </c>
      <c r="D30" s="236" t="str">
        <f t="shared" si="8"/>
        <v>PJ</v>
      </c>
      <c r="E30" s="237">
        <f t="shared" ca="1" si="9"/>
        <v>0</v>
      </c>
      <c r="F30" s="237">
        <f t="shared" ca="1" si="10"/>
        <v>0</v>
      </c>
      <c r="G30" s="237">
        <f t="shared" ca="1" si="11"/>
        <v>0</v>
      </c>
      <c r="I30" s="337" t="str">
        <f t="shared" si="12"/>
        <v>Agriculture</v>
      </c>
      <c r="J30" s="205" t="str">
        <f t="shared" ref="J30:K30" si="22">+J29</f>
        <v>BD</v>
      </c>
      <c r="K30" s="205" t="str">
        <f t="shared" si="22"/>
        <v>BE</v>
      </c>
      <c r="L30" s="205" t="str">
        <f t="shared" ref="L30" si="23">+L29</f>
        <v>BF</v>
      </c>
      <c r="M30" s="325">
        <f>M13</f>
        <v>62</v>
      </c>
      <c r="N30" s="202"/>
      <c r="P30" s="207"/>
    </row>
    <row r="35" spans="2:16" ht="12.75" customHeight="1">
      <c r="B35" s="234">
        <f>Agriculture!V126</f>
        <v>2019</v>
      </c>
      <c r="C35" s="234" t="s">
        <v>86</v>
      </c>
    </row>
    <row r="36" spans="2:16" ht="12.75" customHeight="1">
      <c r="B36" s="24"/>
      <c r="C36" s="24"/>
      <c r="D36" s="24"/>
      <c r="E36" s="24"/>
      <c r="F36" s="24"/>
      <c r="G36" s="257"/>
      <c r="I36" s="194" t="s">
        <v>210</v>
      </c>
      <c r="J36" s="194"/>
      <c r="K36" s="194"/>
      <c r="L36" s="194"/>
      <c r="M36" s="194"/>
      <c r="N36" s="194"/>
    </row>
    <row r="37" spans="2:16" ht="12.75" customHeight="1">
      <c r="B37" s="152" t="s">
        <v>175</v>
      </c>
      <c r="D37" s="216" t="s">
        <v>145</v>
      </c>
      <c r="E37" s="215">
        <v>7</v>
      </c>
      <c r="F37" s="24"/>
      <c r="G37" s="257"/>
    </row>
    <row r="38" spans="2:16" ht="12.75" customHeight="1">
      <c r="B38" s="24"/>
      <c r="C38" s="24"/>
      <c r="D38" s="24"/>
      <c r="E38" s="24"/>
      <c r="F38" s="24"/>
      <c r="G38" s="257"/>
      <c r="I38" s="196" t="s">
        <v>161</v>
      </c>
      <c r="J38" s="196"/>
      <c r="K38" s="196"/>
      <c r="L38" s="196"/>
      <c r="M38" s="196"/>
      <c r="N38" s="196"/>
    </row>
    <row r="39" spans="2:16" ht="12.75" customHeight="1">
      <c r="B39" s="43" t="s">
        <v>8</v>
      </c>
      <c r="C39" s="43"/>
      <c r="D39" s="44"/>
      <c r="E39" s="24"/>
      <c r="F39" s="24"/>
      <c r="G39" s="257"/>
    </row>
    <row r="40" spans="2:16" ht="12.75" customHeight="1">
      <c r="B40" s="45" t="s">
        <v>4</v>
      </c>
      <c r="C40" s="45" t="s">
        <v>127</v>
      </c>
      <c r="D40" s="149" t="s">
        <v>27</v>
      </c>
      <c r="E40" s="149" t="s">
        <v>447</v>
      </c>
      <c r="F40" s="45" t="s">
        <v>457</v>
      </c>
      <c r="G40" s="45" t="s">
        <v>468</v>
      </c>
      <c r="I40" s="197" t="s">
        <v>207</v>
      </c>
      <c r="J40" s="198" t="s">
        <v>445</v>
      </c>
      <c r="K40" s="198" t="s">
        <v>455</v>
      </c>
      <c r="L40" s="198" t="s">
        <v>455</v>
      </c>
      <c r="M40" s="199" t="s">
        <v>208</v>
      </c>
      <c r="N40" s="199" t="s">
        <v>209</v>
      </c>
      <c r="P40" s="208" t="s">
        <v>95</v>
      </c>
    </row>
    <row r="41" spans="2:16" ht="12.75" customHeight="1">
      <c r="B41" s="148" t="str">
        <f t="shared" ref="B41:D47" si="24">B7</f>
        <v>AGDPH</v>
      </c>
      <c r="C41" s="148" t="str">
        <f t="shared" si="24"/>
        <v>Agriculture Demand Process heat</v>
      </c>
      <c r="D41" s="150" t="str">
        <f t="shared" si="24"/>
        <v>PJ</v>
      </c>
      <c r="E41" s="155">
        <f t="shared" ref="E41:E47" ca="1" si="25">+SUM(INDIRECT("'" &amp; $I41 &amp; "'!" &amp; J41 &amp; $M41 &amp; IF(ISBLANK($N41),"",":" &amp; J41 &amp; $N41)))</f>
        <v>39.988840563000004</v>
      </c>
      <c r="F41" s="155">
        <f t="shared" ref="F41:F47" ca="1" si="26">+SUM(INDIRECT("'" &amp; $I41 &amp; "'!" &amp; K41 &amp; $M41 &amp; IF(ISBLANK($N41),"",":" &amp; K41 &amp; $N41)))</f>
        <v>0</v>
      </c>
      <c r="G41" s="155">
        <f t="shared" ref="G41:G47" ca="1" si="27">+SUM(INDIRECT("'" &amp; $I41 &amp; "'!" &amp; L41 &amp; $M41 &amp; IF(ISBLANK($N41),"",":" &amp; L41 &amp; $N41)))</f>
        <v>0</v>
      </c>
      <c r="I41" s="337" t="str">
        <f t="shared" ref="I41:I47" si="28">I24</f>
        <v>Agriculture</v>
      </c>
      <c r="J41" s="201" t="str">
        <f>SUBSTITUTE(ADDRESS(1,COLUMN(Agriculture!BQ1),4),"1","")</f>
        <v>BQ</v>
      </c>
      <c r="K41" s="201" t="str">
        <f>SUBSTITUTE(ADDRESS(1,COLUMN(Agriculture!BR1),4),"1","")</f>
        <v>BR</v>
      </c>
      <c r="L41" s="201" t="str">
        <f>SUBSTITUTE(ADDRESS(1,COLUMN(Agriculture!BS1),4),"1","")</f>
        <v>BS</v>
      </c>
      <c r="M41" s="202">
        <f t="shared" ref="M41:N43" si="29">M24</f>
        <v>26</v>
      </c>
      <c r="N41" s="325">
        <f t="shared" si="29"/>
        <v>37</v>
      </c>
      <c r="P41" s="207">
        <f ca="1">+SUM(INDIRECT("'" &amp; I41 &amp; "'!" &amp; "BQ26:BR62")) - SUM(E41:F47)</f>
        <v>0</v>
      </c>
    </row>
    <row r="42" spans="2:16" ht="12.75" customHeight="1">
      <c r="B42" s="148" t="str">
        <f t="shared" si="24"/>
        <v>AGDCO</v>
      </c>
      <c r="C42" s="148" t="str">
        <f t="shared" si="24"/>
        <v>Agriculture Demand Cooling</v>
      </c>
      <c r="D42" s="150" t="str">
        <f t="shared" si="24"/>
        <v>PJ</v>
      </c>
      <c r="E42" s="155">
        <f t="shared" ca="1" si="25"/>
        <v>1.6616629512000003</v>
      </c>
      <c r="F42" s="155">
        <f t="shared" ca="1" si="26"/>
        <v>0</v>
      </c>
      <c r="G42" s="155">
        <f t="shared" ca="1" si="27"/>
        <v>0</v>
      </c>
      <c r="I42" s="337" t="str">
        <f t="shared" si="28"/>
        <v>Agriculture</v>
      </c>
      <c r="J42" s="205" t="str">
        <f>+J41</f>
        <v>BQ</v>
      </c>
      <c r="K42" s="205" t="str">
        <f>+K41</f>
        <v>BR</v>
      </c>
      <c r="L42" s="205" t="str">
        <f>+L41</f>
        <v>BS</v>
      </c>
      <c r="M42" s="325">
        <f t="shared" si="29"/>
        <v>38</v>
      </c>
      <c r="N42" s="325">
        <f t="shared" si="29"/>
        <v>46</v>
      </c>
      <c r="P42" s="206"/>
    </row>
    <row r="43" spans="2:16" ht="12.75" customHeight="1">
      <c r="B43" s="148" t="str">
        <f t="shared" si="24"/>
        <v>AGDSH</v>
      </c>
      <c r="C43" s="148" t="str">
        <f t="shared" si="24"/>
        <v>Agriculture Demand Spatial Heat</v>
      </c>
      <c r="D43" s="150" t="str">
        <f t="shared" si="24"/>
        <v>PJ</v>
      </c>
      <c r="E43" s="155">
        <f t="shared" ca="1" si="25"/>
        <v>0.54008711553241118</v>
      </c>
      <c r="F43" s="155">
        <f t="shared" ca="1" si="26"/>
        <v>0</v>
      </c>
      <c r="G43" s="155">
        <f t="shared" ca="1" si="27"/>
        <v>0</v>
      </c>
      <c r="I43" s="337" t="str">
        <f t="shared" si="28"/>
        <v>Agriculture</v>
      </c>
      <c r="J43" s="205" t="str">
        <f t="shared" ref="J43:K47" si="30">+J42</f>
        <v>BQ</v>
      </c>
      <c r="K43" s="205" t="str">
        <f t="shared" si="30"/>
        <v>BR</v>
      </c>
      <c r="L43" s="205" t="str">
        <f t="shared" ref="L43" si="31">+L42</f>
        <v>BS</v>
      </c>
      <c r="M43" s="325">
        <f t="shared" si="29"/>
        <v>47</v>
      </c>
      <c r="N43" s="325">
        <f t="shared" si="29"/>
        <v>58</v>
      </c>
    </row>
    <row r="44" spans="2:16" ht="12.75" customHeight="1">
      <c r="B44" s="148" t="str">
        <f t="shared" si="24"/>
        <v>AGDLA</v>
      </c>
      <c r="C44" s="148" t="str">
        <f t="shared" si="24"/>
        <v>Agriculture Demand Light</v>
      </c>
      <c r="D44" s="150" t="str">
        <f t="shared" si="24"/>
        <v>PJ</v>
      </c>
      <c r="E44" s="155">
        <f t="shared" ca="1" si="25"/>
        <v>3.9786352912990832</v>
      </c>
      <c r="F44" s="155">
        <f t="shared" ca="1" si="26"/>
        <v>0</v>
      </c>
      <c r="G44" s="155">
        <f t="shared" ca="1" si="27"/>
        <v>0</v>
      </c>
      <c r="I44" s="337" t="str">
        <f t="shared" si="28"/>
        <v>Agriculture</v>
      </c>
      <c r="J44" s="205" t="str">
        <f t="shared" si="30"/>
        <v>BQ</v>
      </c>
      <c r="K44" s="205" t="str">
        <f t="shared" si="30"/>
        <v>BR</v>
      </c>
      <c r="L44" s="205" t="str">
        <f t="shared" ref="L44" si="32">+L43</f>
        <v>BS</v>
      </c>
      <c r="M44" s="325">
        <f>M27</f>
        <v>59</v>
      </c>
      <c r="N44" s="202"/>
    </row>
    <row r="45" spans="2:16" ht="12.75" customHeight="1">
      <c r="B45" s="148" t="str">
        <f t="shared" si="24"/>
        <v>AGDEM</v>
      </c>
      <c r="C45" s="148" t="str">
        <f t="shared" si="24"/>
        <v>Agriculture Demand Electric Motors</v>
      </c>
      <c r="D45" s="150" t="str">
        <f t="shared" si="24"/>
        <v>PJ</v>
      </c>
      <c r="E45" s="155">
        <f t="shared" ca="1" si="25"/>
        <v>11.908769909137257</v>
      </c>
      <c r="F45" s="155">
        <f t="shared" ca="1" si="26"/>
        <v>0</v>
      </c>
      <c r="G45" s="155">
        <f t="shared" ca="1" si="27"/>
        <v>0</v>
      </c>
      <c r="I45" s="337" t="str">
        <f t="shared" si="28"/>
        <v>Agriculture</v>
      </c>
      <c r="J45" s="205" t="str">
        <f t="shared" si="30"/>
        <v>BQ</v>
      </c>
      <c r="K45" s="205" t="str">
        <f t="shared" si="30"/>
        <v>BR</v>
      </c>
      <c r="L45" s="205" t="str">
        <f t="shared" ref="L45" si="33">+L44</f>
        <v>BS</v>
      </c>
      <c r="M45" s="325">
        <f>M28</f>
        <v>60</v>
      </c>
      <c r="N45" s="202"/>
    </row>
    <row r="46" spans="2:16" ht="12.75" customHeight="1">
      <c r="B46" s="148" t="str">
        <f t="shared" si="24"/>
        <v>AGDTF</v>
      </c>
      <c r="C46" s="148" t="str">
        <f t="shared" si="24"/>
        <v>Agriculture Demand Haulage Tractors, Trucks, Fishing boats, Forest machines</v>
      </c>
      <c r="D46" s="150" t="str">
        <f t="shared" si="24"/>
        <v>PJ</v>
      </c>
      <c r="E46" s="155">
        <f t="shared" ca="1" si="25"/>
        <v>84.016547000000003</v>
      </c>
      <c r="F46" s="155">
        <f t="shared" ca="1" si="26"/>
        <v>0</v>
      </c>
      <c r="G46" s="155">
        <f t="shared" ca="1" si="27"/>
        <v>0</v>
      </c>
      <c r="I46" s="337" t="str">
        <f t="shared" si="28"/>
        <v>Agriculture</v>
      </c>
      <c r="J46" s="205" t="str">
        <f t="shared" si="30"/>
        <v>BQ</v>
      </c>
      <c r="K46" s="205" t="str">
        <f t="shared" si="30"/>
        <v>BR</v>
      </c>
      <c r="L46" s="205" t="str">
        <f t="shared" ref="L46" si="34">+L45</f>
        <v>BS</v>
      </c>
      <c r="M46" s="325">
        <f>M29</f>
        <v>61</v>
      </c>
      <c r="N46" s="202"/>
    </row>
    <row r="47" spans="2:16" ht="12.75" customHeight="1">
      <c r="B47" s="235" t="str">
        <f t="shared" si="24"/>
        <v>AGDFL</v>
      </c>
      <c r="C47" s="235" t="str">
        <f t="shared" si="24"/>
        <v>Agriculture Demand Haulage Forklifts</v>
      </c>
      <c r="D47" s="236" t="str">
        <f t="shared" si="24"/>
        <v>PJ</v>
      </c>
      <c r="E47" s="237">
        <f t="shared" ca="1" si="25"/>
        <v>6.6226275000000001</v>
      </c>
      <c r="F47" s="237">
        <f t="shared" ca="1" si="26"/>
        <v>0</v>
      </c>
      <c r="G47" s="237">
        <f t="shared" ca="1" si="27"/>
        <v>0</v>
      </c>
      <c r="I47" s="337" t="str">
        <f t="shared" si="28"/>
        <v>Agriculture</v>
      </c>
      <c r="J47" s="205" t="str">
        <f t="shared" si="30"/>
        <v>BQ</v>
      </c>
      <c r="K47" s="205" t="str">
        <f t="shared" si="30"/>
        <v>BR</v>
      </c>
      <c r="L47" s="205" t="str">
        <f t="shared" ref="L47" si="35">+L46</f>
        <v>BS</v>
      </c>
      <c r="M47" s="325">
        <f>M30</f>
        <v>62</v>
      </c>
      <c r="N47" s="202"/>
      <c r="P47" s="207"/>
    </row>
    <row r="1048324" spans="16:16" ht="12.75" customHeight="1">
      <c r="P1048324" s="207"/>
    </row>
  </sheetData>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00B050"/>
  </sheetPr>
  <dimension ref="C1:BZ189"/>
  <sheetViews>
    <sheetView showGridLines="0" tabSelected="1" topLeftCell="A129" zoomScale="110" zoomScaleNormal="110" workbookViewId="0">
      <selection activeCell="AM28" sqref="AM28"/>
    </sheetView>
  </sheetViews>
  <sheetFormatPr defaultColWidth="9.109375" defaultRowHeight="13.8"/>
  <cols>
    <col min="1" max="1" width="3.44140625" style="24" customWidth="1"/>
    <col min="2" max="2" width="24.44140625" style="24" customWidth="1"/>
    <col min="3" max="3" width="19.109375" style="24" customWidth="1"/>
    <col min="4" max="4" width="57.44140625" style="24" customWidth="1"/>
    <col min="5" max="5" width="25.44140625" style="57" customWidth="1"/>
    <col min="6" max="6" width="11.77734375" style="57" bestFit="1" customWidth="1"/>
    <col min="7" max="7" width="10.77734375" style="30" customWidth="1"/>
    <col min="8" max="8" width="11" style="30" customWidth="1"/>
    <col min="9" max="9" width="10.77734375" style="30" customWidth="1"/>
    <col min="10" max="10" width="11.33203125" style="30" customWidth="1"/>
    <col min="11" max="11" width="10.77734375" style="30" customWidth="1"/>
    <col min="12" max="12" width="11" style="24" customWidth="1"/>
    <col min="13" max="13" width="10.77734375" style="24" customWidth="1"/>
    <col min="14" max="14" width="11.44140625" style="24" customWidth="1"/>
    <col min="15" max="15" width="8.77734375" style="24" customWidth="1"/>
    <col min="16" max="16" width="9" style="24" customWidth="1"/>
    <col min="17" max="17" width="9.77734375" style="24" customWidth="1"/>
    <col min="18" max="18" width="9.33203125" style="28" customWidth="1"/>
    <col min="19" max="19" width="9.109375" style="28" customWidth="1"/>
    <col min="20" max="21" width="9.44140625" style="24" customWidth="1"/>
    <col min="22" max="22" width="10" style="24" customWidth="1"/>
    <col min="23" max="23" width="8.6640625" style="24" customWidth="1"/>
    <col min="24" max="24" width="8.109375" style="24" customWidth="1"/>
    <col min="25" max="25" width="7.109375" style="257" bestFit="1" customWidth="1"/>
    <col min="26" max="27" width="6.6640625" style="257" bestFit="1" customWidth="1"/>
    <col min="28" max="30" width="9.109375" style="24"/>
    <col min="31" max="31" width="13.44140625" style="24" bestFit="1" customWidth="1"/>
    <col min="32" max="33" width="10.44140625" style="24" customWidth="1"/>
    <col min="34" max="40" width="9.109375" style="24"/>
    <col min="41" max="41" width="10.33203125" style="24" customWidth="1"/>
    <col min="42" max="42" width="10.6640625" style="24" bestFit="1" customWidth="1"/>
    <col min="43" max="43" width="9.109375" style="24"/>
    <col min="44" max="44" width="8.44140625" style="24" customWidth="1"/>
    <col min="45" max="50" width="9.109375" style="24"/>
    <col min="51" max="51" width="12.6640625" style="24" bestFit="1" customWidth="1"/>
    <col min="52" max="16384" width="9.109375" style="24"/>
  </cols>
  <sheetData>
    <row r="1" spans="3:28" ht="12.75" customHeight="1"/>
    <row r="2" spans="3:28" ht="12.75" customHeight="1">
      <c r="C2" s="56" t="s">
        <v>169</v>
      </c>
      <c r="D2" s="118">
        <v>1</v>
      </c>
      <c r="E2" s="64" t="s">
        <v>172</v>
      </c>
      <c r="F2" s="64"/>
      <c r="G2" s="64"/>
      <c r="H2" s="64"/>
    </row>
    <row r="3" spans="3:28" ht="12.75" customHeight="1">
      <c r="E3" s="24"/>
    </row>
    <row r="4" spans="3:28" ht="12.75" customHeight="1" thickBot="1">
      <c r="C4" s="56" t="s">
        <v>171</v>
      </c>
      <c r="D4" s="58" t="s">
        <v>133</v>
      </c>
      <c r="E4" s="24"/>
    </row>
    <row r="5" spans="3:28" ht="12.75" customHeight="1">
      <c r="C5" s="56" t="s">
        <v>174</v>
      </c>
      <c r="D5" s="64" t="str">
        <f>+INDEX(Commodities!$X$6:$X$6,D2)</f>
        <v>Agriculture</v>
      </c>
      <c r="E5" s="24"/>
      <c r="F5" s="181"/>
      <c r="G5" s="182"/>
    </row>
    <row r="6" spans="3:28" ht="12.75" customHeight="1">
      <c r="C6" s="56"/>
      <c r="D6" s="64" t="str">
        <f>+INDEX(Commodities!$Y$6:$Y$6,D2)</f>
        <v xml:space="preserve">Agriculture, forestry and fishing </v>
      </c>
      <c r="E6" s="24"/>
      <c r="F6" s="186" t="str">
        <f ca="1">+"Give 'Index' in cell " &amp; SUBSTITUTE(CELL("address",D2),"$","") &amp; "."</f>
        <v>Give 'Index' in cell D2.</v>
      </c>
      <c r="G6" s="185"/>
    </row>
    <row r="7" spans="3:28" ht="12.75" customHeight="1">
      <c r="E7" s="24"/>
      <c r="F7" s="186" t="s">
        <v>188</v>
      </c>
      <c r="G7" s="185"/>
    </row>
    <row r="8" spans="3:28" ht="12.75" customHeight="1" thickBot="1">
      <c r="C8" s="56" t="s">
        <v>171</v>
      </c>
      <c r="D8" s="58" t="s">
        <v>134</v>
      </c>
      <c r="E8" s="24"/>
      <c r="F8" s="183"/>
      <c r="G8" s="184"/>
    </row>
    <row r="9" spans="3:28" ht="12.75" customHeight="1">
      <c r="C9" s="56" t="s">
        <v>174</v>
      </c>
      <c r="D9" s="64" t="str">
        <f ca="1">+OFFSET(Processes!$M$11,D11,0)</f>
        <v xml:space="preserve">Agriculture, forestry and fishing </v>
      </c>
      <c r="E9" s="24"/>
    </row>
    <row r="10" spans="3:28" ht="12.75" customHeight="1">
      <c r="C10" s="56" t="s">
        <v>145</v>
      </c>
      <c r="D10" s="64">
        <f>+ROW(Processes!$M$44) - ROW(Processes!$M$7)</f>
        <v>37</v>
      </c>
      <c r="E10" s="24"/>
    </row>
    <row r="11" spans="3:28" ht="12.75" customHeight="1">
      <c r="C11" s="56" t="s">
        <v>167</v>
      </c>
      <c r="D11" s="64">
        <f>+$D$10*$D$2-$D$10</f>
        <v>0</v>
      </c>
    </row>
    <row r="12" spans="3:28" ht="12.75" customHeight="1">
      <c r="E12" s="24"/>
    </row>
    <row r="13" spans="3:28" ht="12.75" customHeight="1">
      <c r="C13" s="56" t="s">
        <v>171</v>
      </c>
      <c r="D13" s="58" t="s">
        <v>168</v>
      </c>
      <c r="E13" s="24"/>
      <c r="G13" s="101"/>
      <c r="H13" s="101"/>
      <c r="I13" s="101"/>
      <c r="J13" s="101"/>
      <c r="K13" s="101"/>
      <c r="L13" s="101"/>
      <c r="M13" s="101"/>
      <c r="N13" s="101"/>
    </row>
    <row r="14" spans="3:28" ht="12.75" customHeight="1">
      <c r="C14" s="56" t="s">
        <v>174</v>
      </c>
      <c r="D14" s="64" t="str">
        <f>+INDEX('Energy matrix'!$C$4:$N$4,1,D2)</f>
        <v xml:space="preserve">Agriculture, forestry and fishing </v>
      </c>
      <c r="E14" s="24"/>
    </row>
    <row r="15" spans="3:28" ht="12.75" customHeight="1">
      <c r="D15" s="258"/>
      <c r="E15" s="24"/>
      <c r="L15" s="30"/>
      <c r="M15" s="30"/>
      <c r="R15" s="24"/>
      <c r="S15" s="24"/>
      <c r="T15" s="28"/>
      <c r="U15" s="28"/>
    </row>
    <row r="16" spans="3:28" ht="12.75" customHeight="1">
      <c r="C16" s="258"/>
      <c r="D16" s="461"/>
      <c r="E16" s="258"/>
      <c r="L16" s="30"/>
      <c r="M16" s="30"/>
      <c r="R16" s="257"/>
      <c r="S16" s="24"/>
      <c r="U16" s="28"/>
      <c r="V16" s="28"/>
      <c r="Y16" s="24"/>
      <c r="AB16" s="257"/>
    </row>
    <row r="17" spans="3:78" ht="12.75" customHeight="1">
      <c r="C17" s="258"/>
      <c r="D17" s="375"/>
      <c r="E17" s="258"/>
      <c r="L17" s="259"/>
      <c r="M17" s="30"/>
      <c r="N17" s="30"/>
      <c r="O17" s="259"/>
      <c r="R17" s="257"/>
      <c r="S17" s="24"/>
      <c r="U17" s="257"/>
      <c r="X17" s="28"/>
      <c r="Y17" s="258"/>
      <c r="Z17" s="28"/>
      <c r="AA17" s="24"/>
      <c r="AD17" s="257"/>
      <c r="AE17" s="257"/>
      <c r="AF17" s="257"/>
    </row>
    <row r="18" spans="3:78" ht="12.75" customHeight="1">
      <c r="C18" s="258"/>
      <c r="D18" s="461"/>
      <c r="E18" s="258"/>
      <c r="I18" s="259"/>
      <c r="L18" s="259"/>
      <c r="M18" s="30"/>
      <c r="N18" s="30"/>
      <c r="O18" s="259"/>
      <c r="P18" s="30"/>
      <c r="R18" s="257"/>
      <c r="S18" s="24"/>
      <c r="U18" s="257"/>
      <c r="Z18" s="28"/>
      <c r="AA18" s="28"/>
      <c r="AB18" s="27"/>
      <c r="AE18" s="257"/>
      <c r="AF18" s="257"/>
      <c r="AG18" s="257"/>
      <c r="BK18" s="484"/>
      <c r="BL18" s="261"/>
      <c r="BM18" s="263"/>
      <c r="BN18" s="263"/>
      <c r="BO18" s="263"/>
      <c r="BP18" s="263"/>
      <c r="BQ18" s="261"/>
      <c r="BR18" s="261"/>
      <c r="BS18" s="261"/>
      <c r="BT18" s="261"/>
      <c r="BU18" s="261"/>
      <c r="BV18" s="261"/>
    </row>
    <row r="19" spans="3:78" ht="12.75" customHeight="1">
      <c r="C19" s="258"/>
      <c r="D19" s="258"/>
      <c r="E19" s="258"/>
      <c r="G19" s="455" t="s">
        <v>62</v>
      </c>
      <c r="H19" s="455"/>
      <c r="I19" s="457"/>
      <c r="J19" s="455"/>
      <c r="K19" s="455"/>
      <c r="L19" s="457"/>
      <c r="M19" s="455"/>
      <c r="N19" s="455"/>
      <c r="O19" s="455"/>
      <c r="P19" s="30"/>
      <c r="R19" s="257"/>
      <c r="S19" s="350"/>
      <c r="U19" s="257"/>
      <c r="Z19" s="24"/>
      <c r="AA19" s="24"/>
      <c r="AB19" s="211"/>
      <c r="AE19" s="257"/>
      <c r="AF19" s="257"/>
      <c r="AG19" s="257"/>
      <c r="AI19" s="257"/>
      <c r="AJ19" s="257"/>
      <c r="AK19" s="610">
        <v>2010</v>
      </c>
      <c r="AL19" s="312"/>
      <c r="AM19" s="303"/>
      <c r="AN19" s="303"/>
      <c r="AO19" s="303"/>
      <c r="AP19" s="303"/>
      <c r="AQ19" s="312"/>
      <c r="AR19" s="312"/>
      <c r="AS19" s="312"/>
      <c r="AT19" s="312"/>
      <c r="AU19" s="312"/>
      <c r="AV19" s="313"/>
      <c r="AW19" s="257"/>
      <c r="AX19" s="610">
        <v>2015</v>
      </c>
      <c r="AY19" s="312"/>
      <c r="AZ19" s="303"/>
      <c r="BA19" s="303"/>
      <c r="BB19" s="303"/>
      <c r="BC19" s="303"/>
      <c r="BD19" s="312"/>
      <c r="BE19" s="312"/>
      <c r="BF19" s="312"/>
      <c r="BG19" s="312"/>
      <c r="BH19" s="312"/>
      <c r="BI19" s="313"/>
      <c r="BJ19" s="257"/>
      <c r="BK19" s="610">
        <v>2019</v>
      </c>
      <c r="BL19" s="312"/>
      <c r="BM19" s="303"/>
      <c r="BN19" s="303"/>
      <c r="BO19" s="303"/>
      <c r="BP19" s="303"/>
      <c r="BQ19" s="312"/>
      <c r="BR19" s="312"/>
      <c r="BS19" s="312"/>
      <c r="BT19" s="312"/>
      <c r="BU19" s="312"/>
      <c r="BV19" s="313"/>
    </row>
    <row r="20" spans="3:78" ht="12.75" customHeight="1">
      <c r="E20" s="24"/>
      <c r="G20" s="456">
        <v>2010</v>
      </c>
      <c r="H20" s="456"/>
      <c r="I20" s="458"/>
      <c r="J20" s="456">
        <v>2015</v>
      </c>
      <c r="K20" s="456"/>
      <c r="L20" s="458"/>
      <c r="M20" s="456">
        <v>2019</v>
      </c>
      <c r="N20" s="456"/>
      <c r="O20" s="456"/>
      <c r="P20" s="61"/>
      <c r="Q20" s="62"/>
      <c r="R20" s="266"/>
      <c r="S20" s="61"/>
      <c r="T20" s="60"/>
      <c r="U20" s="265"/>
      <c r="X20" s="63"/>
      <c r="Y20" s="267"/>
      <c r="Z20" s="63"/>
      <c r="AA20" s="63"/>
      <c r="AB20" s="214"/>
      <c r="AC20" s="28"/>
      <c r="AD20" s="28"/>
      <c r="AE20" s="258"/>
      <c r="AF20" s="258"/>
      <c r="AG20" s="258"/>
      <c r="AI20" s="257"/>
      <c r="AJ20" s="257"/>
      <c r="AK20" s="611"/>
      <c r="AL20" s="261"/>
      <c r="AM20" s="261"/>
      <c r="AN20" s="261"/>
      <c r="AO20" s="261"/>
      <c r="AP20" s="261"/>
      <c r="AQ20" s="261"/>
      <c r="AR20" s="261"/>
      <c r="AS20" s="261"/>
      <c r="AT20" s="261"/>
      <c r="AU20" s="261"/>
      <c r="AV20" s="262"/>
      <c r="AW20" s="257"/>
      <c r="AX20" s="611"/>
      <c r="AY20" s="261"/>
      <c r="AZ20" s="261"/>
      <c r="BA20" s="261"/>
      <c r="BB20" s="261"/>
      <c r="BC20" s="261"/>
      <c r="BD20" s="261"/>
      <c r="BE20" s="261"/>
      <c r="BF20" s="261"/>
      <c r="BG20" s="261"/>
      <c r="BH20" s="261"/>
      <c r="BI20" s="262"/>
      <c r="BJ20" s="257"/>
      <c r="BK20" s="611"/>
      <c r="BL20" s="261"/>
      <c r="BM20" s="261"/>
      <c r="BN20" s="261"/>
      <c r="BO20" s="261"/>
      <c r="BP20" s="261"/>
      <c r="BQ20" s="261"/>
      <c r="BR20" s="261"/>
      <c r="BS20" s="261"/>
      <c r="BT20" s="261"/>
      <c r="BU20" s="261"/>
      <c r="BV20" s="262"/>
    </row>
    <row r="21" spans="3:78" ht="12.75" customHeight="1">
      <c r="E21" s="24"/>
      <c r="F21" s="59"/>
      <c r="G21" s="341">
        <v>1.0009999999999999</v>
      </c>
      <c r="H21" s="341">
        <v>1.0009999999999999</v>
      </c>
      <c r="I21" s="341">
        <v>1.0009999999999999</v>
      </c>
      <c r="J21" s="341">
        <v>1.01</v>
      </c>
      <c r="K21" s="341">
        <v>1.01</v>
      </c>
      <c r="L21" s="341">
        <v>1.01</v>
      </c>
      <c r="M21" s="341">
        <v>1.01</v>
      </c>
      <c r="N21" s="341">
        <v>1.01</v>
      </c>
      <c r="O21" s="341">
        <v>1.01</v>
      </c>
      <c r="P21" s="59"/>
      <c r="Q21" s="65"/>
      <c r="R21" s="268"/>
      <c r="S21" s="59"/>
      <c r="T21" s="59"/>
      <c r="U21" s="264"/>
      <c r="X21" s="63"/>
      <c r="Y21" s="267"/>
      <c r="Z21" s="63"/>
      <c r="AA21" s="63"/>
      <c r="AB21" s="211"/>
      <c r="AC21" s="28"/>
      <c r="AD21" s="28"/>
      <c r="AE21" s="258"/>
      <c r="AF21" s="258"/>
      <c r="AG21" s="258"/>
      <c r="AI21" s="257"/>
      <c r="AJ21" s="257"/>
      <c r="AK21" s="612"/>
      <c r="AL21" s="261"/>
      <c r="AM21" s="261"/>
      <c r="AN21" s="320" t="s">
        <v>96</v>
      </c>
      <c r="AO21" s="312"/>
      <c r="AP21" s="313"/>
      <c r="AQ21" s="261"/>
      <c r="AR21" s="261"/>
      <c r="AS21" s="261"/>
      <c r="AT21" s="261"/>
      <c r="AU21" s="261"/>
      <c r="AV21" s="262"/>
      <c r="AW21" s="257"/>
      <c r="AX21" s="612"/>
      <c r="AY21" s="261"/>
      <c r="AZ21" s="261"/>
      <c r="BA21" s="320" t="s">
        <v>96</v>
      </c>
      <c r="BB21" s="312"/>
      <c r="BC21" s="313"/>
      <c r="BD21" s="261"/>
      <c r="BE21" s="261"/>
      <c r="BF21" s="261"/>
      <c r="BG21" s="261"/>
      <c r="BH21" s="261"/>
      <c r="BI21" s="262"/>
      <c r="BJ21" s="257"/>
      <c r="BK21" s="612"/>
      <c r="BL21" s="261"/>
      <c r="BM21" s="261"/>
      <c r="BN21" s="320" t="s">
        <v>96</v>
      </c>
      <c r="BO21" s="312"/>
      <c r="BP21" s="313"/>
      <c r="BQ21" s="261"/>
      <c r="BR21" s="261"/>
      <c r="BS21" s="261"/>
      <c r="BT21" s="261"/>
      <c r="BU21" s="261"/>
      <c r="BV21" s="262"/>
    </row>
    <row r="22" spans="3:78" ht="12.75" customHeight="1">
      <c r="F22" s="66"/>
      <c r="G22" s="66"/>
      <c r="H22" s="66"/>
      <c r="I22" s="269"/>
      <c r="L22" s="259"/>
      <c r="M22" s="66"/>
      <c r="N22" s="66"/>
      <c r="O22" s="269"/>
      <c r="P22" s="30"/>
      <c r="Q22" s="102"/>
      <c r="R22" s="282"/>
      <c r="S22" s="102"/>
      <c r="T22" s="66"/>
      <c r="U22" s="269"/>
      <c r="V22" s="66"/>
      <c r="W22" s="66"/>
      <c r="X22" s="67"/>
      <c r="Y22" s="270"/>
      <c r="Z22" s="67"/>
      <c r="AA22" s="67"/>
      <c r="AB22" s="212"/>
      <c r="AE22" s="257"/>
      <c r="AF22" s="257"/>
      <c r="AG22" s="257"/>
      <c r="AI22" s="257"/>
      <c r="AJ22" s="257"/>
      <c r="AK22" s="483"/>
      <c r="AL22" s="261"/>
      <c r="AM22" s="261"/>
      <c r="AN22" s="260" t="s">
        <v>443</v>
      </c>
      <c r="AO22" s="261" t="s">
        <v>458</v>
      </c>
      <c r="AP22" s="262" t="s">
        <v>469</v>
      </c>
      <c r="AQ22" s="261"/>
      <c r="AR22" s="261"/>
      <c r="AS22" s="261"/>
      <c r="AT22" s="261"/>
      <c r="AU22" s="261"/>
      <c r="AV22" s="262"/>
      <c r="AW22" s="257"/>
      <c r="AX22" s="483"/>
      <c r="AY22" s="261"/>
      <c r="AZ22" s="261"/>
      <c r="BA22" s="260" t="s">
        <v>443</v>
      </c>
      <c r="BB22" s="261" t="s">
        <v>458</v>
      </c>
      <c r="BC22" s="262" t="s">
        <v>469</v>
      </c>
      <c r="BD22" s="261"/>
      <c r="BE22" s="261"/>
      <c r="BF22" s="261"/>
      <c r="BG22" s="261"/>
      <c r="BH22" s="261"/>
      <c r="BI22" s="262"/>
      <c r="BJ22" s="257"/>
      <c r="BK22" s="483"/>
      <c r="BL22" s="261"/>
      <c r="BM22" s="261"/>
      <c r="BN22" s="260" t="s">
        <v>443</v>
      </c>
      <c r="BO22" s="261" t="s">
        <v>458</v>
      </c>
      <c r="BP22" s="262" t="s">
        <v>469</v>
      </c>
      <c r="BQ22" s="261"/>
      <c r="BR22" s="261"/>
      <c r="BS22" s="261"/>
      <c r="BT22" s="261"/>
      <c r="BU22" s="261"/>
      <c r="BV22" s="262"/>
    </row>
    <row r="23" spans="3:78" ht="12.75" customHeight="1">
      <c r="F23" s="68" t="s">
        <v>8</v>
      </c>
      <c r="G23" s="68"/>
      <c r="H23" s="68"/>
      <c r="I23" s="271"/>
      <c r="L23" s="259"/>
      <c r="M23" s="68"/>
      <c r="N23" s="68"/>
      <c r="O23" s="271"/>
      <c r="P23" s="69"/>
      <c r="Q23" s="103"/>
      <c r="R23" s="283"/>
      <c r="S23" s="103"/>
      <c r="T23" s="68"/>
      <c r="U23" s="271"/>
      <c r="V23" s="68"/>
      <c r="W23" s="68"/>
      <c r="X23" s="67"/>
      <c r="Y23" s="270"/>
      <c r="Z23" s="67"/>
      <c r="AA23" s="67"/>
      <c r="AB23" s="213"/>
      <c r="AE23" s="257"/>
      <c r="AF23" s="257"/>
      <c r="AG23" s="257"/>
      <c r="AI23" s="257"/>
      <c r="AJ23" s="257"/>
      <c r="AK23" s="260"/>
      <c r="AL23" s="263"/>
      <c r="AM23" s="261"/>
      <c r="AN23" s="326" cm="1">
        <f t="array" ref="AN23">INDEX(RegSplit!$B$4:$AN$6,MATCH(AN22,RegSplit!$A$4:$A$6,0),MATCH($D$6&amp;AK19,RegSplit!$B$2:$AN$2&amp;RegSplit!$B$3:$AN$3,0))</f>
        <v>1</v>
      </c>
      <c r="AO23" s="462" cm="1">
        <f t="array" ref="AO23">INDEX(RegSplit!$B$4:$AN$6,MATCH(AO22,RegSplit!$A$4:$A$6,0),MATCH($D$6&amp;AK19,RegSplit!$B$2:$AN$2&amp;RegSplit!$B$3:$AN$3,0))</f>
        <v>0</v>
      </c>
      <c r="AP23" s="462" cm="1">
        <f t="array" ref="AP23">INDEX(RegSplit!$B$4:$AN$6,MATCH(AP22,RegSplit!$A$4:$A$6,0),MATCH($D$6&amp;AK19,RegSplit!$B$2:$AN$2&amp;RegSplit!$B$3:$AN$3,0))</f>
        <v>0</v>
      </c>
      <c r="AQ23" s="261"/>
      <c r="AR23" s="261"/>
      <c r="AS23" s="261"/>
      <c r="AT23" s="261"/>
      <c r="AU23" s="261"/>
      <c r="AV23" s="262"/>
      <c r="AW23" s="257"/>
      <c r="AX23" s="260"/>
      <c r="AY23" s="263"/>
      <c r="AZ23" s="261"/>
      <c r="BA23" s="326" cm="1">
        <f t="array" ref="BA23">INDEX(RegSplit!$B$4:$AN$6,MATCH(BA22,RegSplit!$A$4:$A$6,0),MATCH($D$6&amp;AX19,RegSplit!$B$2:$AN$2&amp;RegSplit!$B$3:$AN$3,0))</f>
        <v>1</v>
      </c>
      <c r="BB23" s="462" cm="1">
        <f t="array" ref="BB23">INDEX(RegSplit!$B$4:$AN$6,MATCH(BB22,RegSplit!$A$4:$A$6,0),MATCH($D$6&amp;AX19,RegSplit!$B$2:$AN$2&amp;RegSplit!$B$3:$AN$3,0))</f>
        <v>0</v>
      </c>
      <c r="BC23" s="462" cm="1">
        <f t="array" ref="BC23">INDEX(RegSplit!$B$4:$AN$6,MATCH(BC22,RegSplit!$A$4:$A$6,0),MATCH($D$6&amp;AX19,RegSplit!$B$2:$AN$2&amp;RegSplit!$B$3:$AN$3,0))</f>
        <v>0</v>
      </c>
      <c r="BD23" s="261"/>
      <c r="BE23" s="261"/>
      <c r="BF23" s="261"/>
      <c r="BG23" s="261"/>
      <c r="BH23" s="261"/>
      <c r="BI23" s="262"/>
      <c r="BJ23" s="257"/>
      <c r="BK23" s="260"/>
      <c r="BL23" s="263"/>
      <c r="BM23" s="261"/>
      <c r="BN23" s="326" cm="1">
        <f t="array" ref="BN23">INDEX(RegSplit!$B$4:$AN$6,MATCH(BN22,RegSplit!$A$4:$A$6,0),MATCH($D$6&amp;BK19,RegSplit!$B$2:$AN$2&amp;RegSplit!$B$3:$AN$3,0))</f>
        <v>1</v>
      </c>
      <c r="BO23" s="462" cm="1">
        <f t="array" ref="BO23">INDEX(RegSplit!$B$4:$AN$6,MATCH(BO22,RegSplit!$A$4:$A$6,0),MATCH($D$6&amp;BK19,RegSplit!$B$2:$AN$2&amp;RegSplit!$B$3:$AN$3,0))</f>
        <v>0</v>
      </c>
      <c r="BP23" s="462" cm="1">
        <f t="array" ref="BP23">INDEX(RegSplit!$B$4:$AN$6,MATCH(BP22,RegSplit!$A$4:$A$6,0),MATCH($D$6&amp;BK19,RegSplit!$B$2:$AN$2&amp;RegSplit!$B$3:$AN$3,0))</f>
        <v>0</v>
      </c>
      <c r="BQ23" s="261"/>
      <c r="BR23" s="261"/>
      <c r="BS23" s="261"/>
      <c r="BT23" s="261"/>
      <c r="BU23" s="261"/>
      <c r="BV23" s="262"/>
    </row>
    <row r="24" spans="3:78" ht="25.5" customHeight="1">
      <c r="C24" s="32" t="s">
        <v>2</v>
      </c>
      <c r="D24" s="32" t="s">
        <v>26</v>
      </c>
      <c r="E24" s="32" t="s">
        <v>14</v>
      </c>
      <c r="F24" s="32" t="s">
        <v>15</v>
      </c>
      <c r="G24" s="70" t="s">
        <v>448</v>
      </c>
      <c r="H24" s="119" t="s">
        <v>459</v>
      </c>
      <c r="I24" s="284" t="s">
        <v>470</v>
      </c>
      <c r="J24" s="70" t="s">
        <v>449</v>
      </c>
      <c r="K24" s="119" t="s">
        <v>460</v>
      </c>
      <c r="L24" s="284" t="s">
        <v>471</v>
      </c>
      <c r="M24" s="70" t="s">
        <v>450</v>
      </c>
      <c r="N24" s="119" t="s">
        <v>461</v>
      </c>
      <c r="O24" s="284" t="s">
        <v>472</v>
      </c>
      <c r="P24" s="272" t="s">
        <v>451</v>
      </c>
      <c r="Q24" s="284" t="s">
        <v>462</v>
      </c>
      <c r="R24" s="284" t="s">
        <v>473</v>
      </c>
      <c r="S24" s="254" t="s">
        <v>452</v>
      </c>
      <c r="T24" s="255" t="s">
        <v>463</v>
      </c>
      <c r="U24" s="284" t="s">
        <v>474</v>
      </c>
      <c r="V24" s="254" t="s">
        <v>259</v>
      </c>
      <c r="W24" s="487" t="s">
        <v>453</v>
      </c>
      <c r="X24" s="488" t="s">
        <v>464</v>
      </c>
      <c r="Y24" s="489" t="s">
        <v>475</v>
      </c>
      <c r="Z24" s="45" t="s">
        <v>0</v>
      </c>
      <c r="AA24" s="45" t="s">
        <v>258</v>
      </c>
      <c r="AB24" s="490" t="s">
        <v>58</v>
      </c>
      <c r="AC24" s="491" t="s">
        <v>105</v>
      </c>
      <c r="AD24" s="491" t="s">
        <v>250</v>
      </c>
      <c r="AE24" s="492" t="s">
        <v>109</v>
      </c>
      <c r="AG24" s="257"/>
      <c r="AH24" s="257"/>
      <c r="AI24" s="257"/>
      <c r="AK24" s="260"/>
      <c r="AL24" s="261"/>
      <c r="AM24" s="478" t="s">
        <v>255</v>
      </c>
      <c r="AN24" s="479"/>
      <c r="AO24" s="312"/>
      <c r="AP24" s="313"/>
      <c r="AQ24" s="478" t="s">
        <v>96</v>
      </c>
      <c r="AR24" s="479"/>
      <c r="AS24" s="480"/>
      <c r="AT24" s="478" t="s">
        <v>256</v>
      </c>
      <c r="AU24" s="479"/>
      <c r="AV24" s="480"/>
      <c r="AW24" s="257"/>
      <c r="AX24" s="260"/>
      <c r="AY24" s="261"/>
      <c r="AZ24" s="478" t="s">
        <v>255</v>
      </c>
      <c r="BA24" s="479"/>
      <c r="BB24" s="312"/>
      <c r="BC24" s="313"/>
      <c r="BD24" s="478" t="s">
        <v>96</v>
      </c>
      <c r="BE24" s="479"/>
      <c r="BF24" s="480"/>
      <c r="BG24" s="478" t="s">
        <v>256</v>
      </c>
      <c r="BH24" s="479"/>
      <c r="BI24" s="480"/>
      <c r="BJ24" s="257"/>
      <c r="BK24" s="260"/>
      <c r="BL24" s="261"/>
      <c r="BM24" s="478" t="s">
        <v>255</v>
      </c>
      <c r="BN24" s="479"/>
      <c r="BO24" s="312"/>
      <c r="BP24" s="313"/>
      <c r="BQ24" s="478" t="s">
        <v>96</v>
      </c>
      <c r="BR24" s="479"/>
      <c r="BS24" s="480"/>
      <c r="BT24" s="478" t="s">
        <v>256</v>
      </c>
      <c r="BU24" s="479"/>
      <c r="BV24" s="480"/>
    </row>
    <row r="25" spans="3:78" ht="21" thickBot="1">
      <c r="C25" s="71" t="s">
        <v>27</v>
      </c>
      <c r="D25" s="71"/>
      <c r="E25" s="71"/>
      <c r="F25" s="71"/>
      <c r="G25" s="71" t="s">
        <v>46</v>
      </c>
      <c r="H25" s="71" t="s">
        <v>46</v>
      </c>
      <c r="I25" s="273"/>
      <c r="J25" s="71" t="s">
        <v>46</v>
      </c>
      <c r="K25" s="71" t="s">
        <v>46</v>
      </c>
      <c r="L25" s="273"/>
      <c r="M25" s="71" t="s">
        <v>46</v>
      </c>
      <c r="N25" s="71" t="s">
        <v>46</v>
      </c>
      <c r="O25" s="273"/>
      <c r="P25" s="273" t="s">
        <v>46</v>
      </c>
      <c r="Q25" s="273" t="s">
        <v>46</v>
      </c>
      <c r="R25" s="273"/>
      <c r="S25" s="249" t="s">
        <v>46</v>
      </c>
      <c r="T25" s="249" t="s">
        <v>46</v>
      </c>
      <c r="U25" s="273"/>
      <c r="V25" s="295" t="s">
        <v>110</v>
      </c>
      <c r="W25" s="292" t="s">
        <v>49</v>
      </c>
      <c r="X25" s="273" t="s">
        <v>49</v>
      </c>
      <c r="Y25" s="273"/>
      <c r="Z25" s="485" t="s">
        <v>93</v>
      </c>
      <c r="AA25" s="485"/>
      <c r="AB25" s="486" t="s">
        <v>253</v>
      </c>
      <c r="AC25" s="486"/>
      <c r="AD25" s="486"/>
      <c r="AE25" s="486" t="s">
        <v>110</v>
      </c>
      <c r="AG25" s="257">
        <v>2010</v>
      </c>
      <c r="AH25" s="257">
        <v>2015</v>
      </c>
      <c r="AI25" s="257">
        <v>2019</v>
      </c>
      <c r="AK25" s="467"/>
      <c r="AL25" s="475" t="s">
        <v>44</v>
      </c>
      <c r="AM25" s="463" t="s">
        <v>428</v>
      </c>
      <c r="AN25" s="464" t="s">
        <v>443</v>
      </c>
      <c r="AO25" s="464" t="s">
        <v>458</v>
      </c>
      <c r="AP25" s="465" t="s">
        <v>469</v>
      </c>
      <c r="AQ25" s="463" t="s">
        <v>443</v>
      </c>
      <c r="AR25" s="464" t="s">
        <v>458</v>
      </c>
      <c r="AS25" s="465" t="s">
        <v>469</v>
      </c>
      <c r="AT25" s="463" t="s">
        <v>443</v>
      </c>
      <c r="AU25" s="464" t="s">
        <v>458</v>
      </c>
      <c r="AV25" s="465" t="s">
        <v>469</v>
      </c>
      <c r="AW25" s="257"/>
      <c r="AX25" s="467"/>
      <c r="AY25" s="475" t="s">
        <v>44</v>
      </c>
      <c r="AZ25" s="463" t="s">
        <v>428</v>
      </c>
      <c r="BA25" s="464" t="s">
        <v>443</v>
      </c>
      <c r="BB25" s="464" t="s">
        <v>458</v>
      </c>
      <c r="BC25" s="465" t="s">
        <v>469</v>
      </c>
      <c r="BD25" s="463" t="s">
        <v>443</v>
      </c>
      <c r="BE25" s="464" t="s">
        <v>458</v>
      </c>
      <c r="BF25" s="465" t="s">
        <v>469</v>
      </c>
      <c r="BG25" s="463" t="s">
        <v>443</v>
      </c>
      <c r="BH25" s="464" t="s">
        <v>458</v>
      </c>
      <c r="BI25" s="465" t="s">
        <v>469</v>
      </c>
      <c r="BJ25" s="257"/>
      <c r="BK25" s="467"/>
      <c r="BL25" s="475" t="s">
        <v>44</v>
      </c>
      <c r="BM25" s="463" t="s">
        <v>428</v>
      </c>
      <c r="BN25" s="464" t="s">
        <v>443</v>
      </c>
      <c r="BO25" s="464" t="s">
        <v>458</v>
      </c>
      <c r="BP25" s="465" t="s">
        <v>469</v>
      </c>
      <c r="BQ25" s="463" t="s">
        <v>443</v>
      </c>
      <c r="BR25" s="464" t="s">
        <v>458</v>
      </c>
      <c r="BS25" s="465" t="s">
        <v>469</v>
      </c>
      <c r="BT25" s="463" t="s">
        <v>443</v>
      </c>
      <c r="BU25" s="464" t="s">
        <v>458</v>
      </c>
      <c r="BV25" s="465" t="s">
        <v>469</v>
      </c>
    </row>
    <row r="26" spans="3:78" ht="12.75" customHeight="1">
      <c r="C26" s="133" t="str">
        <f ca="1">+IF(OFFSET(Processes!B7,$D$11,0)="*","*",OFFSET(Processes!D7,$D$11,0))</f>
        <v>AGRPHBNGAE1</v>
      </c>
      <c r="D26" s="133" t="str">
        <f ca="1">+OFFSET(Processes!E7,$D$11,0)</f>
        <v>Agriculture Heat Medium Temp. Boiler - Nat. Gas Existing 1</v>
      </c>
      <c r="E26" s="136" t="str">
        <f>+Processes!O7</f>
        <v>AGRSNG1,AGRSNG2,AGRNGA</v>
      </c>
      <c r="F26" s="136" t="str">
        <f>Commodities!$D$6</f>
        <v>AGDPH</v>
      </c>
      <c r="G26" s="289">
        <f>AN26/($Z26*$AA26)*G$21*W26</f>
        <v>876.73421551088256</v>
      </c>
      <c r="H26" s="289">
        <f>AO26/($Z26*$AA26)*H$21*X26</f>
        <v>0</v>
      </c>
      <c r="I26" s="289">
        <f>AP26/($Z26*$AA26)*I$21*Y26</f>
        <v>0</v>
      </c>
      <c r="J26" s="289">
        <f t="shared" ref="J26:L29" si="0">BA26/($Z26*$AA26)*J$21*W26</f>
        <v>0</v>
      </c>
      <c r="K26" s="289">
        <f>BB26/($Z26*$AA26)*K$21*X26</f>
        <v>0</v>
      </c>
      <c r="L26" s="289">
        <f t="shared" si="0"/>
        <v>0</v>
      </c>
      <c r="M26" s="289">
        <f t="shared" ref="M26:O29" si="1">BN26/($Z26*$AA26)*M$21*W26</f>
        <v>690.75498013698632</v>
      </c>
      <c r="N26" s="289">
        <f t="shared" si="1"/>
        <v>0</v>
      </c>
      <c r="O26" s="289">
        <f t="shared" si="1"/>
        <v>0</v>
      </c>
      <c r="P26" s="289">
        <f t="shared" ref="P26:P62" si="2">M26</f>
        <v>690.75498013698632</v>
      </c>
      <c r="Q26" s="289">
        <f t="shared" ref="Q26:Q62" si="3">N26</f>
        <v>0</v>
      </c>
      <c r="R26" s="289">
        <f t="shared" ref="R26:R62" si="4">O26</f>
        <v>0</v>
      </c>
      <c r="S26" s="289">
        <f t="shared" ref="S26:S62" si="5">IF($AB26=20,0,M26/5)*IF(M26=0,0,1)</f>
        <v>0</v>
      </c>
      <c r="T26" s="289">
        <f t="shared" ref="T26:T62" si="6">IF($AB26=20,0,N26/5)*IF(N26=0,0,1)</f>
        <v>0</v>
      </c>
      <c r="U26" s="289">
        <f t="shared" ref="U26:U62" si="7">IF($AB26=20,0,O26/5)*IF(O26=0,0,1)</f>
        <v>0</v>
      </c>
      <c r="V26" s="289">
        <v>5</v>
      </c>
      <c r="W26" s="305">
        <f>I146</f>
        <v>0.99960000000000004</v>
      </c>
      <c r="X26" s="493">
        <f t="shared" ref="X26:Y28" si="8">W26</f>
        <v>0.99960000000000004</v>
      </c>
      <c r="Y26" s="493">
        <f t="shared" si="8"/>
        <v>0.99960000000000004</v>
      </c>
      <c r="Z26" s="153">
        <f>3.6*8760/1000000</f>
        <v>3.1536000000000002E-2</v>
      </c>
      <c r="AA26" s="343">
        <v>0.5</v>
      </c>
      <c r="AB26" s="250">
        <v>20</v>
      </c>
      <c r="AC26" s="241"/>
      <c r="AD26" s="241"/>
      <c r="AE26" s="245"/>
      <c r="AG26" s="217">
        <f t="shared" ref="AG26:AG41" si="9">((G26*Z26*AA26/W26)+(H26*Z26*AA26/X26))/$G$21</f>
        <v>13.816060999999999</v>
      </c>
      <c r="AH26" s="217">
        <f t="shared" ref="AH26:AH41" si="10">((J26*Z26*AA26/W26)+(K26*Z26*AA26/X26))/$J$21</f>
        <v>0</v>
      </c>
      <c r="AI26" s="217">
        <f t="shared" ref="AI26:AI41" si="11">((M26*AA26*Z26/W26)+(N26*Z26*AA26/X26))/$M$21</f>
        <v>10.788300000000001</v>
      </c>
      <c r="AJ26" s="116" t="s">
        <v>55</v>
      </c>
      <c r="AK26" s="466" t="str">
        <f>F26</f>
        <v>AGDPH</v>
      </c>
      <c r="AL26" s="312" t="s">
        <v>97</v>
      </c>
      <c r="AM26" s="281">
        <f>(I77+J77)/1000</f>
        <v>13.816060999999999</v>
      </c>
      <c r="AN26" s="278">
        <f>AM26*$AN$23</f>
        <v>13.816060999999999</v>
      </c>
      <c r="AO26" s="279">
        <f>AM26*$AO$23</f>
        <v>0</v>
      </c>
      <c r="AP26" s="279">
        <f>AM26*$AP$23</f>
        <v>0</v>
      </c>
      <c r="AQ26" s="280">
        <f>IFERROR(G26*$Z26*$AA26/G$21,0)</f>
        <v>13.810534575599998</v>
      </c>
      <c r="AR26" s="279">
        <f>IFERROR(H26*$Z26*$AA26/H$21,0)</f>
        <v>0</v>
      </c>
      <c r="AS26" s="304">
        <f>IFERROR(I26*$Z26*$AA26/I$21,0)</f>
        <v>0</v>
      </c>
      <c r="AT26" s="281">
        <f t="shared" ref="AT26:AV29" si="12">IFERROR(AQ26/W26,0)</f>
        <v>13.816060999999998</v>
      </c>
      <c r="AU26" s="278">
        <f t="shared" si="12"/>
        <v>0</v>
      </c>
      <c r="AV26" s="319">
        <f t="shared" si="12"/>
        <v>0</v>
      </c>
      <c r="AW26" s="257"/>
      <c r="AX26" s="466" t="str">
        <f t="shared" ref="AX26:AX62" si="13">AK26</f>
        <v>AGDPH</v>
      </c>
      <c r="AY26" s="312" t="s">
        <v>97</v>
      </c>
      <c r="AZ26" s="281">
        <f>(J102+I102)/1000</f>
        <v>13.2966</v>
      </c>
      <c r="BA26" s="278">
        <f>DE26*$AN$23</f>
        <v>0</v>
      </c>
      <c r="BB26" s="279">
        <f>DE26*$BB$23</f>
        <v>0</v>
      </c>
      <c r="BC26" s="279">
        <f>DE26*$BC$23</f>
        <v>0</v>
      </c>
      <c r="BD26" s="281">
        <f>IFERROR(J26*$Z26*AA26/J$21,0)</f>
        <v>0</v>
      </c>
      <c r="BE26" s="278">
        <f>IFERROR(K26*$Z26*AA26/K$21,0)</f>
        <v>0</v>
      </c>
      <c r="BF26" s="319">
        <f>IFERROR(L26*$Z26*AA26/L$21,0)</f>
        <v>0</v>
      </c>
      <c r="BG26" s="281">
        <f t="shared" ref="BG26:BG35" si="14">IFERROR(BD26/W26,0)</f>
        <v>0</v>
      </c>
      <c r="BH26" s="278">
        <f t="shared" ref="BH26:BH35" si="15">IFERROR(BE26/X26,0)</f>
        <v>0</v>
      </c>
      <c r="BI26" s="319">
        <f t="shared" ref="BI26:BI35" si="16">IFERROR(BF26/Y26,0)</f>
        <v>0</v>
      </c>
      <c r="BJ26" s="257"/>
      <c r="BK26" s="466" t="str">
        <f>AK26</f>
        <v>AGDPH</v>
      </c>
      <c r="BL26" s="312" t="s">
        <v>97</v>
      </c>
      <c r="BM26" s="281">
        <f>(J127+I127)/1000</f>
        <v>10.7883</v>
      </c>
      <c r="BN26" s="278">
        <f>BM26*$AN$23</f>
        <v>10.7883</v>
      </c>
      <c r="BO26" s="279">
        <f>BM26*$BB$23</f>
        <v>0</v>
      </c>
      <c r="BP26" s="279">
        <f>BM26*$BC$23</f>
        <v>0</v>
      </c>
      <c r="BQ26" s="280">
        <f>IFERROR(M26*$Z26*$AA26/M$21,0)</f>
        <v>10.783984680000001</v>
      </c>
      <c r="BR26" s="279">
        <f>IFERROR(N26*$Z26*$AA26/N$21,0)</f>
        <v>0</v>
      </c>
      <c r="BS26" s="304">
        <f>IFERROR(O26*$Z26*$AA26/O$21,0)</f>
        <v>0</v>
      </c>
      <c r="BT26" s="281">
        <f>IFERROR(BQ26/W26,0)</f>
        <v>10.788300000000001</v>
      </c>
      <c r="BU26" s="278">
        <f t="shared" ref="BU26:BU35" si="17">IFERROR(BR26/X26,0)</f>
        <v>0</v>
      </c>
      <c r="BV26" s="319">
        <f t="shared" ref="BV26:BV35" si="18">IFERROR(BS26/Y26,0)</f>
        <v>0</v>
      </c>
      <c r="BX26" s="39"/>
      <c r="BY26" s="39"/>
    </row>
    <row r="27" spans="3:78" ht="12.75" customHeight="1">
      <c r="C27" s="133" t="str">
        <f ca="1">+IF(OFFSET(Processes!B8,$D$11,0)="*","*",OFFSET(Processes!D8,$D$11,0))</f>
        <v>AGRPHBCOAE1</v>
      </c>
      <c r="D27" s="133" t="str">
        <f ca="1">+OFFSET(Processes!E8,$D$11,0)</f>
        <v>Agriculture Heat Medium Temp. Boiler - Coal Existing 1</v>
      </c>
      <c r="E27" s="136" t="str">
        <f>+Processes!O8</f>
        <v>AGRCOA</v>
      </c>
      <c r="F27" s="136" t="str">
        <f>Commodities!$D$6</f>
        <v>AGDPH</v>
      </c>
      <c r="G27" s="289">
        <f t="shared" ref="G27:I29" si="19">AN27/($Z27*$AA27)*G$21*W27</f>
        <v>0</v>
      </c>
      <c r="H27" s="289">
        <f t="shared" si="19"/>
        <v>0</v>
      </c>
      <c r="I27" s="289">
        <f t="shared" si="19"/>
        <v>0</v>
      </c>
      <c r="J27" s="289">
        <f t="shared" si="0"/>
        <v>0</v>
      </c>
      <c r="K27" s="289">
        <f t="shared" si="0"/>
        <v>0</v>
      </c>
      <c r="L27" s="289">
        <f t="shared" si="0"/>
        <v>0</v>
      </c>
      <c r="M27" s="289">
        <f t="shared" si="1"/>
        <v>0</v>
      </c>
      <c r="N27" s="289">
        <f t="shared" si="1"/>
        <v>0</v>
      </c>
      <c r="O27" s="289">
        <f t="shared" si="1"/>
        <v>0</v>
      </c>
      <c r="P27" s="289">
        <f t="shared" si="2"/>
        <v>0</v>
      </c>
      <c r="Q27" s="289">
        <f t="shared" si="3"/>
        <v>0</v>
      </c>
      <c r="R27" s="289">
        <f t="shared" si="4"/>
        <v>0</v>
      </c>
      <c r="S27" s="289">
        <f t="shared" si="5"/>
        <v>0</v>
      </c>
      <c r="T27" s="289">
        <f t="shared" si="6"/>
        <v>0</v>
      </c>
      <c r="U27" s="289">
        <f t="shared" si="7"/>
        <v>0</v>
      </c>
      <c r="V27" s="289">
        <v>5</v>
      </c>
      <c r="W27" s="306">
        <f>D146</f>
        <v>0.93099999999999994</v>
      </c>
      <c r="X27" s="459">
        <f t="shared" si="8"/>
        <v>0.93099999999999994</v>
      </c>
      <c r="Y27" s="459">
        <f t="shared" si="8"/>
        <v>0.93099999999999994</v>
      </c>
      <c r="Z27" s="153">
        <f>3.6*8760/1000000</f>
        <v>3.1536000000000002E-2</v>
      </c>
      <c r="AA27" s="343">
        <f>$AA$26</f>
        <v>0.5</v>
      </c>
      <c r="AB27" s="250">
        <v>20</v>
      </c>
      <c r="AC27" s="241"/>
      <c r="AD27" s="241"/>
      <c r="AE27" s="245"/>
      <c r="AF27" s="257"/>
      <c r="AG27" s="217">
        <f t="shared" si="9"/>
        <v>0</v>
      </c>
      <c r="AH27" s="217">
        <f t="shared" si="10"/>
        <v>0</v>
      </c>
      <c r="AI27" s="217">
        <f t="shared" si="11"/>
        <v>0</v>
      </c>
      <c r="AJ27" s="116" t="s">
        <v>54</v>
      </c>
      <c r="AK27" s="260"/>
      <c r="AL27" s="261" t="s">
        <v>98</v>
      </c>
      <c r="AM27" s="275">
        <f>D77/1000</f>
        <v>0</v>
      </c>
      <c r="AN27" s="276">
        <f>AM27*$AN$23</f>
        <v>0</v>
      </c>
      <c r="AO27" s="277">
        <f t="shared" ref="AO27:AO29" si="20">AM27*$AO$23</f>
        <v>0</v>
      </c>
      <c r="AP27" s="277">
        <f>AM27*$AP$23</f>
        <v>0</v>
      </c>
      <c r="AQ27" s="274">
        <f t="shared" ref="AQ27:AQ62" si="21">IFERROR(G27*$Z27*$AA27/G$21,0)</f>
        <v>0</v>
      </c>
      <c r="AR27" s="277">
        <f t="shared" ref="AR27:AR62" si="22">IFERROR(H27*$Z27*$AA27/H$21,0)</f>
        <v>0</v>
      </c>
      <c r="AS27" s="476">
        <f t="shared" ref="AS27:AS62" si="23">IFERROR(I27*$Z27*$AA27/I$21,0)</f>
        <v>0</v>
      </c>
      <c r="AT27" s="275">
        <f t="shared" si="12"/>
        <v>0</v>
      </c>
      <c r="AU27" s="276">
        <f t="shared" si="12"/>
        <v>0</v>
      </c>
      <c r="AV27" s="315">
        <f t="shared" si="12"/>
        <v>0</v>
      </c>
      <c r="AW27" s="257"/>
      <c r="AX27" s="260"/>
      <c r="AY27" s="261" t="s">
        <v>98</v>
      </c>
      <c r="AZ27" s="275">
        <f>D102/1000</f>
        <v>0</v>
      </c>
      <c r="BA27" s="276">
        <f>DE27*$AN$23</f>
        <v>0</v>
      </c>
      <c r="BB27" s="277">
        <f>DE27*$BB$23</f>
        <v>0</v>
      </c>
      <c r="BC27" s="277">
        <f>DE27*$BC$23</f>
        <v>0</v>
      </c>
      <c r="BD27" s="275">
        <f t="shared" ref="BD27:BD57" si="24">IFERROR(J27*$Z27*AA27/J$21,0)</f>
        <v>0</v>
      </c>
      <c r="BE27" s="276">
        <f t="shared" ref="BE27:BE57" si="25">IFERROR(K27*$Z27*AA27/K$21,0)</f>
        <v>0</v>
      </c>
      <c r="BF27" s="315">
        <f t="shared" ref="BF27:BF57" si="26">IFERROR(L27*$Z27*AB27/L$21,0)</f>
        <v>0</v>
      </c>
      <c r="BG27" s="275">
        <f t="shared" si="14"/>
        <v>0</v>
      </c>
      <c r="BH27" s="276">
        <f t="shared" si="15"/>
        <v>0</v>
      </c>
      <c r="BI27" s="315">
        <f t="shared" si="16"/>
        <v>0</v>
      </c>
      <c r="BJ27" s="257"/>
      <c r="BK27" s="260"/>
      <c r="BL27" s="261" t="s">
        <v>98</v>
      </c>
      <c r="BM27" s="275">
        <f>D127/1000</f>
        <v>0</v>
      </c>
      <c r="BN27" s="276">
        <f>BM27*$AN$23</f>
        <v>0</v>
      </c>
      <c r="BO27" s="277">
        <f t="shared" ref="BO27:BO29" si="27">BM27*$BB$23</f>
        <v>0</v>
      </c>
      <c r="BP27" s="277">
        <f t="shared" ref="BP27:BP29" si="28">BM27*$BC$23</f>
        <v>0</v>
      </c>
      <c r="BQ27" s="274">
        <f t="shared" ref="BQ27:BQ62" si="29">IFERROR(M27*$Z27*$AA27/M$21,0)</f>
        <v>0</v>
      </c>
      <c r="BR27" s="277">
        <f t="shared" ref="BR27:BR62" si="30">IFERROR(N27*$Z27*$AA27/N$21,0)</f>
        <v>0</v>
      </c>
      <c r="BS27" s="476">
        <f t="shared" ref="BS27:BS62" si="31">IFERROR(O27*$Z27*$AA27/O$21,0)</f>
        <v>0</v>
      </c>
      <c r="BT27" s="275">
        <f t="shared" ref="BT27:BT35" si="32">IFERROR(BQ27/W27,0)</f>
        <v>0</v>
      </c>
      <c r="BU27" s="276">
        <f t="shared" si="17"/>
        <v>0</v>
      </c>
      <c r="BV27" s="315">
        <f t="shared" si="18"/>
        <v>0</v>
      </c>
    </row>
    <row r="28" spans="3:78" ht="12.75" customHeight="1">
      <c r="C28" s="133" t="str">
        <f ca="1">+IF(OFFSET(Processes!B9,$D$11,0)="*","*",OFFSET(Processes!D9,$D$11,0))</f>
        <v>AGRPHBDSLE1</v>
      </c>
      <c r="D28" s="133" t="str">
        <f ca="1">+OFFSET(Processes!E9,$D$11,0)</f>
        <v>Agriculture Heat Medium Temp. Boiler - Diesel Existing 1</v>
      </c>
      <c r="E28" s="136" t="str">
        <f>+Processes!O9</f>
        <v>AGRDSB1,AGRDSB2,AGRDSL</v>
      </c>
      <c r="F28" s="136" t="str">
        <f>Commodities!$D$6</f>
        <v>AGDPH</v>
      </c>
      <c r="G28" s="289">
        <f t="shared" si="19"/>
        <v>0</v>
      </c>
      <c r="H28" s="289">
        <f t="shared" si="19"/>
        <v>0</v>
      </c>
      <c r="I28" s="289">
        <f t="shared" si="19"/>
        <v>0</v>
      </c>
      <c r="J28" s="289">
        <f t="shared" si="0"/>
        <v>0</v>
      </c>
      <c r="K28" s="289">
        <f t="shared" si="0"/>
        <v>0</v>
      </c>
      <c r="L28" s="289">
        <f t="shared" si="0"/>
        <v>0</v>
      </c>
      <c r="M28" s="289">
        <f t="shared" si="1"/>
        <v>0</v>
      </c>
      <c r="N28" s="289">
        <f t="shared" si="1"/>
        <v>0</v>
      </c>
      <c r="O28" s="289">
        <f t="shared" si="1"/>
        <v>0</v>
      </c>
      <c r="P28" s="289">
        <f t="shared" si="2"/>
        <v>0</v>
      </c>
      <c r="Q28" s="289">
        <f t="shared" si="3"/>
        <v>0</v>
      </c>
      <c r="R28" s="289">
        <f t="shared" si="4"/>
        <v>0</v>
      </c>
      <c r="S28" s="289">
        <f t="shared" si="5"/>
        <v>0</v>
      </c>
      <c r="T28" s="289">
        <f t="shared" si="6"/>
        <v>0</v>
      </c>
      <c r="U28" s="289">
        <f t="shared" si="7"/>
        <v>0</v>
      </c>
      <c r="V28" s="289">
        <v>5</v>
      </c>
      <c r="W28" s="306">
        <f>F146</f>
        <v>0.94079999999999997</v>
      </c>
      <c r="X28" s="459">
        <f t="shared" si="8"/>
        <v>0.94079999999999997</v>
      </c>
      <c r="Y28" s="459">
        <f t="shared" si="8"/>
        <v>0.94079999999999997</v>
      </c>
      <c r="Z28" s="153">
        <f>3.6*8760/1000000</f>
        <v>3.1536000000000002E-2</v>
      </c>
      <c r="AA28" s="343">
        <f>$AA$26</f>
        <v>0.5</v>
      </c>
      <c r="AB28" s="250">
        <v>20</v>
      </c>
      <c r="AC28" s="241"/>
      <c r="AD28" s="241"/>
      <c r="AE28" s="245"/>
      <c r="AF28" s="257"/>
      <c r="AG28" s="217">
        <f t="shared" si="9"/>
        <v>0</v>
      </c>
      <c r="AH28" s="217">
        <f t="shared" si="10"/>
        <v>0</v>
      </c>
      <c r="AI28" s="217">
        <f t="shared" si="11"/>
        <v>0</v>
      </c>
      <c r="AJ28" s="116" t="s">
        <v>68</v>
      </c>
      <c r="AK28" s="260"/>
      <c r="AL28" s="261" t="s">
        <v>59</v>
      </c>
      <c r="AM28" s="275">
        <f>(F77+L77)/1000</f>
        <v>0</v>
      </c>
      <c r="AN28" s="276">
        <f>AM28*$AN$23</f>
        <v>0</v>
      </c>
      <c r="AO28" s="277">
        <f t="shared" si="20"/>
        <v>0</v>
      </c>
      <c r="AP28" s="277">
        <f>AM28*$AP$23</f>
        <v>0</v>
      </c>
      <c r="AQ28" s="274">
        <f t="shared" si="21"/>
        <v>0</v>
      </c>
      <c r="AR28" s="277">
        <f t="shared" si="22"/>
        <v>0</v>
      </c>
      <c r="AS28" s="476">
        <f t="shared" si="23"/>
        <v>0</v>
      </c>
      <c r="AT28" s="275">
        <f t="shared" si="12"/>
        <v>0</v>
      </c>
      <c r="AU28" s="276">
        <f t="shared" si="12"/>
        <v>0</v>
      </c>
      <c r="AV28" s="315">
        <f t="shared" si="12"/>
        <v>0</v>
      </c>
      <c r="AW28" s="257"/>
      <c r="AX28" s="260"/>
      <c r="AY28" s="261" t="s">
        <v>59</v>
      </c>
      <c r="AZ28" s="275">
        <f>(F102+L102)/1000</f>
        <v>0</v>
      </c>
      <c r="BA28" s="276">
        <f>DE28*$AN$23</f>
        <v>0</v>
      </c>
      <c r="BB28" s="277">
        <f>DE28*$BB$23</f>
        <v>0</v>
      </c>
      <c r="BC28" s="277">
        <f>DE28*$BC$23</f>
        <v>0</v>
      </c>
      <c r="BD28" s="275">
        <f>IFERROR(J28*$Z28*AA28/J$21,0)</f>
        <v>0</v>
      </c>
      <c r="BE28" s="276">
        <f t="shared" ref="BE28" si="33">IFERROR(K28*$Z28*AA28/K$21,0)</f>
        <v>0</v>
      </c>
      <c r="BF28" s="315">
        <f>IFERROR(L28*$Z28*AA28/L$21,0)</f>
        <v>0</v>
      </c>
      <c r="BG28" s="275">
        <f t="shared" si="14"/>
        <v>0</v>
      </c>
      <c r="BH28" s="276">
        <f t="shared" si="15"/>
        <v>0</v>
      </c>
      <c r="BI28" s="315">
        <f t="shared" si="16"/>
        <v>0</v>
      </c>
      <c r="BJ28" s="257"/>
      <c r="BK28" s="260"/>
      <c r="BL28" s="261" t="s">
        <v>59</v>
      </c>
      <c r="BM28" s="275">
        <f>(F127+L127)/1000</f>
        <v>0</v>
      </c>
      <c r="BN28" s="276">
        <f>BM28*$AN$23</f>
        <v>0</v>
      </c>
      <c r="BO28" s="277">
        <f t="shared" si="27"/>
        <v>0</v>
      </c>
      <c r="BP28" s="277">
        <f t="shared" si="28"/>
        <v>0</v>
      </c>
      <c r="BQ28" s="274">
        <f t="shared" si="29"/>
        <v>0</v>
      </c>
      <c r="BR28" s="277">
        <f t="shared" si="30"/>
        <v>0</v>
      </c>
      <c r="BS28" s="476">
        <f t="shared" si="31"/>
        <v>0</v>
      </c>
      <c r="BT28" s="275">
        <f>IFERROR(BQ28/W28,0)</f>
        <v>0</v>
      </c>
      <c r="BU28" s="276">
        <f t="shared" si="17"/>
        <v>0</v>
      </c>
      <c r="BV28" s="315">
        <f t="shared" si="18"/>
        <v>0</v>
      </c>
      <c r="BX28" s="257"/>
      <c r="BY28" s="257"/>
    </row>
    <row r="29" spans="3:78" ht="12.75" customHeight="1">
      <c r="C29" s="133" t="str">
        <f ca="1">+IF(OFFSET(Processes!B10,$D$11,0)="*","*",OFFSET(Processes!D10,$D$11,0))</f>
        <v>AGRPHBWPEE1</v>
      </c>
      <c r="D29" s="133" t="str">
        <f ca="1">+OFFSET(Processes!E10,$D$11,0)</f>
        <v>Agriculture Heat Medium Temp. Boiler - Wood Pellets Existing 1</v>
      </c>
      <c r="E29" s="136" t="str">
        <f>+Processes!O10</f>
        <v>AGRWPE</v>
      </c>
      <c r="F29" s="136" t="str">
        <f>Commodities!$D$6</f>
        <v>AGDPH</v>
      </c>
      <c r="G29" s="288">
        <f t="shared" si="19"/>
        <v>288.57348306697099</v>
      </c>
      <c r="H29" s="288">
        <f t="shared" si="19"/>
        <v>0</v>
      </c>
      <c r="I29" s="288">
        <f t="shared" si="19"/>
        <v>0</v>
      </c>
      <c r="J29" s="288">
        <f t="shared" si="0"/>
        <v>0</v>
      </c>
      <c r="K29" s="288">
        <f t="shared" si="0"/>
        <v>0</v>
      </c>
      <c r="L29" s="288">
        <f t="shared" si="0"/>
        <v>0</v>
      </c>
      <c r="M29" s="288">
        <f t="shared" si="1"/>
        <v>226.33953957382036</v>
      </c>
      <c r="N29" s="288">
        <f t="shared" si="1"/>
        <v>0</v>
      </c>
      <c r="O29" s="288">
        <f t="shared" si="1"/>
        <v>0</v>
      </c>
      <c r="P29" s="289">
        <f t="shared" si="2"/>
        <v>226.33953957382036</v>
      </c>
      <c r="Q29" s="289">
        <f t="shared" si="3"/>
        <v>0</v>
      </c>
      <c r="R29" s="289">
        <f t="shared" si="4"/>
        <v>0</v>
      </c>
      <c r="S29" s="288">
        <f t="shared" si="5"/>
        <v>0</v>
      </c>
      <c r="T29" s="288">
        <f t="shared" si="6"/>
        <v>0</v>
      </c>
      <c r="U29" s="288">
        <f t="shared" si="7"/>
        <v>0</v>
      </c>
      <c r="V29" s="288">
        <v>5</v>
      </c>
      <c r="W29" s="306">
        <f>$K$146</f>
        <v>0.83299999999999996</v>
      </c>
      <c r="X29" s="459">
        <f>$W$29</f>
        <v>0.83299999999999996</v>
      </c>
      <c r="Y29" s="459">
        <f>$W$29</f>
        <v>0.83299999999999996</v>
      </c>
      <c r="Z29" s="153">
        <f>3.6*8760/1000000</f>
        <v>3.1536000000000002E-2</v>
      </c>
      <c r="AA29" s="343">
        <f>$AA$26</f>
        <v>0.5</v>
      </c>
      <c r="AB29" s="250">
        <v>20</v>
      </c>
      <c r="AC29" s="241">
        <v>0.5</v>
      </c>
      <c r="AD29" s="286">
        <v>0.5</v>
      </c>
      <c r="AE29" s="245">
        <v>5</v>
      </c>
      <c r="AF29" s="257"/>
      <c r="AG29" s="217">
        <f t="shared" si="9"/>
        <v>5.456999999999999</v>
      </c>
      <c r="AH29" s="217">
        <f t="shared" si="10"/>
        <v>0</v>
      </c>
      <c r="AI29" s="217">
        <f t="shared" si="11"/>
        <v>4.242</v>
      </c>
      <c r="AJ29" s="116" t="s">
        <v>79</v>
      </c>
      <c r="AK29" s="260"/>
      <c r="AL29" s="495" t="s">
        <v>99</v>
      </c>
      <c r="AM29" s="496">
        <f>M77/1000</f>
        <v>5.4569999999999999</v>
      </c>
      <c r="AN29" s="497">
        <f>AM29*$AN$23</f>
        <v>5.4569999999999999</v>
      </c>
      <c r="AO29" s="498">
        <f t="shared" si="20"/>
        <v>0</v>
      </c>
      <c r="AP29" s="498">
        <f>AM29*$AP$23</f>
        <v>0</v>
      </c>
      <c r="AQ29" s="518">
        <f t="shared" si="21"/>
        <v>4.5456809999999992</v>
      </c>
      <c r="AR29" s="498">
        <f t="shared" si="22"/>
        <v>0</v>
      </c>
      <c r="AS29" s="499">
        <f t="shared" si="23"/>
        <v>0</v>
      </c>
      <c r="AT29" s="496">
        <f t="shared" si="12"/>
        <v>5.456999999999999</v>
      </c>
      <c r="AU29" s="497">
        <f t="shared" si="12"/>
        <v>0</v>
      </c>
      <c r="AV29" s="502">
        <f t="shared" si="12"/>
        <v>0</v>
      </c>
      <c r="AW29" s="257"/>
      <c r="AX29" s="260"/>
      <c r="AY29" s="495" t="s">
        <v>99</v>
      </c>
      <c r="AZ29" s="496">
        <f>M102/1000</f>
        <v>4.3789999999999996</v>
      </c>
      <c r="BA29" s="497">
        <f>DE29*$AN$23</f>
        <v>0</v>
      </c>
      <c r="BB29" s="498">
        <f>DE29*$BB$23</f>
        <v>0</v>
      </c>
      <c r="BC29" s="498">
        <f>DE29*$BC$23</f>
        <v>0</v>
      </c>
      <c r="BD29" s="496">
        <f t="shared" si="24"/>
        <v>0</v>
      </c>
      <c r="BE29" s="497">
        <f t="shared" si="25"/>
        <v>0</v>
      </c>
      <c r="BF29" s="502">
        <f t="shared" si="26"/>
        <v>0</v>
      </c>
      <c r="BG29" s="496">
        <f t="shared" si="14"/>
        <v>0</v>
      </c>
      <c r="BH29" s="497">
        <f t="shared" si="15"/>
        <v>0</v>
      </c>
      <c r="BI29" s="502">
        <f t="shared" si="16"/>
        <v>0</v>
      </c>
      <c r="BJ29" s="257"/>
      <c r="BK29" s="260"/>
      <c r="BL29" s="495" t="s">
        <v>99</v>
      </c>
      <c r="BM29" s="496">
        <f>M127/1000</f>
        <v>4.242</v>
      </c>
      <c r="BN29" s="497">
        <f>BM29*$AN$23</f>
        <v>4.242</v>
      </c>
      <c r="BO29" s="498">
        <f t="shared" si="27"/>
        <v>0</v>
      </c>
      <c r="BP29" s="498">
        <f t="shared" si="28"/>
        <v>0</v>
      </c>
      <c r="BQ29" s="518">
        <f t="shared" si="29"/>
        <v>3.5335859999999997</v>
      </c>
      <c r="BR29" s="498">
        <f t="shared" si="30"/>
        <v>0</v>
      </c>
      <c r="BS29" s="499">
        <f t="shared" si="31"/>
        <v>0</v>
      </c>
      <c r="BT29" s="496">
        <f t="shared" si="32"/>
        <v>4.242</v>
      </c>
      <c r="BU29" s="497">
        <f t="shared" si="17"/>
        <v>0</v>
      </c>
      <c r="BV29" s="502">
        <f t="shared" si="18"/>
        <v>0</v>
      </c>
    </row>
    <row r="30" spans="3:78" ht="12.75" customHeight="1">
      <c r="C30" s="133"/>
      <c r="D30" s="133"/>
      <c r="E30" s="136" t="str">
        <f>+Processes!O11</f>
        <v>AGRWCH</v>
      </c>
      <c r="F30" s="156"/>
      <c r="G30" s="288"/>
      <c r="H30" s="288"/>
      <c r="I30" s="288"/>
      <c r="J30" s="288"/>
      <c r="K30" s="288"/>
      <c r="L30" s="288"/>
      <c r="M30" s="288"/>
      <c r="N30" s="288"/>
      <c r="O30" s="288"/>
      <c r="P30" s="289">
        <f t="shared" si="2"/>
        <v>0</v>
      </c>
      <c r="Q30" s="289">
        <f t="shared" si="3"/>
        <v>0</v>
      </c>
      <c r="R30" s="289">
        <f t="shared" si="4"/>
        <v>0</v>
      </c>
      <c r="S30" s="288">
        <f t="shared" si="5"/>
        <v>0</v>
      </c>
      <c r="T30" s="288">
        <f t="shared" si="6"/>
        <v>0</v>
      </c>
      <c r="U30" s="288">
        <f t="shared" si="7"/>
        <v>0</v>
      </c>
      <c r="V30" s="288" t="str">
        <f>IF(S30&gt;0,0.001,"")</f>
        <v/>
      </c>
      <c r="W30" s="306">
        <f>$K$146</f>
        <v>0.83299999999999996</v>
      </c>
      <c r="X30" s="459">
        <f>$W$29</f>
        <v>0.83299999999999996</v>
      </c>
      <c r="Y30" s="459">
        <f>$W$29</f>
        <v>0.83299999999999996</v>
      </c>
      <c r="Z30" s="151"/>
      <c r="AA30" s="343"/>
      <c r="AB30" s="250"/>
      <c r="AC30" s="241">
        <f>1-AC29</f>
        <v>0.5</v>
      </c>
      <c r="AD30" s="286">
        <f>1-AD29</f>
        <v>0.5</v>
      </c>
      <c r="AE30" s="245">
        <v>5</v>
      </c>
      <c r="AF30" s="257"/>
      <c r="AG30" s="217">
        <f t="shared" si="9"/>
        <v>0</v>
      </c>
      <c r="AH30" s="217">
        <f t="shared" si="10"/>
        <v>0</v>
      </c>
      <c r="AI30" s="217">
        <f t="shared" si="11"/>
        <v>0</v>
      </c>
      <c r="AJ30" s="116" t="s">
        <v>53</v>
      </c>
      <c r="AK30" s="316"/>
      <c r="AL30" s="495" t="s">
        <v>106</v>
      </c>
      <c r="AM30" s="496"/>
      <c r="AN30" s="497"/>
      <c r="AO30" s="498"/>
      <c r="AP30" s="498"/>
      <c r="AQ30" s="518">
        <f t="shared" si="21"/>
        <v>0</v>
      </c>
      <c r="AR30" s="498">
        <f t="shared" si="22"/>
        <v>0</v>
      </c>
      <c r="AS30" s="499">
        <f t="shared" si="23"/>
        <v>0</v>
      </c>
      <c r="AT30" s="496"/>
      <c r="AU30" s="497"/>
      <c r="AV30" s="502"/>
      <c r="AW30" s="257"/>
      <c r="AX30" s="316"/>
      <c r="AY30" s="495" t="s">
        <v>106</v>
      </c>
      <c r="AZ30" s="496"/>
      <c r="BA30" s="497"/>
      <c r="BB30" s="498"/>
      <c r="BC30" s="498"/>
      <c r="BD30" s="496">
        <f t="shared" si="24"/>
        <v>0</v>
      </c>
      <c r="BE30" s="497">
        <f t="shared" si="25"/>
        <v>0</v>
      </c>
      <c r="BF30" s="502">
        <f t="shared" si="26"/>
        <v>0</v>
      </c>
      <c r="BG30" s="496">
        <f t="shared" si="14"/>
        <v>0</v>
      </c>
      <c r="BH30" s="497">
        <f t="shared" si="15"/>
        <v>0</v>
      </c>
      <c r="BI30" s="502">
        <f t="shared" si="16"/>
        <v>0</v>
      </c>
      <c r="BJ30" s="257"/>
      <c r="BK30" s="316"/>
      <c r="BL30" s="495" t="s">
        <v>106</v>
      </c>
      <c r="BM30" s="496"/>
      <c r="BN30" s="497"/>
      <c r="BO30" s="498"/>
      <c r="BP30" s="498"/>
      <c r="BQ30" s="518">
        <f t="shared" si="29"/>
        <v>0</v>
      </c>
      <c r="BR30" s="498">
        <f t="shared" si="30"/>
        <v>0</v>
      </c>
      <c r="BS30" s="499">
        <f t="shared" si="31"/>
        <v>0</v>
      </c>
      <c r="BT30" s="496">
        <f t="shared" si="32"/>
        <v>0</v>
      </c>
      <c r="BU30" s="497">
        <f t="shared" si="17"/>
        <v>0</v>
      </c>
      <c r="BV30" s="502">
        <f t="shared" si="18"/>
        <v>0</v>
      </c>
      <c r="BY30" s="340"/>
      <c r="BZ30" s="340"/>
    </row>
    <row r="31" spans="3:78" ht="12.75" customHeight="1">
      <c r="C31" s="133" t="str">
        <f ca="1">+IF(OFFSET(Processes!B12,$D$11,0)="*","*",OFFSET(Processes!D12,$D$11,0))</f>
        <v>AGRPHBBGAE1</v>
      </c>
      <c r="D31" s="133" t="str">
        <f ca="1">+OFFSET(Processes!E12,$D$11,0)</f>
        <v>Agriculture Heat Medium Temp. Boiler - Biogas Existing 1</v>
      </c>
      <c r="E31" s="136" t="str">
        <f>+Processes!O12</f>
        <v>AGRBGA</v>
      </c>
      <c r="F31" s="136" t="str">
        <f>Commodities!$D$6</f>
        <v>AGDPH</v>
      </c>
      <c r="G31" s="289">
        <f t="shared" ref="G31:I35" si="34">AN31/($Z31*$AA31)*G$21*W31</f>
        <v>752.86108919330297</v>
      </c>
      <c r="H31" s="289">
        <f t="shared" si="34"/>
        <v>0</v>
      </c>
      <c r="I31" s="289">
        <f t="shared" si="34"/>
        <v>0</v>
      </c>
      <c r="J31" s="289">
        <f t="shared" ref="J31:L35" si="35">BA31/($Z31*$AA31)*J$21*W31</f>
        <v>0</v>
      </c>
      <c r="K31" s="289">
        <f t="shared" si="35"/>
        <v>0</v>
      </c>
      <c r="L31" s="289">
        <f t="shared" si="35"/>
        <v>0</v>
      </c>
      <c r="M31" s="289">
        <f t="shared" ref="M31:O35" si="36">BN31/($Z31*$AA31)*M$21*W31</f>
        <v>1502.9969878234399</v>
      </c>
      <c r="N31" s="289">
        <f t="shared" si="36"/>
        <v>0</v>
      </c>
      <c r="O31" s="289">
        <f t="shared" si="36"/>
        <v>0</v>
      </c>
      <c r="P31" s="289">
        <f t="shared" si="2"/>
        <v>1502.9969878234399</v>
      </c>
      <c r="Q31" s="289">
        <f t="shared" si="3"/>
        <v>0</v>
      </c>
      <c r="R31" s="289">
        <f t="shared" si="4"/>
        <v>0</v>
      </c>
      <c r="S31" s="289">
        <f t="shared" si="5"/>
        <v>0</v>
      </c>
      <c r="T31" s="289">
        <f t="shared" si="6"/>
        <v>0</v>
      </c>
      <c r="U31" s="289">
        <f t="shared" si="7"/>
        <v>0</v>
      </c>
      <c r="V31" s="289">
        <v>5</v>
      </c>
      <c r="W31" s="306">
        <f>J146</f>
        <v>0.99960000000000004</v>
      </c>
      <c r="X31" s="459">
        <f t="shared" ref="X31:Y34" si="37">W31</f>
        <v>0.99960000000000004</v>
      </c>
      <c r="Y31" s="459">
        <f t="shared" si="37"/>
        <v>0.99960000000000004</v>
      </c>
      <c r="Z31" s="153">
        <f t="shared" ref="Z31:Z35" si="38">3.6*8760/1000000</f>
        <v>3.1536000000000002E-2</v>
      </c>
      <c r="AA31" s="343">
        <f>$AA$26</f>
        <v>0.5</v>
      </c>
      <c r="AB31" s="250">
        <v>20</v>
      </c>
      <c r="AC31" s="241"/>
      <c r="AD31" s="241"/>
      <c r="AE31" s="245"/>
      <c r="AF31" s="257"/>
      <c r="AG31" s="217">
        <f t="shared" si="9"/>
        <v>11.864000000000003</v>
      </c>
      <c r="AH31" s="217">
        <f t="shared" si="10"/>
        <v>0</v>
      </c>
      <c r="AI31" s="217">
        <f t="shared" si="11"/>
        <v>23.474</v>
      </c>
      <c r="AJ31" s="116" t="s">
        <v>434</v>
      </c>
      <c r="AK31" s="260"/>
      <c r="AL31" s="495" t="s">
        <v>100</v>
      </c>
      <c r="AM31" s="496">
        <f>K77/1000</f>
        <v>11.864000000000001</v>
      </c>
      <c r="AN31" s="497">
        <f t="shared" ref="AN31:AN42" si="39">AM31*$AN$23</f>
        <v>11.864000000000001</v>
      </c>
      <c r="AO31" s="498">
        <f t="shared" ref="AO31:AO33" si="40">AM31*$AO$23</f>
        <v>0</v>
      </c>
      <c r="AP31" s="498">
        <f t="shared" ref="AP31:AP36" si="41">AM31*$AP$23</f>
        <v>0</v>
      </c>
      <c r="AQ31" s="518">
        <f t="shared" si="21"/>
        <v>11.859254400000003</v>
      </c>
      <c r="AR31" s="498">
        <f t="shared" si="22"/>
        <v>0</v>
      </c>
      <c r="AS31" s="499">
        <f>IFERROR(I31*$Z31*$AA31/I$21,0)</f>
        <v>0</v>
      </c>
      <c r="AT31" s="496">
        <f t="shared" ref="AT31:AV34" si="42">IFERROR(AQ31/W31,0)</f>
        <v>11.864000000000003</v>
      </c>
      <c r="AU31" s="497">
        <f t="shared" si="42"/>
        <v>0</v>
      </c>
      <c r="AV31" s="502">
        <f t="shared" si="42"/>
        <v>0</v>
      </c>
      <c r="AW31" s="257"/>
      <c r="AX31" s="260"/>
      <c r="AY31" s="495" t="s">
        <v>100</v>
      </c>
      <c r="AZ31" s="496">
        <f>K102/1000</f>
        <v>22.744</v>
      </c>
      <c r="BA31" s="497">
        <f>DE31*$AN$23</f>
        <v>0</v>
      </c>
      <c r="BB31" s="498">
        <f t="shared" ref="BB31:BB39" si="43">DE31*$BB$23</f>
        <v>0</v>
      </c>
      <c r="BC31" s="498">
        <f t="shared" ref="BC31:BC39" si="44">DE31*$BC$23</f>
        <v>0</v>
      </c>
      <c r="BD31" s="496">
        <f t="shared" si="24"/>
        <v>0</v>
      </c>
      <c r="BE31" s="497">
        <f t="shared" si="25"/>
        <v>0</v>
      </c>
      <c r="BF31" s="502">
        <f t="shared" si="26"/>
        <v>0</v>
      </c>
      <c r="BG31" s="496">
        <f t="shared" si="14"/>
        <v>0</v>
      </c>
      <c r="BH31" s="497">
        <f t="shared" si="15"/>
        <v>0</v>
      </c>
      <c r="BI31" s="502">
        <f t="shared" si="16"/>
        <v>0</v>
      </c>
      <c r="BJ31" s="257"/>
      <c r="BK31" s="260"/>
      <c r="BL31" s="495" t="s">
        <v>100</v>
      </c>
      <c r="BM31" s="496">
        <f>K127/1000</f>
        <v>23.474</v>
      </c>
      <c r="BN31" s="497">
        <f>BM31*$AN$23</f>
        <v>23.474</v>
      </c>
      <c r="BO31" s="498">
        <f>BM31*$BB$23</f>
        <v>0</v>
      </c>
      <c r="BP31" s="498">
        <f>BM31*$BC$23</f>
        <v>0</v>
      </c>
      <c r="BQ31" s="518">
        <f t="shared" si="29"/>
        <v>23.464610400000002</v>
      </c>
      <c r="BR31" s="498">
        <f t="shared" si="30"/>
        <v>0</v>
      </c>
      <c r="BS31" s="499">
        <f t="shared" si="31"/>
        <v>0</v>
      </c>
      <c r="BT31" s="496">
        <f t="shared" si="32"/>
        <v>23.474</v>
      </c>
      <c r="BU31" s="497">
        <f t="shared" si="17"/>
        <v>0</v>
      </c>
      <c r="BV31" s="502">
        <f t="shared" si="18"/>
        <v>0</v>
      </c>
      <c r="BX31" s="339"/>
      <c r="BY31" s="339"/>
      <c r="BZ31" s="339"/>
    </row>
    <row r="32" spans="3:78" ht="12.75" customHeight="1">
      <c r="C32" s="133" t="str">
        <f ca="1">+IF(OFFSET(Processes!B13,$D$11,0)="*","*",OFFSET(Processes!D13,$D$11,0))</f>
        <v>AGRPHBHFOE1</v>
      </c>
      <c r="D32" s="133" t="str">
        <f ca="1">+OFFSET(Processes!E13,$D$11,0)</f>
        <v>Agriculture Heat Medium Temp. Boiler - Heavy Fuel Oil Existing 1</v>
      </c>
      <c r="E32" s="136" t="str">
        <f>+Processes!O13</f>
        <v>AGRHFO</v>
      </c>
      <c r="F32" s="136" t="str">
        <f>Commodities!$D$6</f>
        <v>AGDPH</v>
      </c>
      <c r="G32" s="289">
        <f t="shared" si="34"/>
        <v>0</v>
      </c>
      <c r="H32" s="289">
        <f t="shared" si="34"/>
        <v>0</v>
      </c>
      <c r="I32" s="289">
        <f t="shared" si="34"/>
        <v>0</v>
      </c>
      <c r="J32" s="289">
        <f t="shared" si="35"/>
        <v>0</v>
      </c>
      <c r="K32" s="289">
        <f t="shared" si="35"/>
        <v>0</v>
      </c>
      <c r="L32" s="289">
        <f t="shared" si="35"/>
        <v>0</v>
      </c>
      <c r="M32" s="289">
        <f t="shared" si="36"/>
        <v>0</v>
      </c>
      <c r="N32" s="289">
        <f t="shared" si="36"/>
        <v>0</v>
      </c>
      <c r="O32" s="289">
        <f t="shared" si="36"/>
        <v>0</v>
      </c>
      <c r="P32" s="289">
        <f t="shared" si="2"/>
        <v>0</v>
      </c>
      <c r="Q32" s="289">
        <f t="shared" si="3"/>
        <v>0</v>
      </c>
      <c r="R32" s="289">
        <f t="shared" si="4"/>
        <v>0</v>
      </c>
      <c r="S32" s="289">
        <f t="shared" si="5"/>
        <v>0</v>
      </c>
      <c r="T32" s="289">
        <f t="shared" si="6"/>
        <v>0</v>
      </c>
      <c r="U32" s="289">
        <f t="shared" si="7"/>
        <v>0</v>
      </c>
      <c r="V32" s="289">
        <v>5</v>
      </c>
      <c r="W32" s="306">
        <f>E146</f>
        <v>0.93099999999999994</v>
      </c>
      <c r="X32" s="459">
        <f t="shared" si="37"/>
        <v>0.93099999999999994</v>
      </c>
      <c r="Y32" s="459">
        <f t="shared" si="37"/>
        <v>0.93099999999999994</v>
      </c>
      <c r="Z32" s="153">
        <f t="shared" si="38"/>
        <v>3.1536000000000002E-2</v>
      </c>
      <c r="AA32" s="343">
        <f>$AA$26</f>
        <v>0.5</v>
      </c>
      <c r="AB32" s="250">
        <v>20</v>
      </c>
      <c r="AC32" s="241"/>
      <c r="AD32" s="241"/>
      <c r="AE32" s="245"/>
      <c r="AF32" s="257"/>
      <c r="AG32" s="217">
        <f t="shared" si="9"/>
        <v>0</v>
      </c>
      <c r="AH32" s="217">
        <f t="shared" si="10"/>
        <v>0</v>
      </c>
      <c r="AI32" s="217">
        <f t="shared" si="11"/>
        <v>0</v>
      </c>
      <c r="AJ32" s="116" t="s">
        <v>51</v>
      </c>
      <c r="AK32" s="260"/>
      <c r="AL32" s="495" t="s">
        <v>101</v>
      </c>
      <c r="AM32" s="496">
        <f>E77/1000</f>
        <v>0</v>
      </c>
      <c r="AN32" s="497">
        <f t="shared" si="39"/>
        <v>0</v>
      </c>
      <c r="AO32" s="498">
        <f>AM32*$AO$23</f>
        <v>0</v>
      </c>
      <c r="AP32" s="498">
        <f t="shared" si="41"/>
        <v>0</v>
      </c>
      <c r="AQ32" s="518">
        <f t="shared" si="21"/>
        <v>0</v>
      </c>
      <c r="AR32" s="498">
        <f t="shared" si="22"/>
        <v>0</v>
      </c>
      <c r="AS32" s="499">
        <f t="shared" si="23"/>
        <v>0</v>
      </c>
      <c r="AT32" s="496">
        <f t="shared" si="42"/>
        <v>0</v>
      </c>
      <c r="AU32" s="497">
        <f t="shared" si="42"/>
        <v>0</v>
      </c>
      <c r="AV32" s="502">
        <f t="shared" si="42"/>
        <v>0</v>
      </c>
      <c r="AW32" s="257"/>
      <c r="AX32" s="260"/>
      <c r="AY32" s="495" t="s">
        <v>101</v>
      </c>
      <c r="AZ32" s="496">
        <f>E102/1000</f>
        <v>0</v>
      </c>
      <c r="BA32" s="497">
        <f>DE32*$AN$23</f>
        <v>0</v>
      </c>
      <c r="BB32" s="498">
        <f t="shared" si="43"/>
        <v>0</v>
      </c>
      <c r="BC32" s="498">
        <f t="shared" si="44"/>
        <v>0</v>
      </c>
      <c r="BD32" s="496">
        <f>IFERROR(J32*$Z32*AA32/J$21,0)</f>
        <v>0</v>
      </c>
      <c r="BE32" s="497">
        <f t="shared" ref="BE32" si="45">IFERROR(K32*$Z32*AA32/K$21,0)</f>
        <v>0</v>
      </c>
      <c r="BF32" s="502">
        <f>IFERROR(L32*$Z32*AA32/L$21,0)</f>
        <v>0</v>
      </c>
      <c r="BG32" s="496">
        <f t="shared" si="14"/>
        <v>0</v>
      </c>
      <c r="BH32" s="497">
        <f t="shared" si="15"/>
        <v>0</v>
      </c>
      <c r="BI32" s="502">
        <f t="shared" si="16"/>
        <v>0</v>
      </c>
      <c r="BJ32" s="257"/>
      <c r="BK32" s="260"/>
      <c r="BL32" s="495" t="s">
        <v>101</v>
      </c>
      <c r="BM32" s="496">
        <f>E127/1000</f>
        <v>0</v>
      </c>
      <c r="BN32" s="497">
        <f>BM32*$AN$23</f>
        <v>0</v>
      </c>
      <c r="BO32" s="498">
        <f t="shared" ref="BO32:BO62" si="46">BM32*$BB$23</f>
        <v>0</v>
      </c>
      <c r="BP32" s="498">
        <f t="shared" ref="BP32:BP62" si="47">BM32*$BC$23</f>
        <v>0</v>
      </c>
      <c r="BQ32" s="518">
        <f t="shared" si="29"/>
        <v>0</v>
      </c>
      <c r="BR32" s="498">
        <f t="shared" si="30"/>
        <v>0</v>
      </c>
      <c r="BS32" s="499">
        <f t="shared" si="31"/>
        <v>0</v>
      </c>
      <c r="BT32" s="496">
        <f t="shared" si="32"/>
        <v>0</v>
      </c>
      <c r="BU32" s="497">
        <f t="shared" si="17"/>
        <v>0</v>
      </c>
      <c r="BV32" s="502">
        <f t="shared" si="18"/>
        <v>0</v>
      </c>
      <c r="BX32" s="339"/>
      <c r="BY32" s="339"/>
      <c r="BZ32" s="339"/>
    </row>
    <row r="33" spans="3:78" ht="12.75" customHeight="1">
      <c r="C33" s="133" t="str">
        <f ca="1">+IF(OFFSET(Processes!B14,$D$11,0)="*","*",OFFSET(Processes!D14,$D$11,0))</f>
        <v>AGRPHBLPGE1</v>
      </c>
      <c r="D33" s="133" t="str">
        <f ca="1">+OFFSET(Processes!E14,$D$11,0)</f>
        <v>Agriculture Heat Medium Temp. Boiler - Liquified Petroleum Gas Existing 1</v>
      </c>
      <c r="E33" s="136" t="str">
        <f>+Processes!O14</f>
        <v>AGRLPG</v>
      </c>
      <c r="F33" s="136" t="str">
        <f>Commodities!$D$6</f>
        <v>AGDPH</v>
      </c>
      <c r="G33" s="289">
        <f t="shared" si="34"/>
        <v>0</v>
      </c>
      <c r="H33" s="289">
        <f t="shared" si="34"/>
        <v>0</v>
      </c>
      <c r="I33" s="289">
        <f t="shared" si="34"/>
        <v>0</v>
      </c>
      <c r="J33" s="289">
        <f t="shared" si="35"/>
        <v>0</v>
      </c>
      <c r="K33" s="289">
        <f t="shared" si="35"/>
        <v>0</v>
      </c>
      <c r="L33" s="289">
        <f t="shared" si="35"/>
        <v>0</v>
      </c>
      <c r="M33" s="289">
        <f t="shared" si="36"/>
        <v>141.34488063356167</v>
      </c>
      <c r="N33" s="289">
        <f t="shared" si="36"/>
        <v>0</v>
      </c>
      <c r="O33" s="289">
        <f t="shared" si="36"/>
        <v>0</v>
      </c>
      <c r="P33" s="289">
        <f t="shared" si="2"/>
        <v>141.34488063356167</v>
      </c>
      <c r="Q33" s="289">
        <f t="shared" si="3"/>
        <v>0</v>
      </c>
      <c r="R33" s="289">
        <f t="shared" si="4"/>
        <v>0</v>
      </c>
      <c r="S33" s="289">
        <f t="shared" si="5"/>
        <v>0</v>
      </c>
      <c r="T33" s="289">
        <f t="shared" si="6"/>
        <v>0</v>
      </c>
      <c r="U33" s="289">
        <f t="shared" si="7"/>
        <v>0</v>
      </c>
      <c r="V33" s="289">
        <v>5</v>
      </c>
      <c r="W33" s="306">
        <f>H146</f>
        <v>0.99960000000000004</v>
      </c>
      <c r="X33" s="459">
        <f t="shared" si="37"/>
        <v>0.99960000000000004</v>
      </c>
      <c r="Y33" s="459">
        <f t="shared" si="37"/>
        <v>0.99960000000000004</v>
      </c>
      <c r="Z33" s="153">
        <f t="shared" si="38"/>
        <v>3.1536000000000002E-2</v>
      </c>
      <c r="AA33" s="343">
        <f>$AA$26</f>
        <v>0.5</v>
      </c>
      <c r="AB33" s="250">
        <v>20</v>
      </c>
      <c r="AC33" s="241"/>
      <c r="AD33" s="241"/>
      <c r="AE33" s="245"/>
      <c r="AF33" s="257"/>
      <c r="AG33" s="217">
        <f t="shared" si="9"/>
        <v>0</v>
      </c>
      <c r="AH33" s="217">
        <f t="shared" si="10"/>
        <v>0</v>
      </c>
      <c r="AI33" s="217">
        <f t="shared" si="11"/>
        <v>2.2075425000000002</v>
      </c>
      <c r="AJ33" s="116" t="s">
        <v>77</v>
      </c>
      <c r="AK33" s="260"/>
      <c r="AL33" s="495" t="s">
        <v>53</v>
      </c>
      <c r="AM33" s="496">
        <f>H77/1000</f>
        <v>0</v>
      </c>
      <c r="AN33" s="497">
        <f t="shared" si="39"/>
        <v>0</v>
      </c>
      <c r="AO33" s="498">
        <f t="shared" si="40"/>
        <v>0</v>
      </c>
      <c r="AP33" s="498">
        <f t="shared" si="41"/>
        <v>0</v>
      </c>
      <c r="AQ33" s="518">
        <f t="shared" si="21"/>
        <v>0</v>
      </c>
      <c r="AR33" s="498">
        <f t="shared" si="22"/>
        <v>0</v>
      </c>
      <c r="AS33" s="499">
        <f t="shared" si="23"/>
        <v>0</v>
      </c>
      <c r="AT33" s="496">
        <f t="shared" si="42"/>
        <v>0</v>
      </c>
      <c r="AU33" s="497">
        <f t="shared" si="42"/>
        <v>0</v>
      </c>
      <c r="AV33" s="502">
        <f t="shared" si="42"/>
        <v>0</v>
      </c>
      <c r="AW33" s="257"/>
      <c r="AX33" s="260"/>
      <c r="AY33" s="495" t="s">
        <v>53</v>
      </c>
      <c r="AZ33" s="496">
        <f>H102/1000</f>
        <v>0</v>
      </c>
      <c r="BA33" s="497">
        <f>DE33*$AN$23</f>
        <v>0</v>
      </c>
      <c r="BB33" s="498">
        <f t="shared" si="43"/>
        <v>0</v>
      </c>
      <c r="BC33" s="498">
        <f t="shared" si="44"/>
        <v>0</v>
      </c>
      <c r="BD33" s="496">
        <f>IFERROR(J33*$Z33*AA33/J$21,0)</f>
        <v>0</v>
      </c>
      <c r="BE33" s="497">
        <f t="shared" ref="BE33" si="48">IFERROR(K33*$Z33*AA33/K$21,0)</f>
        <v>0</v>
      </c>
      <c r="BF33" s="502">
        <f>IFERROR(L33*$Z33*AA33/L$21,0)</f>
        <v>0</v>
      </c>
      <c r="BG33" s="496">
        <f t="shared" si="14"/>
        <v>0</v>
      </c>
      <c r="BH33" s="497">
        <f t="shared" si="15"/>
        <v>0</v>
      </c>
      <c r="BI33" s="502">
        <f t="shared" si="16"/>
        <v>0</v>
      </c>
      <c r="BJ33" s="257"/>
      <c r="BK33" s="260"/>
      <c r="BL33" s="495" t="s">
        <v>53</v>
      </c>
      <c r="BM33" s="496">
        <f>H127/1000</f>
        <v>2.2075425000000002</v>
      </c>
      <c r="BN33" s="497">
        <f>BM33*$AN$23</f>
        <v>2.2075425000000002</v>
      </c>
      <c r="BO33" s="498">
        <f t="shared" si="46"/>
        <v>0</v>
      </c>
      <c r="BP33" s="498">
        <f t="shared" si="47"/>
        <v>0</v>
      </c>
      <c r="BQ33" s="518">
        <f t="shared" si="29"/>
        <v>2.2066594830000006</v>
      </c>
      <c r="BR33" s="498">
        <f t="shared" si="30"/>
        <v>0</v>
      </c>
      <c r="BS33" s="499">
        <f t="shared" si="31"/>
        <v>0</v>
      </c>
      <c r="BT33" s="496">
        <f t="shared" si="32"/>
        <v>2.2075425000000006</v>
      </c>
      <c r="BU33" s="497">
        <f t="shared" si="17"/>
        <v>0</v>
      </c>
      <c r="BV33" s="502">
        <f t="shared" si="18"/>
        <v>0</v>
      </c>
      <c r="BX33" s="339"/>
      <c r="BY33" s="339"/>
    </row>
    <row r="34" spans="3:78" ht="12.75" customHeight="1">
      <c r="C34" s="133" t="str">
        <f ca="1">+IF(OFFSET(Processes!B15,$D$11,0)="*","*",OFFSET(Processes!D15,$D$11,0))</f>
        <v>AGRPHBWSTE1</v>
      </c>
      <c r="D34" s="133" t="str">
        <f ca="1">+OFFSET(Processes!E15,$D$11,0)</f>
        <v>Agriculture Heat Medium Temp. Boiler - Waste Existing 1</v>
      </c>
      <c r="E34" s="136" t="str">
        <f>+Processes!O15</f>
        <v>AGRWST</v>
      </c>
      <c r="F34" s="136" t="str">
        <f>Commodities!$D$6</f>
        <v>AGDPH</v>
      </c>
      <c r="G34" s="289">
        <f t="shared" si="34"/>
        <v>0</v>
      </c>
      <c r="H34" s="289">
        <f t="shared" si="34"/>
        <v>0</v>
      </c>
      <c r="I34" s="289">
        <f t="shared" si="34"/>
        <v>0</v>
      </c>
      <c r="J34" s="289">
        <f t="shared" si="35"/>
        <v>0</v>
      </c>
      <c r="K34" s="289">
        <f t="shared" si="35"/>
        <v>0</v>
      </c>
      <c r="L34" s="289">
        <f t="shared" si="35"/>
        <v>0</v>
      </c>
      <c r="M34" s="289">
        <f t="shared" si="36"/>
        <v>0</v>
      </c>
      <c r="N34" s="289">
        <f t="shared" si="36"/>
        <v>0</v>
      </c>
      <c r="O34" s="289">
        <f t="shared" si="36"/>
        <v>0</v>
      </c>
      <c r="P34" s="289">
        <f t="shared" si="2"/>
        <v>0</v>
      </c>
      <c r="Q34" s="289">
        <f t="shared" si="3"/>
        <v>0</v>
      </c>
      <c r="R34" s="289">
        <f t="shared" si="4"/>
        <v>0</v>
      </c>
      <c r="S34" s="289">
        <f t="shared" si="5"/>
        <v>0</v>
      </c>
      <c r="T34" s="289">
        <f t="shared" si="6"/>
        <v>0</v>
      </c>
      <c r="U34" s="289">
        <f t="shared" si="7"/>
        <v>0</v>
      </c>
      <c r="V34" s="289">
        <v>5</v>
      </c>
      <c r="W34" s="306">
        <f>L146</f>
        <v>0.93099999999999994</v>
      </c>
      <c r="X34" s="459">
        <f t="shared" si="37"/>
        <v>0.93099999999999994</v>
      </c>
      <c r="Y34" s="459">
        <f t="shared" si="37"/>
        <v>0.93099999999999994</v>
      </c>
      <c r="Z34" s="153">
        <f t="shared" si="38"/>
        <v>3.1536000000000002E-2</v>
      </c>
      <c r="AA34" s="343">
        <f>$AA$26</f>
        <v>0.5</v>
      </c>
      <c r="AB34" s="250">
        <v>20</v>
      </c>
      <c r="AC34" s="241"/>
      <c r="AD34" s="241"/>
      <c r="AE34" s="245"/>
      <c r="AF34" s="257"/>
      <c r="AG34" s="217">
        <f t="shared" si="9"/>
        <v>0</v>
      </c>
      <c r="AH34" s="217">
        <f t="shared" si="10"/>
        <v>0</v>
      </c>
      <c r="AI34" s="217">
        <f t="shared" si="11"/>
        <v>0</v>
      </c>
      <c r="AJ34" s="116" t="s">
        <v>433</v>
      </c>
      <c r="AK34" s="260"/>
      <c r="AL34" s="495" t="s">
        <v>102</v>
      </c>
      <c r="AM34" s="496">
        <f>$N77/1000</f>
        <v>0</v>
      </c>
      <c r="AN34" s="497">
        <f t="shared" si="39"/>
        <v>0</v>
      </c>
      <c r="AO34" s="498">
        <f t="shared" ref="AO34:AO36" si="49">AM34*$AO$23</f>
        <v>0</v>
      </c>
      <c r="AP34" s="498">
        <f t="shared" si="41"/>
        <v>0</v>
      </c>
      <c r="AQ34" s="518">
        <f t="shared" si="21"/>
        <v>0</v>
      </c>
      <c r="AR34" s="498">
        <f t="shared" si="22"/>
        <v>0</v>
      </c>
      <c r="AS34" s="499">
        <f t="shared" si="23"/>
        <v>0</v>
      </c>
      <c r="AT34" s="496">
        <f t="shared" si="42"/>
        <v>0</v>
      </c>
      <c r="AU34" s="497">
        <f t="shared" si="42"/>
        <v>0</v>
      </c>
      <c r="AV34" s="502">
        <f t="shared" si="42"/>
        <v>0</v>
      </c>
      <c r="AW34" s="257"/>
      <c r="AX34" s="260"/>
      <c r="AY34" s="495" t="s">
        <v>102</v>
      </c>
      <c r="AZ34" s="496">
        <f>$N102/1000</f>
        <v>0</v>
      </c>
      <c r="BA34" s="497">
        <f>DE34*$AN$23</f>
        <v>0</v>
      </c>
      <c r="BB34" s="498">
        <f t="shared" si="43"/>
        <v>0</v>
      </c>
      <c r="BC34" s="498">
        <f t="shared" si="44"/>
        <v>0</v>
      </c>
      <c r="BD34" s="496">
        <f t="shared" si="24"/>
        <v>0</v>
      </c>
      <c r="BE34" s="497">
        <f t="shared" si="25"/>
        <v>0</v>
      </c>
      <c r="BF34" s="502">
        <f t="shared" si="26"/>
        <v>0</v>
      </c>
      <c r="BG34" s="496">
        <f t="shared" si="14"/>
        <v>0</v>
      </c>
      <c r="BH34" s="497">
        <f t="shared" si="15"/>
        <v>0</v>
      </c>
      <c r="BI34" s="502">
        <f t="shared" si="16"/>
        <v>0</v>
      </c>
      <c r="BJ34" s="257"/>
      <c r="BK34" s="260"/>
      <c r="BL34" s="495" t="s">
        <v>102</v>
      </c>
      <c r="BM34" s="496">
        <f>$N127/1000</f>
        <v>0</v>
      </c>
      <c r="BN34" s="497">
        <f>BM34*$AN$23</f>
        <v>0</v>
      </c>
      <c r="BO34" s="498">
        <f t="shared" si="46"/>
        <v>0</v>
      </c>
      <c r="BP34" s="498">
        <f t="shared" si="47"/>
        <v>0</v>
      </c>
      <c r="BQ34" s="518">
        <f t="shared" si="29"/>
        <v>0</v>
      </c>
      <c r="BR34" s="498">
        <f t="shared" si="30"/>
        <v>0</v>
      </c>
      <c r="BS34" s="499">
        <f t="shared" si="31"/>
        <v>0</v>
      </c>
      <c r="BT34" s="496">
        <f t="shared" si="32"/>
        <v>0</v>
      </c>
      <c r="BU34" s="497">
        <f t="shared" si="17"/>
        <v>0</v>
      </c>
      <c r="BV34" s="502">
        <f t="shared" si="18"/>
        <v>0</v>
      </c>
    </row>
    <row r="35" spans="3:78" ht="12.75" customHeight="1">
      <c r="C35" s="157" t="str">
        <f ca="1">+IF(OFFSET(Processes!B16,$D$11,0)="*","*",OFFSET(Processes!D16,$D$11,0))</f>
        <v>AGRPHBHETE1</v>
      </c>
      <c r="D35" s="133" t="str">
        <f ca="1">+OFFSET(Processes!E16,$D$11,0)</f>
        <v>Agriculture Heat Medium Temp. Boiler - Dist. Heat Existing 1</v>
      </c>
      <c r="E35" s="136" t="str">
        <f>+Processes!O16</f>
        <v>AGRHCE</v>
      </c>
      <c r="F35" s="136" t="str">
        <f>Commodities!$D$6</f>
        <v>AGDPH</v>
      </c>
      <c r="G35" s="288">
        <f t="shared" si="34"/>
        <v>0</v>
      </c>
      <c r="H35" s="288">
        <f t="shared" si="34"/>
        <v>0</v>
      </c>
      <c r="I35" s="288">
        <f t="shared" si="34"/>
        <v>0</v>
      </c>
      <c r="J35" s="288">
        <f t="shared" si="35"/>
        <v>0</v>
      </c>
      <c r="K35" s="288">
        <f t="shared" si="35"/>
        <v>0</v>
      </c>
      <c r="L35" s="288">
        <f t="shared" si="35"/>
        <v>0</v>
      </c>
      <c r="M35" s="288">
        <f t="shared" si="36"/>
        <v>0</v>
      </c>
      <c r="N35" s="288">
        <f t="shared" si="36"/>
        <v>0</v>
      </c>
      <c r="O35" s="288">
        <f t="shared" si="36"/>
        <v>0</v>
      </c>
      <c r="P35" s="289">
        <f t="shared" si="2"/>
        <v>0</v>
      </c>
      <c r="Q35" s="289">
        <f t="shared" si="3"/>
        <v>0</v>
      </c>
      <c r="R35" s="289">
        <f t="shared" si="4"/>
        <v>0</v>
      </c>
      <c r="S35" s="288">
        <f t="shared" si="5"/>
        <v>0</v>
      </c>
      <c r="T35" s="288">
        <f t="shared" si="6"/>
        <v>0</v>
      </c>
      <c r="U35" s="288">
        <f t="shared" si="7"/>
        <v>0</v>
      </c>
      <c r="V35" s="288">
        <v>5</v>
      </c>
      <c r="W35" s="306">
        <f>$N$146</f>
        <v>0.94079999999999997</v>
      </c>
      <c r="X35" s="459">
        <f>$W$35</f>
        <v>0.94079999999999997</v>
      </c>
      <c r="Y35" s="459">
        <f>$W$35</f>
        <v>0.94079999999999997</v>
      </c>
      <c r="Z35" s="153">
        <f t="shared" si="38"/>
        <v>3.1536000000000002E-2</v>
      </c>
      <c r="AA35" s="343">
        <f>$AA$26</f>
        <v>0.5</v>
      </c>
      <c r="AB35" s="250">
        <v>20</v>
      </c>
      <c r="AC35" s="256">
        <v>0.4</v>
      </c>
      <c r="AD35" s="286">
        <v>0.4</v>
      </c>
      <c r="AE35" s="245">
        <v>5</v>
      </c>
      <c r="AF35" s="257"/>
      <c r="AG35" s="217">
        <f t="shared" si="9"/>
        <v>0</v>
      </c>
      <c r="AH35" s="217">
        <f t="shared" si="10"/>
        <v>0</v>
      </c>
      <c r="AI35" s="217">
        <f t="shared" si="11"/>
        <v>0</v>
      </c>
      <c r="AJ35" s="116" t="s">
        <v>78</v>
      </c>
      <c r="AK35" s="260"/>
      <c r="AL35" s="495" t="s">
        <v>103</v>
      </c>
      <c r="AM35" s="496">
        <f>P77/1000</f>
        <v>0</v>
      </c>
      <c r="AN35" s="497">
        <f t="shared" si="39"/>
        <v>0</v>
      </c>
      <c r="AO35" s="498">
        <f t="shared" si="49"/>
        <v>0</v>
      </c>
      <c r="AP35" s="498">
        <f t="shared" si="41"/>
        <v>0</v>
      </c>
      <c r="AQ35" s="518">
        <f t="shared" si="21"/>
        <v>0</v>
      </c>
      <c r="AR35" s="498">
        <f t="shared" si="22"/>
        <v>0</v>
      </c>
      <c r="AS35" s="499">
        <f t="shared" si="23"/>
        <v>0</v>
      </c>
      <c r="AT35" s="496">
        <f>AN35-AQ35</f>
        <v>0</v>
      </c>
      <c r="AU35" s="497">
        <f>AO35-AR35</f>
        <v>0</v>
      </c>
      <c r="AV35" s="502">
        <f>AP35-AS35</f>
        <v>0</v>
      </c>
      <c r="AW35" s="257"/>
      <c r="AX35" s="260"/>
      <c r="AY35" s="495" t="s">
        <v>103</v>
      </c>
      <c r="AZ35" s="496">
        <f>P102/1000</f>
        <v>0</v>
      </c>
      <c r="BA35" s="497">
        <f>DE35*$AN$23</f>
        <v>0</v>
      </c>
      <c r="BB35" s="498">
        <f t="shared" si="43"/>
        <v>0</v>
      </c>
      <c r="BC35" s="498">
        <f t="shared" si="44"/>
        <v>0</v>
      </c>
      <c r="BD35" s="496">
        <f t="shared" si="24"/>
        <v>0</v>
      </c>
      <c r="BE35" s="497">
        <f t="shared" si="25"/>
        <v>0</v>
      </c>
      <c r="BF35" s="502">
        <f t="shared" si="26"/>
        <v>0</v>
      </c>
      <c r="BG35" s="496">
        <f t="shared" si="14"/>
        <v>0</v>
      </c>
      <c r="BH35" s="497">
        <f t="shared" si="15"/>
        <v>0</v>
      </c>
      <c r="BI35" s="502">
        <f t="shared" si="16"/>
        <v>0</v>
      </c>
      <c r="BJ35" s="257"/>
      <c r="BK35" s="260"/>
      <c r="BL35" s="495" t="s">
        <v>103</v>
      </c>
      <c r="BM35" s="496">
        <f>P127/1000</f>
        <v>0</v>
      </c>
      <c r="BN35" s="497">
        <f>BM35*$AN$23</f>
        <v>0</v>
      </c>
      <c r="BO35" s="498">
        <f t="shared" si="46"/>
        <v>0</v>
      </c>
      <c r="BP35" s="498">
        <f t="shared" si="47"/>
        <v>0</v>
      </c>
      <c r="BQ35" s="518">
        <f t="shared" si="29"/>
        <v>0</v>
      </c>
      <c r="BR35" s="498">
        <f t="shared" si="30"/>
        <v>0</v>
      </c>
      <c r="BS35" s="499">
        <f t="shared" si="31"/>
        <v>0</v>
      </c>
      <c r="BT35" s="496">
        <f t="shared" si="32"/>
        <v>0</v>
      </c>
      <c r="BU35" s="497">
        <f t="shared" si="17"/>
        <v>0</v>
      </c>
      <c r="BV35" s="502">
        <f t="shared" si="18"/>
        <v>0</v>
      </c>
    </row>
    <row r="36" spans="3:78" ht="12.75" customHeight="1">
      <c r="C36" s="133"/>
      <c r="D36" s="133"/>
      <c r="E36" s="136" t="str">
        <f>+Processes!O17</f>
        <v>AGRHDE</v>
      </c>
      <c r="F36" s="156"/>
      <c r="G36" s="288"/>
      <c r="H36" s="288"/>
      <c r="I36" s="288"/>
      <c r="J36" s="288"/>
      <c r="K36" s="288"/>
      <c r="L36" s="288"/>
      <c r="M36" s="288"/>
      <c r="N36" s="288"/>
      <c r="O36" s="288"/>
      <c r="P36" s="289">
        <f t="shared" si="2"/>
        <v>0</v>
      </c>
      <c r="Q36" s="289">
        <f t="shared" si="3"/>
        <v>0</v>
      </c>
      <c r="R36" s="289">
        <f t="shared" si="4"/>
        <v>0</v>
      </c>
      <c r="S36" s="288">
        <f t="shared" si="5"/>
        <v>0</v>
      </c>
      <c r="T36" s="288">
        <f t="shared" si="6"/>
        <v>0</v>
      </c>
      <c r="U36" s="288">
        <f t="shared" si="7"/>
        <v>0</v>
      </c>
      <c r="V36" s="288" t="str">
        <f>IF(S36&gt;0,0.001,"")</f>
        <v/>
      </c>
      <c r="W36" s="306">
        <f>$N$146</f>
        <v>0.94079999999999997</v>
      </c>
      <c r="X36" s="459">
        <f>$W$35</f>
        <v>0.94079999999999997</v>
      </c>
      <c r="Y36" s="459">
        <f>$W$35</f>
        <v>0.94079999999999997</v>
      </c>
      <c r="Z36" s="153"/>
      <c r="AA36" s="343"/>
      <c r="AB36" s="250"/>
      <c r="AC36" s="256">
        <v>0.6</v>
      </c>
      <c r="AD36" s="286">
        <v>0.6</v>
      </c>
      <c r="AE36" s="245">
        <v>5</v>
      </c>
      <c r="AF36" s="257"/>
      <c r="AG36" s="217">
        <f t="shared" si="9"/>
        <v>0</v>
      </c>
      <c r="AH36" s="217">
        <f t="shared" si="10"/>
        <v>0</v>
      </c>
      <c r="AI36" s="217">
        <f t="shared" si="11"/>
        <v>0</v>
      </c>
      <c r="AJ36" s="116" t="s">
        <v>80</v>
      </c>
      <c r="AK36" s="260"/>
      <c r="AL36" s="495" t="s">
        <v>104</v>
      </c>
      <c r="AM36" s="496"/>
      <c r="AN36" s="497">
        <f t="shared" si="39"/>
        <v>0</v>
      </c>
      <c r="AO36" s="498">
        <f t="shared" si="49"/>
        <v>0</v>
      </c>
      <c r="AP36" s="498">
        <f t="shared" si="41"/>
        <v>0</v>
      </c>
      <c r="AQ36" s="518">
        <f t="shared" si="21"/>
        <v>0</v>
      </c>
      <c r="AR36" s="498">
        <f t="shared" si="22"/>
        <v>0</v>
      </c>
      <c r="AS36" s="499">
        <f t="shared" si="23"/>
        <v>0</v>
      </c>
      <c r="AT36" s="496"/>
      <c r="AU36" s="497"/>
      <c r="AV36" s="502"/>
      <c r="AW36" s="257"/>
      <c r="AX36" s="260"/>
      <c r="AY36" s="495" t="s">
        <v>104</v>
      </c>
      <c r="AZ36" s="496"/>
      <c r="BA36" s="497"/>
      <c r="BB36" s="498">
        <f t="shared" si="43"/>
        <v>0</v>
      </c>
      <c r="BC36" s="498">
        <f t="shared" si="44"/>
        <v>0</v>
      </c>
      <c r="BD36" s="496">
        <f t="shared" si="24"/>
        <v>0</v>
      </c>
      <c r="BE36" s="497">
        <f t="shared" si="25"/>
        <v>0</v>
      </c>
      <c r="BF36" s="502">
        <f t="shared" si="26"/>
        <v>0</v>
      </c>
      <c r="BG36" s="496"/>
      <c r="BH36" s="497"/>
      <c r="BI36" s="502"/>
      <c r="BJ36" s="257"/>
      <c r="BK36" s="260"/>
      <c r="BL36" s="495" t="s">
        <v>104</v>
      </c>
      <c r="BM36" s="496"/>
      <c r="BN36" s="497"/>
      <c r="BO36" s="498">
        <f t="shared" si="46"/>
        <v>0</v>
      </c>
      <c r="BP36" s="498">
        <f t="shared" si="47"/>
        <v>0</v>
      </c>
      <c r="BQ36" s="518">
        <f t="shared" si="29"/>
        <v>0</v>
      </c>
      <c r="BR36" s="498">
        <f t="shared" si="30"/>
        <v>0</v>
      </c>
      <c r="BS36" s="499">
        <f t="shared" si="31"/>
        <v>0</v>
      </c>
      <c r="BT36" s="496"/>
      <c r="BU36" s="497"/>
      <c r="BV36" s="502"/>
    </row>
    <row r="37" spans="3:78" ht="12.75" customHeight="1">
      <c r="C37" s="135" t="str">
        <f ca="1">+IF(OFFSET(Processes!B18,$D$11,0)="*","*",OFFSET(Processes!D18,$D$11,0))</f>
        <v>AGRPHBELCE1</v>
      </c>
      <c r="D37" s="135" t="str">
        <f ca="1">+OFFSET(Processes!E18,$D$11,0)</f>
        <v>Agriculture Heat Medium Temp. Boiler - Electricity Existing 1</v>
      </c>
      <c r="E37" s="158" t="str">
        <f>+Processes!O18</f>
        <v>AGRELC</v>
      </c>
      <c r="F37" s="136" t="str">
        <f>Commodities!$D$6</f>
        <v>AGDPH</v>
      </c>
      <c r="G37" s="291">
        <f t="shared" ref="G37:I41" si="50">AN37/($Z37*$AA37)*G$21*W37</f>
        <v>0</v>
      </c>
      <c r="H37" s="291">
        <f t="shared" si="50"/>
        <v>0</v>
      </c>
      <c r="I37" s="291">
        <f t="shared" si="50"/>
        <v>0</v>
      </c>
      <c r="J37" s="291">
        <f>BA37/($Z37*$AA37)*J$21*W37</f>
        <v>0</v>
      </c>
      <c r="K37" s="291">
        <f t="shared" ref="J37:L41" si="51">BB37/($Z37*$AA37)*K$21*X37</f>
        <v>0</v>
      </c>
      <c r="L37" s="291">
        <f t="shared" si="51"/>
        <v>0</v>
      </c>
      <c r="M37" s="291">
        <f t="shared" ref="M37:O41" si="52">BN37/($Z37*$AA37)*M$21*W37</f>
        <v>0</v>
      </c>
      <c r="N37" s="291">
        <f t="shared" si="52"/>
        <v>0</v>
      </c>
      <c r="O37" s="291">
        <f t="shared" si="52"/>
        <v>0</v>
      </c>
      <c r="P37" s="291">
        <f t="shared" si="2"/>
        <v>0</v>
      </c>
      <c r="Q37" s="291">
        <f t="shared" si="3"/>
        <v>0</v>
      </c>
      <c r="R37" s="291">
        <f t="shared" si="4"/>
        <v>0</v>
      </c>
      <c r="S37" s="291">
        <f t="shared" si="5"/>
        <v>0</v>
      </c>
      <c r="T37" s="291">
        <f t="shared" si="6"/>
        <v>0</v>
      </c>
      <c r="U37" s="291">
        <f t="shared" si="7"/>
        <v>0</v>
      </c>
      <c r="V37" s="494">
        <v>5</v>
      </c>
      <c r="W37" s="308">
        <f>M146</f>
        <v>0.93099999999999994</v>
      </c>
      <c r="X37" s="460">
        <f t="shared" ref="X37:Y41" si="53">W37</f>
        <v>0.93099999999999994</v>
      </c>
      <c r="Y37" s="460">
        <f t="shared" si="53"/>
        <v>0.93099999999999994</v>
      </c>
      <c r="Z37" s="154">
        <f t="shared" ref="Z37:Z50" si="54">3.6*8760/1000000</f>
        <v>3.1536000000000002E-2</v>
      </c>
      <c r="AA37" s="344">
        <f>$AA$26</f>
        <v>0.5</v>
      </c>
      <c r="AB37" s="251">
        <v>20</v>
      </c>
      <c r="AC37" s="243"/>
      <c r="AD37" s="241"/>
      <c r="AE37" s="246"/>
      <c r="AF37" s="257"/>
      <c r="AG37" s="217">
        <f>((G37*Z37*AA37/W37)+(H37*Z37*AA37/X37))/$G$21</f>
        <v>0</v>
      </c>
      <c r="AH37" s="217">
        <f>((J37*Z37*AA37/W37)+(K37*Z37*AA37/X37))/$J$21</f>
        <v>0</v>
      </c>
      <c r="AI37" s="217">
        <f>((M37*AA37*Z37/W37)+(N37*Z37*AA37/X37))/$M$21</f>
        <v>0</v>
      </c>
      <c r="AJ37" s="116" t="s">
        <v>50</v>
      </c>
      <c r="AK37" s="314"/>
      <c r="AL37" s="503" t="s">
        <v>61</v>
      </c>
      <c r="AM37" s="504">
        <f>O77/1000</f>
        <v>0</v>
      </c>
      <c r="AN37" s="497">
        <f t="shared" si="39"/>
        <v>0</v>
      </c>
      <c r="AO37" s="498">
        <f t="shared" ref="AO37:AO48" si="55">AM37*$AO$23</f>
        <v>0</v>
      </c>
      <c r="AP37" s="498">
        <f t="shared" ref="AP37:AP48" si="56">AM37*$AP$23</f>
        <v>0</v>
      </c>
      <c r="AQ37" s="518">
        <f t="shared" si="21"/>
        <v>0</v>
      </c>
      <c r="AR37" s="498">
        <f t="shared" si="22"/>
        <v>0</v>
      </c>
      <c r="AS37" s="499">
        <f t="shared" si="23"/>
        <v>0</v>
      </c>
      <c r="AT37" s="504">
        <f t="shared" ref="AT37:AV41" si="57">IFERROR(AQ37/W37,0)</f>
        <v>0</v>
      </c>
      <c r="AU37" s="505">
        <f t="shared" si="57"/>
        <v>0</v>
      </c>
      <c r="AV37" s="506">
        <f t="shared" si="57"/>
        <v>0</v>
      </c>
      <c r="AW37" s="257"/>
      <c r="AX37" s="314"/>
      <c r="AY37" s="503" t="s">
        <v>61</v>
      </c>
      <c r="AZ37" s="504">
        <f>O102/1000</f>
        <v>0</v>
      </c>
      <c r="BA37" s="497">
        <f>DE37*$AN$23</f>
        <v>0</v>
      </c>
      <c r="BB37" s="498">
        <f t="shared" si="43"/>
        <v>0</v>
      </c>
      <c r="BC37" s="498">
        <f t="shared" si="44"/>
        <v>0</v>
      </c>
      <c r="BD37" s="504">
        <f>IFERROR(J37*$Z37*AA37/J$21,0)</f>
        <v>0</v>
      </c>
      <c r="BE37" s="505">
        <f t="shared" ref="BE37" si="58">IFERROR(K37*$Z37*AA37/K$21,0)</f>
        <v>0</v>
      </c>
      <c r="BF37" s="506">
        <f>IFERROR(L37*$Z37*AA37/L$21,0)</f>
        <v>0</v>
      </c>
      <c r="BG37" s="504">
        <f t="shared" ref="BG37:BG56" si="59">IFERROR(BD37/W37,0)</f>
        <v>0</v>
      </c>
      <c r="BH37" s="505">
        <f t="shared" ref="BH37:BH56" si="60">IFERROR(BE37/X37,0)</f>
        <v>0</v>
      </c>
      <c r="BI37" s="506">
        <f t="shared" ref="BI37:BI56" si="61">IFERROR(BF37/Y37,0)</f>
        <v>0</v>
      </c>
      <c r="BJ37" s="257"/>
      <c r="BK37" s="314"/>
      <c r="BL37" s="503" t="s">
        <v>61</v>
      </c>
      <c r="BM37" s="504">
        <f>O127/1000</f>
        <v>0</v>
      </c>
      <c r="BN37" s="497">
        <f>BM37*$AN$23</f>
        <v>0</v>
      </c>
      <c r="BO37" s="498">
        <f t="shared" si="46"/>
        <v>0</v>
      </c>
      <c r="BP37" s="498">
        <f t="shared" si="47"/>
        <v>0</v>
      </c>
      <c r="BQ37" s="518">
        <f t="shared" si="29"/>
        <v>0</v>
      </c>
      <c r="BR37" s="498">
        <f t="shared" si="30"/>
        <v>0</v>
      </c>
      <c r="BS37" s="499">
        <f t="shared" si="31"/>
        <v>0</v>
      </c>
      <c r="BT37" s="504">
        <f t="shared" ref="BT37:BT56" si="62">IFERROR(BQ37/W37,0)</f>
        <v>0</v>
      </c>
      <c r="BU37" s="505">
        <f t="shared" ref="BU37:BU56" si="63">IFERROR(BR37/X37,0)</f>
        <v>0</v>
      </c>
      <c r="BV37" s="506">
        <f t="shared" ref="BV37:BV56" si="64">IFERROR(BS37/Y37,0)</f>
        <v>0</v>
      </c>
    </row>
    <row r="38" spans="3:78" ht="12.75" customHeight="1">
      <c r="C38" s="157" t="str">
        <f ca="1">+IF(OFFSET(Processes!B19,$D$11,0)="*","*",OFFSET(Processes!D19,$D$11,0))</f>
        <v>AGRCOBNGAE1</v>
      </c>
      <c r="D38" s="157" t="str">
        <f ca="1">+OFFSET(Processes!E19,$D$11,0)</f>
        <v>Agriculture Heat High Temp. Boiler - Nat. Gas Existing 1</v>
      </c>
      <c r="E38" s="156" t="str">
        <f>+Processes!O19</f>
        <v>AGRSNG1,AGRSNG2,AGRNGA</v>
      </c>
      <c r="F38" s="156" t="str">
        <f>Commodities!$D$7</f>
        <v>AGDCO</v>
      </c>
      <c r="G38" s="289">
        <f t="shared" si="50"/>
        <v>0</v>
      </c>
      <c r="H38" s="289">
        <f t="shared" si="50"/>
        <v>0</v>
      </c>
      <c r="I38" s="289">
        <f t="shared" si="50"/>
        <v>0</v>
      </c>
      <c r="J38" s="289">
        <f t="shared" si="51"/>
        <v>0</v>
      </c>
      <c r="K38" s="289">
        <f t="shared" si="51"/>
        <v>0</v>
      </c>
      <c r="L38" s="289">
        <f t="shared" si="51"/>
        <v>0</v>
      </c>
      <c r="M38" s="290">
        <f t="shared" si="52"/>
        <v>0</v>
      </c>
      <c r="N38" s="290">
        <f t="shared" si="52"/>
        <v>0</v>
      </c>
      <c r="O38" s="290">
        <f t="shared" si="52"/>
        <v>0</v>
      </c>
      <c r="P38" s="289">
        <f t="shared" si="2"/>
        <v>0</v>
      </c>
      <c r="Q38" s="289">
        <f t="shared" si="3"/>
        <v>0</v>
      </c>
      <c r="R38" s="289">
        <f t="shared" si="4"/>
        <v>0</v>
      </c>
      <c r="S38" s="290">
        <f t="shared" si="5"/>
        <v>0</v>
      </c>
      <c r="T38" s="290">
        <f t="shared" si="6"/>
        <v>0</v>
      </c>
      <c r="U38" s="290">
        <f t="shared" si="7"/>
        <v>0</v>
      </c>
      <c r="V38" s="290">
        <v>5</v>
      </c>
      <c r="W38" s="306">
        <f>I147</f>
        <v>0.97960800000000003</v>
      </c>
      <c r="X38" s="459">
        <f t="shared" si="53"/>
        <v>0.97960800000000003</v>
      </c>
      <c r="Y38" s="459">
        <f t="shared" si="53"/>
        <v>0.97960800000000003</v>
      </c>
      <c r="Z38" s="161">
        <f t="shared" si="54"/>
        <v>3.1536000000000002E-2</v>
      </c>
      <c r="AA38" s="345">
        <f>$AA$26</f>
        <v>0.5</v>
      </c>
      <c r="AB38" s="252">
        <v>20</v>
      </c>
      <c r="AC38" s="244"/>
      <c r="AD38" s="244"/>
      <c r="AE38" s="247"/>
      <c r="AF38" s="257"/>
      <c r="AG38" s="217">
        <f t="shared" si="9"/>
        <v>0</v>
      </c>
      <c r="AH38" s="217">
        <f t="shared" si="10"/>
        <v>0</v>
      </c>
      <c r="AI38" s="217">
        <f t="shared" si="11"/>
        <v>0</v>
      </c>
      <c r="AJ38" s="117" t="s">
        <v>52</v>
      </c>
      <c r="AK38" s="466" t="str">
        <f>F38</f>
        <v>AGDCO</v>
      </c>
      <c r="AL38" s="507" t="s">
        <v>97</v>
      </c>
      <c r="AM38" s="508">
        <f>(J78+I78)/1000</f>
        <v>0</v>
      </c>
      <c r="AN38" s="497">
        <f t="shared" si="39"/>
        <v>0</v>
      </c>
      <c r="AO38" s="498">
        <f t="shared" si="55"/>
        <v>0</v>
      </c>
      <c r="AP38" s="498">
        <f t="shared" si="56"/>
        <v>0</v>
      </c>
      <c r="AQ38" s="500">
        <f t="shared" si="21"/>
        <v>0</v>
      </c>
      <c r="AR38" s="501">
        <f t="shared" si="22"/>
        <v>0</v>
      </c>
      <c r="AS38" s="509">
        <f t="shared" si="23"/>
        <v>0</v>
      </c>
      <c r="AT38" s="508">
        <f t="shared" si="57"/>
        <v>0</v>
      </c>
      <c r="AU38" s="510">
        <f t="shared" si="57"/>
        <v>0</v>
      </c>
      <c r="AV38" s="511">
        <f t="shared" si="57"/>
        <v>0</v>
      </c>
      <c r="AW38" s="257"/>
      <c r="AX38" s="466" t="str">
        <f t="shared" si="13"/>
        <v>AGDCO</v>
      </c>
      <c r="AY38" s="507" t="s">
        <v>97</v>
      </c>
      <c r="AZ38" s="508">
        <f>(I103+J103)/1000</f>
        <v>0</v>
      </c>
      <c r="BA38" s="501">
        <f>DE38*$AN$23</f>
        <v>0</v>
      </c>
      <c r="BB38" s="501">
        <f t="shared" si="43"/>
        <v>0</v>
      </c>
      <c r="BC38" s="501">
        <f t="shared" si="44"/>
        <v>0</v>
      </c>
      <c r="BD38" s="508">
        <f t="shared" si="24"/>
        <v>0</v>
      </c>
      <c r="BE38" s="510">
        <f t="shared" si="25"/>
        <v>0</v>
      </c>
      <c r="BF38" s="511">
        <f t="shared" si="26"/>
        <v>0</v>
      </c>
      <c r="BG38" s="508">
        <f t="shared" si="59"/>
        <v>0</v>
      </c>
      <c r="BH38" s="510">
        <f t="shared" si="60"/>
        <v>0</v>
      </c>
      <c r="BI38" s="511">
        <f t="shared" si="61"/>
        <v>0</v>
      </c>
      <c r="BJ38" s="257"/>
      <c r="BK38" s="466" t="str">
        <f>AK38</f>
        <v>AGDCO</v>
      </c>
      <c r="BL38" s="507" t="s">
        <v>97</v>
      </c>
      <c r="BM38" s="508">
        <f>(J128+I128)/1000</f>
        <v>0</v>
      </c>
      <c r="BN38" s="501">
        <f>BM38*$AN$23</f>
        <v>0</v>
      </c>
      <c r="BO38" s="501">
        <f t="shared" si="46"/>
        <v>0</v>
      </c>
      <c r="BP38" s="501">
        <f t="shared" si="47"/>
        <v>0</v>
      </c>
      <c r="BQ38" s="500">
        <f t="shared" si="29"/>
        <v>0</v>
      </c>
      <c r="BR38" s="501">
        <f t="shared" si="30"/>
        <v>0</v>
      </c>
      <c r="BS38" s="509">
        <f t="shared" si="31"/>
        <v>0</v>
      </c>
      <c r="BT38" s="508">
        <f t="shared" si="62"/>
        <v>0</v>
      </c>
      <c r="BU38" s="510">
        <f t="shared" si="63"/>
        <v>0</v>
      </c>
      <c r="BV38" s="511">
        <f t="shared" si="64"/>
        <v>0</v>
      </c>
    </row>
    <row r="39" spans="3:78" ht="12.75" customHeight="1">
      <c r="C39" s="157" t="str">
        <f ca="1">+IF(OFFSET(Processes!B20,$D$11,0)="*","*",OFFSET(Processes!D20,$D$11,0))</f>
        <v>AGRCOBCOAE1</v>
      </c>
      <c r="D39" s="157" t="str">
        <f ca="1">+OFFSET(Processes!E20,$D$11,0)</f>
        <v>Agriculture Heat High Temp. Boiler - Coal Existing 1</v>
      </c>
      <c r="E39" s="156" t="str">
        <f>+Processes!O20</f>
        <v>AGRCOA</v>
      </c>
      <c r="F39" s="156" t="str">
        <f>Commodities!$D$7</f>
        <v>AGDCO</v>
      </c>
      <c r="G39" s="289">
        <f t="shared" si="50"/>
        <v>0</v>
      </c>
      <c r="H39" s="289">
        <f t="shared" si="50"/>
        <v>0</v>
      </c>
      <c r="I39" s="289">
        <f t="shared" si="50"/>
        <v>0</v>
      </c>
      <c r="J39" s="289">
        <f t="shared" si="51"/>
        <v>0</v>
      </c>
      <c r="K39" s="289">
        <f t="shared" si="51"/>
        <v>0</v>
      </c>
      <c r="L39" s="289">
        <f t="shared" si="51"/>
        <v>0</v>
      </c>
      <c r="M39" s="289">
        <f t="shared" si="52"/>
        <v>0</v>
      </c>
      <c r="N39" s="289">
        <f t="shared" si="52"/>
        <v>0</v>
      </c>
      <c r="O39" s="289">
        <f t="shared" si="52"/>
        <v>0</v>
      </c>
      <c r="P39" s="289">
        <f t="shared" si="2"/>
        <v>0</v>
      </c>
      <c r="Q39" s="289">
        <f t="shared" si="3"/>
        <v>0</v>
      </c>
      <c r="R39" s="289">
        <f t="shared" si="4"/>
        <v>0</v>
      </c>
      <c r="S39" s="289">
        <f t="shared" si="5"/>
        <v>0</v>
      </c>
      <c r="T39" s="289">
        <f t="shared" si="6"/>
        <v>0</v>
      </c>
      <c r="U39" s="289">
        <f t="shared" si="7"/>
        <v>0</v>
      </c>
      <c r="V39" s="289">
        <v>5</v>
      </c>
      <c r="W39" s="306">
        <f>D147</f>
        <v>0.91237999999999997</v>
      </c>
      <c r="X39" s="459">
        <f t="shared" si="53"/>
        <v>0.91237999999999997</v>
      </c>
      <c r="Y39" s="459">
        <f t="shared" si="53"/>
        <v>0.91237999999999997</v>
      </c>
      <c r="Z39" s="161">
        <f t="shared" si="54"/>
        <v>3.1536000000000002E-2</v>
      </c>
      <c r="AA39" s="343">
        <f>$AA$26</f>
        <v>0.5</v>
      </c>
      <c r="AB39" s="250">
        <v>20</v>
      </c>
      <c r="AC39" s="243"/>
      <c r="AD39" s="243"/>
      <c r="AE39" s="247"/>
      <c r="AF39" s="257"/>
      <c r="AG39" s="217">
        <f t="shared" si="9"/>
        <v>0</v>
      </c>
      <c r="AH39" s="217">
        <f t="shared" si="10"/>
        <v>0</v>
      </c>
      <c r="AI39" s="217">
        <f t="shared" si="11"/>
        <v>0</v>
      </c>
      <c r="AK39" s="260"/>
      <c r="AL39" s="495" t="s">
        <v>98</v>
      </c>
      <c r="AM39" s="496">
        <f>D78/1000</f>
        <v>0</v>
      </c>
      <c r="AN39" s="497">
        <f t="shared" si="39"/>
        <v>0</v>
      </c>
      <c r="AO39" s="498">
        <f t="shared" si="55"/>
        <v>0</v>
      </c>
      <c r="AP39" s="498">
        <f t="shared" si="56"/>
        <v>0</v>
      </c>
      <c r="AQ39" s="518">
        <f t="shared" si="21"/>
        <v>0</v>
      </c>
      <c r="AR39" s="498">
        <f t="shared" si="22"/>
        <v>0</v>
      </c>
      <c r="AS39" s="499">
        <f t="shared" si="23"/>
        <v>0</v>
      </c>
      <c r="AT39" s="496">
        <f t="shared" si="57"/>
        <v>0</v>
      </c>
      <c r="AU39" s="497">
        <f t="shared" si="57"/>
        <v>0</v>
      </c>
      <c r="AV39" s="502">
        <f t="shared" si="57"/>
        <v>0</v>
      </c>
      <c r="AW39" s="257"/>
      <c r="AX39" s="260"/>
      <c r="AY39" s="495" t="s">
        <v>98</v>
      </c>
      <c r="AZ39" s="496">
        <f>D103/1000</f>
        <v>0</v>
      </c>
      <c r="BA39" s="498">
        <f>DE39*$AN$23</f>
        <v>0</v>
      </c>
      <c r="BB39" s="498">
        <f t="shared" si="43"/>
        <v>0</v>
      </c>
      <c r="BC39" s="498">
        <f t="shared" si="44"/>
        <v>0</v>
      </c>
      <c r="BD39" s="496">
        <f t="shared" si="24"/>
        <v>0</v>
      </c>
      <c r="BE39" s="497">
        <f t="shared" si="25"/>
        <v>0</v>
      </c>
      <c r="BF39" s="502">
        <f t="shared" si="26"/>
        <v>0</v>
      </c>
      <c r="BG39" s="496">
        <f t="shared" si="59"/>
        <v>0</v>
      </c>
      <c r="BH39" s="497">
        <f t="shared" si="60"/>
        <v>0</v>
      </c>
      <c r="BI39" s="502">
        <f t="shared" si="61"/>
        <v>0</v>
      </c>
      <c r="BJ39" s="257"/>
      <c r="BK39" s="260"/>
      <c r="BL39" s="495" t="s">
        <v>98</v>
      </c>
      <c r="BM39" s="496">
        <f>D128/1000</f>
        <v>0</v>
      </c>
      <c r="BN39" s="498">
        <f>BM39*$AN$23</f>
        <v>0</v>
      </c>
      <c r="BO39" s="498">
        <f t="shared" si="46"/>
        <v>0</v>
      </c>
      <c r="BP39" s="498">
        <f t="shared" si="47"/>
        <v>0</v>
      </c>
      <c r="BQ39" s="518">
        <f t="shared" si="29"/>
        <v>0</v>
      </c>
      <c r="BR39" s="498">
        <f t="shared" si="30"/>
        <v>0</v>
      </c>
      <c r="BS39" s="499">
        <f t="shared" si="31"/>
        <v>0</v>
      </c>
      <c r="BT39" s="496">
        <f t="shared" si="62"/>
        <v>0</v>
      </c>
      <c r="BU39" s="497">
        <f t="shared" si="63"/>
        <v>0</v>
      </c>
      <c r="BV39" s="502">
        <f t="shared" si="64"/>
        <v>0</v>
      </c>
    </row>
    <row r="40" spans="3:78" ht="12.75" customHeight="1">
      <c r="C40" s="157" t="str">
        <f ca="1">+IF(OFFSET(Processes!B21,$D$11,0)="*","*",OFFSET(Processes!D21,$D$11,0))</f>
        <v>AGRCOBDSLE1</v>
      </c>
      <c r="D40" s="157" t="str">
        <f ca="1">+OFFSET(Processes!E21,$D$11,0)</f>
        <v>Agriculture Heat High Temp. Boiler - Diesel Existing 1</v>
      </c>
      <c r="E40" s="156" t="str">
        <f>+Processes!O21</f>
        <v>AGRDSB1,AGRDSB2,AGRDSL</v>
      </c>
      <c r="F40" s="156" t="str">
        <f>Commodities!$D$7</f>
        <v>AGDCO</v>
      </c>
      <c r="G40" s="289">
        <f t="shared" si="50"/>
        <v>0</v>
      </c>
      <c r="H40" s="289">
        <f t="shared" si="50"/>
        <v>0</v>
      </c>
      <c r="I40" s="289">
        <f t="shared" si="50"/>
        <v>0</v>
      </c>
      <c r="J40" s="289">
        <f t="shared" si="51"/>
        <v>0</v>
      </c>
      <c r="K40" s="289">
        <f t="shared" si="51"/>
        <v>0</v>
      </c>
      <c r="L40" s="289">
        <f t="shared" si="51"/>
        <v>0</v>
      </c>
      <c r="M40" s="289">
        <f t="shared" si="52"/>
        <v>0</v>
      </c>
      <c r="N40" s="289">
        <f t="shared" si="52"/>
        <v>0</v>
      </c>
      <c r="O40" s="289">
        <f t="shared" si="52"/>
        <v>0</v>
      </c>
      <c r="P40" s="289">
        <f t="shared" si="2"/>
        <v>0</v>
      </c>
      <c r="Q40" s="289">
        <f t="shared" si="3"/>
        <v>0</v>
      </c>
      <c r="R40" s="289">
        <f t="shared" si="4"/>
        <v>0</v>
      </c>
      <c r="S40" s="289">
        <f t="shared" si="5"/>
        <v>0</v>
      </c>
      <c r="T40" s="289">
        <f t="shared" si="6"/>
        <v>0</v>
      </c>
      <c r="U40" s="289">
        <f t="shared" si="7"/>
        <v>0</v>
      </c>
      <c r="V40" s="289">
        <v>5</v>
      </c>
      <c r="W40" s="306">
        <f>F147</f>
        <v>0.92198399999999991</v>
      </c>
      <c r="X40" s="459">
        <f t="shared" si="53"/>
        <v>0.92198399999999991</v>
      </c>
      <c r="Y40" s="459">
        <f t="shared" si="53"/>
        <v>0.92198399999999991</v>
      </c>
      <c r="Z40" s="161">
        <f t="shared" si="54"/>
        <v>3.1536000000000002E-2</v>
      </c>
      <c r="AA40" s="345">
        <f>$AA$26</f>
        <v>0.5</v>
      </c>
      <c r="AB40" s="252">
        <v>20</v>
      </c>
      <c r="AC40" s="243"/>
      <c r="AD40" s="243"/>
      <c r="AE40" s="247"/>
      <c r="AF40" s="257"/>
      <c r="AG40" s="217">
        <f t="shared" si="9"/>
        <v>0</v>
      </c>
      <c r="AH40" s="217">
        <f t="shared" si="10"/>
        <v>0</v>
      </c>
      <c r="AI40" s="217">
        <f t="shared" si="11"/>
        <v>0</v>
      </c>
      <c r="AK40" s="260"/>
      <c r="AL40" s="495" t="s">
        <v>59</v>
      </c>
      <c r="AM40" s="496">
        <f>(F78+L78)/1000</f>
        <v>0</v>
      </c>
      <c r="AN40" s="497">
        <f t="shared" si="39"/>
        <v>0</v>
      </c>
      <c r="AO40" s="498">
        <f t="shared" si="55"/>
        <v>0</v>
      </c>
      <c r="AP40" s="498">
        <f t="shared" si="56"/>
        <v>0</v>
      </c>
      <c r="AQ40" s="518">
        <f t="shared" si="21"/>
        <v>0</v>
      </c>
      <c r="AR40" s="498">
        <f t="shared" si="22"/>
        <v>0</v>
      </c>
      <c r="AS40" s="499">
        <f t="shared" si="23"/>
        <v>0</v>
      </c>
      <c r="AT40" s="496">
        <f t="shared" si="57"/>
        <v>0</v>
      </c>
      <c r="AU40" s="497">
        <f t="shared" si="57"/>
        <v>0</v>
      </c>
      <c r="AV40" s="502">
        <f t="shared" si="57"/>
        <v>0</v>
      </c>
      <c r="AW40" s="257"/>
      <c r="AX40" s="260"/>
      <c r="AY40" s="495" t="s">
        <v>59</v>
      </c>
      <c r="AZ40" s="496">
        <f>(F103+L103)/1000</f>
        <v>0</v>
      </c>
      <c r="BA40" s="498">
        <f>AZ40*$AN$23</f>
        <v>0</v>
      </c>
      <c r="BB40" s="498">
        <f t="shared" ref="BB40:BB62" si="65">AZ40*$BB$23</f>
        <v>0</v>
      </c>
      <c r="BC40" s="498">
        <f t="shared" ref="BC40:BC62" si="66">AZ40*$BC$23</f>
        <v>0</v>
      </c>
      <c r="BD40" s="496">
        <f t="shared" si="24"/>
        <v>0</v>
      </c>
      <c r="BE40" s="497">
        <f t="shared" si="25"/>
        <v>0</v>
      </c>
      <c r="BF40" s="502">
        <f t="shared" si="26"/>
        <v>0</v>
      </c>
      <c r="BG40" s="496">
        <f t="shared" si="59"/>
        <v>0</v>
      </c>
      <c r="BH40" s="497">
        <f t="shared" si="60"/>
        <v>0</v>
      </c>
      <c r="BI40" s="502">
        <f t="shared" si="61"/>
        <v>0</v>
      </c>
      <c r="BJ40" s="257"/>
      <c r="BK40" s="260"/>
      <c r="BL40" s="495" t="s">
        <v>59</v>
      </c>
      <c r="BM40" s="496">
        <f>(F128+L128)/1000</f>
        <v>0</v>
      </c>
      <c r="BN40" s="498">
        <f>BM40*$AN$23</f>
        <v>0</v>
      </c>
      <c r="BO40" s="498">
        <f t="shared" si="46"/>
        <v>0</v>
      </c>
      <c r="BP40" s="498">
        <f t="shared" si="47"/>
        <v>0</v>
      </c>
      <c r="BQ40" s="518">
        <f t="shared" si="29"/>
        <v>0</v>
      </c>
      <c r="BR40" s="498">
        <f t="shared" si="30"/>
        <v>0</v>
      </c>
      <c r="BS40" s="499">
        <f t="shared" si="31"/>
        <v>0</v>
      </c>
      <c r="BT40" s="496">
        <f t="shared" si="62"/>
        <v>0</v>
      </c>
      <c r="BU40" s="497">
        <f t="shared" si="63"/>
        <v>0</v>
      </c>
      <c r="BV40" s="502">
        <f t="shared" si="64"/>
        <v>0</v>
      </c>
    </row>
    <row r="41" spans="3:78" ht="12.75" customHeight="1">
      <c r="C41" s="157" t="str">
        <f ca="1">+IF(OFFSET(Processes!B22,$D$11,0)="*","*",OFFSET(Processes!D22,$D$11,0))</f>
        <v>AGRCOBWPEE1</v>
      </c>
      <c r="D41" s="157" t="str">
        <f ca="1">+OFFSET(Processes!E22,$D$11,0)</f>
        <v>Agriculture Heat High Temp. Boiler - Wood Pellets Existing 1</v>
      </c>
      <c r="E41" s="156" t="str">
        <f>+Processes!O22</f>
        <v>AGRWPE</v>
      </c>
      <c r="F41" s="156" t="str">
        <f>Commodities!$D$7</f>
        <v>AGDCO</v>
      </c>
      <c r="G41" s="288">
        <f t="shared" si="50"/>
        <v>0</v>
      </c>
      <c r="H41" s="288">
        <f t="shared" si="50"/>
        <v>0</v>
      </c>
      <c r="I41" s="288">
        <f t="shared" si="50"/>
        <v>0</v>
      </c>
      <c r="J41" s="288">
        <f t="shared" si="51"/>
        <v>0</v>
      </c>
      <c r="K41" s="288">
        <f t="shared" si="51"/>
        <v>0</v>
      </c>
      <c r="L41" s="288">
        <f t="shared" si="51"/>
        <v>0</v>
      </c>
      <c r="M41" s="288">
        <f t="shared" si="52"/>
        <v>0</v>
      </c>
      <c r="N41" s="288">
        <f t="shared" si="52"/>
        <v>0</v>
      </c>
      <c r="O41" s="288">
        <f t="shared" si="52"/>
        <v>0</v>
      </c>
      <c r="P41" s="289">
        <f t="shared" si="2"/>
        <v>0</v>
      </c>
      <c r="Q41" s="289">
        <f t="shared" si="3"/>
        <v>0</v>
      </c>
      <c r="R41" s="289">
        <f t="shared" si="4"/>
        <v>0</v>
      </c>
      <c r="S41" s="288">
        <f t="shared" si="5"/>
        <v>0</v>
      </c>
      <c r="T41" s="288">
        <f t="shared" si="6"/>
        <v>0</v>
      </c>
      <c r="U41" s="288">
        <f t="shared" si="7"/>
        <v>0</v>
      </c>
      <c r="V41" s="288">
        <v>5</v>
      </c>
      <c r="W41" s="306">
        <f>K147</f>
        <v>0.81633999999999995</v>
      </c>
      <c r="X41" s="459">
        <f t="shared" si="53"/>
        <v>0.81633999999999995</v>
      </c>
      <c r="Y41" s="459">
        <f t="shared" si="53"/>
        <v>0.81633999999999995</v>
      </c>
      <c r="Z41" s="161">
        <f t="shared" si="54"/>
        <v>3.1536000000000002E-2</v>
      </c>
      <c r="AA41" s="345">
        <f>$AA$26</f>
        <v>0.5</v>
      </c>
      <c r="AB41" s="252">
        <v>20</v>
      </c>
      <c r="AC41" s="286">
        <v>0.5</v>
      </c>
      <c r="AD41" s="286">
        <v>0.5</v>
      </c>
      <c r="AE41" s="245">
        <v>5</v>
      </c>
      <c r="AF41" s="257"/>
      <c r="AG41" s="217">
        <f t="shared" si="9"/>
        <v>0</v>
      </c>
      <c r="AH41" s="217">
        <f t="shared" si="10"/>
        <v>0</v>
      </c>
      <c r="AI41" s="217">
        <f t="shared" si="11"/>
        <v>0</v>
      </c>
      <c r="AK41" s="260"/>
      <c r="AL41" s="495" t="s">
        <v>99</v>
      </c>
      <c r="AM41" s="496">
        <f>M78/1000</f>
        <v>0</v>
      </c>
      <c r="AN41" s="497">
        <f t="shared" si="39"/>
        <v>0</v>
      </c>
      <c r="AO41" s="498">
        <f t="shared" si="55"/>
        <v>0</v>
      </c>
      <c r="AP41" s="498">
        <f t="shared" si="56"/>
        <v>0</v>
      </c>
      <c r="AQ41" s="518">
        <f t="shared" si="21"/>
        <v>0</v>
      </c>
      <c r="AR41" s="498">
        <f t="shared" si="22"/>
        <v>0</v>
      </c>
      <c r="AS41" s="499">
        <f t="shared" si="23"/>
        <v>0</v>
      </c>
      <c r="AT41" s="496">
        <f t="shared" si="57"/>
        <v>0</v>
      </c>
      <c r="AU41" s="497">
        <f t="shared" si="57"/>
        <v>0</v>
      </c>
      <c r="AV41" s="502">
        <f t="shared" si="57"/>
        <v>0</v>
      </c>
      <c r="AW41" s="257"/>
      <c r="AX41" s="260"/>
      <c r="AY41" s="495" t="s">
        <v>99</v>
      </c>
      <c r="AZ41" s="496">
        <f>M103/1000</f>
        <v>0</v>
      </c>
      <c r="BA41" s="498">
        <f>AZ41*$AN$23</f>
        <v>0</v>
      </c>
      <c r="BB41" s="498">
        <f t="shared" si="65"/>
        <v>0</v>
      </c>
      <c r="BC41" s="498">
        <f t="shared" si="66"/>
        <v>0</v>
      </c>
      <c r="BD41" s="496">
        <f t="shared" si="24"/>
        <v>0</v>
      </c>
      <c r="BE41" s="497">
        <f t="shared" si="25"/>
        <v>0</v>
      </c>
      <c r="BF41" s="502">
        <f t="shared" si="26"/>
        <v>0</v>
      </c>
      <c r="BG41" s="496">
        <f t="shared" si="59"/>
        <v>0</v>
      </c>
      <c r="BH41" s="497">
        <f t="shared" si="60"/>
        <v>0</v>
      </c>
      <c r="BI41" s="502">
        <f t="shared" si="61"/>
        <v>0</v>
      </c>
      <c r="BJ41" s="257"/>
      <c r="BK41" s="260"/>
      <c r="BL41" s="495" t="s">
        <v>99</v>
      </c>
      <c r="BM41" s="496">
        <f>M128/1000</f>
        <v>0</v>
      </c>
      <c r="BN41" s="498">
        <f>BM41*$AN$23</f>
        <v>0</v>
      </c>
      <c r="BO41" s="498">
        <f t="shared" si="46"/>
        <v>0</v>
      </c>
      <c r="BP41" s="498">
        <f t="shared" si="47"/>
        <v>0</v>
      </c>
      <c r="BQ41" s="518">
        <f t="shared" si="29"/>
        <v>0</v>
      </c>
      <c r="BR41" s="498">
        <f t="shared" si="30"/>
        <v>0</v>
      </c>
      <c r="BS41" s="499">
        <f t="shared" si="31"/>
        <v>0</v>
      </c>
      <c r="BT41" s="496">
        <f t="shared" si="62"/>
        <v>0</v>
      </c>
      <c r="BU41" s="497">
        <f t="shared" si="63"/>
        <v>0</v>
      </c>
      <c r="BV41" s="502">
        <f t="shared" si="64"/>
        <v>0</v>
      </c>
    </row>
    <row r="42" spans="3:78" ht="12.75" customHeight="1">
      <c r="C42" s="157"/>
      <c r="D42" s="157"/>
      <c r="E42" s="156" t="str">
        <f>+Processes!O23</f>
        <v>AGRWCH</v>
      </c>
      <c r="F42" s="156"/>
      <c r="G42" s="288"/>
      <c r="H42" s="288"/>
      <c r="I42" s="288"/>
      <c r="J42" s="288"/>
      <c r="K42" s="288"/>
      <c r="L42" s="288"/>
      <c r="M42" s="288"/>
      <c r="N42" s="288"/>
      <c r="O42" s="288"/>
      <c r="P42" s="289">
        <f t="shared" si="2"/>
        <v>0</v>
      </c>
      <c r="Q42" s="289">
        <f t="shared" si="3"/>
        <v>0</v>
      </c>
      <c r="R42" s="289">
        <f t="shared" si="4"/>
        <v>0</v>
      </c>
      <c r="S42" s="288">
        <f t="shared" si="5"/>
        <v>0</v>
      </c>
      <c r="T42" s="288">
        <f t="shared" si="6"/>
        <v>0</v>
      </c>
      <c r="U42" s="288">
        <f t="shared" si="7"/>
        <v>0</v>
      </c>
      <c r="V42" s="288" t="str">
        <f>IF(S42&gt;0,0.001,"")</f>
        <v/>
      </c>
      <c r="W42" s="306"/>
      <c r="X42" s="459"/>
      <c r="Y42" s="459"/>
      <c r="Z42" s="161"/>
      <c r="AA42" s="345"/>
      <c r="AB42" s="252"/>
      <c r="AC42" s="286">
        <f>1-AC41</f>
        <v>0.5</v>
      </c>
      <c r="AD42" s="286">
        <f>1-AD41</f>
        <v>0.5</v>
      </c>
      <c r="AE42" s="245">
        <v>5</v>
      </c>
      <c r="AF42" s="257"/>
      <c r="AG42" s="217"/>
      <c r="AH42" s="217"/>
      <c r="AI42" s="217"/>
      <c r="AK42" s="260"/>
      <c r="AL42" s="495" t="s">
        <v>106</v>
      </c>
      <c r="AM42" s="496"/>
      <c r="AN42" s="497">
        <f t="shared" si="39"/>
        <v>0</v>
      </c>
      <c r="AO42" s="498">
        <f t="shared" si="55"/>
        <v>0</v>
      </c>
      <c r="AP42" s="498">
        <f t="shared" si="56"/>
        <v>0</v>
      </c>
      <c r="AQ42" s="518">
        <f t="shared" si="21"/>
        <v>0</v>
      </c>
      <c r="AR42" s="498">
        <f t="shared" si="22"/>
        <v>0</v>
      </c>
      <c r="AS42" s="499">
        <f t="shared" si="23"/>
        <v>0</v>
      </c>
      <c r="AT42" s="496"/>
      <c r="AU42" s="497"/>
      <c r="AV42" s="502"/>
      <c r="AW42" s="257"/>
      <c r="AX42" s="260"/>
      <c r="AY42" s="495" t="s">
        <v>106</v>
      </c>
      <c r="AZ42" s="496"/>
      <c r="BA42" s="498"/>
      <c r="BB42" s="498">
        <f t="shared" si="65"/>
        <v>0</v>
      </c>
      <c r="BC42" s="498">
        <f t="shared" si="66"/>
        <v>0</v>
      </c>
      <c r="BD42" s="496">
        <f t="shared" si="24"/>
        <v>0</v>
      </c>
      <c r="BE42" s="497">
        <f t="shared" si="25"/>
        <v>0</v>
      </c>
      <c r="BF42" s="502">
        <f t="shared" si="26"/>
        <v>0</v>
      </c>
      <c r="BG42" s="496">
        <f t="shared" si="59"/>
        <v>0</v>
      </c>
      <c r="BH42" s="497">
        <f t="shared" si="60"/>
        <v>0</v>
      </c>
      <c r="BI42" s="502">
        <f t="shared" si="61"/>
        <v>0</v>
      </c>
      <c r="BJ42" s="257"/>
      <c r="BK42" s="260"/>
      <c r="BL42" s="495" t="s">
        <v>106</v>
      </c>
      <c r="BM42" s="496"/>
      <c r="BN42" s="498"/>
      <c r="BO42" s="498">
        <f t="shared" si="46"/>
        <v>0</v>
      </c>
      <c r="BP42" s="498">
        <f t="shared" si="47"/>
        <v>0</v>
      </c>
      <c r="BQ42" s="518">
        <f t="shared" si="29"/>
        <v>0</v>
      </c>
      <c r="BR42" s="498">
        <f t="shared" si="30"/>
        <v>0</v>
      </c>
      <c r="BS42" s="499">
        <f t="shared" si="31"/>
        <v>0</v>
      </c>
      <c r="BT42" s="496">
        <f t="shared" si="62"/>
        <v>0</v>
      </c>
      <c r="BU42" s="497">
        <f t="shared" si="63"/>
        <v>0</v>
      </c>
      <c r="BV42" s="502">
        <f t="shared" si="64"/>
        <v>0</v>
      </c>
    </row>
    <row r="43" spans="3:78" ht="12.75" customHeight="1">
      <c r="C43" s="157" t="str">
        <f ca="1">+IF(OFFSET(Processes!B24,$D$11,0)="*","*",OFFSET(Processes!D24,$D$11,0))</f>
        <v>AGRCOBHFOE1</v>
      </c>
      <c r="D43" s="157" t="str">
        <f ca="1">+OFFSET(Processes!E24,$D$11,0)</f>
        <v>Agriculture Heat High Temp. Boiler - Heavy Fuel Oil Existing 1</v>
      </c>
      <c r="E43" s="156" t="str">
        <f>+Processes!O24</f>
        <v>AGRHFO</v>
      </c>
      <c r="F43" s="156" t="str">
        <f>Commodities!$D$7</f>
        <v>AGDCO</v>
      </c>
      <c r="G43" s="289">
        <f t="shared" ref="G43:I50" si="67">AN43/($Z43*$AA43)*G$21*W43</f>
        <v>0</v>
      </c>
      <c r="H43" s="289">
        <f t="shared" si="67"/>
        <v>0</v>
      </c>
      <c r="I43" s="289">
        <f t="shared" si="67"/>
        <v>0</v>
      </c>
      <c r="J43" s="289">
        <f t="shared" ref="J43:L50" si="68">BA43/($Z43*$AA43)*J$21*W43</f>
        <v>0</v>
      </c>
      <c r="K43" s="289">
        <f t="shared" si="68"/>
        <v>0</v>
      </c>
      <c r="L43" s="289">
        <f t="shared" si="68"/>
        <v>0</v>
      </c>
      <c r="M43" s="289">
        <f t="shared" ref="M43:O50" si="69">BN43/($Z43*$AA43)*M$21*W43</f>
        <v>0</v>
      </c>
      <c r="N43" s="289">
        <f t="shared" si="69"/>
        <v>0</v>
      </c>
      <c r="O43" s="289">
        <f t="shared" si="69"/>
        <v>0</v>
      </c>
      <c r="P43" s="289">
        <f t="shared" si="2"/>
        <v>0</v>
      </c>
      <c r="Q43" s="289">
        <f t="shared" si="3"/>
        <v>0</v>
      </c>
      <c r="R43" s="289">
        <f t="shared" si="4"/>
        <v>0</v>
      </c>
      <c r="S43" s="289">
        <f t="shared" si="5"/>
        <v>0</v>
      </c>
      <c r="T43" s="289">
        <f t="shared" si="6"/>
        <v>0</v>
      </c>
      <c r="U43" s="289">
        <f t="shared" si="7"/>
        <v>0</v>
      </c>
      <c r="V43" s="289">
        <v>5</v>
      </c>
      <c r="W43" s="306">
        <f>E147</f>
        <v>0.91237999999999997</v>
      </c>
      <c r="X43" s="459">
        <f t="shared" ref="X43:Y50" si="70">W43</f>
        <v>0.91237999999999997</v>
      </c>
      <c r="Y43" s="459">
        <f t="shared" si="70"/>
        <v>0.91237999999999997</v>
      </c>
      <c r="Z43" s="161">
        <f t="shared" si="54"/>
        <v>3.1536000000000002E-2</v>
      </c>
      <c r="AA43" s="345">
        <f t="shared" ref="AA43:AA50" si="71">$AA$26</f>
        <v>0.5</v>
      </c>
      <c r="AB43" s="252">
        <v>20</v>
      </c>
      <c r="AC43" s="241"/>
      <c r="AD43" s="241"/>
      <c r="AE43" s="247"/>
      <c r="AF43" s="257"/>
      <c r="AG43" s="217">
        <f t="shared" ref="AG43:AG50" si="72">((G43*Z43*AA43/W43)+(H43*Z43*AA43/X43))/$G$21</f>
        <v>0</v>
      </c>
      <c r="AH43" s="217">
        <f t="shared" ref="AH43:AH50" si="73">((J43*Z43*AA43/W43)+(K43*Z43*AA43/X43))/$J$21</f>
        <v>0</v>
      </c>
      <c r="AI43" s="217">
        <f t="shared" ref="AI43:AI50" si="74">((M43*AA43*Z43/W43)+(N43*Z43*AA43/X43))/$M$21</f>
        <v>0</v>
      </c>
      <c r="AK43" s="260"/>
      <c r="AL43" s="495" t="s">
        <v>101</v>
      </c>
      <c r="AM43" s="496">
        <f>E78/1000</f>
        <v>0</v>
      </c>
      <c r="AN43" s="497">
        <f t="shared" ref="AN43" si="75">AM43*$AN$23</f>
        <v>0</v>
      </c>
      <c r="AO43" s="498">
        <f t="shared" si="55"/>
        <v>0</v>
      </c>
      <c r="AP43" s="498">
        <f t="shared" si="56"/>
        <v>0</v>
      </c>
      <c r="AQ43" s="518">
        <f t="shared" si="21"/>
        <v>0</v>
      </c>
      <c r="AR43" s="498">
        <f t="shared" si="22"/>
        <v>0</v>
      </c>
      <c r="AS43" s="499">
        <f t="shared" si="23"/>
        <v>0</v>
      </c>
      <c r="AT43" s="496">
        <f t="shared" ref="AT43:AV50" si="76">IFERROR(AQ43/W43,0)</f>
        <v>0</v>
      </c>
      <c r="AU43" s="497">
        <f t="shared" si="76"/>
        <v>0</v>
      </c>
      <c r="AV43" s="502">
        <f t="shared" si="76"/>
        <v>0</v>
      </c>
      <c r="AW43" s="257"/>
      <c r="AX43" s="260"/>
      <c r="AY43" s="495" t="s">
        <v>101</v>
      </c>
      <c r="AZ43" s="496">
        <f>E103/1000</f>
        <v>0</v>
      </c>
      <c r="BA43" s="498">
        <f t="shared" ref="BA43:BA50" si="77">AZ43*$AN$23</f>
        <v>0</v>
      </c>
      <c r="BB43" s="498">
        <f t="shared" si="65"/>
        <v>0</v>
      </c>
      <c r="BC43" s="498">
        <f t="shared" si="66"/>
        <v>0</v>
      </c>
      <c r="BD43" s="496">
        <f t="shared" si="24"/>
        <v>0</v>
      </c>
      <c r="BE43" s="497">
        <f t="shared" si="25"/>
        <v>0</v>
      </c>
      <c r="BF43" s="502">
        <f t="shared" si="26"/>
        <v>0</v>
      </c>
      <c r="BG43" s="496">
        <f t="shared" si="59"/>
        <v>0</v>
      </c>
      <c r="BH43" s="497">
        <f t="shared" si="60"/>
        <v>0</v>
      </c>
      <c r="BI43" s="502">
        <f t="shared" si="61"/>
        <v>0</v>
      </c>
      <c r="BJ43" s="257"/>
      <c r="BK43" s="260"/>
      <c r="BL43" s="495" t="s">
        <v>101</v>
      </c>
      <c r="BM43" s="496">
        <f>E128/1000</f>
        <v>0</v>
      </c>
      <c r="BN43" s="498">
        <f t="shared" ref="BN43:BN50" si="78">BM43*$AN$23</f>
        <v>0</v>
      </c>
      <c r="BO43" s="498">
        <f t="shared" si="46"/>
        <v>0</v>
      </c>
      <c r="BP43" s="498">
        <f t="shared" si="47"/>
        <v>0</v>
      </c>
      <c r="BQ43" s="518">
        <f t="shared" si="29"/>
        <v>0</v>
      </c>
      <c r="BR43" s="498">
        <f t="shared" si="30"/>
        <v>0</v>
      </c>
      <c r="BS43" s="499">
        <f t="shared" si="31"/>
        <v>0</v>
      </c>
      <c r="BT43" s="496">
        <f t="shared" si="62"/>
        <v>0</v>
      </c>
      <c r="BU43" s="497">
        <f t="shared" si="63"/>
        <v>0</v>
      </c>
      <c r="BV43" s="502">
        <f t="shared" si="64"/>
        <v>0</v>
      </c>
      <c r="BX43" s="339"/>
      <c r="BY43" s="339"/>
      <c r="BZ43" s="39"/>
    </row>
    <row r="44" spans="3:78" ht="12.75" customHeight="1">
      <c r="C44" s="157" t="str">
        <f ca="1">+IF(OFFSET(Processes!B25,$D$11,0)="*","*",OFFSET(Processes!D25,$D$11,0))</f>
        <v>AGRCOBLPGE1</v>
      </c>
      <c r="D44" s="157" t="str">
        <f ca="1">+OFFSET(Processes!E25,$D$11,0)</f>
        <v>Agriculture Heat High Temp. Boiler - Liquified Petroleum Gas Existing 1</v>
      </c>
      <c r="E44" s="156" t="str">
        <f>+Processes!O25</f>
        <v>AGRLPG</v>
      </c>
      <c r="F44" s="156" t="str">
        <f>Commodities!$D$7</f>
        <v>AGDCO</v>
      </c>
      <c r="G44" s="289">
        <f t="shared" si="67"/>
        <v>0</v>
      </c>
      <c r="H44" s="289">
        <f t="shared" si="67"/>
        <v>0</v>
      </c>
      <c r="I44" s="289">
        <f t="shared" si="67"/>
        <v>0</v>
      </c>
      <c r="J44" s="289">
        <f t="shared" si="68"/>
        <v>0</v>
      </c>
      <c r="K44" s="289">
        <f t="shared" si="68"/>
        <v>0</v>
      </c>
      <c r="L44" s="289">
        <f t="shared" si="68"/>
        <v>0</v>
      </c>
      <c r="M44" s="289">
        <f t="shared" si="69"/>
        <v>0</v>
      </c>
      <c r="N44" s="289">
        <f t="shared" si="69"/>
        <v>0</v>
      </c>
      <c r="O44" s="289">
        <f t="shared" si="69"/>
        <v>0</v>
      </c>
      <c r="P44" s="289">
        <f t="shared" si="2"/>
        <v>0</v>
      </c>
      <c r="Q44" s="289">
        <f t="shared" si="3"/>
        <v>0</v>
      </c>
      <c r="R44" s="289">
        <f t="shared" si="4"/>
        <v>0</v>
      </c>
      <c r="S44" s="289">
        <f t="shared" si="5"/>
        <v>0</v>
      </c>
      <c r="T44" s="289">
        <f t="shared" si="6"/>
        <v>0</v>
      </c>
      <c r="U44" s="289">
        <f t="shared" si="7"/>
        <v>0</v>
      </c>
      <c r="V44" s="289">
        <v>5</v>
      </c>
      <c r="W44" s="306">
        <f>H147</f>
        <v>0.97960800000000003</v>
      </c>
      <c r="X44" s="459">
        <f t="shared" si="70"/>
        <v>0.97960800000000003</v>
      </c>
      <c r="Y44" s="459">
        <f t="shared" si="70"/>
        <v>0.97960800000000003</v>
      </c>
      <c r="Z44" s="161">
        <f t="shared" si="54"/>
        <v>3.1536000000000002E-2</v>
      </c>
      <c r="AA44" s="345">
        <f t="shared" si="71"/>
        <v>0.5</v>
      </c>
      <c r="AB44" s="252">
        <v>20</v>
      </c>
      <c r="AC44" s="241"/>
      <c r="AD44" s="241"/>
      <c r="AE44" s="247"/>
      <c r="AF44" s="257"/>
      <c r="AG44" s="217">
        <f t="shared" si="72"/>
        <v>0</v>
      </c>
      <c r="AH44" s="217">
        <f t="shared" si="73"/>
        <v>0</v>
      </c>
      <c r="AI44" s="217">
        <f t="shared" si="74"/>
        <v>0</v>
      </c>
      <c r="AK44" s="260"/>
      <c r="AL44" s="495" t="s">
        <v>53</v>
      </c>
      <c r="AM44" s="496">
        <f>H78/1000</f>
        <v>0</v>
      </c>
      <c r="AN44" s="497">
        <f t="shared" ref="AN44" si="79">AM44*$AN$23</f>
        <v>0</v>
      </c>
      <c r="AO44" s="498">
        <f t="shared" si="55"/>
        <v>0</v>
      </c>
      <c r="AP44" s="498">
        <f t="shared" si="56"/>
        <v>0</v>
      </c>
      <c r="AQ44" s="518">
        <f t="shared" si="21"/>
        <v>0</v>
      </c>
      <c r="AR44" s="498">
        <f t="shared" si="22"/>
        <v>0</v>
      </c>
      <c r="AS44" s="499">
        <f t="shared" si="23"/>
        <v>0</v>
      </c>
      <c r="AT44" s="496">
        <f t="shared" si="76"/>
        <v>0</v>
      </c>
      <c r="AU44" s="497">
        <f t="shared" si="76"/>
        <v>0</v>
      </c>
      <c r="AV44" s="502">
        <f t="shared" si="76"/>
        <v>0</v>
      </c>
      <c r="AW44" s="257"/>
      <c r="AX44" s="260"/>
      <c r="AY44" s="495" t="s">
        <v>53</v>
      </c>
      <c r="AZ44" s="496">
        <f>H103/1000</f>
        <v>0</v>
      </c>
      <c r="BA44" s="498">
        <f t="shared" si="77"/>
        <v>0</v>
      </c>
      <c r="BB44" s="498">
        <f t="shared" si="65"/>
        <v>0</v>
      </c>
      <c r="BC44" s="498">
        <f t="shared" si="66"/>
        <v>0</v>
      </c>
      <c r="BD44" s="496">
        <f t="shared" si="24"/>
        <v>0</v>
      </c>
      <c r="BE44" s="497">
        <f t="shared" si="25"/>
        <v>0</v>
      </c>
      <c r="BF44" s="502">
        <f t="shared" si="26"/>
        <v>0</v>
      </c>
      <c r="BG44" s="496">
        <f t="shared" si="59"/>
        <v>0</v>
      </c>
      <c r="BH44" s="497">
        <f t="shared" si="60"/>
        <v>0</v>
      </c>
      <c r="BI44" s="502">
        <f t="shared" si="61"/>
        <v>0</v>
      </c>
      <c r="BJ44" s="257"/>
      <c r="BK44" s="260"/>
      <c r="BL44" s="495" t="s">
        <v>53</v>
      </c>
      <c r="BM44" s="496">
        <f>H128/1000</f>
        <v>0</v>
      </c>
      <c r="BN44" s="498">
        <f t="shared" si="78"/>
        <v>0</v>
      </c>
      <c r="BO44" s="498">
        <f t="shared" si="46"/>
        <v>0</v>
      </c>
      <c r="BP44" s="498">
        <f t="shared" si="47"/>
        <v>0</v>
      </c>
      <c r="BQ44" s="518">
        <f t="shared" si="29"/>
        <v>0</v>
      </c>
      <c r="BR44" s="498">
        <f t="shared" si="30"/>
        <v>0</v>
      </c>
      <c r="BS44" s="499">
        <f t="shared" si="31"/>
        <v>0</v>
      </c>
      <c r="BT44" s="496">
        <f t="shared" si="62"/>
        <v>0</v>
      </c>
      <c r="BU44" s="497">
        <f t="shared" si="63"/>
        <v>0</v>
      </c>
      <c r="BV44" s="502">
        <f t="shared" si="64"/>
        <v>0</v>
      </c>
      <c r="BX44" s="339"/>
      <c r="BY44" s="339"/>
    </row>
    <row r="45" spans="3:78" ht="12.75" customHeight="1">
      <c r="C45" s="157" t="str">
        <f ca="1">+IF(OFFSET(Processes!B26,$D$11,0)="*","*",OFFSET(Processes!D26,$D$11,0))</f>
        <v>AGRCOBWSTE1</v>
      </c>
      <c r="D45" s="157" t="str">
        <f ca="1">+OFFSET(Processes!E26,$D$11,0)</f>
        <v>Agriculture Heat High Temp. Boiler - Waste Existing 1</v>
      </c>
      <c r="E45" s="156" t="str">
        <f>+Processes!O26</f>
        <v>AGRWST</v>
      </c>
      <c r="F45" s="156" t="str">
        <f>Commodities!$D$7</f>
        <v>AGDCO</v>
      </c>
      <c r="G45" s="289">
        <f t="shared" si="67"/>
        <v>0</v>
      </c>
      <c r="H45" s="289">
        <f t="shared" si="67"/>
        <v>0</v>
      </c>
      <c r="I45" s="289">
        <f t="shared" si="67"/>
        <v>0</v>
      </c>
      <c r="J45" s="289">
        <f t="shared" si="68"/>
        <v>0</v>
      </c>
      <c r="K45" s="289">
        <f t="shared" si="68"/>
        <v>0</v>
      </c>
      <c r="L45" s="289">
        <f t="shared" si="68"/>
        <v>0</v>
      </c>
      <c r="M45" s="289">
        <f t="shared" si="69"/>
        <v>0</v>
      </c>
      <c r="N45" s="289">
        <f t="shared" si="69"/>
        <v>0</v>
      </c>
      <c r="O45" s="289">
        <f t="shared" si="69"/>
        <v>0</v>
      </c>
      <c r="P45" s="289">
        <f t="shared" si="2"/>
        <v>0</v>
      </c>
      <c r="Q45" s="289">
        <f t="shared" si="3"/>
        <v>0</v>
      </c>
      <c r="R45" s="289">
        <f t="shared" si="4"/>
        <v>0</v>
      </c>
      <c r="S45" s="289">
        <f t="shared" si="5"/>
        <v>0</v>
      </c>
      <c r="T45" s="289">
        <f t="shared" si="6"/>
        <v>0</v>
      </c>
      <c r="U45" s="289">
        <f t="shared" si="7"/>
        <v>0</v>
      </c>
      <c r="V45" s="289">
        <v>5</v>
      </c>
      <c r="W45" s="306">
        <f>L147</f>
        <v>0.91237999999999997</v>
      </c>
      <c r="X45" s="459">
        <f t="shared" si="70"/>
        <v>0.91237999999999997</v>
      </c>
      <c r="Y45" s="459">
        <f t="shared" si="70"/>
        <v>0.91237999999999997</v>
      </c>
      <c r="Z45" s="161">
        <f t="shared" si="54"/>
        <v>3.1536000000000002E-2</v>
      </c>
      <c r="AA45" s="345">
        <f t="shared" si="71"/>
        <v>0.5</v>
      </c>
      <c r="AB45" s="252">
        <v>20</v>
      </c>
      <c r="AC45" s="243"/>
      <c r="AD45" s="243"/>
      <c r="AE45" s="247"/>
      <c r="AF45" s="257"/>
      <c r="AG45" s="217">
        <f t="shared" si="72"/>
        <v>0</v>
      </c>
      <c r="AH45" s="217">
        <f t="shared" si="73"/>
        <v>0</v>
      </c>
      <c r="AI45" s="217">
        <f t="shared" si="74"/>
        <v>0</v>
      </c>
      <c r="AK45" s="260"/>
      <c r="AL45" s="495" t="s">
        <v>102</v>
      </c>
      <c r="AM45" s="496">
        <f>$N78/1000</f>
        <v>0</v>
      </c>
      <c r="AN45" s="497">
        <f t="shared" ref="AN45" si="80">AM45*$AN$23</f>
        <v>0</v>
      </c>
      <c r="AO45" s="498">
        <f t="shared" si="55"/>
        <v>0</v>
      </c>
      <c r="AP45" s="498">
        <f t="shared" si="56"/>
        <v>0</v>
      </c>
      <c r="AQ45" s="518">
        <f t="shared" si="21"/>
        <v>0</v>
      </c>
      <c r="AR45" s="498">
        <f t="shared" si="22"/>
        <v>0</v>
      </c>
      <c r="AS45" s="499">
        <f t="shared" si="23"/>
        <v>0</v>
      </c>
      <c r="AT45" s="496">
        <f t="shared" si="76"/>
        <v>0</v>
      </c>
      <c r="AU45" s="497">
        <f t="shared" si="76"/>
        <v>0</v>
      </c>
      <c r="AV45" s="502">
        <f t="shared" si="76"/>
        <v>0</v>
      </c>
      <c r="AW45" s="257"/>
      <c r="AX45" s="260"/>
      <c r="AY45" s="495" t="s">
        <v>102</v>
      </c>
      <c r="AZ45" s="496">
        <f>$N103/1000</f>
        <v>0</v>
      </c>
      <c r="BA45" s="497">
        <f t="shared" si="77"/>
        <v>0</v>
      </c>
      <c r="BB45" s="498">
        <f t="shared" si="65"/>
        <v>0</v>
      </c>
      <c r="BC45" s="498">
        <f t="shared" si="66"/>
        <v>0</v>
      </c>
      <c r="BD45" s="496">
        <f t="shared" si="24"/>
        <v>0</v>
      </c>
      <c r="BE45" s="497">
        <f t="shared" si="25"/>
        <v>0</v>
      </c>
      <c r="BF45" s="502">
        <f t="shared" si="26"/>
        <v>0</v>
      </c>
      <c r="BG45" s="496">
        <f t="shared" si="59"/>
        <v>0</v>
      </c>
      <c r="BH45" s="497">
        <f t="shared" si="60"/>
        <v>0</v>
      </c>
      <c r="BI45" s="502">
        <f t="shared" si="61"/>
        <v>0</v>
      </c>
      <c r="BJ45" s="257"/>
      <c r="BK45" s="260"/>
      <c r="BL45" s="495" t="s">
        <v>102</v>
      </c>
      <c r="BM45" s="496">
        <f>$N128/1000</f>
        <v>0</v>
      </c>
      <c r="BN45" s="497">
        <f t="shared" si="78"/>
        <v>0</v>
      </c>
      <c r="BO45" s="498">
        <f t="shared" si="46"/>
        <v>0</v>
      </c>
      <c r="BP45" s="498">
        <f t="shared" si="47"/>
        <v>0</v>
      </c>
      <c r="BQ45" s="518">
        <f t="shared" si="29"/>
        <v>0</v>
      </c>
      <c r="BR45" s="498">
        <f t="shared" si="30"/>
        <v>0</v>
      </c>
      <c r="BS45" s="499">
        <f t="shared" si="31"/>
        <v>0</v>
      </c>
      <c r="BT45" s="496">
        <f t="shared" si="62"/>
        <v>0</v>
      </c>
      <c r="BU45" s="497">
        <f t="shared" si="63"/>
        <v>0</v>
      </c>
      <c r="BV45" s="502">
        <f t="shared" si="64"/>
        <v>0</v>
      </c>
    </row>
    <row r="46" spans="3:78" ht="12.75" customHeight="1">
      <c r="C46" s="135" t="str">
        <f ca="1">+IF(OFFSET(Processes!B27,$D$11,0)="*","*",OFFSET(Processes!D27,$D$11,0))</f>
        <v>AGRCOBELCE1</v>
      </c>
      <c r="D46" s="135" t="str">
        <f ca="1">+OFFSET(Processes!E27,$D$11,0)</f>
        <v>Agriculture Heat High Temp. Boiler - Electricity Existing 1</v>
      </c>
      <c r="E46" s="158" t="str">
        <f>+Processes!O27</f>
        <v>AGRELC</v>
      </c>
      <c r="F46" s="156" t="str">
        <f>Commodities!$D$7</f>
        <v>AGDCO</v>
      </c>
      <c r="G46" s="291">
        <f>AN46/($Z46*$AA46)*G$21*W46</f>
        <v>122.52296860456619</v>
      </c>
      <c r="H46" s="291">
        <f t="shared" si="67"/>
        <v>0</v>
      </c>
      <c r="I46" s="291">
        <f t="shared" si="67"/>
        <v>0</v>
      </c>
      <c r="J46" s="291">
        <f>BA46/($Z46*$AA46)*J$21*W46</f>
        <v>116.53446457077627</v>
      </c>
      <c r="K46" s="291">
        <f t="shared" si="68"/>
        <v>0</v>
      </c>
      <c r="L46" s="291">
        <f t="shared" si="68"/>
        <v>0</v>
      </c>
      <c r="M46" s="291">
        <f t="shared" si="69"/>
        <v>106.43579278995435</v>
      </c>
      <c r="N46" s="291">
        <f t="shared" si="69"/>
        <v>0</v>
      </c>
      <c r="O46" s="291">
        <f t="shared" si="69"/>
        <v>0</v>
      </c>
      <c r="P46" s="291">
        <f t="shared" si="2"/>
        <v>106.43579278995435</v>
      </c>
      <c r="Q46" s="291">
        <f t="shared" si="3"/>
        <v>0</v>
      </c>
      <c r="R46" s="291">
        <f t="shared" si="4"/>
        <v>0</v>
      </c>
      <c r="S46" s="291">
        <f t="shared" si="5"/>
        <v>0</v>
      </c>
      <c r="T46" s="291">
        <f t="shared" si="6"/>
        <v>0</v>
      </c>
      <c r="U46" s="291">
        <f t="shared" si="7"/>
        <v>0</v>
      </c>
      <c r="V46" s="494">
        <v>5</v>
      </c>
      <c r="W46" s="308">
        <f>M147</f>
        <v>0.91237999999999997</v>
      </c>
      <c r="X46" s="460">
        <f t="shared" si="70"/>
        <v>0.91237999999999997</v>
      </c>
      <c r="Y46" s="460">
        <f t="shared" si="70"/>
        <v>0.91237999999999997</v>
      </c>
      <c r="Z46" s="154">
        <f t="shared" si="54"/>
        <v>3.1536000000000002E-2</v>
      </c>
      <c r="AA46" s="344">
        <f t="shared" si="71"/>
        <v>0.5</v>
      </c>
      <c r="AB46" s="251">
        <v>20</v>
      </c>
      <c r="AC46" s="242"/>
      <c r="AD46" s="242"/>
      <c r="AE46" s="246"/>
      <c r="AF46" s="257"/>
      <c r="AG46" s="217">
        <f t="shared" si="72"/>
        <v>2.1153599999999999</v>
      </c>
      <c r="AH46" s="217">
        <f t="shared" si="73"/>
        <v>1.9940400000000003</v>
      </c>
      <c r="AI46" s="217">
        <f t="shared" si="74"/>
        <v>1.8212400000000004</v>
      </c>
      <c r="AK46" s="317"/>
      <c r="AL46" s="503" t="s">
        <v>61</v>
      </c>
      <c r="AM46" s="504">
        <f>O78/1000</f>
        <v>2.1153599999999999</v>
      </c>
      <c r="AN46" s="497">
        <f t="shared" ref="AN46:AN48" si="81">AM46*$AN$23</f>
        <v>2.1153599999999999</v>
      </c>
      <c r="AO46" s="498">
        <f t="shared" si="55"/>
        <v>0</v>
      </c>
      <c r="AP46" s="498">
        <f t="shared" si="56"/>
        <v>0</v>
      </c>
      <c r="AQ46" s="522">
        <f t="shared" si="21"/>
        <v>1.9300121567999999</v>
      </c>
      <c r="AR46" s="512">
        <f>IFERROR(H46*$Z46*$AA46/H$21,0)</f>
        <v>0</v>
      </c>
      <c r="AS46" s="513">
        <f t="shared" si="23"/>
        <v>0</v>
      </c>
      <c r="AT46" s="504">
        <f t="shared" si="76"/>
        <v>2.1153599999999999</v>
      </c>
      <c r="AU46" s="505">
        <f t="shared" si="76"/>
        <v>0</v>
      </c>
      <c r="AV46" s="506">
        <f t="shared" si="76"/>
        <v>0</v>
      </c>
      <c r="AW46" s="257"/>
      <c r="AX46" s="317"/>
      <c r="AY46" s="503" t="s">
        <v>61</v>
      </c>
      <c r="AZ46" s="504">
        <f>O103/1000</f>
        <v>1.9940400000000003</v>
      </c>
      <c r="BA46" s="512">
        <f t="shared" si="77"/>
        <v>1.9940400000000003</v>
      </c>
      <c r="BB46" s="512">
        <f>AZ46*$BB$23</f>
        <v>0</v>
      </c>
      <c r="BC46" s="512">
        <f>AZ46*$BC$23</f>
        <v>0</v>
      </c>
      <c r="BD46" s="504">
        <f>IFERROR(J46*$Z46*AA46/J$21,0)</f>
        <v>1.8193222152000001</v>
      </c>
      <c r="BE46" s="505">
        <f t="shared" si="25"/>
        <v>0</v>
      </c>
      <c r="BF46" s="506">
        <f>IFERROR(L46*$Z46*AA46/L$21,0)</f>
        <v>0</v>
      </c>
      <c r="BG46" s="504">
        <f t="shared" si="59"/>
        <v>1.9940400000000003</v>
      </c>
      <c r="BH46" s="505">
        <f t="shared" si="60"/>
        <v>0</v>
      </c>
      <c r="BI46" s="506">
        <f t="shared" si="61"/>
        <v>0</v>
      </c>
      <c r="BJ46" s="257"/>
      <c r="BK46" s="317"/>
      <c r="BL46" s="503" t="s">
        <v>61</v>
      </c>
      <c r="BM46" s="504">
        <f>O128/1000</f>
        <v>1.8212400000000002</v>
      </c>
      <c r="BN46" s="512">
        <f t="shared" si="78"/>
        <v>1.8212400000000002</v>
      </c>
      <c r="BO46" s="512">
        <f t="shared" si="46"/>
        <v>0</v>
      </c>
      <c r="BP46" s="512">
        <f>BM46*$BC$23</f>
        <v>0</v>
      </c>
      <c r="BQ46" s="522">
        <f t="shared" si="29"/>
        <v>1.6616629512000003</v>
      </c>
      <c r="BR46" s="512">
        <f t="shared" si="30"/>
        <v>0</v>
      </c>
      <c r="BS46" s="513">
        <f t="shared" si="31"/>
        <v>0</v>
      </c>
      <c r="BT46" s="504">
        <f t="shared" si="62"/>
        <v>1.8212400000000004</v>
      </c>
      <c r="BU46" s="505">
        <f t="shared" si="63"/>
        <v>0</v>
      </c>
      <c r="BV46" s="506">
        <f t="shared" si="64"/>
        <v>0</v>
      </c>
    </row>
    <row r="47" spans="3:78" ht="12.75" customHeight="1">
      <c r="C47" s="157" t="str">
        <f ca="1">+IF(OFFSET(Processes!B28,$D$11,0)="*","*",OFFSET(Processes!D28,$D$11,0))</f>
        <v>AGRSHBNGAE1</v>
      </c>
      <c r="D47" s="133" t="str">
        <f ca="1">+OFFSET(Processes!E28,$D$11,0)</f>
        <v>Agriculture Heat Room Boiler - Nat. Gas Existing 1</v>
      </c>
      <c r="E47" s="136" t="str">
        <f>+Processes!O28</f>
        <v>AGRSNG1,AGRSNG2,AGRNGA</v>
      </c>
      <c r="F47" s="136" t="str">
        <f>Commodities!$D$8</f>
        <v>AGDSH</v>
      </c>
      <c r="G47" s="289">
        <f t="shared" si="67"/>
        <v>0</v>
      </c>
      <c r="H47" s="289">
        <f t="shared" si="67"/>
        <v>0</v>
      </c>
      <c r="I47" s="289">
        <f t="shared" si="67"/>
        <v>0</v>
      </c>
      <c r="J47" s="289">
        <f t="shared" si="68"/>
        <v>0</v>
      </c>
      <c r="K47" s="289">
        <f t="shared" si="68"/>
        <v>0</v>
      </c>
      <c r="L47" s="289">
        <f t="shared" si="68"/>
        <v>0</v>
      </c>
      <c r="M47" s="290">
        <f t="shared" si="69"/>
        <v>0</v>
      </c>
      <c r="N47" s="290">
        <f t="shared" si="69"/>
        <v>0</v>
      </c>
      <c r="O47" s="290">
        <f t="shared" si="69"/>
        <v>0</v>
      </c>
      <c r="P47" s="289">
        <f t="shared" si="2"/>
        <v>0</v>
      </c>
      <c r="Q47" s="289">
        <f t="shared" si="3"/>
        <v>0</v>
      </c>
      <c r="R47" s="289">
        <f t="shared" si="4"/>
        <v>0</v>
      </c>
      <c r="S47" s="289">
        <f t="shared" si="5"/>
        <v>0</v>
      </c>
      <c r="T47" s="289">
        <f t="shared" si="6"/>
        <v>0</v>
      </c>
      <c r="U47" s="289">
        <f t="shared" si="7"/>
        <v>0</v>
      </c>
      <c r="V47" s="289">
        <v>5</v>
      </c>
      <c r="W47" s="306">
        <f>I151</f>
        <v>1.02</v>
      </c>
      <c r="X47" s="459">
        <f t="shared" si="70"/>
        <v>1.02</v>
      </c>
      <c r="Y47" s="459">
        <f t="shared" si="70"/>
        <v>1.02</v>
      </c>
      <c r="Z47" s="153">
        <f t="shared" si="54"/>
        <v>3.1536000000000002E-2</v>
      </c>
      <c r="AA47" s="345">
        <f t="shared" si="71"/>
        <v>0.5</v>
      </c>
      <c r="AB47" s="252">
        <v>20</v>
      </c>
      <c r="AC47" s="243"/>
      <c r="AD47" s="241"/>
      <c r="AE47" s="247"/>
      <c r="AF47" s="257"/>
      <c r="AG47" s="217">
        <f t="shared" si="72"/>
        <v>0</v>
      </c>
      <c r="AH47" s="217">
        <f t="shared" si="73"/>
        <v>0</v>
      </c>
      <c r="AI47" s="217">
        <f t="shared" si="74"/>
        <v>0</v>
      </c>
      <c r="AK47" s="466" t="str">
        <f>F47</f>
        <v>AGDSH</v>
      </c>
      <c r="AL47" s="507" t="s">
        <v>97</v>
      </c>
      <c r="AM47" s="508">
        <f>(J82+I82)/1000</f>
        <v>0</v>
      </c>
      <c r="AN47" s="510">
        <f t="shared" si="81"/>
        <v>0</v>
      </c>
      <c r="AO47" s="498">
        <f t="shared" si="55"/>
        <v>0</v>
      </c>
      <c r="AP47" s="498">
        <f t="shared" si="56"/>
        <v>0</v>
      </c>
      <c r="AQ47" s="518">
        <f t="shared" si="21"/>
        <v>0</v>
      </c>
      <c r="AR47" s="498">
        <f t="shared" si="22"/>
        <v>0</v>
      </c>
      <c r="AS47" s="499">
        <f t="shared" si="23"/>
        <v>0</v>
      </c>
      <c r="AT47" s="508">
        <f t="shared" si="76"/>
        <v>0</v>
      </c>
      <c r="AU47" s="510">
        <f t="shared" si="76"/>
        <v>0</v>
      </c>
      <c r="AV47" s="511">
        <f t="shared" si="76"/>
        <v>0</v>
      </c>
      <c r="AW47" s="257"/>
      <c r="AX47" s="466" t="str">
        <f t="shared" si="13"/>
        <v>AGDSH</v>
      </c>
      <c r="AY47" s="507" t="s">
        <v>97</v>
      </c>
      <c r="AZ47" s="508">
        <f>(J107+I107)/1000</f>
        <v>0</v>
      </c>
      <c r="BA47" s="510">
        <f t="shared" si="77"/>
        <v>0</v>
      </c>
      <c r="BB47" s="498">
        <f t="shared" si="65"/>
        <v>0</v>
      </c>
      <c r="BC47" s="498">
        <f t="shared" si="66"/>
        <v>0</v>
      </c>
      <c r="BD47" s="508">
        <f t="shared" si="24"/>
        <v>0</v>
      </c>
      <c r="BE47" s="510">
        <f t="shared" si="25"/>
        <v>0</v>
      </c>
      <c r="BF47" s="511">
        <f t="shared" si="26"/>
        <v>0</v>
      </c>
      <c r="BG47" s="508">
        <f t="shared" si="59"/>
        <v>0</v>
      </c>
      <c r="BH47" s="510">
        <f t="shared" si="60"/>
        <v>0</v>
      </c>
      <c r="BI47" s="511">
        <f t="shared" si="61"/>
        <v>0</v>
      </c>
      <c r="BJ47" s="257"/>
      <c r="BK47" s="466" t="str">
        <f>AK47</f>
        <v>AGDSH</v>
      </c>
      <c r="BL47" s="507" t="s">
        <v>97</v>
      </c>
      <c r="BM47" s="508">
        <f>(J132+I132)/1000</f>
        <v>0</v>
      </c>
      <c r="BN47" s="510">
        <f t="shared" si="78"/>
        <v>0</v>
      </c>
      <c r="BO47" s="498">
        <f t="shared" si="46"/>
        <v>0</v>
      </c>
      <c r="BP47" s="498">
        <f t="shared" si="47"/>
        <v>0</v>
      </c>
      <c r="BQ47" s="518">
        <f t="shared" si="29"/>
        <v>0</v>
      </c>
      <c r="BR47" s="498">
        <f t="shared" si="30"/>
        <v>0</v>
      </c>
      <c r="BS47" s="499">
        <f t="shared" si="31"/>
        <v>0</v>
      </c>
      <c r="BT47" s="508">
        <f t="shared" si="62"/>
        <v>0</v>
      </c>
      <c r="BU47" s="510">
        <f t="shared" si="63"/>
        <v>0</v>
      </c>
      <c r="BV47" s="511">
        <f t="shared" si="64"/>
        <v>0</v>
      </c>
    </row>
    <row r="48" spans="3:78" ht="12.75" customHeight="1">
      <c r="C48" s="157" t="str">
        <f ca="1">+IF(OFFSET(Processes!B29,$D$11,0)="*","*",OFFSET(Processes!D29,$D$11,0))</f>
        <v>AGRSHBCOAE1</v>
      </c>
      <c r="D48" s="133" t="str">
        <f ca="1">+OFFSET(Processes!E29,$D$11,0)</f>
        <v>Agriculture Heat Room Boiler - Coal Existing 1</v>
      </c>
      <c r="E48" s="136" t="str">
        <f>+Processes!O29</f>
        <v>AGRCOA</v>
      </c>
      <c r="F48" s="136" t="str">
        <f>Commodities!$D$8</f>
        <v>AGDSH</v>
      </c>
      <c r="G48" s="289">
        <f t="shared" si="67"/>
        <v>0</v>
      </c>
      <c r="H48" s="289">
        <f t="shared" si="67"/>
        <v>0</v>
      </c>
      <c r="I48" s="289">
        <f t="shared" si="67"/>
        <v>0</v>
      </c>
      <c r="J48" s="289">
        <f t="shared" si="68"/>
        <v>0</v>
      </c>
      <c r="K48" s="289">
        <f t="shared" si="68"/>
        <v>0</v>
      </c>
      <c r="L48" s="289">
        <f t="shared" si="68"/>
        <v>0</v>
      </c>
      <c r="M48" s="289">
        <f t="shared" si="69"/>
        <v>0</v>
      </c>
      <c r="N48" s="289">
        <f t="shared" si="69"/>
        <v>0</v>
      </c>
      <c r="O48" s="289">
        <f t="shared" si="69"/>
        <v>0</v>
      </c>
      <c r="P48" s="289">
        <f t="shared" si="2"/>
        <v>0</v>
      </c>
      <c r="Q48" s="289">
        <f t="shared" si="3"/>
        <v>0</v>
      </c>
      <c r="R48" s="289">
        <f t="shared" si="4"/>
        <v>0</v>
      </c>
      <c r="S48" s="289">
        <f t="shared" si="5"/>
        <v>0</v>
      </c>
      <c r="T48" s="289">
        <f t="shared" si="6"/>
        <v>0</v>
      </c>
      <c r="U48" s="289">
        <f t="shared" si="7"/>
        <v>0</v>
      </c>
      <c r="V48" s="289">
        <v>5</v>
      </c>
      <c r="W48" s="306">
        <f>D151</f>
        <v>0.95</v>
      </c>
      <c r="X48" s="459">
        <f t="shared" si="70"/>
        <v>0.95</v>
      </c>
      <c r="Y48" s="459">
        <f t="shared" si="70"/>
        <v>0.95</v>
      </c>
      <c r="Z48" s="153">
        <f t="shared" si="54"/>
        <v>3.1536000000000002E-2</v>
      </c>
      <c r="AA48" s="343">
        <f t="shared" si="71"/>
        <v>0.5</v>
      </c>
      <c r="AB48" s="250">
        <v>20</v>
      </c>
      <c r="AC48" s="243"/>
      <c r="AD48" s="241"/>
      <c r="AE48" s="247"/>
      <c r="AF48" s="257"/>
      <c r="AG48" s="217">
        <f t="shared" si="72"/>
        <v>0</v>
      </c>
      <c r="AH48" s="217">
        <f t="shared" si="73"/>
        <v>0</v>
      </c>
      <c r="AI48" s="217">
        <f t="shared" si="74"/>
        <v>0</v>
      </c>
      <c r="AK48" s="318"/>
      <c r="AL48" s="495" t="s">
        <v>98</v>
      </c>
      <c r="AM48" s="496">
        <f>D82/1000</f>
        <v>0</v>
      </c>
      <c r="AN48" s="497">
        <f t="shared" si="81"/>
        <v>0</v>
      </c>
      <c r="AO48" s="498">
        <f t="shared" si="55"/>
        <v>0</v>
      </c>
      <c r="AP48" s="498">
        <f t="shared" si="56"/>
        <v>0</v>
      </c>
      <c r="AQ48" s="518">
        <f t="shared" si="21"/>
        <v>0</v>
      </c>
      <c r="AR48" s="498">
        <f t="shared" si="22"/>
        <v>0</v>
      </c>
      <c r="AS48" s="499">
        <f t="shared" si="23"/>
        <v>0</v>
      </c>
      <c r="AT48" s="496">
        <f t="shared" si="76"/>
        <v>0</v>
      </c>
      <c r="AU48" s="497">
        <f t="shared" si="76"/>
        <v>0</v>
      </c>
      <c r="AV48" s="502">
        <f t="shared" si="76"/>
        <v>0</v>
      </c>
      <c r="AW48" s="257"/>
      <c r="AX48" s="318"/>
      <c r="AY48" s="495" t="s">
        <v>98</v>
      </c>
      <c r="AZ48" s="496">
        <f>D107/1000</f>
        <v>0</v>
      </c>
      <c r="BA48" s="497">
        <f t="shared" si="77"/>
        <v>0</v>
      </c>
      <c r="BB48" s="498">
        <f t="shared" si="65"/>
        <v>0</v>
      </c>
      <c r="BC48" s="498">
        <f t="shared" si="66"/>
        <v>0</v>
      </c>
      <c r="BD48" s="496">
        <f t="shared" si="24"/>
        <v>0</v>
      </c>
      <c r="BE48" s="497">
        <f t="shared" si="25"/>
        <v>0</v>
      </c>
      <c r="BF48" s="502">
        <f t="shared" si="26"/>
        <v>0</v>
      </c>
      <c r="BG48" s="496">
        <f t="shared" si="59"/>
        <v>0</v>
      </c>
      <c r="BH48" s="497">
        <f t="shared" si="60"/>
        <v>0</v>
      </c>
      <c r="BI48" s="502">
        <f t="shared" si="61"/>
        <v>0</v>
      </c>
      <c r="BJ48" s="257"/>
      <c r="BK48" s="318"/>
      <c r="BL48" s="495" t="s">
        <v>98</v>
      </c>
      <c r="BM48" s="496">
        <f>D132/1000</f>
        <v>0</v>
      </c>
      <c r="BN48" s="497">
        <f t="shared" si="78"/>
        <v>0</v>
      </c>
      <c r="BO48" s="498">
        <f t="shared" si="46"/>
        <v>0</v>
      </c>
      <c r="BP48" s="498">
        <f t="shared" si="47"/>
        <v>0</v>
      </c>
      <c r="BQ48" s="518">
        <f t="shared" si="29"/>
        <v>0</v>
      </c>
      <c r="BR48" s="498">
        <f t="shared" si="30"/>
        <v>0</v>
      </c>
      <c r="BS48" s="499">
        <f t="shared" si="31"/>
        <v>0</v>
      </c>
      <c r="BT48" s="496">
        <f t="shared" si="62"/>
        <v>0</v>
      </c>
      <c r="BU48" s="497">
        <f t="shared" si="63"/>
        <v>0</v>
      </c>
      <c r="BV48" s="502">
        <f t="shared" si="64"/>
        <v>0</v>
      </c>
    </row>
    <row r="49" spans="3:78" ht="12.75" customHeight="1">
      <c r="C49" s="157" t="str">
        <f ca="1">+IF(OFFSET(Processes!B30,$D$11,0)="*","*",OFFSET(Processes!D30,$D$11,0))</f>
        <v>AGRSHBDSLE1</v>
      </c>
      <c r="D49" s="133" t="str">
        <f ca="1">+OFFSET(Processes!E30,$D$11,0)</f>
        <v>Agriculture Heat Room Boiler - Diesel Existing 1</v>
      </c>
      <c r="E49" s="136" t="str">
        <f>+Processes!O30</f>
        <v>AGRDSB1,AGRDSB2,AGRDSL</v>
      </c>
      <c r="F49" s="136" t="str">
        <f>Commodities!$D$8</f>
        <v>AGDSH</v>
      </c>
      <c r="G49" s="289">
        <f t="shared" si="67"/>
        <v>0</v>
      </c>
      <c r="H49" s="289">
        <f t="shared" si="67"/>
        <v>0</v>
      </c>
      <c r="I49" s="289">
        <f t="shared" si="67"/>
        <v>0</v>
      </c>
      <c r="J49" s="289">
        <f t="shared" si="68"/>
        <v>0</v>
      </c>
      <c r="K49" s="289">
        <f t="shared" si="68"/>
        <v>0</v>
      </c>
      <c r="L49" s="289">
        <f t="shared" si="68"/>
        <v>0</v>
      </c>
      <c r="M49" s="289">
        <f t="shared" si="69"/>
        <v>0</v>
      </c>
      <c r="N49" s="289">
        <f t="shared" si="69"/>
        <v>0</v>
      </c>
      <c r="O49" s="289">
        <f t="shared" si="69"/>
        <v>0</v>
      </c>
      <c r="P49" s="289">
        <f t="shared" si="2"/>
        <v>0</v>
      </c>
      <c r="Q49" s="289">
        <f t="shared" si="3"/>
        <v>0</v>
      </c>
      <c r="R49" s="289">
        <f t="shared" si="4"/>
        <v>0</v>
      </c>
      <c r="S49" s="289">
        <f t="shared" si="5"/>
        <v>0</v>
      </c>
      <c r="T49" s="289">
        <f t="shared" si="6"/>
        <v>0</v>
      </c>
      <c r="U49" s="289">
        <f t="shared" si="7"/>
        <v>0</v>
      </c>
      <c r="V49" s="289">
        <v>5</v>
      </c>
      <c r="W49" s="306">
        <f>F151</f>
        <v>0.96</v>
      </c>
      <c r="X49" s="459">
        <f t="shared" si="70"/>
        <v>0.96</v>
      </c>
      <c r="Y49" s="459">
        <f t="shared" si="70"/>
        <v>0.96</v>
      </c>
      <c r="Z49" s="153">
        <f t="shared" si="54"/>
        <v>3.1536000000000002E-2</v>
      </c>
      <c r="AA49" s="345">
        <f t="shared" si="71"/>
        <v>0.5</v>
      </c>
      <c r="AB49" s="252">
        <v>20</v>
      </c>
      <c r="AC49" s="243"/>
      <c r="AD49" s="241"/>
      <c r="AE49" s="247"/>
      <c r="AF49" s="257"/>
      <c r="AG49" s="217">
        <f t="shared" si="72"/>
        <v>0</v>
      </c>
      <c r="AH49" s="217">
        <f t="shared" si="73"/>
        <v>0</v>
      </c>
      <c r="AI49" s="217">
        <f t="shared" si="74"/>
        <v>0</v>
      </c>
      <c r="AK49" s="318"/>
      <c r="AL49" s="495" t="s">
        <v>59</v>
      </c>
      <c r="AM49" s="496">
        <f>(F82+L82)/1000</f>
        <v>0</v>
      </c>
      <c r="AN49" s="497">
        <f t="shared" ref="AN49:AN62" si="82">AM49*$AN$23</f>
        <v>0</v>
      </c>
      <c r="AO49" s="498">
        <f t="shared" ref="AO49:AO62" si="83">AM49*$AO$23</f>
        <v>0</v>
      </c>
      <c r="AP49" s="498">
        <f t="shared" ref="AP49:AP62" si="84">AM49*$AP$23</f>
        <v>0</v>
      </c>
      <c r="AQ49" s="518">
        <f t="shared" si="21"/>
        <v>0</v>
      </c>
      <c r="AR49" s="498">
        <f t="shared" si="22"/>
        <v>0</v>
      </c>
      <c r="AS49" s="499">
        <f t="shared" si="23"/>
        <v>0</v>
      </c>
      <c r="AT49" s="496">
        <f t="shared" si="76"/>
        <v>0</v>
      </c>
      <c r="AU49" s="497">
        <f t="shared" si="76"/>
        <v>0</v>
      </c>
      <c r="AV49" s="502">
        <f t="shared" si="76"/>
        <v>0</v>
      </c>
      <c r="AW49" s="257"/>
      <c r="AX49" s="318"/>
      <c r="AY49" s="495" t="s">
        <v>59</v>
      </c>
      <c r="AZ49" s="496">
        <f>(F107+L107)/1000</f>
        <v>0</v>
      </c>
      <c r="BA49" s="497">
        <f t="shared" si="77"/>
        <v>0</v>
      </c>
      <c r="BB49" s="498">
        <f t="shared" si="65"/>
        <v>0</v>
      </c>
      <c r="BC49" s="498">
        <f t="shared" si="66"/>
        <v>0</v>
      </c>
      <c r="BD49" s="496">
        <f t="shared" si="24"/>
        <v>0</v>
      </c>
      <c r="BE49" s="497">
        <f t="shared" si="25"/>
        <v>0</v>
      </c>
      <c r="BF49" s="502">
        <f t="shared" si="26"/>
        <v>0</v>
      </c>
      <c r="BG49" s="496">
        <f t="shared" si="59"/>
        <v>0</v>
      </c>
      <c r="BH49" s="497">
        <f t="shared" si="60"/>
        <v>0</v>
      </c>
      <c r="BI49" s="502">
        <f t="shared" si="61"/>
        <v>0</v>
      </c>
      <c r="BJ49" s="257"/>
      <c r="BK49" s="318"/>
      <c r="BL49" s="495" t="s">
        <v>59</v>
      </c>
      <c r="BM49" s="496">
        <f>(F132+L132)/1000</f>
        <v>0</v>
      </c>
      <c r="BN49" s="497">
        <f t="shared" si="78"/>
        <v>0</v>
      </c>
      <c r="BO49" s="498">
        <f t="shared" si="46"/>
        <v>0</v>
      </c>
      <c r="BP49" s="498">
        <f t="shared" si="47"/>
        <v>0</v>
      </c>
      <c r="BQ49" s="518">
        <f t="shared" si="29"/>
        <v>0</v>
      </c>
      <c r="BR49" s="498">
        <f t="shared" si="30"/>
        <v>0</v>
      </c>
      <c r="BS49" s="499">
        <f t="shared" si="31"/>
        <v>0</v>
      </c>
      <c r="BT49" s="496">
        <f t="shared" si="62"/>
        <v>0</v>
      </c>
      <c r="BU49" s="497">
        <f t="shared" si="63"/>
        <v>0</v>
      </c>
      <c r="BV49" s="502">
        <f t="shared" si="64"/>
        <v>0</v>
      </c>
    </row>
    <row r="50" spans="3:78" ht="12.75" customHeight="1">
      <c r="C50" s="157" t="str">
        <f ca="1">+IF(OFFSET(Processes!B31,$D$11,0)="*","*",OFFSET(Processes!D31,$D$11,0))</f>
        <v>AGRSHBWPEE1</v>
      </c>
      <c r="D50" s="133" t="str">
        <f ca="1">+OFFSET(Processes!E31,$D$11,0)</f>
        <v>Agriculture Heat Room Boiler - Wood Pellets Existing 1</v>
      </c>
      <c r="E50" s="136" t="str">
        <f>+Processes!O31</f>
        <v>AGRWPE</v>
      </c>
      <c r="F50" s="136" t="str">
        <f>Commodities!$D$8</f>
        <v>AGDSH</v>
      </c>
      <c r="G50" s="288">
        <f t="shared" si="67"/>
        <v>0</v>
      </c>
      <c r="H50" s="288">
        <f t="shared" si="67"/>
        <v>0</v>
      </c>
      <c r="I50" s="288">
        <f t="shared" si="67"/>
        <v>0</v>
      </c>
      <c r="J50" s="288">
        <f t="shared" si="68"/>
        <v>0</v>
      </c>
      <c r="K50" s="288">
        <f t="shared" si="68"/>
        <v>0</v>
      </c>
      <c r="L50" s="288">
        <f t="shared" si="68"/>
        <v>0</v>
      </c>
      <c r="M50" s="288">
        <f t="shared" si="69"/>
        <v>0</v>
      </c>
      <c r="N50" s="288">
        <f t="shared" si="69"/>
        <v>0</v>
      </c>
      <c r="O50" s="288">
        <f t="shared" si="69"/>
        <v>0</v>
      </c>
      <c r="P50" s="289">
        <f t="shared" si="2"/>
        <v>0</v>
      </c>
      <c r="Q50" s="289">
        <f t="shared" si="3"/>
        <v>0</v>
      </c>
      <c r="R50" s="289">
        <f t="shared" si="4"/>
        <v>0</v>
      </c>
      <c r="S50" s="288">
        <f t="shared" si="5"/>
        <v>0</v>
      </c>
      <c r="T50" s="288">
        <f t="shared" si="6"/>
        <v>0</v>
      </c>
      <c r="U50" s="288">
        <f t="shared" si="7"/>
        <v>0</v>
      </c>
      <c r="V50" s="288">
        <v>5</v>
      </c>
      <c r="W50" s="306">
        <f>K151</f>
        <v>0.85</v>
      </c>
      <c r="X50" s="459">
        <f t="shared" si="70"/>
        <v>0.85</v>
      </c>
      <c r="Y50" s="459">
        <f t="shared" si="70"/>
        <v>0.85</v>
      </c>
      <c r="Z50" s="153">
        <f t="shared" si="54"/>
        <v>3.1536000000000002E-2</v>
      </c>
      <c r="AA50" s="345">
        <f t="shared" si="71"/>
        <v>0.5</v>
      </c>
      <c r="AB50" s="252">
        <v>20</v>
      </c>
      <c r="AC50" s="286">
        <v>0.5</v>
      </c>
      <c r="AD50" s="286">
        <v>0.5</v>
      </c>
      <c r="AE50" s="247">
        <v>5</v>
      </c>
      <c r="AF50" s="257"/>
      <c r="AG50" s="217">
        <f t="shared" si="72"/>
        <v>0</v>
      </c>
      <c r="AH50" s="217">
        <f t="shared" si="73"/>
        <v>0</v>
      </c>
      <c r="AI50" s="217">
        <f t="shared" si="74"/>
        <v>0</v>
      </c>
      <c r="AK50" s="318"/>
      <c r="AL50" s="495" t="s">
        <v>99</v>
      </c>
      <c r="AM50" s="496">
        <f>M82/1000</f>
        <v>0</v>
      </c>
      <c r="AN50" s="497">
        <f t="shared" si="82"/>
        <v>0</v>
      </c>
      <c r="AO50" s="498">
        <f t="shared" si="83"/>
        <v>0</v>
      </c>
      <c r="AP50" s="498">
        <f t="shared" si="84"/>
        <v>0</v>
      </c>
      <c r="AQ50" s="518">
        <f t="shared" si="21"/>
        <v>0</v>
      </c>
      <c r="AR50" s="498">
        <f t="shared" si="22"/>
        <v>0</v>
      </c>
      <c r="AS50" s="499">
        <f t="shared" si="23"/>
        <v>0</v>
      </c>
      <c r="AT50" s="496">
        <f t="shared" si="76"/>
        <v>0</v>
      </c>
      <c r="AU50" s="497">
        <f t="shared" si="76"/>
        <v>0</v>
      </c>
      <c r="AV50" s="502">
        <f t="shared" si="76"/>
        <v>0</v>
      </c>
      <c r="AW50" s="257"/>
      <c r="AX50" s="318"/>
      <c r="AY50" s="495" t="s">
        <v>99</v>
      </c>
      <c r="AZ50" s="496">
        <f>M107/1000</f>
        <v>0</v>
      </c>
      <c r="BA50" s="497">
        <f t="shared" si="77"/>
        <v>0</v>
      </c>
      <c r="BB50" s="498">
        <f t="shared" si="65"/>
        <v>0</v>
      </c>
      <c r="BC50" s="498">
        <f t="shared" si="66"/>
        <v>0</v>
      </c>
      <c r="BD50" s="496">
        <f t="shared" si="24"/>
        <v>0</v>
      </c>
      <c r="BE50" s="497">
        <f t="shared" si="25"/>
        <v>0</v>
      </c>
      <c r="BF50" s="502">
        <f t="shared" si="26"/>
        <v>0</v>
      </c>
      <c r="BG50" s="496">
        <f t="shared" si="59"/>
        <v>0</v>
      </c>
      <c r="BH50" s="497">
        <f t="shared" si="60"/>
        <v>0</v>
      </c>
      <c r="BI50" s="502">
        <f t="shared" si="61"/>
        <v>0</v>
      </c>
      <c r="BJ50" s="257"/>
      <c r="BK50" s="318"/>
      <c r="BL50" s="495" t="s">
        <v>99</v>
      </c>
      <c r="BM50" s="496">
        <f>M132/1000</f>
        <v>0</v>
      </c>
      <c r="BN50" s="497">
        <f t="shared" si="78"/>
        <v>0</v>
      </c>
      <c r="BO50" s="498">
        <f t="shared" si="46"/>
        <v>0</v>
      </c>
      <c r="BP50" s="498">
        <f t="shared" si="47"/>
        <v>0</v>
      </c>
      <c r="BQ50" s="518">
        <f t="shared" si="29"/>
        <v>0</v>
      </c>
      <c r="BR50" s="498">
        <f t="shared" si="30"/>
        <v>0</v>
      </c>
      <c r="BS50" s="499">
        <f t="shared" si="31"/>
        <v>0</v>
      </c>
      <c r="BT50" s="496">
        <f t="shared" si="62"/>
        <v>0</v>
      </c>
      <c r="BU50" s="497">
        <f t="shared" si="63"/>
        <v>0</v>
      </c>
      <c r="BV50" s="502">
        <f t="shared" si="64"/>
        <v>0</v>
      </c>
    </row>
    <row r="51" spans="3:78" ht="12.75" customHeight="1">
      <c r="C51" s="157"/>
      <c r="D51" s="133"/>
      <c r="E51" s="136" t="str">
        <f>+Processes!O32</f>
        <v>AGRWCH</v>
      </c>
      <c r="F51" s="136"/>
      <c r="G51" s="288"/>
      <c r="H51" s="288"/>
      <c r="I51" s="288"/>
      <c r="J51" s="288"/>
      <c r="K51" s="288"/>
      <c r="L51" s="288"/>
      <c r="M51" s="288"/>
      <c r="N51" s="288"/>
      <c r="O51" s="288"/>
      <c r="P51" s="289">
        <f t="shared" si="2"/>
        <v>0</v>
      </c>
      <c r="Q51" s="289">
        <f t="shared" si="3"/>
        <v>0</v>
      </c>
      <c r="R51" s="289">
        <f t="shared" si="4"/>
        <v>0</v>
      </c>
      <c r="S51" s="288">
        <f t="shared" si="5"/>
        <v>0</v>
      </c>
      <c r="T51" s="288">
        <f t="shared" si="6"/>
        <v>0</v>
      </c>
      <c r="U51" s="288">
        <f t="shared" si="7"/>
        <v>0</v>
      </c>
      <c r="V51" s="288" t="str">
        <f>IF(S51&gt;0,0.001,"")</f>
        <v/>
      </c>
      <c r="W51" s="306"/>
      <c r="X51" s="459"/>
      <c r="Y51" s="459"/>
      <c r="Z51" s="241"/>
      <c r="AA51" s="345"/>
      <c r="AB51" s="252"/>
      <c r="AC51" s="286">
        <f>1-AC50</f>
        <v>0.5</v>
      </c>
      <c r="AD51" s="286">
        <f>1-AD50</f>
        <v>0.5</v>
      </c>
      <c r="AE51" s="247">
        <v>5</v>
      </c>
      <c r="AF51" s="257"/>
      <c r="AG51" s="217"/>
      <c r="AH51" s="217"/>
      <c r="AI51" s="217"/>
      <c r="AK51" s="318"/>
      <c r="AL51" s="495" t="s">
        <v>106</v>
      </c>
      <c r="AM51" s="496"/>
      <c r="AN51" s="497">
        <f t="shared" si="82"/>
        <v>0</v>
      </c>
      <c r="AO51" s="498">
        <f t="shared" si="83"/>
        <v>0</v>
      </c>
      <c r="AP51" s="498">
        <f t="shared" si="84"/>
        <v>0</v>
      </c>
      <c r="AQ51" s="518">
        <f t="shared" si="21"/>
        <v>0</v>
      </c>
      <c r="AR51" s="498">
        <f t="shared" si="22"/>
        <v>0</v>
      </c>
      <c r="AS51" s="499">
        <f t="shared" si="23"/>
        <v>0</v>
      </c>
      <c r="AT51" s="496"/>
      <c r="AU51" s="497"/>
      <c r="AV51" s="502"/>
      <c r="AW51" s="257"/>
      <c r="AX51" s="318"/>
      <c r="AY51" s="495" t="s">
        <v>106</v>
      </c>
      <c r="AZ51" s="496"/>
      <c r="BA51" s="497"/>
      <c r="BB51" s="498">
        <f t="shared" si="65"/>
        <v>0</v>
      </c>
      <c r="BC51" s="498">
        <f t="shared" si="66"/>
        <v>0</v>
      </c>
      <c r="BD51" s="496">
        <f t="shared" si="24"/>
        <v>0</v>
      </c>
      <c r="BE51" s="497">
        <f t="shared" si="25"/>
        <v>0</v>
      </c>
      <c r="BF51" s="502">
        <f t="shared" si="26"/>
        <v>0</v>
      </c>
      <c r="BG51" s="496">
        <f t="shared" si="59"/>
        <v>0</v>
      </c>
      <c r="BH51" s="497">
        <f t="shared" si="60"/>
        <v>0</v>
      </c>
      <c r="BI51" s="502">
        <f t="shared" si="61"/>
        <v>0</v>
      </c>
      <c r="BJ51" s="257"/>
      <c r="BK51" s="318"/>
      <c r="BL51" s="495" t="s">
        <v>106</v>
      </c>
      <c r="BM51" s="496"/>
      <c r="BN51" s="497"/>
      <c r="BO51" s="498">
        <f t="shared" si="46"/>
        <v>0</v>
      </c>
      <c r="BP51" s="498">
        <f t="shared" si="47"/>
        <v>0</v>
      </c>
      <c r="BQ51" s="518">
        <f t="shared" si="29"/>
        <v>0</v>
      </c>
      <c r="BR51" s="498">
        <f t="shared" si="30"/>
        <v>0</v>
      </c>
      <c r="BS51" s="499">
        <f t="shared" si="31"/>
        <v>0</v>
      </c>
      <c r="BT51" s="496">
        <f t="shared" si="62"/>
        <v>0</v>
      </c>
      <c r="BU51" s="497">
        <f t="shared" si="63"/>
        <v>0</v>
      </c>
      <c r="BV51" s="502">
        <f t="shared" si="64"/>
        <v>0</v>
      </c>
    </row>
    <row r="52" spans="3:78" ht="12.75" customHeight="1">
      <c r="C52" s="157" t="str">
        <f ca="1">+IF(OFFSET(Processes!B33,$D$11,0)="*","*",OFFSET(Processes!D33,$D$11,0))</f>
        <v>AGRSHBBGAE1</v>
      </c>
      <c r="D52" s="133" t="str">
        <f ca="1">+OFFSET(Processes!E33,$D$11,0)</f>
        <v>Agriculture Heat Room Boiler - Biogas Existing 1</v>
      </c>
      <c r="E52" s="136" t="str">
        <f>+Processes!O33</f>
        <v>AGRBGA</v>
      </c>
      <c r="F52" s="136" t="str">
        <f>Commodities!$D$8</f>
        <v>AGDSH</v>
      </c>
      <c r="G52" s="289">
        <f t="shared" ref="G52:I56" si="85">AN52/($Z52*$AA52)*G$21*W52</f>
        <v>0</v>
      </c>
      <c r="H52" s="289">
        <f t="shared" si="85"/>
        <v>0</v>
      </c>
      <c r="I52" s="289">
        <f t="shared" si="85"/>
        <v>0</v>
      </c>
      <c r="J52" s="289">
        <f t="shared" ref="J52:L56" si="86">BA52/($Z52*$AA52)*J$21*W52</f>
        <v>0</v>
      </c>
      <c r="K52" s="289">
        <f t="shared" si="86"/>
        <v>0</v>
      </c>
      <c r="L52" s="289">
        <f t="shared" si="86"/>
        <v>0</v>
      </c>
      <c r="M52" s="289">
        <f t="shared" ref="M52:O56" si="87">BN52/($Z52*$AA52)*M$21*W52</f>
        <v>0</v>
      </c>
      <c r="N52" s="289">
        <f t="shared" si="87"/>
        <v>0</v>
      </c>
      <c r="O52" s="289">
        <f t="shared" si="87"/>
        <v>0</v>
      </c>
      <c r="P52" s="289">
        <f t="shared" si="2"/>
        <v>0</v>
      </c>
      <c r="Q52" s="289">
        <f t="shared" si="3"/>
        <v>0</v>
      </c>
      <c r="R52" s="289">
        <f t="shared" si="4"/>
        <v>0</v>
      </c>
      <c r="S52" s="289">
        <f t="shared" si="5"/>
        <v>0</v>
      </c>
      <c r="T52" s="289">
        <f t="shared" si="6"/>
        <v>0</v>
      </c>
      <c r="U52" s="289">
        <f t="shared" si="7"/>
        <v>0</v>
      </c>
      <c r="V52" s="289">
        <v>5</v>
      </c>
      <c r="W52" s="306">
        <f>J151</f>
        <v>1.02</v>
      </c>
      <c r="X52" s="459">
        <f t="shared" ref="X52:Y55" si="88">W52</f>
        <v>1.02</v>
      </c>
      <c r="Y52" s="459">
        <f t="shared" si="88"/>
        <v>1.02</v>
      </c>
      <c r="Z52" s="153">
        <f>3.6*8760/1000000</f>
        <v>3.1536000000000002E-2</v>
      </c>
      <c r="AA52" s="345">
        <f>$AA$26</f>
        <v>0.5</v>
      </c>
      <c r="AB52" s="252">
        <v>20</v>
      </c>
      <c r="AC52" s="243"/>
      <c r="AD52" s="241"/>
      <c r="AE52" s="247"/>
      <c r="AF52" s="257"/>
      <c r="AG52" s="217">
        <f t="shared" ref="AG52:AG60" si="89">((G52*Z52*AA52/W52)+(H52*Z52*AA52/X52))/$G$21</f>
        <v>0</v>
      </c>
      <c r="AH52" s="217">
        <f t="shared" ref="AH52:AH62" si="90">((J52*Z52*AA52/W52)+(K52*Z52*AA52/X52))/$J$21</f>
        <v>0</v>
      </c>
      <c r="AI52" s="217">
        <f t="shared" ref="AI52:AI62" si="91">((M52*AA52*Z52/W52)+(N52*Z52*AA52/X52))/$M$21</f>
        <v>0</v>
      </c>
      <c r="AK52" s="318"/>
      <c r="AL52" s="495" t="s">
        <v>100</v>
      </c>
      <c r="AM52" s="496">
        <f>K82/1000</f>
        <v>0</v>
      </c>
      <c r="AN52" s="497">
        <f t="shared" si="82"/>
        <v>0</v>
      </c>
      <c r="AO52" s="498">
        <f t="shared" si="83"/>
        <v>0</v>
      </c>
      <c r="AP52" s="498">
        <f t="shared" si="84"/>
        <v>0</v>
      </c>
      <c r="AQ52" s="518">
        <f t="shared" si="21"/>
        <v>0</v>
      </c>
      <c r="AR52" s="498">
        <f t="shared" si="22"/>
        <v>0</v>
      </c>
      <c r="AS52" s="499">
        <f t="shared" si="23"/>
        <v>0</v>
      </c>
      <c r="AT52" s="496">
        <f t="shared" ref="AT52:AV56" si="92">IFERROR(AQ52/W52,0)</f>
        <v>0</v>
      </c>
      <c r="AU52" s="497">
        <f t="shared" si="92"/>
        <v>0</v>
      </c>
      <c r="AV52" s="502">
        <f t="shared" si="92"/>
        <v>0</v>
      </c>
      <c r="AW52" s="257"/>
      <c r="AX52" s="318"/>
      <c r="AY52" s="495" t="s">
        <v>100</v>
      </c>
      <c r="AZ52" s="496">
        <f>K107/1000</f>
        <v>0</v>
      </c>
      <c r="BA52" s="497">
        <f>AZ52*$AN$23</f>
        <v>0</v>
      </c>
      <c r="BB52" s="498">
        <f t="shared" si="65"/>
        <v>0</v>
      </c>
      <c r="BC52" s="498">
        <f t="shared" si="66"/>
        <v>0</v>
      </c>
      <c r="BD52" s="496">
        <f t="shared" si="24"/>
        <v>0</v>
      </c>
      <c r="BE52" s="497">
        <f t="shared" si="25"/>
        <v>0</v>
      </c>
      <c r="BF52" s="502">
        <f t="shared" si="26"/>
        <v>0</v>
      </c>
      <c r="BG52" s="496">
        <f t="shared" si="59"/>
        <v>0</v>
      </c>
      <c r="BH52" s="497">
        <f t="shared" si="60"/>
        <v>0</v>
      </c>
      <c r="BI52" s="502">
        <f t="shared" si="61"/>
        <v>0</v>
      </c>
      <c r="BJ52" s="257"/>
      <c r="BK52" s="318"/>
      <c r="BL52" s="495" t="s">
        <v>100</v>
      </c>
      <c r="BM52" s="496">
        <f>K132/1000</f>
        <v>0</v>
      </c>
      <c r="BN52" s="497">
        <f>BM52*$AN$23</f>
        <v>0</v>
      </c>
      <c r="BO52" s="498">
        <f t="shared" si="46"/>
        <v>0</v>
      </c>
      <c r="BP52" s="498">
        <f t="shared" si="47"/>
        <v>0</v>
      </c>
      <c r="BQ52" s="518">
        <f t="shared" si="29"/>
        <v>0</v>
      </c>
      <c r="BR52" s="498">
        <f t="shared" si="30"/>
        <v>0</v>
      </c>
      <c r="BS52" s="499">
        <f t="shared" si="31"/>
        <v>0</v>
      </c>
      <c r="BT52" s="496">
        <f t="shared" si="62"/>
        <v>0</v>
      </c>
      <c r="BU52" s="497">
        <f t="shared" si="63"/>
        <v>0</v>
      </c>
      <c r="BV52" s="502">
        <f t="shared" si="64"/>
        <v>0</v>
      </c>
      <c r="BX52" s="339"/>
      <c r="BY52" s="339"/>
      <c r="BZ52" s="39"/>
    </row>
    <row r="53" spans="3:78" ht="12.75" customHeight="1">
      <c r="C53" s="157" t="str">
        <f ca="1">+IF(OFFSET(Processes!B34,$D$11,0)="*","*",OFFSET(Processes!D34,$D$11,0))</f>
        <v>AGRSHBHFOE1</v>
      </c>
      <c r="D53" s="133" t="str">
        <f ca="1">+OFFSET(Processes!E34,$D$11,0)</f>
        <v>Agriculture Heat Room Boiler - Heavy Fuel Oil Existing 1</v>
      </c>
      <c r="E53" s="136" t="str">
        <f>+Processes!O34</f>
        <v>AGRHFO</v>
      </c>
      <c r="F53" s="136" t="str">
        <f>Commodities!$D$8</f>
        <v>AGDSH</v>
      </c>
      <c r="G53" s="289">
        <f t="shared" si="85"/>
        <v>0</v>
      </c>
      <c r="H53" s="289">
        <f t="shared" si="85"/>
        <v>0</v>
      </c>
      <c r="I53" s="289">
        <f t="shared" si="85"/>
        <v>0</v>
      </c>
      <c r="J53" s="289">
        <f t="shared" si="86"/>
        <v>0</v>
      </c>
      <c r="K53" s="289">
        <f t="shared" si="86"/>
        <v>0</v>
      </c>
      <c r="L53" s="289">
        <f t="shared" si="86"/>
        <v>0</v>
      </c>
      <c r="M53" s="289">
        <f t="shared" si="87"/>
        <v>0</v>
      </c>
      <c r="N53" s="289">
        <f t="shared" si="87"/>
        <v>0</v>
      </c>
      <c r="O53" s="289">
        <f t="shared" si="87"/>
        <v>0</v>
      </c>
      <c r="P53" s="289">
        <f t="shared" si="2"/>
        <v>0</v>
      </c>
      <c r="Q53" s="289">
        <f t="shared" si="3"/>
        <v>0</v>
      </c>
      <c r="R53" s="289">
        <f t="shared" si="4"/>
        <v>0</v>
      </c>
      <c r="S53" s="289">
        <f t="shared" si="5"/>
        <v>0</v>
      </c>
      <c r="T53" s="289">
        <f t="shared" si="6"/>
        <v>0</v>
      </c>
      <c r="U53" s="289">
        <f t="shared" si="7"/>
        <v>0</v>
      </c>
      <c r="V53" s="289">
        <v>5</v>
      </c>
      <c r="W53" s="306">
        <f>E151</f>
        <v>0.95</v>
      </c>
      <c r="X53" s="459">
        <f t="shared" si="88"/>
        <v>0.95</v>
      </c>
      <c r="Y53" s="459">
        <f t="shared" si="88"/>
        <v>0.95</v>
      </c>
      <c r="Z53" s="153">
        <f>3.6*8760/1000000</f>
        <v>3.1536000000000002E-2</v>
      </c>
      <c r="AA53" s="345">
        <f>$AA$26</f>
        <v>0.5</v>
      </c>
      <c r="AB53" s="252">
        <v>20</v>
      </c>
      <c r="AC53" s="241"/>
      <c r="AD53" s="241"/>
      <c r="AE53" s="247"/>
      <c r="AF53" s="257"/>
      <c r="AG53" s="217">
        <f t="shared" si="89"/>
        <v>0</v>
      </c>
      <c r="AH53" s="217">
        <f t="shared" si="90"/>
        <v>0</v>
      </c>
      <c r="AI53" s="217">
        <f t="shared" si="91"/>
        <v>0</v>
      </c>
      <c r="AK53" s="318"/>
      <c r="AL53" s="495" t="s">
        <v>101</v>
      </c>
      <c r="AM53" s="496">
        <f>E82/1000</f>
        <v>0</v>
      </c>
      <c r="AN53" s="497">
        <f t="shared" si="82"/>
        <v>0</v>
      </c>
      <c r="AO53" s="498">
        <f t="shared" si="83"/>
        <v>0</v>
      </c>
      <c r="AP53" s="498">
        <f t="shared" si="84"/>
        <v>0</v>
      </c>
      <c r="AQ53" s="518">
        <f t="shared" si="21"/>
        <v>0</v>
      </c>
      <c r="AR53" s="498">
        <f t="shared" si="22"/>
        <v>0</v>
      </c>
      <c r="AS53" s="499">
        <f t="shared" si="23"/>
        <v>0</v>
      </c>
      <c r="AT53" s="496">
        <f t="shared" si="92"/>
        <v>0</v>
      </c>
      <c r="AU53" s="497">
        <f t="shared" si="92"/>
        <v>0</v>
      </c>
      <c r="AV53" s="502">
        <f t="shared" si="92"/>
        <v>0</v>
      </c>
      <c r="AW53" s="257"/>
      <c r="AX53" s="318"/>
      <c r="AY53" s="495" t="s">
        <v>101</v>
      </c>
      <c r="AZ53" s="496">
        <f>E107/1000</f>
        <v>0</v>
      </c>
      <c r="BA53" s="497">
        <f>AZ53*$AN$23</f>
        <v>0</v>
      </c>
      <c r="BB53" s="498">
        <f t="shared" si="65"/>
        <v>0</v>
      </c>
      <c r="BC53" s="498">
        <f t="shared" si="66"/>
        <v>0</v>
      </c>
      <c r="BD53" s="496">
        <f t="shared" si="24"/>
        <v>0</v>
      </c>
      <c r="BE53" s="497">
        <f t="shared" si="25"/>
        <v>0</v>
      </c>
      <c r="BF53" s="502">
        <f t="shared" si="26"/>
        <v>0</v>
      </c>
      <c r="BG53" s="496">
        <f t="shared" si="59"/>
        <v>0</v>
      </c>
      <c r="BH53" s="497">
        <f t="shared" si="60"/>
        <v>0</v>
      </c>
      <c r="BI53" s="502">
        <f t="shared" si="61"/>
        <v>0</v>
      </c>
      <c r="BJ53" s="257"/>
      <c r="BK53" s="318"/>
      <c r="BL53" s="495" t="s">
        <v>101</v>
      </c>
      <c r="BM53" s="496">
        <f>E132/1000</f>
        <v>0</v>
      </c>
      <c r="BN53" s="497">
        <f>BM53*$AN$23</f>
        <v>0</v>
      </c>
      <c r="BO53" s="498">
        <f t="shared" si="46"/>
        <v>0</v>
      </c>
      <c r="BP53" s="498">
        <f t="shared" si="47"/>
        <v>0</v>
      </c>
      <c r="BQ53" s="518">
        <f t="shared" si="29"/>
        <v>0</v>
      </c>
      <c r="BR53" s="498">
        <f t="shared" si="30"/>
        <v>0</v>
      </c>
      <c r="BS53" s="499">
        <f t="shared" si="31"/>
        <v>0</v>
      </c>
      <c r="BT53" s="496">
        <f t="shared" si="62"/>
        <v>0</v>
      </c>
      <c r="BU53" s="497">
        <f t="shared" si="63"/>
        <v>0</v>
      </c>
      <c r="BV53" s="502">
        <f t="shared" si="64"/>
        <v>0</v>
      </c>
      <c r="BY53" s="339"/>
      <c r="BZ53" s="257"/>
    </row>
    <row r="54" spans="3:78" ht="12.75" customHeight="1">
      <c r="C54" s="157" t="str">
        <f ca="1">+IF(OFFSET(Processes!B35,$D$11,0)="*","*",OFFSET(Processes!D35,$D$11,0))</f>
        <v>AGRSHBLPGE1</v>
      </c>
      <c r="D54" s="133" t="str">
        <f ca="1">+OFFSET(Processes!E35,$D$11,0)</f>
        <v>Agriculture Heat Room Boiler - Liquified Petroleum Gas Existing 1</v>
      </c>
      <c r="E54" s="136" t="str">
        <f>+Processes!O35</f>
        <v>AGRLPG</v>
      </c>
      <c r="F54" s="136" t="str">
        <f>Commodities!$D$8</f>
        <v>AGDSH</v>
      </c>
      <c r="G54" s="289">
        <f t="shared" si="85"/>
        <v>0</v>
      </c>
      <c r="H54" s="289">
        <f t="shared" si="85"/>
        <v>0</v>
      </c>
      <c r="I54" s="289">
        <f t="shared" si="85"/>
        <v>0</v>
      </c>
      <c r="J54" s="289">
        <f t="shared" si="86"/>
        <v>0</v>
      </c>
      <c r="K54" s="289">
        <f t="shared" si="86"/>
        <v>0</v>
      </c>
      <c r="L54" s="289">
        <f t="shared" si="86"/>
        <v>0</v>
      </c>
      <c r="M54" s="289">
        <f t="shared" si="87"/>
        <v>0</v>
      </c>
      <c r="N54" s="289">
        <f t="shared" si="87"/>
        <v>0</v>
      </c>
      <c r="O54" s="289">
        <f t="shared" si="87"/>
        <v>0</v>
      </c>
      <c r="P54" s="289">
        <f t="shared" si="2"/>
        <v>0</v>
      </c>
      <c r="Q54" s="289">
        <f t="shared" si="3"/>
        <v>0</v>
      </c>
      <c r="R54" s="289">
        <f t="shared" si="4"/>
        <v>0</v>
      </c>
      <c r="S54" s="289">
        <f t="shared" si="5"/>
        <v>0</v>
      </c>
      <c r="T54" s="289">
        <f t="shared" si="6"/>
        <v>0</v>
      </c>
      <c r="U54" s="289">
        <f t="shared" si="7"/>
        <v>0</v>
      </c>
      <c r="V54" s="289">
        <v>5</v>
      </c>
      <c r="W54" s="306">
        <f>H151</f>
        <v>1.02</v>
      </c>
      <c r="X54" s="459">
        <f t="shared" si="88"/>
        <v>1.02</v>
      </c>
      <c r="Y54" s="459">
        <f t="shared" si="88"/>
        <v>1.02</v>
      </c>
      <c r="Z54" s="153">
        <f>3.6*8760/1000000</f>
        <v>3.1536000000000002E-2</v>
      </c>
      <c r="AA54" s="345">
        <f>$AA$26</f>
        <v>0.5</v>
      </c>
      <c r="AB54" s="252">
        <v>20</v>
      </c>
      <c r="AC54" s="241"/>
      <c r="AD54" s="241"/>
      <c r="AE54" s="247"/>
      <c r="AF54" s="257"/>
      <c r="AG54" s="217">
        <f t="shared" si="89"/>
        <v>0</v>
      </c>
      <c r="AH54" s="217">
        <f t="shared" si="90"/>
        <v>0</v>
      </c>
      <c r="AI54" s="217">
        <f t="shared" si="91"/>
        <v>0</v>
      </c>
      <c r="AK54" s="318"/>
      <c r="AL54" s="495" t="s">
        <v>53</v>
      </c>
      <c r="AM54" s="496">
        <f>H82/1000</f>
        <v>0</v>
      </c>
      <c r="AN54" s="497">
        <f t="shared" si="82"/>
        <v>0</v>
      </c>
      <c r="AO54" s="498">
        <f t="shared" si="83"/>
        <v>0</v>
      </c>
      <c r="AP54" s="498">
        <f t="shared" si="84"/>
        <v>0</v>
      </c>
      <c r="AQ54" s="518">
        <f t="shared" si="21"/>
        <v>0</v>
      </c>
      <c r="AR54" s="498">
        <f t="shared" si="22"/>
        <v>0</v>
      </c>
      <c r="AS54" s="499">
        <f t="shared" si="23"/>
        <v>0</v>
      </c>
      <c r="AT54" s="496">
        <f t="shared" si="92"/>
        <v>0</v>
      </c>
      <c r="AU54" s="497">
        <f t="shared" si="92"/>
        <v>0</v>
      </c>
      <c r="AV54" s="502">
        <f t="shared" si="92"/>
        <v>0</v>
      </c>
      <c r="AW54" s="257"/>
      <c r="AX54" s="318"/>
      <c r="AY54" s="495" t="s">
        <v>53</v>
      </c>
      <c r="AZ54" s="496">
        <f>H107/1000</f>
        <v>0</v>
      </c>
      <c r="BA54" s="497">
        <f>AZ54*$AN$23</f>
        <v>0</v>
      </c>
      <c r="BB54" s="498">
        <f t="shared" si="65"/>
        <v>0</v>
      </c>
      <c r="BC54" s="498">
        <f t="shared" si="66"/>
        <v>0</v>
      </c>
      <c r="BD54" s="496">
        <f t="shared" si="24"/>
        <v>0</v>
      </c>
      <c r="BE54" s="497">
        <f t="shared" si="25"/>
        <v>0</v>
      </c>
      <c r="BF54" s="502">
        <f t="shared" si="26"/>
        <v>0</v>
      </c>
      <c r="BG54" s="496">
        <f t="shared" si="59"/>
        <v>0</v>
      </c>
      <c r="BH54" s="497">
        <f t="shared" si="60"/>
        <v>0</v>
      </c>
      <c r="BI54" s="502">
        <f t="shared" si="61"/>
        <v>0</v>
      </c>
      <c r="BJ54" s="257"/>
      <c r="BK54" s="318"/>
      <c r="BL54" s="495" t="s">
        <v>53</v>
      </c>
      <c r="BM54" s="496">
        <f>H132/1000</f>
        <v>0</v>
      </c>
      <c r="BN54" s="497">
        <f>BM54*$AN$23</f>
        <v>0</v>
      </c>
      <c r="BO54" s="498">
        <f t="shared" si="46"/>
        <v>0</v>
      </c>
      <c r="BP54" s="498">
        <f t="shared" si="47"/>
        <v>0</v>
      </c>
      <c r="BQ54" s="518">
        <f t="shared" si="29"/>
        <v>0</v>
      </c>
      <c r="BR54" s="498">
        <f t="shared" si="30"/>
        <v>0</v>
      </c>
      <c r="BS54" s="499">
        <f t="shared" si="31"/>
        <v>0</v>
      </c>
      <c r="BT54" s="496">
        <f t="shared" si="62"/>
        <v>0</v>
      </c>
      <c r="BU54" s="497">
        <f t="shared" si="63"/>
        <v>0</v>
      </c>
      <c r="BV54" s="502">
        <f t="shared" si="64"/>
        <v>0</v>
      </c>
    </row>
    <row r="55" spans="3:78" ht="12.75" customHeight="1">
      <c r="C55" s="157" t="str">
        <f ca="1">+IF(OFFSET(Processes!B36,$D$11,0)="*","*",OFFSET(Processes!D36,$D$11,0))</f>
        <v>AGRSHBWSTE1</v>
      </c>
      <c r="D55" s="133" t="str">
        <f ca="1">+OFFSET(Processes!E36,$D$11,0)</f>
        <v>Agriculture Heat Room Boiler - Waste Existing 1</v>
      </c>
      <c r="E55" s="136" t="str">
        <f>+Processes!O36</f>
        <v>AGRWST</v>
      </c>
      <c r="F55" s="136" t="str">
        <f>Commodities!$D$8</f>
        <v>AGDSH</v>
      </c>
      <c r="G55" s="289">
        <f t="shared" si="85"/>
        <v>0</v>
      </c>
      <c r="H55" s="289">
        <f t="shared" si="85"/>
        <v>0</v>
      </c>
      <c r="I55" s="289">
        <f t="shared" si="85"/>
        <v>0</v>
      </c>
      <c r="J55" s="289">
        <f t="shared" si="86"/>
        <v>0</v>
      </c>
      <c r="K55" s="289">
        <f t="shared" si="86"/>
        <v>0</v>
      </c>
      <c r="L55" s="289">
        <f t="shared" si="86"/>
        <v>0</v>
      </c>
      <c r="M55" s="289">
        <f t="shared" si="87"/>
        <v>0</v>
      </c>
      <c r="N55" s="289">
        <f t="shared" si="87"/>
        <v>0</v>
      </c>
      <c r="O55" s="289">
        <f t="shared" si="87"/>
        <v>0</v>
      </c>
      <c r="P55" s="289">
        <f t="shared" si="2"/>
        <v>0</v>
      </c>
      <c r="Q55" s="289">
        <f t="shared" si="3"/>
        <v>0</v>
      </c>
      <c r="R55" s="289">
        <f t="shared" si="4"/>
        <v>0</v>
      </c>
      <c r="S55" s="289">
        <f t="shared" si="5"/>
        <v>0</v>
      </c>
      <c r="T55" s="289">
        <f t="shared" si="6"/>
        <v>0</v>
      </c>
      <c r="U55" s="289">
        <f t="shared" si="7"/>
        <v>0</v>
      </c>
      <c r="V55" s="289">
        <v>5</v>
      </c>
      <c r="W55" s="306">
        <f>L151</f>
        <v>0.95</v>
      </c>
      <c r="X55" s="459">
        <f t="shared" si="88"/>
        <v>0.95</v>
      </c>
      <c r="Y55" s="459">
        <f t="shared" si="88"/>
        <v>0.95</v>
      </c>
      <c r="Z55" s="153">
        <f t="shared" ref="Z55:Z62" si="93">3.6*8760/1000000</f>
        <v>3.1536000000000002E-2</v>
      </c>
      <c r="AA55" s="345">
        <f>$AA$26</f>
        <v>0.5</v>
      </c>
      <c r="AB55" s="252">
        <v>20</v>
      </c>
      <c r="AC55" s="243"/>
      <c r="AD55" s="241"/>
      <c r="AE55" s="247"/>
      <c r="AF55" s="257"/>
      <c r="AG55" s="217">
        <f t="shared" si="89"/>
        <v>0</v>
      </c>
      <c r="AH55" s="217">
        <f t="shared" si="90"/>
        <v>0</v>
      </c>
      <c r="AI55" s="217">
        <f t="shared" si="91"/>
        <v>0</v>
      </c>
      <c r="AK55" s="318"/>
      <c r="AL55" s="495" t="s">
        <v>102</v>
      </c>
      <c r="AM55" s="496">
        <f>$N82/1000</f>
        <v>0</v>
      </c>
      <c r="AN55" s="497">
        <f t="shared" si="82"/>
        <v>0</v>
      </c>
      <c r="AO55" s="498">
        <f t="shared" si="83"/>
        <v>0</v>
      </c>
      <c r="AP55" s="498">
        <f t="shared" si="84"/>
        <v>0</v>
      </c>
      <c r="AQ55" s="518">
        <f t="shared" si="21"/>
        <v>0</v>
      </c>
      <c r="AR55" s="498">
        <f t="shared" si="22"/>
        <v>0</v>
      </c>
      <c r="AS55" s="499">
        <f t="shared" si="23"/>
        <v>0</v>
      </c>
      <c r="AT55" s="496">
        <f t="shared" si="92"/>
        <v>0</v>
      </c>
      <c r="AU55" s="497">
        <f t="shared" si="92"/>
        <v>0</v>
      </c>
      <c r="AV55" s="502">
        <f t="shared" si="92"/>
        <v>0</v>
      </c>
      <c r="AW55" s="257"/>
      <c r="AX55" s="318"/>
      <c r="AY55" s="495" t="s">
        <v>102</v>
      </c>
      <c r="AZ55" s="496">
        <f>$N107/1000</f>
        <v>0</v>
      </c>
      <c r="BA55" s="497">
        <f>AZ55*$AN$23</f>
        <v>0</v>
      </c>
      <c r="BB55" s="498">
        <f t="shared" si="65"/>
        <v>0</v>
      </c>
      <c r="BC55" s="498">
        <f t="shared" si="66"/>
        <v>0</v>
      </c>
      <c r="BD55" s="496">
        <f t="shared" si="24"/>
        <v>0</v>
      </c>
      <c r="BE55" s="497">
        <f t="shared" si="25"/>
        <v>0</v>
      </c>
      <c r="BF55" s="502">
        <f t="shared" si="26"/>
        <v>0</v>
      </c>
      <c r="BG55" s="496">
        <f t="shared" si="59"/>
        <v>0</v>
      </c>
      <c r="BH55" s="497">
        <f t="shared" si="60"/>
        <v>0</v>
      </c>
      <c r="BI55" s="502">
        <f t="shared" si="61"/>
        <v>0</v>
      </c>
      <c r="BJ55" s="257"/>
      <c r="BK55" s="318"/>
      <c r="BL55" s="495" t="s">
        <v>102</v>
      </c>
      <c r="BM55" s="496">
        <f>$N132/1000</f>
        <v>0</v>
      </c>
      <c r="BN55" s="497">
        <f>BM55*$AN$23</f>
        <v>0</v>
      </c>
      <c r="BO55" s="498">
        <f t="shared" si="46"/>
        <v>0</v>
      </c>
      <c r="BP55" s="498">
        <f t="shared" si="47"/>
        <v>0</v>
      </c>
      <c r="BQ55" s="518">
        <f t="shared" si="29"/>
        <v>0</v>
      </c>
      <c r="BR55" s="498">
        <f t="shared" si="30"/>
        <v>0</v>
      </c>
      <c r="BS55" s="499">
        <f t="shared" si="31"/>
        <v>0</v>
      </c>
      <c r="BT55" s="496">
        <f t="shared" si="62"/>
        <v>0</v>
      </c>
      <c r="BU55" s="497">
        <f t="shared" si="63"/>
        <v>0</v>
      </c>
      <c r="BV55" s="502">
        <f t="shared" si="64"/>
        <v>0</v>
      </c>
    </row>
    <row r="56" spans="3:78" ht="12.75" customHeight="1">
      <c r="C56" s="157" t="str">
        <f ca="1">+IF(OFFSET(Processes!B37,$D$11,0)="*","*",OFFSET(Processes!D37,$D$11,0))</f>
        <v>AGRSHBHETE1</v>
      </c>
      <c r="D56" s="133" t="str">
        <f ca="1">+OFFSET(Processes!E37,$D$11,0)</f>
        <v>Agriculture Heat Room Boiler - Dist. Heat Existing 1</v>
      </c>
      <c r="E56" s="136" t="str">
        <f>+Processes!O37</f>
        <v>AGRHCE</v>
      </c>
      <c r="F56" s="136" t="str">
        <f>Commodities!$D$8</f>
        <v>AGDSH</v>
      </c>
      <c r="G56" s="288">
        <f t="shared" si="85"/>
        <v>0</v>
      </c>
      <c r="H56" s="288">
        <f t="shared" si="85"/>
        <v>0</v>
      </c>
      <c r="I56" s="288">
        <f t="shared" si="85"/>
        <v>0</v>
      </c>
      <c r="J56" s="288">
        <f t="shared" si="86"/>
        <v>0</v>
      </c>
      <c r="K56" s="288">
        <f t="shared" si="86"/>
        <v>0</v>
      </c>
      <c r="L56" s="288">
        <f t="shared" si="86"/>
        <v>0</v>
      </c>
      <c r="M56" s="288">
        <f>BN56/($Z56*$AA56)*M$21*W56</f>
        <v>0</v>
      </c>
      <c r="N56" s="288">
        <f t="shared" si="87"/>
        <v>0</v>
      </c>
      <c r="O56" s="288">
        <f t="shared" si="87"/>
        <v>0</v>
      </c>
      <c r="P56" s="289">
        <f t="shared" si="2"/>
        <v>0</v>
      </c>
      <c r="Q56" s="289">
        <f t="shared" si="3"/>
        <v>0</v>
      </c>
      <c r="R56" s="289">
        <f t="shared" si="4"/>
        <v>0</v>
      </c>
      <c r="S56" s="288">
        <f t="shared" si="5"/>
        <v>0</v>
      </c>
      <c r="T56" s="288">
        <f t="shared" si="6"/>
        <v>0</v>
      </c>
      <c r="U56" s="288">
        <f t="shared" si="7"/>
        <v>0</v>
      </c>
      <c r="V56" s="288">
        <v>5</v>
      </c>
      <c r="W56" s="306">
        <f>$N$151</f>
        <v>0.96</v>
      </c>
      <c r="X56" s="459">
        <f>$W$56</f>
        <v>0.96</v>
      </c>
      <c r="Y56" s="459">
        <f>$W$56</f>
        <v>0.96</v>
      </c>
      <c r="Z56" s="153">
        <f t="shared" si="93"/>
        <v>3.1536000000000002E-2</v>
      </c>
      <c r="AA56" s="345">
        <f>$AA$26</f>
        <v>0.5</v>
      </c>
      <c r="AB56" s="252">
        <v>20</v>
      </c>
      <c r="AC56" s="286">
        <v>0.4</v>
      </c>
      <c r="AD56" s="286">
        <v>0.4</v>
      </c>
      <c r="AE56" s="245">
        <v>5</v>
      </c>
      <c r="AF56" s="257"/>
      <c r="AG56" s="217">
        <f t="shared" si="89"/>
        <v>0</v>
      </c>
      <c r="AH56" s="217">
        <f t="shared" si="90"/>
        <v>0</v>
      </c>
      <c r="AI56" s="217">
        <f>((M56*AA56*Z56/W56)+(N56*Z56*AA56/X56))/$M$21</f>
        <v>0</v>
      </c>
      <c r="AK56" s="318"/>
      <c r="AL56" s="495" t="s">
        <v>103</v>
      </c>
      <c r="AM56" s="496">
        <f>P82/1000</f>
        <v>0</v>
      </c>
      <c r="AN56" s="497">
        <f t="shared" si="82"/>
        <v>0</v>
      </c>
      <c r="AO56" s="498">
        <f t="shared" si="83"/>
        <v>0</v>
      </c>
      <c r="AP56" s="498">
        <f t="shared" si="84"/>
        <v>0</v>
      </c>
      <c r="AQ56" s="518">
        <f t="shared" si="21"/>
        <v>0</v>
      </c>
      <c r="AR56" s="498">
        <f t="shared" si="22"/>
        <v>0</v>
      </c>
      <c r="AS56" s="499">
        <f t="shared" si="23"/>
        <v>0</v>
      </c>
      <c r="AT56" s="496">
        <f t="shared" si="92"/>
        <v>0</v>
      </c>
      <c r="AU56" s="497">
        <f t="shared" si="92"/>
        <v>0</v>
      </c>
      <c r="AV56" s="502">
        <f t="shared" si="92"/>
        <v>0</v>
      </c>
      <c r="AW56" s="257"/>
      <c r="AX56" s="318"/>
      <c r="AY56" s="495" t="s">
        <v>103</v>
      </c>
      <c r="AZ56" s="496">
        <f>P107/1000</f>
        <v>0</v>
      </c>
      <c r="BA56" s="497">
        <f>AZ56*$AN$23</f>
        <v>0</v>
      </c>
      <c r="BB56" s="498">
        <f t="shared" si="65"/>
        <v>0</v>
      </c>
      <c r="BC56" s="498">
        <f t="shared" si="66"/>
        <v>0</v>
      </c>
      <c r="BD56" s="496">
        <f t="shared" si="24"/>
        <v>0</v>
      </c>
      <c r="BE56" s="497">
        <f t="shared" si="25"/>
        <v>0</v>
      </c>
      <c r="BF56" s="502">
        <f t="shared" si="26"/>
        <v>0</v>
      </c>
      <c r="BG56" s="496">
        <f t="shared" si="59"/>
        <v>0</v>
      </c>
      <c r="BH56" s="497">
        <f t="shared" si="60"/>
        <v>0</v>
      </c>
      <c r="BI56" s="502">
        <f t="shared" si="61"/>
        <v>0</v>
      </c>
      <c r="BJ56" s="257"/>
      <c r="BK56" s="318"/>
      <c r="BL56" s="495" t="s">
        <v>103</v>
      </c>
      <c r="BM56" s="496">
        <f>P132/1000</f>
        <v>0</v>
      </c>
      <c r="BN56" s="497">
        <f>BM56*$AN$23</f>
        <v>0</v>
      </c>
      <c r="BO56" s="498">
        <f t="shared" si="46"/>
        <v>0</v>
      </c>
      <c r="BP56" s="498">
        <f t="shared" si="47"/>
        <v>0</v>
      </c>
      <c r="BQ56" s="518">
        <f t="shared" si="29"/>
        <v>0</v>
      </c>
      <c r="BR56" s="498">
        <f t="shared" si="30"/>
        <v>0</v>
      </c>
      <c r="BS56" s="499">
        <f t="shared" si="31"/>
        <v>0</v>
      </c>
      <c r="BT56" s="496">
        <f t="shared" si="62"/>
        <v>0</v>
      </c>
      <c r="BU56" s="497">
        <f t="shared" si="63"/>
        <v>0</v>
      </c>
      <c r="BV56" s="502">
        <f t="shared" si="64"/>
        <v>0</v>
      </c>
    </row>
    <row r="57" spans="3:78" ht="12.75" customHeight="1">
      <c r="C57" s="157"/>
      <c r="D57" s="133"/>
      <c r="E57" s="136" t="str">
        <f>+Processes!O38</f>
        <v>AGRHDE</v>
      </c>
      <c r="F57" s="136"/>
      <c r="G57" s="288"/>
      <c r="H57" s="288"/>
      <c r="I57" s="288"/>
      <c r="J57" s="288"/>
      <c r="K57" s="288"/>
      <c r="L57" s="288"/>
      <c r="M57" s="288"/>
      <c r="N57" s="288"/>
      <c r="O57" s="288"/>
      <c r="P57" s="289">
        <f t="shared" si="2"/>
        <v>0</v>
      </c>
      <c r="Q57" s="289">
        <f t="shared" si="3"/>
        <v>0</v>
      </c>
      <c r="R57" s="289">
        <f t="shared" si="4"/>
        <v>0</v>
      </c>
      <c r="S57" s="288">
        <f t="shared" si="5"/>
        <v>0</v>
      </c>
      <c r="T57" s="288">
        <f t="shared" si="6"/>
        <v>0</v>
      </c>
      <c r="U57" s="288">
        <f t="shared" si="7"/>
        <v>0</v>
      </c>
      <c r="V57" s="288" t="str">
        <f>IF(S57&gt;0,0.001,"")</f>
        <v/>
      </c>
      <c r="W57" s="306">
        <f>$N$151</f>
        <v>0.96</v>
      </c>
      <c r="X57" s="459">
        <f>$W$56</f>
        <v>0.96</v>
      </c>
      <c r="Y57" s="459">
        <f>$W$56</f>
        <v>0.96</v>
      </c>
      <c r="Z57" s="241">
        <f t="shared" si="93"/>
        <v>3.1536000000000002E-2</v>
      </c>
      <c r="AA57" s="345"/>
      <c r="AB57" s="252"/>
      <c r="AC57" s="286">
        <v>0.6</v>
      </c>
      <c r="AD57" s="286">
        <v>0.6</v>
      </c>
      <c r="AE57" s="245">
        <v>5</v>
      </c>
      <c r="AF57" s="257"/>
      <c r="AG57" s="217">
        <f t="shared" si="89"/>
        <v>0</v>
      </c>
      <c r="AH57" s="217">
        <f t="shared" si="90"/>
        <v>0</v>
      </c>
      <c r="AI57" s="217">
        <f t="shared" si="91"/>
        <v>0</v>
      </c>
      <c r="AK57" s="318"/>
      <c r="AL57" s="495" t="s">
        <v>104</v>
      </c>
      <c r="AM57" s="496"/>
      <c r="AN57" s="497">
        <f t="shared" si="82"/>
        <v>0</v>
      </c>
      <c r="AO57" s="498">
        <f t="shared" si="83"/>
        <v>0</v>
      </c>
      <c r="AP57" s="498">
        <f t="shared" si="84"/>
        <v>0</v>
      </c>
      <c r="AQ57" s="518">
        <f t="shared" si="21"/>
        <v>0</v>
      </c>
      <c r="AR57" s="498">
        <f t="shared" si="22"/>
        <v>0</v>
      </c>
      <c r="AS57" s="499">
        <f t="shared" si="23"/>
        <v>0</v>
      </c>
      <c r="AT57" s="496"/>
      <c r="AU57" s="497"/>
      <c r="AV57" s="502"/>
      <c r="AW57" s="257"/>
      <c r="AX57" s="318"/>
      <c r="AY57" s="495" t="s">
        <v>104</v>
      </c>
      <c r="AZ57" s="496"/>
      <c r="BA57" s="497"/>
      <c r="BB57" s="498">
        <f t="shared" si="65"/>
        <v>0</v>
      </c>
      <c r="BC57" s="498">
        <f t="shared" si="66"/>
        <v>0</v>
      </c>
      <c r="BD57" s="496">
        <f t="shared" si="24"/>
        <v>0</v>
      </c>
      <c r="BE57" s="497">
        <f t="shared" si="25"/>
        <v>0</v>
      </c>
      <c r="BF57" s="502">
        <f t="shared" si="26"/>
        <v>0</v>
      </c>
      <c r="BG57" s="496"/>
      <c r="BH57" s="497"/>
      <c r="BI57" s="502"/>
      <c r="BJ57" s="257"/>
      <c r="BK57" s="318"/>
      <c r="BL57" s="495" t="s">
        <v>104</v>
      </c>
      <c r="BM57" s="496"/>
      <c r="BN57" s="497"/>
      <c r="BO57" s="498">
        <f t="shared" si="46"/>
        <v>0</v>
      </c>
      <c r="BP57" s="498">
        <f t="shared" si="47"/>
        <v>0</v>
      </c>
      <c r="BQ57" s="518">
        <f t="shared" si="29"/>
        <v>0</v>
      </c>
      <c r="BR57" s="498">
        <f t="shared" si="30"/>
        <v>0</v>
      </c>
      <c r="BS57" s="499">
        <f t="shared" si="31"/>
        <v>0</v>
      </c>
      <c r="BT57" s="496"/>
      <c r="BU57" s="497"/>
      <c r="BV57" s="502"/>
    </row>
    <row r="58" spans="3:78" ht="12.75" customHeight="1">
      <c r="C58" s="157" t="str">
        <f ca="1">+IF(OFFSET(Processes!B39,$D$11,0)="*","*",OFFSET(Processes!D39,$D$11,0))</f>
        <v>AGRSHBELCE1</v>
      </c>
      <c r="D58" s="135" t="str">
        <f ca="1">+OFFSET(Processes!E39,$D$11,0)</f>
        <v>Agriculture Heat Room Boiler - Electricity Existing 1</v>
      </c>
      <c r="E58" s="156" t="str">
        <f>+Processes!O39</f>
        <v>AGRELC</v>
      </c>
      <c r="F58" s="136" t="str">
        <f>Commodities!$D$8</f>
        <v>AGDSH</v>
      </c>
      <c r="G58" s="291">
        <f t="shared" ref="G58:I62" si="94">AN58/($Z58*$AA58)*G$21*W58</f>
        <v>39.823405012623205</v>
      </c>
      <c r="H58" s="291">
        <f t="shared" si="94"/>
        <v>0</v>
      </c>
      <c r="I58" s="291">
        <f t="shared" si="94"/>
        <v>0</v>
      </c>
      <c r="J58" s="291">
        <f t="shared" ref="J58:L62" si="95">BA58/($Z58*$AA58)*J$21*W58</f>
        <v>37.876973055632106</v>
      </c>
      <c r="K58" s="291">
        <f t="shared" si="95"/>
        <v>0</v>
      </c>
      <c r="L58" s="291">
        <f t="shared" si="95"/>
        <v>0</v>
      </c>
      <c r="M58" s="291">
        <f t="shared" ref="M58:O62" si="96">BN58/($Z58*$AA58)*M$21*W58</f>
        <v>34.594621175021267</v>
      </c>
      <c r="N58" s="291">
        <f t="shared" si="96"/>
        <v>0</v>
      </c>
      <c r="O58" s="291">
        <f t="shared" si="96"/>
        <v>0</v>
      </c>
      <c r="P58" s="291">
        <f t="shared" si="2"/>
        <v>34.594621175021267</v>
      </c>
      <c r="Q58" s="291">
        <f t="shared" si="3"/>
        <v>0</v>
      </c>
      <c r="R58" s="291">
        <f t="shared" si="4"/>
        <v>0</v>
      </c>
      <c r="S58" s="291">
        <f t="shared" si="5"/>
        <v>0</v>
      </c>
      <c r="T58" s="291">
        <f t="shared" si="6"/>
        <v>0</v>
      </c>
      <c r="U58" s="291">
        <f t="shared" si="7"/>
        <v>0</v>
      </c>
      <c r="V58" s="494">
        <v>5</v>
      </c>
      <c r="W58" s="308">
        <f>M151</f>
        <v>0.95</v>
      </c>
      <c r="X58" s="460">
        <f>W58</f>
        <v>0.95</v>
      </c>
      <c r="Y58" s="460">
        <f>X58</f>
        <v>0.95</v>
      </c>
      <c r="Z58" s="161">
        <f t="shared" si="93"/>
        <v>3.1536000000000002E-2</v>
      </c>
      <c r="AA58" s="345">
        <f>$AA$26</f>
        <v>0.5</v>
      </c>
      <c r="AB58" s="252">
        <v>20</v>
      </c>
      <c r="AC58" s="161"/>
      <c r="AD58" s="153"/>
      <c r="AE58" s="164"/>
      <c r="AF58" s="257"/>
      <c r="AG58" s="217">
        <f t="shared" si="89"/>
        <v>0.66032436010204831</v>
      </c>
      <c r="AH58" s="217">
        <f t="shared" si="90"/>
        <v>0.62245347695800646</v>
      </c>
      <c r="AI58" s="217">
        <f t="shared" si="91"/>
        <v>0.56851275319201189</v>
      </c>
      <c r="AK58" s="317"/>
      <c r="AL58" s="503" t="s">
        <v>61</v>
      </c>
      <c r="AM58" s="496">
        <f>O82/1000</f>
        <v>0.6603243601020482</v>
      </c>
      <c r="AN58" s="497">
        <f t="shared" si="82"/>
        <v>0.6603243601020482</v>
      </c>
      <c r="AO58" s="498">
        <f>AM58*$AO$23</f>
        <v>0</v>
      </c>
      <c r="AP58" s="498">
        <f t="shared" si="84"/>
        <v>0</v>
      </c>
      <c r="AQ58" s="518">
        <f t="shared" si="21"/>
        <v>0.62730814209694585</v>
      </c>
      <c r="AR58" s="498">
        <f t="shared" si="22"/>
        <v>0</v>
      </c>
      <c r="AS58" s="499">
        <f t="shared" si="23"/>
        <v>0</v>
      </c>
      <c r="AT58" s="496">
        <f t="shared" ref="AT58:AV62" si="97">IFERROR(AQ58/W58,0)</f>
        <v>0.66032436010204831</v>
      </c>
      <c r="AU58" s="497">
        <f t="shared" si="97"/>
        <v>0</v>
      </c>
      <c r="AV58" s="502">
        <f t="shared" si="97"/>
        <v>0</v>
      </c>
      <c r="AW58" s="257"/>
      <c r="AX58" s="317"/>
      <c r="AY58" s="503" t="s">
        <v>61</v>
      </c>
      <c r="AZ58" s="496">
        <f>O107/1000</f>
        <v>0.62245347695800635</v>
      </c>
      <c r="BA58" s="497">
        <f>AZ58*$AN$23</f>
        <v>0.62245347695800635</v>
      </c>
      <c r="BB58" s="498">
        <f>AZ58*$BB$23</f>
        <v>0</v>
      </c>
      <c r="BC58" s="498">
        <f>AZ58*$BC$23</f>
        <v>0</v>
      </c>
      <c r="BD58" s="496">
        <f>IFERROR(J58*$Z58*$AA$58/J$21,0)</f>
        <v>0.59133080311010611</v>
      </c>
      <c r="BE58" s="497">
        <f>IFERROR(K58*$Z58*$AA$58/K$21,0)</f>
        <v>0</v>
      </c>
      <c r="BF58" s="502">
        <f>IFERROR(L58*$Z58*$AA$58/L$21,0)</f>
        <v>0</v>
      </c>
      <c r="BG58" s="496">
        <f t="shared" ref="BG58:BI62" si="98">IFERROR(BD58/W58,0)</f>
        <v>0.62245347695800646</v>
      </c>
      <c r="BH58" s="497">
        <f t="shared" si="98"/>
        <v>0</v>
      </c>
      <c r="BI58" s="502">
        <f t="shared" si="98"/>
        <v>0</v>
      </c>
      <c r="BJ58" s="257"/>
      <c r="BK58" s="317"/>
      <c r="BL58" s="503" t="s">
        <v>61</v>
      </c>
      <c r="BM58" s="496">
        <f>O132/1000</f>
        <v>0.56851275319201189</v>
      </c>
      <c r="BN58" s="497">
        <f>BM58*$AN$23</f>
        <v>0.56851275319201189</v>
      </c>
      <c r="BO58" s="498">
        <f t="shared" si="46"/>
        <v>0</v>
      </c>
      <c r="BP58" s="498">
        <f t="shared" si="47"/>
        <v>0</v>
      </c>
      <c r="BQ58" s="518">
        <f t="shared" si="29"/>
        <v>0.54008711553241118</v>
      </c>
      <c r="BR58" s="498">
        <f t="shared" si="30"/>
        <v>0</v>
      </c>
      <c r="BS58" s="499">
        <f t="shared" si="31"/>
        <v>0</v>
      </c>
      <c r="BT58" s="496">
        <f t="shared" ref="BT58:BV62" si="99">IFERROR(BQ58/W58,0)</f>
        <v>0.56851275319201178</v>
      </c>
      <c r="BU58" s="497">
        <f t="shared" si="99"/>
        <v>0</v>
      </c>
      <c r="BV58" s="502">
        <f t="shared" si="99"/>
        <v>0</v>
      </c>
    </row>
    <row r="59" spans="3:78" ht="12.75" customHeight="1">
      <c r="C59" s="159" t="str">
        <f ca="1">+IF(OFFSET(Processes!B40,$D$11,0)="*","*",OFFSET(Processes!D40,$D$11,0))</f>
        <v>AGRLAAELCE1</v>
      </c>
      <c r="D59" s="133" t="str">
        <f ca="1">+OFFSET(Processes!E40,$D$11,0)</f>
        <v>Agriculture Electricity Light Appliance - Electricity Existing 1</v>
      </c>
      <c r="E59" s="160" t="str">
        <f>+Processes!O40</f>
        <v>AGRELC</v>
      </c>
      <c r="F59" s="136" t="str">
        <f>Commodities!$D$9</f>
        <v>AGDLA</v>
      </c>
      <c r="G59" s="290">
        <f t="shared" si="94"/>
        <v>293.36527394609004</v>
      </c>
      <c r="H59" s="290">
        <f t="shared" si="94"/>
        <v>0</v>
      </c>
      <c r="I59" s="290">
        <f t="shared" si="94"/>
        <v>0</v>
      </c>
      <c r="J59" s="290">
        <f t="shared" si="95"/>
        <v>279.02658181016858</v>
      </c>
      <c r="K59" s="290">
        <f t="shared" si="95"/>
        <v>0</v>
      </c>
      <c r="L59" s="290">
        <f t="shared" si="95"/>
        <v>0</v>
      </c>
      <c r="M59" s="290">
        <f t="shared" si="96"/>
        <v>254.84662888204423</v>
      </c>
      <c r="N59" s="290">
        <f t="shared" si="96"/>
        <v>0</v>
      </c>
      <c r="O59" s="290">
        <f t="shared" si="96"/>
        <v>0</v>
      </c>
      <c r="P59" s="289">
        <f t="shared" si="2"/>
        <v>254.84662888204423</v>
      </c>
      <c r="Q59" s="289">
        <f t="shared" si="3"/>
        <v>0</v>
      </c>
      <c r="R59" s="289">
        <f t="shared" si="4"/>
        <v>0</v>
      </c>
      <c r="S59" s="290">
        <f t="shared" si="5"/>
        <v>0</v>
      </c>
      <c r="T59" s="290">
        <f t="shared" si="6"/>
        <v>0</v>
      </c>
      <c r="U59" s="290">
        <f t="shared" si="7"/>
        <v>0</v>
      </c>
      <c r="V59" s="290">
        <v>5</v>
      </c>
      <c r="W59" s="306">
        <v>1</v>
      </c>
      <c r="X59" s="459">
        <v>1</v>
      </c>
      <c r="Y59" s="459">
        <v>1</v>
      </c>
      <c r="Z59" s="162">
        <f t="shared" si="93"/>
        <v>3.1536000000000002E-2</v>
      </c>
      <c r="AA59" s="346">
        <f>$AA$26</f>
        <v>0.5</v>
      </c>
      <c r="AB59" s="253">
        <v>20</v>
      </c>
      <c r="AC59" s="162"/>
      <c r="AD59" s="162"/>
      <c r="AE59" s="165"/>
      <c r="AF59" s="257"/>
      <c r="AG59" s="217">
        <f t="shared" si="89"/>
        <v>4.6211624771048436</v>
      </c>
      <c r="AH59" s="217">
        <f t="shared" si="90"/>
        <v>4.356129843547266</v>
      </c>
      <c r="AI59" s="217">
        <f t="shared" si="91"/>
        <v>3.9786352912990832</v>
      </c>
      <c r="AK59" s="467" t="str">
        <f>F59</f>
        <v>AGDLA</v>
      </c>
      <c r="AL59" s="514" t="s">
        <v>61</v>
      </c>
      <c r="AM59" s="515">
        <f>O80/1000</f>
        <v>4.6211624771048436</v>
      </c>
      <c r="AN59" s="516">
        <f t="shared" si="82"/>
        <v>4.6211624771048436</v>
      </c>
      <c r="AO59" s="519">
        <f t="shared" si="83"/>
        <v>0</v>
      </c>
      <c r="AP59" s="519">
        <f t="shared" si="84"/>
        <v>0</v>
      </c>
      <c r="AQ59" s="520">
        <f t="shared" si="21"/>
        <v>4.6211624771048436</v>
      </c>
      <c r="AR59" s="519">
        <f t="shared" si="22"/>
        <v>0</v>
      </c>
      <c r="AS59" s="521">
        <f t="shared" si="23"/>
        <v>0</v>
      </c>
      <c r="AT59" s="515">
        <f t="shared" si="97"/>
        <v>4.6211624771048436</v>
      </c>
      <c r="AU59" s="516">
        <f t="shared" si="97"/>
        <v>0</v>
      </c>
      <c r="AV59" s="517">
        <f t="shared" si="97"/>
        <v>0</v>
      </c>
      <c r="AW59" s="257"/>
      <c r="AX59" s="467" t="str">
        <f t="shared" si="13"/>
        <v>AGDLA</v>
      </c>
      <c r="AY59" s="514" t="s">
        <v>61</v>
      </c>
      <c r="AZ59" s="515">
        <f>O105/1000</f>
        <v>4.356129843547266</v>
      </c>
      <c r="BA59" s="516">
        <f>AZ59*$AN$23</f>
        <v>4.356129843547266</v>
      </c>
      <c r="BB59" s="519">
        <f>AZ59*$BB$23</f>
        <v>0</v>
      </c>
      <c r="BC59" s="519">
        <f t="shared" si="66"/>
        <v>0</v>
      </c>
      <c r="BD59" s="515">
        <f>IFERROR(J59*$Z59*$AA$59/J$21,0)</f>
        <v>4.356129843547266</v>
      </c>
      <c r="BE59" s="516">
        <f>IFERROR(K59*$Z59*$AA$59/K$21,0)</f>
        <v>0</v>
      </c>
      <c r="BF59" s="517">
        <f>IFERROR(L59*$Z59*$AA$59/L$21,0)</f>
        <v>0</v>
      </c>
      <c r="BG59" s="515">
        <f t="shared" si="98"/>
        <v>4.356129843547266</v>
      </c>
      <c r="BH59" s="516">
        <f t="shared" si="98"/>
        <v>0</v>
      </c>
      <c r="BI59" s="517">
        <f t="shared" si="98"/>
        <v>0</v>
      </c>
      <c r="BJ59" s="257"/>
      <c r="BK59" s="467" t="str">
        <f>AK59</f>
        <v>AGDLA</v>
      </c>
      <c r="BL59" s="514" t="s">
        <v>61</v>
      </c>
      <c r="BM59" s="515">
        <f>O130/1000</f>
        <v>3.9786352912990828</v>
      </c>
      <c r="BN59" s="516">
        <f>BM59*$AN$23</f>
        <v>3.9786352912990828</v>
      </c>
      <c r="BO59" s="519">
        <f t="shared" si="46"/>
        <v>0</v>
      </c>
      <c r="BP59" s="519">
        <f t="shared" si="47"/>
        <v>0</v>
      </c>
      <c r="BQ59" s="520">
        <f t="shared" si="29"/>
        <v>3.9786352912990832</v>
      </c>
      <c r="BR59" s="519">
        <f t="shared" si="30"/>
        <v>0</v>
      </c>
      <c r="BS59" s="521">
        <f t="shared" si="31"/>
        <v>0</v>
      </c>
      <c r="BT59" s="515">
        <f t="shared" si="99"/>
        <v>3.9786352912990832</v>
      </c>
      <c r="BU59" s="516">
        <f t="shared" si="99"/>
        <v>0</v>
      </c>
      <c r="BV59" s="517">
        <f t="shared" si="99"/>
        <v>0</v>
      </c>
    </row>
    <row r="60" spans="3:78" ht="12.75" customHeight="1">
      <c r="C60" s="135" t="str">
        <f ca="1">+IF(OFFSET(Processes!B41,$D$11,0)="*","*",OFFSET(Processes!D41,$D$11,0))</f>
        <v>AGREMMELCE1</v>
      </c>
      <c r="D60" s="135" t="str">
        <f ca="1">+OFFSET(Processes!E41,$D$11,0)</f>
        <v>Agriculture Electricity Motors - Electricity Existing 1</v>
      </c>
      <c r="E60" s="158" t="str">
        <f>+Processes!O41</f>
        <v>AGRELC</v>
      </c>
      <c r="F60" s="158" t="str">
        <f>Commodities!$D$10</f>
        <v>AGDEM</v>
      </c>
      <c r="G60" s="291">
        <f t="shared" si="94"/>
        <v>878.09494737937814</v>
      </c>
      <c r="H60" s="291">
        <f t="shared" si="94"/>
        <v>0</v>
      </c>
      <c r="I60" s="291">
        <f t="shared" si="94"/>
        <v>0</v>
      </c>
      <c r="J60" s="291">
        <f t="shared" si="95"/>
        <v>835.17666687800306</v>
      </c>
      <c r="K60" s="291">
        <f t="shared" si="95"/>
        <v>0</v>
      </c>
      <c r="L60" s="291">
        <f t="shared" si="95"/>
        <v>0</v>
      </c>
      <c r="M60" s="291">
        <f t="shared" si="96"/>
        <v>762.80172553454008</v>
      </c>
      <c r="N60" s="291">
        <f t="shared" si="96"/>
        <v>0</v>
      </c>
      <c r="O60" s="291">
        <f t="shared" si="96"/>
        <v>0</v>
      </c>
      <c r="P60" s="291">
        <f t="shared" si="2"/>
        <v>762.80172553454008</v>
      </c>
      <c r="Q60" s="291">
        <f t="shared" si="3"/>
        <v>0</v>
      </c>
      <c r="R60" s="291">
        <f t="shared" si="4"/>
        <v>0</v>
      </c>
      <c r="S60" s="291">
        <f t="shared" si="5"/>
        <v>0</v>
      </c>
      <c r="T60" s="291">
        <f t="shared" si="6"/>
        <v>0</v>
      </c>
      <c r="U60" s="291">
        <f t="shared" si="7"/>
        <v>0</v>
      </c>
      <c r="V60" s="494">
        <v>5</v>
      </c>
      <c r="W60" s="308">
        <v>1</v>
      </c>
      <c r="X60" s="460">
        <v>1</v>
      </c>
      <c r="Y60" s="460">
        <v>1</v>
      </c>
      <c r="Z60" s="154">
        <f t="shared" si="93"/>
        <v>3.1536000000000002E-2</v>
      </c>
      <c r="AA60" s="344">
        <f>$AA$26</f>
        <v>0.5</v>
      </c>
      <c r="AB60" s="251">
        <v>20</v>
      </c>
      <c r="AC60" s="154"/>
      <c r="AD60" s="154"/>
      <c r="AE60" s="163"/>
      <c r="AF60" s="257"/>
      <c r="AG60" s="217">
        <f t="shared" si="89"/>
        <v>13.83196916111692</v>
      </c>
      <c r="AH60" s="217">
        <f t="shared" si="90"/>
        <v>13.038678894388468</v>
      </c>
      <c r="AI60" s="217">
        <f t="shared" si="91"/>
        <v>11.908769909137257</v>
      </c>
      <c r="AK60" s="472" t="str">
        <f>F60</f>
        <v>AGDEM</v>
      </c>
      <c r="AL60" s="514" t="s">
        <v>61</v>
      </c>
      <c r="AM60" s="515">
        <f>O81/1000</f>
        <v>13.83196916111692</v>
      </c>
      <c r="AN60" s="516">
        <f t="shared" si="82"/>
        <v>13.83196916111692</v>
      </c>
      <c r="AO60" s="519">
        <f t="shared" si="83"/>
        <v>0</v>
      </c>
      <c r="AP60" s="519">
        <f t="shared" si="84"/>
        <v>0</v>
      </c>
      <c r="AQ60" s="520">
        <f t="shared" si="21"/>
        <v>13.83196916111692</v>
      </c>
      <c r="AR60" s="519">
        <f t="shared" si="22"/>
        <v>0</v>
      </c>
      <c r="AS60" s="521">
        <f t="shared" si="23"/>
        <v>0</v>
      </c>
      <c r="AT60" s="515">
        <f t="shared" si="97"/>
        <v>13.83196916111692</v>
      </c>
      <c r="AU60" s="516">
        <f t="shared" si="97"/>
        <v>0</v>
      </c>
      <c r="AV60" s="517">
        <f t="shared" si="97"/>
        <v>0</v>
      </c>
      <c r="AW60" s="257"/>
      <c r="AX60" s="472" t="str">
        <f t="shared" si="13"/>
        <v>AGDEM</v>
      </c>
      <c r="AY60" s="514" t="s">
        <v>61</v>
      </c>
      <c r="AZ60" s="515">
        <f>O106/1000</f>
        <v>13.038678894388468</v>
      </c>
      <c r="BA60" s="516">
        <f>AZ60*$AN$23</f>
        <v>13.038678894388468</v>
      </c>
      <c r="BB60" s="519">
        <f>AZ60*$BB$23</f>
        <v>0</v>
      </c>
      <c r="BC60" s="519">
        <f t="shared" si="66"/>
        <v>0</v>
      </c>
      <c r="BD60" s="515">
        <f>IFERROR(J60*$Z60*$AA$60/J$21,0)</f>
        <v>13.038678894388468</v>
      </c>
      <c r="BE60" s="516">
        <f>IFERROR(K60*$Z60*$AA$60/K$21,0)</f>
        <v>0</v>
      </c>
      <c r="BF60" s="517">
        <f>IFERROR(L60*$Z60*$AA$60/L$21,0)</f>
        <v>0</v>
      </c>
      <c r="BG60" s="515">
        <f t="shared" si="98"/>
        <v>13.038678894388468</v>
      </c>
      <c r="BH60" s="516">
        <f t="shared" si="98"/>
        <v>0</v>
      </c>
      <c r="BI60" s="517">
        <f t="shared" si="98"/>
        <v>0</v>
      </c>
      <c r="BJ60" s="257"/>
      <c r="BK60" s="472" t="str">
        <f>AK60</f>
        <v>AGDEM</v>
      </c>
      <c r="BL60" s="514" t="s">
        <v>61</v>
      </c>
      <c r="BM60" s="515">
        <f>O131/1000</f>
        <v>11.908769909137256</v>
      </c>
      <c r="BN60" s="516">
        <f>BM60*$AN$23</f>
        <v>11.908769909137256</v>
      </c>
      <c r="BO60" s="519">
        <f t="shared" si="46"/>
        <v>0</v>
      </c>
      <c r="BP60" s="519">
        <f t="shared" si="47"/>
        <v>0</v>
      </c>
      <c r="BQ60" s="520">
        <f t="shared" si="29"/>
        <v>11.908769909137257</v>
      </c>
      <c r="BR60" s="519">
        <f t="shared" si="30"/>
        <v>0</v>
      </c>
      <c r="BS60" s="521">
        <f t="shared" si="31"/>
        <v>0</v>
      </c>
      <c r="BT60" s="515">
        <f t="shared" si="99"/>
        <v>11.908769909137257</v>
      </c>
      <c r="BU60" s="516">
        <f t="shared" si="99"/>
        <v>0</v>
      </c>
      <c r="BV60" s="517">
        <f t="shared" si="99"/>
        <v>0</v>
      </c>
    </row>
    <row r="61" spans="3:78" ht="12.75" customHeight="1">
      <c r="C61" s="157" t="str">
        <f ca="1">+IF(OFFSET(Processes!B42,$D$11,0)="*","*",OFFSET(Processes!D42,$D$11,0))</f>
        <v>AGRTFTDSLE1</v>
      </c>
      <c r="D61" s="157" t="str">
        <f ca="1">+OFFSET(Processes!E42,$D$11,0)</f>
        <v>Agriculture Tractors, Trucks, Fishing boats, Forest machines - Diesel Existing 1</v>
      </c>
      <c r="E61" s="156" t="str">
        <f>+Processes!O42</f>
        <v>AGRDSB1,AGRDSB2,AGRDSL</v>
      </c>
      <c r="F61" s="156" t="str">
        <f>Commodities!$D$11</f>
        <v>AGDTF</v>
      </c>
      <c r="G61" s="290">
        <f>AN61/($Z61*$AA61)*G$21*W61</f>
        <v>99.755414256722446</v>
      </c>
      <c r="H61" s="290">
        <f t="shared" si="94"/>
        <v>0</v>
      </c>
      <c r="I61" s="290">
        <f t="shared" si="94"/>
        <v>0</v>
      </c>
      <c r="J61" s="290">
        <f>BA61/($Z61*$AA61)*J$21*W61</f>
        <v>22.72634512937595</v>
      </c>
      <c r="K61" s="290">
        <f t="shared" si="95"/>
        <v>0</v>
      </c>
      <c r="L61" s="290">
        <f t="shared" si="95"/>
        <v>0</v>
      </c>
      <c r="M61" s="290">
        <f t="shared" si="96"/>
        <v>5381.5774016996447</v>
      </c>
      <c r="N61" s="290">
        <f t="shared" si="96"/>
        <v>0</v>
      </c>
      <c r="O61" s="290">
        <f t="shared" si="96"/>
        <v>0</v>
      </c>
      <c r="P61" s="289">
        <f t="shared" si="2"/>
        <v>5381.5774016996447</v>
      </c>
      <c r="Q61" s="289">
        <f t="shared" si="3"/>
        <v>0</v>
      </c>
      <c r="R61" s="289">
        <f t="shared" si="4"/>
        <v>0</v>
      </c>
      <c r="S61" s="290">
        <f t="shared" si="5"/>
        <v>0</v>
      </c>
      <c r="T61" s="290">
        <f t="shared" si="6"/>
        <v>0</v>
      </c>
      <c r="U61" s="290">
        <f t="shared" si="7"/>
        <v>0</v>
      </c>
      <c r="V61" s="290">
        <v>5</v>
      </c>
      <c r="W61" s="306">
        <v>1</v>
      </c>
      <c r="X61" s="459">
        <f>W61</f>
        <v>1</v>
      </c>
      <c r="Y61" s="459">
        <f>X61</f>
        <v>1</v>
      </c>
      <c r="Z61" s="162">
        <f t="shared" si="93"/>
        <v>3.1536000000000002E-2</v>
      </c>
      <c r="AA61" s="346">
        <v>0.5</v>
      </c>
      <c r="AB61" s="253">
        <v>20</v>
      </c>
      <c r="AC61" s="162"/>
      <c r="AD61" s="162"/>
      <c r="AE61" s="165"/>
      <c r="AF61" s="257"/>
      <c r="AG61" s="217">
        <f>((G61*Z61*AA61/W61)+(H61*Z61*AA61/X61))/$G$21</f>
        <v>1.5713719999999998</v>
      </c>
      <c r="AH61" s="217">
        <f>((J61*Z61*AA61/W61)+(K61*Z61*AA61/X61))/$J$21</f>
        <v>0.35480100000000003</v>
      </c>
      <c r="AI61" s="217">
        <f t="shared" si="91"/>
        <v>84.016547000000003</v>
      </c>
      <c r="AK61" s="472" t="str">
        <f>F61</f>
        <v>AGDTF</v>
      </c>
      <c r="AL61" s="514" t="s">
        <v>59</v>
      </c>
      <c r="AM61" s="515">
        <f>(F79+G79+E79+L79)/1000</f>
        <v>1.5713719999999998</v>
      </c>
      <c r="AN61" s="516">
        <f t="shared" si="82"/>
        <v>1.5713719999999998</v>
      </c>
      <c r="AO61" s="519">
        <f t="shared" si="83"/>
        <v>0</v>
      </c>
      <c r="AP61" s="519">
        <f t="shared" si="84"/>
        <v>0</v>
      </c>
      <c r="AQ61" s="520">
        <f>IFERROR(G61*$Z61*$AA61/G$21,0)</f>
        <v>1.5713719999999998</v>
      </c>
      <c r="AR61" s="519">
        <f t="shared" si="22"/>
        <v>0</v>
      </c>
      <c r="AS61" s="521">
        <f t="shared" si="23"/>
        <v>0</v>
      </c>
      <c r="AT61" s="515">
        <f t="shared" si="97"/>
        <v>1.5713719999999998</v>
      </c>
      <c r="AU61" s="516">
        <f t="shared" si="97"/>
        <v>0</v>
      </c>
      <c r="AV61" s="517">
        <f t="shared" si="97"/>
        <v>0</v>
      </c>
      <c r="AW61" s="257"/>
      <c r="AX61" s="472" t="str">
        <f t="shared" si="13"/>
        <v>AGDTF</v>
      </c>
      <c r="AY61" s="514" t="s">
        <v>59</v>
      </c>
      <c r="AZ61" s="515">
        <f>(F104+G104+E104+L104)/1000</f>
        <v>0.35480099999999998</v>
      </c>
      <c r="BA61" s="516">
        <f>AZ61*$AN$23</f>
        <v>0.35480099999999998</v>
      </c>
      <c r="BB61" s="519">
        <f>AZ61*$BB$23</f>
        <v>0</v>
      </c>
      <c r="BC61" s="519">
        <f>AZ61*$BC$23</f>
        <v>0</v>
      </c>
      <c r="BD61" s="515">
        <f>IFERROR(J61*$Z61*$AA$61/J$21,0)</f>
        <v>0.35480100000000003</v>
      </c>
      <c r="BE61" s="516">
        <f>IFERROR(K61*$Z61*$AA$61/K$21,0)</f>
        <v>0</v>
      </c>
      <c r="BF61" s="517">
        <f>IFERROR(L61*$Z61*$AA$61/L$21,0)</f>
        <v>0</v>
      </c>
      <c r="BG61" s="515">
        <f t="shared" si="98"/>
        <v>0.35480100000000003</v>
      </c>
      <c r="BH61" s="516">
        <f t="shared" si="98"/>
        <v>0</v>
      </c>
      <c r="BI61" s="517">
        <f t="shared" si="98"/>
        <v>0</v>
      </c>
      <c r="BJ61" s="257"/>
      <c r="BK61" s="472" t="str">
        <f>AK61</f>
        <v>AGDTF</v>
      </c>
      <c r="BL61" s="514" t="s">
        <v>59</v>
      </c>
      <c r="BM61" s="515">
        <f>(F129+G129+E129+L129)/1000</f>
        <v>84.016547000000003</v>
      </c>
      <c r="BN61" s="516">
        <f>BM61*$AN$23</f>
        <v>84.016547000000003</v>
      </c>
      <c r="BO61" s="519">
        <f t="shared" si="46"/>
        <v>0</v>
      </c>
      <c r="BP61" s="519">
        <f t="shared" si="47"/>
        <v>0</v>
      </c>
      <c r="BQ61" s="520">
        <f t="shared" si="29"/>
        <v>84.016547000000003</v>
      </c>
      <c r="BR61" s="519">
        <f t="shared" si="30"/>
        <v>0</v>
      </c>
      <c r="BS61" s="521">
        <f t="shared" si="31"/>
        <v>0</v>
      </c>
      <c r="BT61" s="515">
        <f t="shared" si="99"/>
        <v>84.016547000000003</v>
      </c>
      <c r="BU61" s="516">
        <f t="shared" si="99"/>
        <v>0</v>
      </c>
      <c r="BV61" s="517">
        <f t="shared" si="99"/>
        <v>0</v>
      </c>
    </row>
    <row r="62" spans="3:78" ht="12.75" customHeight="1">
      <c r="C62" s="157" t="str">
        <f ca="1">+IF(OFFSET(Processes!B43,$D$11,0)="*","*",OFFSET(Processes!D43,$D$11,0))</f>
        <v>AGRFLTLPGE1</v>
      </c>
      <c r="D62" s="157" t="str">
        <f ca="1">+OFFSET(Processes!E43,$D$11,0)</f>
        <v>Agriculture Forklifts - LPG Existing 1</v>
      </c>
      <c r="E62" s="156" t="str">
        <f>+Processes!O43</f>
        <v>AGRLPG,AGRSNG1,AGRSNG2</v>
      </c>
      <c r="F62" s="156" t="str">
        <f>Commodities!$D$12</f>
        <v>AGDFL</v>
      </c>
      <c r="G62" s="290">
        <f t="shared" si="94"/>
        <v>0</v>
      </c>
      <c r="H62" s="290">
        <f t="shared" si="94"/>
        <v>0</v>
      </c>
      <c r="I62" s="290">
        <f t="shared" si="94"/>
        <v>0</v>
      </c>
      <c r="J62" s="290">
        <f>BA62/($Z62*$AA62)*J$21*W62</f>
        <v>0</v>
      </c>
      <c r="K62" s="290">
        <f t="shared" si="95"/>
        <v>0</v>
      </c>
      <c r="L62" s="290">
        <f t="shared" si="95"/>
        <v>0</v>
      </c>
      <c r="M62" s="289">
        <f t="shared" si="96"/>
        <v>424.20432363013697</v>
      </c>
      <c r="N62" s="289">
        <f t="shared" si="96"/>
        <v>0</v>
      </c>
      <c r="O62" s="289">
        <f t="shared" si="96"/>
        <v>0</v>
      </c>
      <c r="P62" s="289">
        <f t="shared" si="2"/>
        <v>424.20432363013697</v>
      </c>
      <c r="Q62" s="289">
        <f t="shared" si="3"/>
        <v>0</v>
      </c>
      <c r="R62" s="289">
        <f t="shared" si="4"/>
        <v>0</v>
      </c>
      <c r="S62" s="290">
        <f t="shared" si="5"/>
        <v>0</v>
      </c>
      <c r="T62" s="290">
        <f t="shared" si="6"/>
        <v>0</v>
      </c>
      <c r="U62" s="290">
        <f t="shared" si="7"/>
        <v>0</v>
      </c>
      <c r="V62" s="290">
        <v>5</v>
      </c>
      <c r="W62" s="306">
        <v>1</v>
      </c>
      <c r="X62" s="459">
        <f>W62</f>
        <v>1</v>
      </c>
      <c r="Y62" s="459">
        <f>X62</f>
        <v>1</v>
      </c>
      <c r="Z62" s="161">
        <f t="shared" si="93"/>
        <v>3.1536000000000002E-2</v>
      </c>
      <c r="AA62" s="345">
        <f>$AA$61</f>
        <v>0.5</v>
      </c>
      <c r="AB62" s="252">
        <v>20</v>
      </c>
      <c r="AC62" s="161"/>
      <c r="AD62" s="161"/>
      <c r="AE62" s="164"/>
      <c r="AF62" s="257"/>
      <c r="AG62" s="217">
        <f>((G62*Z62*AA62/W62)+(H62*Z62*AA62/X62))/$G$21</f>
        <v>0</v>
      </c>
      <c r="AH62" s="217">
        <f t="shared" si="90"/>
        <v>0</v>
      </c>
      <c r="AI62" s="217">
        <f t="shared" si="91"/>
        <v>6.6226275000000001</v>
      </c>
      <c r="AK62" s="472" t="str">
        <f>F62</f>
        <v>AGDFL</v>
      </c>
      <c r="AL62" s="468" t="s">
        <v>53</v>
      </c>
      <c r="AM62" s="469">
        <f>H79/1000</f>
        <v>0</v>
      </c>
      <c r="AN62" s="470">
        <f t="shared" si="82"/>
        <v>0</v>
      </c>
      <c r="AO62" s="471">
        <f t="shared" si="83"/>
        <v>0</v>
      </c>
      <c r="AP62" s="471">
        <f t="shared" si="84"/>
        <v>0</v>
      </c>
      <c r="AQ62" s="481">
        <f t="shared" si="21"/>
        <v>0</v>
      </c>
      <c r="AR62" s="471">
        <f t="shared" si="22"/>
        <v>0</v>
      </c>
      <c r="AS62" s="477">
        <f t="shared" si="23"/>
        <v>0</v>
      </c>
      <c r="AT62" s="482">
        <f t="shared" si="97"/>
        <v>0</v>
      </c>
      <c r="AU62" s="473">
        <f t="shared" si="97"/>
        <v>0</v>
      </c>
      <c r="AV62" s="474">
        <f t="shared" si="97"/>
        <v>0</v>
      </c>
      <c r="AW62" s="257"/>
      <c r="AX62" s="472" t="str">
        <f t="shared" si="13"/>
        <v>AGDFL</v>
      </c>
      <c r="AY62" s="468" t="s">
        <v>53</v>
      </c>
      <c r="AZ62" s="469">
        <f>H104/1000</f>
        <v>0</v>
      </c>
      <c r="BA62" s="470">
        <f>AZ62*$AN$23</f>
        <v>0</v>
      </c>
      <c r="BB62" s="471">
        <f t="shared" si="65"/>
        <v>0</v>
      </c>
      <c r="BC62" s="471">
        <f t="shared" si="66"/>
        <v>0</v>
      </c>
      <c r="BD62" s="482">
        <f>IFERROR(J62*$Z62*$AA$62/J$21,0)</f>
        <v>0</v>
      </c>
      <c r="BE62" s="473">
        <f>IFERROR(K62*$Z62*$AA$62/K$21,0)</f>
        <v>0</v>
      </c>
      <c r="BF62" s="474">
        <f>IFERROR(L62*$Z62*$AA$62/L$21,0)</f>
        <v>0</v>
      </c>
      <c r="BG62" s="482">
        <f t="shared" si="98"/>
        <v>0</v>
      </c>
      <c r="BH62" s="473">
        <f t="shared" si="98"/>
        <v>0</v>
      </c>
      <c r="BI62" s="474">
        <f t="shared" si="98"/>
        <v>0</v>
      </c>
      <c r="BJ62" s="257"/>
      <c r="BK62" s="472" t="str">
        <f>AK62</f>
        <v>AGDFL</v>
      </c>
      <c r="BL62" s="468" t="s">
        <v>53</v>
      </c>
      <c r="BM62" s="469">
        <f>H129/1000</f>
        <v>6.6226275000000001</v>
      </c>
      <c r="BN62" s="470">
        <f>BM62*$AN$23</f>
        <v>6.6226275000000001</v>
      </c>
      <c r="BO62" s="471">
        <f t="shared" si="46"/>
        <v>0</v>
      </c>
      <c r="BP62" s="471">
        <f t="shared" si="47"/>
        <v>0</v>
      </c>
      <c r="BQ62" s="481">
        <f t="shared" si="29"/>
        <v>6.6226275000000001</v>
      </c>
      <c r="BR62" s="471">
        <f t="shared" si="30"/>
        <v>0</v>
      </c>
      <c r="BS62" s="477">
        <f t="shared" si="31"/>
        <v>0</v>
      </c>
      <c r="BT62" s="482">
        <f t="shared" si="99"/>
        <v>6.6226275000000001</v>
      </c>
      <c r="BU62" s="473">
        <f t="shared" si="99"/>
        <v>0</v>
      </c>
      <c r="BV62" s="474">
        <f t="shared" si="99"/>
        <v>0</v>
      </c>
    </row>
    <row r="63" spans="3:78" ht="12.75" customHeight="1">
      <c r="E63" s="41"/>
      <c r="F63" s="41"/>
      <c r="G63" s="24"/>
      <c r="H63" s="24"/>
      <c r="I63" s="257"/>
      <c r="J63" s="24"/>
      <c r="L63" s="259"/>
      <c r="M63" s="30"/>
      <c r="O63" s="257"/>
      <c r="P63" s="248"/>
      <c r="Q63" s="248"/>
      <c r="R63" s="257"/>
      <c r="S63" s="248"/>
      <c r="T63" s="248"/>
      <c r="U63" s="257"/>
      <c r="V63" s="72"/>
      <c r="W63" s="72"/>
      <c r="X63" s="72"/>
      <c r="Y63" s="72"/>
      <c r="Z63" s="72"/>
      <c r="AA63" s="72"/>
      <c r="AB63" s="72"/>
      <c r="AC63" s="72"/>
      <c r="AD63" s="73"/>
      <c r="AE63" s="73"/>
      <c r="AF63" s="73"/>
      <c r="AG63" s="355"/>
      <c r="AH63" s="355"/>
      <c r="AI63" s="355"/>
      <c r="AJ63" s="75"/>
      <c r="AK63" s="75"/>
      <c r="AL63" s="75"/>
      <c r="AM63" s="75"/>
      <c r="AN63" s="75"/>
      <c r="AO63" s="75"/>
      <c r="AP63" s="75"/>
      <c r="BE63" s="257"/>
      <c r="BF63" s="257"/>
    </row>
    <row r="64" spans="3:78" ht="12.75" customHeight="1">
      <c r="C64" s="258"/>
      <c r="D64" s="263"/>
      <c r="E64" s="41"/>
      <c r="F64" s="41"/>
      <c r="G64" s="450"/>
      <c r="H64" s="451"/>
      <c r="I64" s="451"/>
      <c r="J64" s="258"/>
      <c r="K64" s="24"/>
      <c r="L64" s="257"/>
      <c r="O64" s="257"/>
      <c r="P64" s="248"/>
      <c r="Q64" s="248"/>
      <c r="R64" s="257"/>
      <c r="S64" s="248"/>
      <c r="T64" s="248"/>
      <c r="U64" s="257"/>
      <c r="V64" s="39"/>
      <c r="W64" s="28"/>
      <c r="X64" s="39"/>
      <c r="Y64" s="39"/>
      <c r="Z64" s="73"/>
      <c r="AA64" s="73"/>
      <c r="AB64" s="73"/>
      <c r="AC64" s="73"/>
      <c r="AD64" s="75"/>
      <c r="AE64" s="75"/>
      <c r="AF64" s="75"/>
      <c r="AG64" s="75"/>
      <c r="AH64" s="75"/>
      <c r="AI64" s="75"/>
      <c r="AX64" s="347"/>
      <c r="AZ64" s="348"/>
      <c r="BD64" s="257"/>
      <c r="BE64" s="257"/>
      <c r="BF64" s="257"/>
    </row>
    <row r="65" spans="3:40" ht="12.75" customHeight="1">
      <c r="E65" s="41"/>
      <c r="F65" s="41"/>
      <c r="I65" s="259"/>
      <c r="J65" s="74"/>
      <c r="K65" s="24"/>
      <c r="L65" s="257"/>
      <c r="O65" s="257"/>
      <c r="R65" s="257"/>
      <c r="S65" s="76"/>
      <c r="T65" s="76"/>
      <c r="U65" s="76"/>
      <c r="V65" s="76"/>
      <c r="W65" s="76"/>
      <c r="X65" s="76"/>
      <c r="Y65" s="76"/>
      <c r="Z65" s="76"/>
      <c r="AA65" s="76"/>
      <c r="AB65" s="76"/>
      <c r="AC65" s="76"/>
      <c r="AD65" s="1"/>
      <c r="AE65" s="1"/>
      <c r="AF65" s="1"/>
      <c r="AG65" s="1"/>
      <c r="AH65" s="72"/>
      <c r="AI65" s="72"/>
      <c r="AJ65" s="72"/>
      <c r="AK65" s="72"/>
      <c r="AL65" s="72"/>
      <c r="AM65" s="72"/>
      <c r="AN65" s="72"/>
    </row>
    <row r="66" spans="3:40" ht="12.75" customHeight="1">
      <c r="F66" s="74"/>
      <c r="G66" s="76"/>
      <c r="H66" s="76"/>
      <c r="I66" s="76"/>
      <c r="J66" s="76"/>
      <c r="K66" s="76"/>
      <c r="L66" s="76"/>
      <c r="M66" s="76"/>
      <c r="N66" s="76"/>
      <c r="O66" s="76"/>
      <c r="P66" s="76"/>
      <c r="Q66" s="76"/>
      <c r="R66" s="76"/>
      <c r="S66" s="41"/>
      <c r="V66" s="39"/>
      <c r="X66" s="72"/>
      <c r="Y66" s="72"/>
      <c r="Z66" s="72"/>
      <c r="AA66" s="39"/>
      <c r="AB66" s="72"/>
      <c r="AC66" s="75"/>
      <c r="AD66" s="356"/>
      <c r="AE66" s="75"/>
      <c r="AF66" s="453"/>
      <c r="AG66" s="454"/>
      <c r="AH66" s="452"/>
      <c r="AI66" s="452"/>
      <c r="AJ66" s="452"/>
      <c r="AK66" s="452"/>
      <c r="AL66" s="73"/>
      <c r="AM66" s="39"/>
    </row>
    <row r="67" spans="3:40" ht="12.75" customHeight="1">
      <c r="F67" s="74"/>
      <c r="G67" s="76"/>
      <c r="H67" s="76"/>
      <c r="I67" s="76"/>
      <c r="J67" s="76"/>
      <c r="K67" s="41"/>
      <c r="L67" s="263"/>
      <c r="M67" s="41"/>
      <c r="N67" s="41"/>
      <c r="O67" s="263"/>
      <c r="P67" s="41"/>
      <c r="Q67" s="41"/>
      <c r="R67" s="263"/>
      <c r="S67" s="24"/>
      <c r="U67" s="72"/>
      <c r="V67" s="72"/>
      <c r="W67" s="72"/>
      <c r="X67" s="39"/>
      <c r="Y67" s="73"/>
      <c r="Z67" s="73"/>
      <c r="AA67" s="73"/>
      <c r="AC67" s="257"/>
      <c r="AD67" s="257"/>
      <c r="AE67" s="257"/>
    </row>
    <row r="68" spans="3:40" ht="12.75" customHeight="1">
      <c r="L68" s="259"/>
      <c r="O68" s="257"/>
      <c r="Q68" s="79"/>
      <c r="R68" s="24"/>
      <c r="S68" s="24"/>
      <c r="T68" s="28"/>
      <c r="U68" s="28"/>
      <c r="V68" s="257"/>
      <c r="W68" s="257"/>
      <c r="X68" s="257"/>
      <c r="AB68" s="257"/>
      <c r="AC68" s="257"/>
    </row>
    <row r="69" spans="3:40" ht="12.75" customHeight="1">
      <c r="T69" s="257"/>
      <c r="U69" s="257"/>
      <c r="V69" s="257"/>
      <c r="W69" s="257"/>
      <c r="X69" s="257"/>
    </row>
    <row r="70" spans="3:40" ht="12.75" customHeight="1">
      <c r="C70" s="231" t="s">
        <v>383</v>
      </c>
      <c r="E70" s="24"/>
      <c r="F70" s="24"/>
      <c r="G70" s="24"/>
      <c r="H70" s="24"/>
      <c r="I70" s="24"/>
      <c r="J70" s="24"/>
      <c r="K70" s="24"/>
      <c r="O70" s="79"/>
      <c r="T70" s="257"/>
      <c r="U70" s="257"/>
      <c r="V70" s="257"/>
      <c r="W70" s="257"/>
      <c r="X70" s="257"/>
    </row>
    <row r="71" spans="3:40" ht="12.75" customHeight="1">
      <c r="O71" s="79"/>
      <c r="T71" s="257"/>
      <c r="U71" s="257"/>
      <c r="V71" s="257"/>
      <c r="W71" s="257"/>
      <c r="X71" s="257"/>
    </row>
    <row r="72" spans="3:40" ht="12.75" customHeight="1">
      <c r="C72" s="114" t="s">
        <v>142</v>
      </c>
      <c r="E72" s="24"/>
      <c r="F72" s="24"/>
      <c r="G72" s="24"/>
      <c r="H72" s="24"/>
      <c r="I72" s="24"/>
      <c r="J72" s="24"/>
      <c r="K72" s="24"/>
    </row>
    <row r="73" spans="3:40" ht="12.75" customHeight="1">
      <c r="D73" s="80" t="s">
        <v>144</v>
      </c>
      <c r="E73" s="81" t="str">
        <f t="array" ref="E73">+IF(AND(UPPER(TRANSPOSE(T78:T88))=UPPER(MID(D76:N76,4,99))),"Ok","ERROR")</f>
        <v>Ok</v>
      </c>
      <c r="F73" s="24"/>
      <c r="G73" s="24"/>
      <c r="H73" s="24"/>
      <c r="I73" s="24"/>
      <c r="J73" s="24"/>
      <c r="K73" s="24"/>
    </row>
    <row r="74" spans="3:40" ht="12.75" customHeight="1">
      <c r="C74" s="24" t="s">
        <v>182</v>
      </c>
      <c r="O74" s="79"/>
      <c r="T74" s="114" t="s">
        <v>385</v>
      </c>
      <c r="U74" s="114"/>
      <c r="W74" s="114"/>
    </row>
    <row r="75" spans="3:40" ht="12.75" customHeight="1">
      <c r="D75" s="82">
        <v>1</v>
      </c>
      <c r="E75" s="82">
        <f>+D75+1</f>
        <v>2</v>
      </c>
      <c r="F75" s="82">
        <f t="shared" ref="F75:N75" si="100">+E75+1</f>
        <v>3</v>
      </c>
      <c r="G75" s="82">
        <f t="shared" si="100"/>
        <v>4</v>
      </c>
      <c r="H75" s="82">
        <f t="shared" si="100"/>
        <v>5</v>
      </c>
      <c r="I75" s="82">
        <f t="shared" si="100"/>
        <v>6</v>
      </c>
      <c r="J75" s="82">
        <f t="shared" si="100"/>
        <v>7</v>
      </c>
      <c r="K75" s="82">
        <f t="shared" si="100"/>
        <v>8</v>
      </c>
      <c r="L75" s="82">
        <f t="shared" si="100"/>
        <v>9</v>
      </c>
      <c r="M75" s="82">
        <f t="shared" si="100"/>
        <v>10</v>
      </c>
      <c r="N75" s="82">
        <f t="shared" si="100"/>
        <v>11</v>
      </c>
      <c r="O75" s="82">
        <f t="shared" ref="O75" si="101">+N75+1</f>
        <v>12</v>
      </c>
      <c r="P75" s="82">
        <f t="shared" ref="P75" si="102">+O75+1</f>
        <v>13</v>
      </c>
      <c r="Q75"/>
      <c r="R75"/>
      <c r="S75"/>
      <c r="T75" s="40"/>
      <c r="U75" s="40"/>
      <c r="W75" s="40"/>
    </row>
    <row r="76" spans="3:40" ht="12.75" customHeight="1">
      <c r="C76" s="10" t="str">
        <f t="shared" ref="C76:D76" si="103">+D164</f>
        <v>Agg End-use</v>
      </c>
      <c r="D76" s="19" t="str">
        <f t="shared" si="103"/>
        <v>01 Coal</v>
      </c>
      <c r="E76" s="19" t="str">
        <f t="shared" ref="E76" si="104">+F164</f>
        <v>02 Fuel oil</v>
      </c>
      <c r="F76" s="19" t="str">
        <f t="shared" ref="F76" si="105">+G164</f>
        <v>03 Diesel</v>
      </c>
      <c r="G76" s="19" t="str">
        <f t="shared" ref="G76" si="106">+H164</f>
        <v>04 Gasoline</v>
      </c>
      <c r="H76" s="19" t="str">
        <f t="shared" ref="H76" si="107">+I164</f>
        <v>05 LPG</v>
      </c>
      <c r="I76" s="19" t="str">
        <f t="shared" ref="I76" si="108">+J164</f>
        <v>06 Manufactured gases</v>
      </c>
      <c r="J76" s="19" t="str">
        <f t="shared" ref="J76" si="109">+K164</f>
        <v>07 Natural gas</v>
      </c>
      <c r="K76" s="19" t="str">
        <f t="shared" ref="K76" si="110">+L164</f>
        <v>08 Biogas</v>
      </c>
      <c r="L76" s="19" t="str">
        <f t="shared" ref="L76" si="111">+M164</f>
        <v>09 Biodiesel</v>
      </c>
      <c r="M76" s="19" t="str">
        <f t="shared" ref="M76" si="112">+N164</f>
        <v>10 Biomass</v>
      </c>
      <c r="N76" s="19" t="str">
        <f t="shared" ref="N76" si="113">+O164</f>
        <v>11 Waste</v>
      </c>
      <c r="O76" s="19" t="str">
        <f t="shared" ref="O76" si="114">+P164</f>
        <v>12 Electricity</v>
      </c>
      <c r="P76" s="19" t="str">
        <f t="shared" ref="P76" si="115">+Q164</f>
        <v>13 District Heating</v>
      </c>
      <c r="Q76"/>
      <c r="R76"/>
      <c r="S76"/>
      <c r="T76" s="111" t="s">
        <v>143</v>
      </c>
      <c r="V76" s="112">
        <f>+'Energy matrix'!B3</f>
        <v>2010</v>
      </c>
    </row>
    <row r="77" spans="3:40" ht="12.75" customHeight="1">
      <c r="C77" s="13" t="str">
        <f>$D$165</f>
        <v>Process heat temperature</v>
      </c>
      <c r="D77" s="14">
        <f t="shared" ref="D77:P77" si="116">+INDEX($E165:$Q165,1,D$75) * INDEX($V$78:$V$93,D$75,1)</f>
        <v>0</v>
      </c>
      <c r="E77" s="14">
        <f t="shared" si="116"/>
        <v>0</v>
      </c>
      <c r="F77" s="14">
        <f t="shared" si="116"/>
        <v>0</v>
      </c>
      <c r="G77" s="14">
        <f t="shared" si="116"/>
        <v>0</v>
      </c>
      <c r="H77" s="14">
        <f t="shared" si="116"/>
        <v>0</v>
      </c>
      <c r="I77" s="14">
        <f t="shared" si="116"/>
        <v>0</v>
      </c>
      <c r="J77" s="14">
        <f t="shared" si="116"/>
        <v>13816.061</v>
      </c>
      <c r="K77" s="14">
        <f t="shared" si="116"/>
        <v>11864</v>
      </c>
      <c r="L77" s="14">
        <f t="shared" si="116"/>
        <v>0</v>
      </c>
      <c r="M77" s="14">
        <f t="shared" si="116"/>
        <v>5457</v>
      </c>
      <c r="N77" s="14">
        <f t="shared" si="116"/>
        <v>0</v>
      </c>
      <c r="O77" s="14">
        <f t="shared" si="116"/>
        <v>0</v>
      </c>
      <c r="P77" s="14">
        <f t="shared" si="116"/>
        <v>0</v>
      </c>
      <c r="Q77"/>
      <c r="R77"/>
      <c r="S77"/>
      <c r="T77" s="607" t="s">
        <v>379</v>
      </c>
      <c r="U77" s="607"/>
      <c r="V77" s="608" t="str">
        <f>+INDEX('Energy matrix'!C4:N4,1,$D$2)</f>
        <v xml:space="preserve">Agriculture, forestry and fishing </v>
      </c>
      <c r="W77" s="607"/>
      <c r="X77" s="82" t="s">
        <v>44</v>
      </c>
    </row>
    <row r="78" spans="3:40" ht="12.75" customHeight="1">
      <c r="C78" s="13" t="str">
        <f>$D$166</f>
        <v>Cooling demand</v>
      </c>
      <c r="D78" s="14">
        <f t="shared" ref="D78:P78" si="117">+INDEX($E166:$Q166,1,D$75) * INDEX($V$78:$V$93,D$75,1)</f>
        <v>0</v>
      </c>
      <c r="E78" s="14">
        <f t="shared" si="117"/>
        <v>0</v>
      </c>
      <c r="F78" s="14">
        <f t="shared" si="117"/>
        <v>0</v>
      </c>
      <c r="G78" s="14">
        <f t="shared" si="117"/>
        <v>0</v>
      </c>
      <c r="H78" s="14">
        <f t="shared" si="117"/>
        <v>0</v>
      </c>
      <c r="I78" s="14">
        <f t="shared" si="117"/>
        <v>0</v>
      </c>
      <c r="J78" s="14">
        <f t="shared" si="117"/>
        <v>0</v>
      </c>
      <c r="K78" s="14">
        <f t="shared" si="117"/>
        <v>0</v>
      </c>
      <c r="L78" s="14">
        <f t="shared" si="117"/>
        <v>0</v>
      </c>
      <c r="M78" s="14">
        <f t="shared" si="117"/>
        <v>0</v>
      </c>
      <c r="N78" s="14">
        <f t="shared" si="117"/>
        <v>0</v>
      </c>
      <c r="O78" s="14">
        <f t="shared" si="117"/>
        <v>2115.36</v>
      </c>
      <c r="P78" s="14">
        <f t="shared" si="117"/>
        <v>0</v>
      </c>
      <c r="Q78"/>
      <c r="R78"/>
      <c r="S78"/>
      <c r="T78" s="106" t="str">
        <f>+'Energy matrix'!B5</f>
        <v>Coal</v>
      </c>
      <c r="U78" s="106"/>
      <c r="V78" s="107">
        <f>+INDEX('Energy matrix'!C5:N5,1,$D$2)</f>
        <v>0</v>
      </c>
      <c r="W78" s="106"/>
      <c r="X78" s="82">
        <f>V78/1000</f>
        <v>0</v>
      </c>
    </row>
    <row r="79" spans="3:40" ht="12.75" customHeight="1">
      <c r="C79" s="13" t="str">
        <f>$D$167</f>
        <v>Haullage</v>
      </c>
      <c r="D79" s="14">
        <f t="shared" ref="D79:P79" si="118">+INDEX($E167:$Q167,1,D$75) * INDEX($V$78:$V$93,D$75,1)</f>
        <v>0</v>
      </c>
      <c r="E79" s="14">
        <f t="shared" si="118"/>
        <v>0</v>
      </c>
      <c r="F79" s="14">
        <f t="shared" si="118"/>
        <v>0</v>
      </c>
      <c r="G79" s="14">
        <f t="shared" si="118"/>
        <v>0</v>
      </c>
      <c r="H79" s="14">
        <f t="shared" si="118"/>
        <v>0</v>
      </c>
      <c r="I79" s="14">
        <f t="shared" si="118"/>
        <v>0</v>
      </c>
      <c r="J79" s="14">
        <f t="shared" si="118"/>
        <v>0</v>
      </c>
      <c r="K79" s="14">
        <f t="shared" si="118"/>
        <v>0</v>
      </c>
      <c r="L79" s="14">
        <f t="shared" si="118"/>
        <v>1571.3719999999998</v>
      </c>
      <c r="M79" s="14">
        <f t="shared" si="118"/>
        <v>0</v>
      </c>
      <c r="N79" s="14">
        <f t="shared" si="118"/>
        <v>0</v>
      </c>
      <c r="O79" s="14">
        <f t="shared" si="118"/>
        <v>0</v>
      </c>
      <c r="P79" s="14">
        <f t="shared" si="118"/>
        <v>0</v>
      </c>
      <c r="Q79"/>
      <c r="R79"/>
      <c r="S79"/>
      <c r="T79" s="106" t="str">
        <f>+'Energy matrix'!B6</f>
        <v>Fuel Oil</v>
      </c>
      <c r="U79" s="82"/>
      <c r="V79" s="107">
        <f>+INDEX('Energy matrix'!C6:N6,1,$D$2)</f>
        <v>0</v>
      </c>
      <c r="W79" s="106"/>
      <c r="X79" s="82">
        <f t="shared" ref="X79:X91" si="119">V79/1000</f>
        <v>0</v>
      </c>
    </row>
    <row r="80" spans="3:40" ht="12.75" customHeight="1">
      <c r="C80" s="13" t="str">
        <f>$D$168</f>
        <v>Light and electronics</v>
      </c>
      <c r="D80" s="14">
        <f t="shared" ref="D80:P80" si="120">+INDEX($E168:$Q168,1,D$75) * INDEX($V$78:$V$93,D$75,1)</f>
        <v>0</v>
      </c>
      <c r="E80" s="14">
        <f t="shared" si="120"/>
        <v>0</v>
      </c>
      <c r="F80" s="14">
        <f t="shared" si="120"/>
        <v>0</v>
      </c>
      <c r="G80" s="14">
        <f t="shared" si="120"/>
        <v>0</v>
      </c>
      <c r="H80" s="14">
        <f t="shared" si="120"/>
        <v>0</v>
      </c>
      <c r="I80" s="14">
        <f t="shared" si="120"/>
        <v>0</v>
      </c>
      <c r="J80" s="14">
        <f t="shared" si="120"/>
        <v>0</v>
      </c>
      <c r="K80" s="14">
        <f t="shared" si="120"/>
        <v>0</v>
      </c>
      <c r="L80" s="14">
        <f t="shared" si="120"/>
        <v>0</v>
      </c>
      <c r="M80" s="14">
        <f t="shared" si="120"/>
        <v>0</v>
      </c>
      <c r="N80" s="14">
        <f t="shared" si="120"/>
        <v>0</v>
      </c>
      <c r="O80" s="14">
        <f t="shared" si="120"/>
        <v>4621.1624771048437</v>
      </c>
      <c r="P80" s="14">
        <f t="shared" si="120"/>
        <v>0</v>
      </c>
      <c r="Q80"/>
      <c r="R80"/>
      <c r="S80"/>
      <c r="T80" s="106" t="str">
        <f>+'Energy matrix'!B7</f>
        <v>Diesel</v>
      </c>
      <c r="U80" s="106"/>
      <c r="V80" s="107">
        <f>+INDEX('Energy matrix'!C7:N7,1,$D$2)</f>
        <v>0</v>
      </c>
      <c r="W80" s="106"/>
      <c r="X80" s="82">
        <f t="shared" si="119"/>
        <v>0</v>
      </c>
    </row>
    <row r="81" spans="3:28" ht="12.75" customHeight="1">
      <c r="C81" s="13" t="str">
        <f>$D$169</f>
        <v>Electric motors</v>
      </c>
      <c r="D81" s="14">
        <f t="shared" ref="D81:P81" si="121">+INDEX($E169:$Q169,1,D$75) * INDEX($V$78:$V$93,D$75,1)</f>
        <v>0</v>
      </c>
      <c r="E81" s="14">
        <f t="shared" si="121"/>
        <v>0</v>
      </c>
      <c r="F81" s="14">
        <f t="shared" si="121"/>
        <v>0</v>
      </c>
      <c r="G81" s="14">
        <f t="shared" si="121"/>
        <v>0</v>
      </c>
      <c r="H81" s="14">
        <f t="shared" si="121"/>
        <v>0</v>
      </c>
      <c r="I81" s="14">
        <f t="shared" si="121"/>
        <v>0</v>
      </c>
      <c r="J81" s="14">
        <f t="shared" si="121"/>
        <v>0</v>
      </c>
      <c r="K81" s="14">
        <f t="shared" si="121"/>
        <v>0</v>
      </c>
      <c r="L81" s="14">
        <f t="shared" si="121"/>
        <v>0</v>
      </c>
      <c r="M81" s="14">
        <f t="shared" si="121"/>
        <v>0</v>
      </c>
      <c r="N81" s="14">
        <f t="shared" si="121"/>
        <v>0</v>
      </c>
      <c r="O81" s="14">
        <f t="shared" si="121"/>
        <v>13831.96916111692</v>
      </c>
      <c r="P81" s="14">
        <f t="shared" si="121"/>
        <v>0</v>
      </c>
      <c r="Q81"/>
      <c r="R81"/>
      <c r="S81"/>
      <c r="T81" s="106" t="str">
        <f>+'Energy matrix'!B8</f>
        <v>Gasoline</v>
      </c>
      <c r="U81" s="106"/>
      <c r="V81" s="107">
        <f>+INDEX('Energy matrix'!C8:N8,1,$D$2)</f>
        <v>0</v>
      </c>
      <c r="W81" s="106"/>
      <c r="X81" s="82">
        <f t="shared" si="119"/>
        <v>0</v>
      </c>
    </row>
    <row r="82" spans="3:28" ht="12.75" customHeight="1">
      <c r="C82" s="13" t="str">
        <f>$D$170</f>
        <v>Spatial heating</v>
      </c>
      <c r="D82" s="14">
        <f t="shared" ref="D82:P82" si="122">+INDEX($E170:$Q170,1,D$75) * INDEX($V$78:$V$93,D$75,1)</f>
        <v>0</v>
      </c>
      <c r="E82" s="14">
        <f t="shared" si="122"/>
        <v>0</v>
      </c>
      <c r="F82" s="14">
        <f t="shared" si="122"/>
        <v>0</v>
      </c>
      <c r="G82" s="14">
        <f t="shared" si="122"/>
        <v>0</v>
      </c>
      <c r="H82" s="14">
        <f t="shared" si="122"/>
        <v>0</v>
      </c>
      <c r="I82" s="14">
        <f t="shared" si="122"/>
        <v>0</v>
      </c>
      <c r="J82" s="14">
        <f t="shared" si="122"/>
        <v>0</v>
      </c>
      <c r="K82" s="14">
        <f t="shared" si="122"/>
        <v>0</v>
      </c>
      <c r="L82" s="14">
        <f t="shared" si="122"/>
        <v>0</v>
      </c>
      <c r="M82" s="14">
        <f t="shared" si="122"/>
        <v>0</v>
      </c>
      <c r="N82" s="14">
        <f t="shared" si="122"/>
        <v>0</v>
      </c>
      <c r="O82" s="14">
        <f t="shared" si="122"/>
        <v>660.32436010204822</v>
      </c>
      <c r="P82" s="14">
        <f t="shared" si="122"/>
        <v>0</v>
      </c>
      <c r="Q82"/>
      <c r="R82"/>
      <c r="S82"/>
      <c r="T82" s="106" t="str">
        <f>+'Energy matrix'!B9</f>
        <v>LPG</v>
      </c>
      <c r="U82" s="106"/>
      <c r="V82" s="107">
        <f>+INDEX('Energy matrix'!C9:N9,1,$D$2)</f>
        <v>0</v>
      </c>
      <c r="W82" s="106"/>
      <c r="X82" s="82">
        <f t="shared" si="119"/>
        <v>0</v>
      </c>
    </row>
    <row r="83" spans="3:28" ht="12.75" customHeight="1">
      <c r="C83" s="17" t="s">
        <v>57</v>
      </c>
      <c r="D83" s="18">
        <f t="shared" ref="D83:N83" si="123">SUM(D77:D82)</f>
        <v>0</v>
      </c>
      <c r="E83" s="18">
        <f t="shared" si="123"/>
        <v>0</v>
      </c>
      <c r="F83" s="18">
        <f t="shared" si="123"/>
        <v>0</v>
      </c>
      <c r="G83" s="18">
        <f t="shared" si="123"/>
        <v>0</v>
      </c>
      <c r="H83" s="18">
        <f t="shared" si="123"/>
        <v>0</v>
      </c>
      <c r="I83" s="18">
        <f t="shared" si="123"/>
        <v>0</v>
      </c>
      <c r="J83" s="18">
        <f t="shared" si="123"/>
        <v>13816.061</v>
      </c>
      <c r="K83" s="18">
        <f t="shared" si="123"/>
        <v>11864</v>
      </c>
      <c r="L83" s="18">
        <f t="shared" si="123"/>
        <v>1571.3719999999998</v>
      </c>
      <c r="M83" s="18">
        <f t="shared" si="123"/>
        <v>5457</v>
      </c>
      <c r="N83" s="18">
        <f t="shared" si="123"/>
        <v>0</v>
      </c>
      <c r="O83" s="18">
        <f t="shared" ref="O83:P83" si="124">SUM(O77:O82)</f>
        <v>21228.815998323811</v>
      </c>
      <c r="P83" s="18">
        <f t="shared" si="124"/>
        <v>0</v>
      </c>
      <c r="Q83"/>
      <c r="R83"/>
      <c r="S83"/>
      <c r="T83" s="106" t="str">
        <f>+'Energy matrix'!B10</f>
        <v>Manufactured gases</v>
      </c>
      <c r="U83" s="106"/>
      <c r="V83" s="107">
        <f>+INDEX('Energy matrix'!C10:N10,1,$D$2)</f>
        <v>0</v>
      </c>
      <c r="W83" s="106"/>
      <c r="X83" s="82">
        <f t="shared" si="119"/>
        <v>0</v>
      </c>
    </row>
    <row r="84" spans="3:28" ht="12.75" customHeight="1">
      <c r="E84" s="24"/>
      <c r="F84" s="24"/>
      <c r="G84" s="24"/>
      <c r="H84" s="24"/>
      <c r="I84" s="24"/>
      <c r="J84" s="24"/>
      <c r="K84" s="24"/>
      <c r="O84" s="79"/>
      <c r="T84" s="106" t="str">
        <f>+'Energy matrix'!B11</f>
        <v>Natural gas</v>
      </c>
      <c r="U84" s="106"/>
      <c r="V84" s="107">
        <f>+INDEX('Energy matrix'!C11:N11,1,$D$2)</f>
        <v>13816.061</v>
      </c>
      <c r="W84" s="106"/>
      <c r="X84" s="82">
        <f t="shared" si="119"/>
        <v>13.816060999999999</v>
      </c>
    </row>
    <row r="85" spans="3:28" ht="12.75" customHeight="1">
      <c r="E85" s="24"/>
      <c r="F85" s="24"/>
      <c r="G85" s="24"/>
      <c r="H85" s="24"/>
      <c r="I85" s="24"/>
      <c r="J85" s="24"/>
      <c r="K85" s="24"/>
      <c r="O85" s="79"/>
      <c r="T85" s="106" t="str">
        <f>+'Energy matrix'!B12</f>
        <v>Biogas</v>
      </c>
      <c r="U85" s="106"/>
      <c r="V85" s="107">
        <f>+INDEX('Energy matrix'!C12:N12,1,$D$2)</f>
        <v>11864</v>
      </c>
      <c r="W85" s="106"/>
      <c r="X85" s="82">
        <f t="shared" si="119"/>
        <v>11.864000000000001</v>
      </c>
      <c r="AB85" s="78"/>
    </row>
    <row r="86" spans="3:28" ht="12.75" customHeight="1">
      <c r="O86" s="79"/>
      <c r="T86" s="106" t="str">
        <f>+'Energy matrix'!B13</f>
        <v>Biodiesel</v>
      </c>
      <c r="U86" s="106"/>
      <c r="V86" s="107">
        <f>+INDEX('Energy matrix'!C13:N13,1,$D$2)</f>
        <v>1571.3719999999998</v>
      </c>
      <c r="W86" s="106"/>
      <c r="X86" s="82">
        <f t="shared" si="119"/>
        <v>1.5713719999999998</v>
      </c>
    </row>
    <row r="87" spans="3:28" ht="12.75" customHeight="1">
      <c r="O87" s="79"/>
      <c r="T87" s="106" t="str">
        <f>+'Energy matrix'!B14</f>
        <v>Biomass</v>
      </c>
      <c r="U87" s="106"/>
      <c r="V87" s="107">
        <f>+INDEX('Energy matrix'!C14:N14,1,$D$2)</f>
        <v>5457</v>
      </c>
      <c r="W87" s="106"/>
      <c r="X87" s="82">
        <f t="shared" si="119"/>
        <v>5.4569999999999999</v>
      </c>
    </row>
    <row r="88" spans="3:28" ht="12.75" customHeight="1">
      <c r="O88" s="79"/>
      <c r="T88" s="106" t="str">
        <f>+'Energy matrix'!B15</f>
        <v>Waste</v>
      </c>
      <c r="U88" s="110"/>
      <c r="V88" s="107">
        <f>+INDEX('Energy matrix'!C15:N15,1,$D$2)</f>
        <v>0</v>
      </c>
      <c r="W88" s="110"/>
      <c r="X88" s="82">
        <f t="shared" si="119"/>
        <v>0</v>
      </c>
    </row>
    <row r="89" spans="3:28" ht="12.75" customHeight="1">
      <c r="O89" s="79"/>
      <c r="T89" s="106" t="str">
        <f>+'Energy matrix'!B16</f>
        <v>Electricity</v>
      </c>
      <c r="U89" s="609"/>
      <c r="V89" s="107">
        <f>+INDEX('Energy matrix'!C16:N16,1,$D$2)</f>
        <v>21153.599999999999</v>
      </c>
      <c r="W89" s="609"/>
      <c r="X89" s="82">
        <f t="shared" si="119"/>
        <v>21.153599999999997</v>
      </c>
    </row>
    <row r="90" spans="3:28" s="257" customFormat="1" ht="12.75" customHeight="1">
      <c r="O90" s="79"/>
      <c r="R90" s="258"/>
      <c r="S90" s="258"/>
      <c r="T90" s="106" t="str">
        <f>+'Energy matrix'!B17</f>
        <v>District Heating</v>
      </c>
      <c r="U90" s="82"/>
      <c r="V90" s="107">
        <f>+INDEX('Energy matrix'!C17:N17,1,$D$2)</f>
        <v>0</v>
      </c>
      <c r="W90" s="106"/>
      <c r="X90" s="82">
        <f t="shared" si="119"/>
        <v>0</v>
      </c>
    </row>
    <row r="91" spans="3:28" s="257" customFormat="1" ht="12.75" customHeight="1">
      <c r="O91" s="79"/>
      <c r="R91" s="258"/>
      <c r="S91" s="258"/>
      <c r="T91" s="106" t="s">
        <v>57</v>
      </c>
      <c r="U91" s="106"/>
      <c r="V91" s="107">
        <f>SUM(V78:V90)</f>
        <v>53862.032999999996</v>
      </c>
      <c r="W91" s="106"/>
      <c r="X91" s="82">
        <f t="shared" si="119"/>
        <v>53.862032999999997</v>
      </c>
    </row>
    <row r="92" spans="3:28" s="257" customFormat="1" ht="12.75" customHeight="1">
      <c r="O92" s="79"/>
      <c r="R92" s="258"/>
      <c r="S92" s="258"/>
      <c r="T92" s="106"/>
      <c r="U92" s="106"/>
      <c r="V92" s="107"/>
      <c r="W92" s="106"/>
      <c r="X92" s="82"/>
    </row>
    <row r="93" spans="3:28" s="257" customFormat="1" ht="12.75" customHeight="1">
      <c r="O93" s="79"/>
      <c r="R93" s="258"/>
      <c r="S93" s="258"/>
      <c r="T93" s="106"/>
      <c r="U93" s="106"/>
      <c r="V93" s="107"/>
      <c r="W93" s="106"/>
      <c r="X93" s="82"/>
    </row>
    <row r="94" spans="3:28" s="257" customFormat="1" ht="12.75" customHeight="1">
      <c r="O94" s="79"/>
      <c r="R94" s="258"/>
      <c r="S94" s="258"/>
      <c r="T94" s="106"/>
      <c r="U94" s="106"/>
      <c r="V94" s="107"/>
      <c r="W94" s="106"/>
      <c r="X94" s="82"/>
    </row>
    <row r="95" spans="3:28" s="257" customFormat="1" ht="12.75" customHeight="1">
      <c r="O95" s="79"/>
      <c r="R95" s="258"/>
      <c r="S95" s="258"/>
    </row>
    <row r="96" spans="3:28" s="257" customFormat="1" ht="12.75" customHeight="1">
      <c r="C96" s="231" t="s">
        <v>435</v>
      </c>
      <c r="E96" s="57"/>
      <c r="F96" s="57"/>
      <c r="G96" s="259"/>
      <c r="H96" s="259"/>
      <c r="I96" s="259"/>
      <c r="J96" s="259"/>
      <c r="K96" s="259"/>
      <c r="O96" s="79"/>
      <c r="R96" s="258"/>
      <c r="S96" s="258"/>
      <c r="X96" s="24"/>
    </row>
    <row r="97" spans="3:24" s="257" customFormat="1" ht="12.75" customHeight="1">
      <c r="C97" s="114" t="s">
        <v>142</v>
      </c>
      <c r="R97" s="258"/>
      <c r="S97" s="258"/>
      <c r="T97" s="232"/>
      <c r="U97" s="232"/>
      <c r="V97" s="233"/>
      <c r="W97" s="232"/>
      <c r="X97" s="24"/>
    </row>
    <row r="98" spans="3:24" s="257" customFormat="1" ht="12.75" customHeight="1">
      <c r="D98" s="80" t="s">
        <v>144</v>
      </c>
      <c r="E98" s="81" t="str">
        <f t="array" ref="E98">+IF(AND(UPPER(TRANSPOSE(T103:T113))=UPPER(MID(D101:N101,4,99))),"Ok","ERROR")</f>
        <v>Ok</v>
      </c>
      <c r="R98" s="258"/>
      <c r="S98" s="258"/>
      <c r="T98" s="232"/>
      <c r="U98" s="232"/>
      <c r="V98" s="233"/>
      <c r="W98" s="232"/>
      <c r="X98" s="24"/>
    </row>
    <row r="99" spans="3:24" s="257" customFormat="1" ht="12.75" customHeight="1">
      <c r="C99" s="257" t="s">
        <v>182</v>
      </c>
      <c r="E99" s="57"/>
      <c r="F99" s="57"/>
      <c r="G99" s="259"/>
      <c r="H99" s="259"/>
      <c r="I99" s="259"/>
      <c r="J99" s="259"/>
      <c r="K99" s="259"/>
      <c r="O99" s="79"/>
      <c r="R99" s="258"/>
      <c r="S99" s="258"/>
      <c r="T99" s="114" t="s">
        <v>436</v>
      </c>
      <c r="U99" s="114"/>
      <c r="W99" s="114"/>
    </row>
    <row r="100" spans="3:24" s="257" customFormat="1" ht="12.75" customHeight="1">
      <c r="D100" s="82">
        <v>1</v>
      </c>
      <c r="E100" s="82">
        <f>+D100+1</f>
        <v>2</v>
      </c>
      <c r="F100" s="82">
        <f t="shared" ref="F100" si="125">+E100+1</f>
        <v>3</v>
      </c>
      <c r="G100" s="82">
        <f t="shared" ref="G100" si="126">+F100+1</f>
        <v>4</v>
      </c>
      <c r="H100" s="82">
        <f t="shared" ref="H100" si="127">+G100+1</f>
        <v>5</v>
      </c>
      <c r="I100" s="82">
        <f t="shared" ref="I100" si="128">+H100+1</f>
        <v>6</v>
      </c>
      <c r="J100" s="82">
        <f t="shared" ref="J100" si="129">+I100+1</f>
        <v>7</v>
      </c>
      <c r="K100" s="82">
        <f t="shared" ref="K100" si="130">+J100+1</f>
        <v>8</v>
      </c>
      <c r="L100" s="82">
        <f t="shared" ref="L100" si="131">+K100+1</f>
        <v>9</v>
      </c>
      <c r="M100" s="82">
        <f t="shared" ref="M100" si="132">+L100+1</f>
        <v>10</v>
      </c>
      <c r="N100" s="82">
        <f t="shared" ref="N100" si="133">+M100+1</f>
        <v>11</v>
      </c>
      <c r="O100" s="82">
        <f t="shared" ref="O100" si="134">+N100+1</f>
        <v>12</v>
      </c>
      <c r="P100" s="82">
        <f t="shared" ref="P100" si="135">+O100+1</f>
        <v>13</v>
      </c>
      <c r="Q100"/>
      <c r="R100"/>
      <c r="S100"/>
      <c r="T100" s="261"/>
      <c r="U100" s="261"/>
      <c r="W100" s="261"/>
    </row>
    <row r="101" spans="3:24" s="257" customFormat="1" ht="12.75" customHeight="1">
      <c r="C101" s="10" t="str">
        <f t="shared" ref="C101" si="136">+D164</f>
        <v>Agg End-use</v>
      </c>
      <c r="D101" s="19" t="str">
        <f>D76</f>
        <v>01 Coal</v>
      </c>
      <c r="E101" s="19" t="str">
        <f t="shared" ref="E101:N101" si="137">E76</f>
        <v>02 Fuel oil</v>
      </c>
      <c r="F101" s="19" t="str">
        <f t="shared" si="137"/>
        <v>03 Diesel</v>
      </c>
      <c r="G101" s="19" t="str">
        <f t="shared" si="137"/>
        <v>04 Gasoline</v>
      </c>
      <c r="H101" s="19" t="str">
        <f t="shared" si="137"/>
        <v>05 LPG</v>
      </c>
      <c r="I101" s="19" t="str">
        <f t="shared" si="137"/>
        <v>06 Manufactured gases</v>
      </c>
      <c r="J101" s="19" t="str">
        <f t="shared" si="137"/>
        <v>07 Natural gas</v>
      </c>
      <c r="K101" s="19" t="str">
        <f>K76</f>
        <v>08 Biogas</v>
      </c>
      <c r="L101" s="19" t="str">
        <f t="shared" si="137"/>
        <v>09 Biodiesel</v>
      </c>
      <c r="M101" s="19" t="str">
        <f t="shared" si="137"/>
        <v>10 Biomass</v>
      </c>
      <c r="N101" s="19" t="str">
        <f t="shared" si="137"/>
        <v>11 Waste</v>
      </c>
      <c r="O101" s="19" t="str">
        <f>O76</f>
        <v>12 Electricity</v>
      </c>
      <c r="P101" s="174" t="str">
        <f>P76</f>
        <v>13 District Heating</v>
      </c>
      <c r="Q101"/>
      <c r="R101"/>
      <c r="S101"/>
      <c r="T101" s="111" t="s">
        <v>143</v>
      </c>
      <c r="V101" s="112">
        <v>2015</v>
      </c>
    </row>
    <row r="102" spans="3:24" s="257" customFormat="1" ht="12.75" customHeight="1">
      <c r="C102" s="13" t="str">
        <f>$D$165</f>
        <v>Process heat temperature</v>
      </c>
      <c r="D102" s="14">
        <f t="shared" ref="D102:P102" si="138">+INDEX($E165:$Q165,1,D$100) * INDEX($V$103:$V$119,D$100,1)</f>
        <v>0</v>
      </c>
      <c r="E102" s="14">
        <f t="shared" si="138"/>
        <v>0</v>
      </c>
      <c r="F102" s="14">
        <f t="shared" si="138"/>
        <v>0</v>
      </c>
      <c r="G102" s="14">
        <f t="shared" si="138"/>
        <v>0</v>
      </c>
      <c r="H102" s="14">
        <f t="shared" si="138"/>
        <v>0</v>
      </c>
      <c r="I102" s="14">
        <f t="shared" si="138"/>
        <v>0</v>
      </c>
      <c r="J102" s="14">
        <f t="shared" si="138"/>
        <v>13296.6</v>
      </c>
      <c r="K102" s="14">
        <f t="shared" si="138"/>
        <v>22744</v>
      </c>
      <c r="L102" s="14">
        <f t="shared" si="138"/>
        <v>0</v>
      </c>
      <c r="M102" s="14">
        <f t="shared" si="138"/>
        <v>4379</v>
      </c>
      <c r="N102" s="14">
        <f t="shared" si="138"/>
        <v>0</v>
      </c>
      <c r="O102" s="14">
        <f t="shared" si="138"/>
        <v>0</v>
      </c>
      <c r="P102" s="14">
        <f t="shared" si="138"/>
        <v>0</v>
      </c>
      <c r="Q102"/>
      <c r="R102"/>
      <c r="S102"/>
      <c r="T102" s="42" t="s">
        <v>379</v>
      </c>
      <c r="U102" s="42"/>
      <c r="V102" s="113" t="str">
        <f>+INDEX('Energy matrix'!C25:N25,1,$D$2)</f>
        <v xml:space="preserve">Agriculture, forestry and fishing </v>
      </c>
      <c r="W102" s="42"/>
      <c r="X102" s="82" t="s">
        <v>44</v>
      </c>
    </row>
    <row r="103" spans="3:24" s="257" customFormat="1" ht="12.75" customHeight="1">
      <c r="C103" s="13" t="str">
        <f>$D$166</f>
        <v>Cooling demand</v>
      </c>
      <c r="D103" s="14">
        <f t="shared" ref="D103:P103" si="139">+INDEX($E166:$Q166,1,D$100) * INDEX($V$103:$V$119,D$100,1)</f>
        <v>0</v>
      </c>
      <c r="E103" s="14">
        <f t="shared" si="139"/>
        <v>0</v>
      </c>
      <c r="F103" s="14">
        <f t="shared" si="139"/>
        <v>0</v>
      </c>
      <c r="G103" s="14">
        <f t="shared" si="139"/>
        <v>0</v>
      </c>
      <c r="H103" s="14">
        <f t="shared" si="139"/>
        <v>0</v>
      </c>
      <c r="I103" s="14">
        <f t="shared" si="139"/>
        <v>0</v>
      </c>
      <c r="J103" s="14">
        <f t="shared" si="139"/>
        <v>0</v>
      </c>
      <c r="K103" s="14">
        <f t="shared" si="139"/>
        <v>0</v>
      </c>
      <c r="L103" s="14">
        <f t="shared" si="139"/>
        <v>0</v>
      </c>
      <c r="M103" s="14">
        <f t="shared" si="139"/>
        <v>0</v>
      </c>
      <c r="N103" s="14">
        <f t="shared" si="139"/>
        <v>0</v>
      </c>
      <c r="O103" s="14">
        <f t="shared" si="139"/>
        <v>1994.0400000000002</v>
      </c>
      <c r="P103" s="14">
        <f t="shared" si="139"/>
        <v>0</v>
      </c>
      <c r="Q103"/>
      <c r="R103"/>
      <c r="S103"/>
      <c r="T103" s="106" t="str">
        <f>'Energy matrix'!B26</f>
        <v>Coal</v>
      </c>
      <c r="U103" s="106"/>
      <c r="V103" s="107">
        <f>+INDEX('Energy matrix'!C26:N26,1,$D$2)</f>
        <v>0</v>
      </c>
      <c r="W103" s="106"/>
      <c r="X103" s="82">
        <f>V103/1000</f>
        <v>0</v>
      </c>
    </row>
    <row r="104" spans="3:24" s="257" customFormat="1" ht="12.75" customHeight="1">
      <c r="C104" s="13" t="str">
        <f>$D$167</f>
        <v>Haullage</v>
      </c>
      <c r="D104" s="14">
        <f t="shared" ref="D104:P104" si="140">+INDEX($E167:$Q167,1,D$100) * INDEX($V$103:$V$119,D$100,1)</f>
        <v>0</v>
      </c>
      <c r="E104" s="14">
        <f t="shared" si="140"/>
        <v>0</v>
      </c>
      <c r="F104" s="14">
        <f t="shared" si="140"/>
        <v>0</v>
      </c>
      <c r="G104" s="14">
        <f t="shared" si="140"/>
        <v>0</v>
      </c>
      <c r="H104" s="14">
        <f t="shared" si="140"/>
        <v>0</v>
      </c>
      <c r="I104" s="14">
        <f t="shared" si="140"/>
        <v>0</v>
      </c>
      <c r="J104" s="14">
        <f t="shared" si="140"/>
        <v>0</v>
      </c>
      <c r="K104" s="14">
        <f t="shared" si="140"/>
        <v>0</v>
      </c>
      <c r="L104" s="14">
        <f t="shared" si="140"/>
        <v>354.80099999999999</v>
      </c>
      <c r="M104" s="14">
        <f t="shared" si="140"/>
        <v>0</v>
      </c>
      <c r="N104" s="14">
        <f t="shared" si="140"/>
        <v>0</v>
      </c>
      <c r="O104" s="14">
        <f t="shared" si="140"/>
        <v>0</v>
      </c>
      <c r="P104" s="14">
        <f t="shared" si="140"/>
        <v>0</v>
      </c>
      <c r="Q104"/>
      <c r="R104"/>
      <c r="S104"/>
      <c r="T104" s="106" t="str">
        <f>'Energy matrix'!B27</f>
        <v>Fuel Oil</v>
      </c>
      <c r="U104" s="106"/>
      <c r="V104" s="107">
        <f>+INDEX('Energy matrix'!C27:N27,1,$D$2)</f>
        <v>0</v>
      </c>
      <c r="W104" s="106"/>
      <c r="X104" s="82">
        <f t="shared" ref="X104:X116" si="141">V104/1000</f>
        <v>0</v>
      </c>
    </row>
    <row r="105" spans="3:24" s="257" customFormat="1" ht="12.75" customHeight="1">
      <c r="C105" s="13" t="str">
        <f>$D$168</f>
        <v>Light and electronics</v>
      </c>
      <c r="D105" s="14">
        <f t="shared" ref="D105:P105" si="142">+INDEX($E168:$Q168,1,D$100) * INDEX($V$103:$V$119,D$100,1)</f>
        <v>0</v>
      </c>
      <c r="E105" s="14">
        <f t="shared" si="142"/>
        <v>0</v>
      </c>
      <c r="F105" s="14">
        <f t="shared" si="142"/>
        <v>0</v>
      </c>
      <c r="G105" s="14">
        <f t="shared" si="142"/>
        <v>0</v>
      </c>
      <c r="H105" s="14">
        <f t="shared" si="142"/>
        <v>0</v>
      </c>
      <c r="I105" s="14">
        <f t="shared" si="142"/>
        <v>0</v>
      </c>
      <c r="J105" s="14">
        <f t="shared" si="142"/>
        <v>0</v>
      </c>
      <c r="K105" s="14">
        <f t="shared" si="142"/>
        <v>0</v>
      </c>
      <c r="L105" s="14">
        <f t="shared" si="142"/>
        <v>0</v>
      </c>
      <c r="M105" s="14">
        <f t="shared" si="142"/>
        <v>0</v>
      </c>
      <c r="N105" s="14">
        <f t="shared" si="142"/>
        <v>0</v>
      </c>
      <c r="O105" s="14">
        <f t="shared" si="142"/>
        <v>4356.1298435472663</v>
      </c>
      <c r="P105" s="14">
        <f t="shared" si="142"/>
        <v>0</v>
      </c>
      <c r="Q105"/>
      <c r="R105"/>
      <c r="S105"/>
      <c r="T105" s="106" t="str">
        <f>'Energy matrix'!B28</f>
        <v>Diesel</v>
      </c>
      <c r="U105" s="106"/>
      <c r="V105" s="107">
        <f>+INDEX('Energy matrix'!C28:N28,1,$D$2)</f>
        <v>0</v>
      </c>
      <c r="W105" s="106"/>
      <c r="X105" s="82">
        <f t="shared" si="141"/>
        <v>0</v>
      </c>
    </row>
    <row r="106" spans="3:24" s="257" customFormat="1" ht="12.75" customHeight="1">
      <c r="C106" s="13" t="str">
        <f>$D$169</f>
        <v>Electric motors</v>
      </c>
      <c r="D106" s="14">
        <f t="shared" ref="D106:P106" si="143">+INDEX($E169:$Q169,1,D$100) * INDEX($V$103:$V$119,D$100,1)</f>
        <v>0</v>
      </c>
      <c r="E106" s="14">
        <f t="shared" si="143"/>
        <v>0</v>
      </c>
      <c r="F106" s="14">
        <f t="shared" si="143"/>
        <v>0</v>
      </c>
      <c r="G106" s="14">
        <f t="shared" si="143"/>
        <v>0</v>
      </c>
      <c r="H106" s="14">
        <f t="shared" si="143"/>
        <v>0</v>
      </c>
      <c r="I106" s="14">
        <f t="shared" si="143"/>
        <v>0</v>
      </c>
      <c r="J106" s="14">
        <f t="shared" si="143"/>
        <v>0</v>
      </c>
      <c r="K106" s="14">
        <f t="shared" si="143"/>
        <v>0</v>
      </c>
      <c r="L106" s="14">
        <f t="shared" si="143"/>
        <v>0</v>
      </c>
      <c r="M106" s="14">
        <f t="shared" si="143"/>
        <v>0</v>
      </c>
      <c r="N106" s="14">
        <f t="shared" si="143"/>
        <v>0</v>
      </c>
      <c r="O106" s="14">
        <f t="shared" si="143"/>
        <v>13038.678894388468</v>
      </c>
      <c r="P106" s="14">
        <f t="shared" si="143"/>
        <v>0</v>
      </c>
      <c r="Q106"/>
      <c r="R106"/>
      <c r="S106"/>
      <c r="T106" s="106" t="str">
        <f>'Energy matrix'!B29</f>
        <v>Gasoline</v>
      </c>
      <c r="U106" s="106"/>
      <c r="V106" s="107">
        <f>+INDEX('Energy matrix'!C29:N29,1,$D$2)</f>
        <v>0</v>
      </c>
      <c r="W106" s="106"/>
      <c r="X106" s="82">
        <f t="shared" si="141"/>
        <v>0</v>
      </c>
    </row>
    <row r="107" spans="3:24" s="257" customFormat="1" ht="12.75" customHeight="1">
      <c r="C107" s="13" t="str">
        <f>$D$170</f>
        <v>Spatial heating</v>
      </c>
      <c r="D107" s="14">
        <f t="shared" ref="D107:P107" si="144">+INDEX($E170:$Q170,1,D$100) * INDEX($V$103:$V$119,D$100,1)</f>
        <v>0</v>
      </c>
      <c r="E107" s="14">
        <f t="shared" si="144"/>
        <v>0</v>
      </c>
      <c r="F107" s="14">
        <f t="shared" si="144"/>
        <v>0</v>
      </c>
      <c r="G107" s="14">
        <f t="shared" si="144"/>
        <v>0</v>
      </c>
      <c r="H107" s="14">
        <f t="shared" si="144"/>
        <v>0</v>
      </c>
      <c r="I107" s="14">
        <f t="shared" si="144"/>
        <v>0</v>
      </c>
      <c r="J107" s="14">
        <f t="shared" si="144"/>
        <v>0</v>
      </c>
      <c r="K107" s="14">
        <f t="shared" si="144"/>
        <v>0</v>
      </c>
      <c r="L107" s="14">
        <f t="shared" si="144"/>
        <v>0</v>
      </c>
      <c r="M107" s="14">
        <f t="shared" si="144"/>
        <v>0</v>
      </c>
      <c r="N107" s="14">
        <f t="shared" si="144"/>
        <v>0</v>
      </c>
      <c r="O107" s="14">
        <f t="shared" si="144"/>
        <v>622.45347695800638</v>
      </c>
      <c r="P107" s="14">
        <f t="shared" si="144"/>
        <v>0</v>
      </c>
      <c r="Q107"/>
      <c r="R107"/>
      <c r="S107"/>
      <c r="T107" s="106" t="str">
        <f>'Energy matrix'!B30</f>
        <v>LPG</v>
      </c>
      <c r="U107" s="106"/>
      <c r="V107" s="107">
        <f>+INDEX('Energy matrix'!C30:N30,1,$D$2)</f>
        <v>0</v>
      </c>
      <c r="W107" s="106"/>
      <c r="X107" s="82">
        <f t="shared" si="141"/>
        <v>0</v>
      </c>
    </row>
    <row r="108" spans="3:24" s="257" customFormat="1" ht="12.75" customHeight="1">
      <c r="C108" s="17" t="s">
        <v>57</v>
      </c>
      <c r="D108" s="18">
        <f t="shared" ref="D108:N108" si="145">SUM(D102:D107)</f>
        <v>0</v>
      </c>
      <c r="E108" s="18">
        <f t="shared" si="145"/>
        <v>0</v>
      </c>
      <c r="F108" s="18">
        <f t="shared" si="145"/>
        <v>0</v>
      </c>
      <c r="G108" s="18">
        <f t="shared" si="145"/>
        <v>0</v>
      </c>
      <c r="H108" s="18">
        <f t="shared" si="145"/>
        <v>0</v>
      </c>
      <c r="I108" s="18">
        <f t="shared" si="145"/>
        <v>0</v>
      </c>
      <c r="J108" s="18">
        <f t="shared" si="145"/>
        <v>13296.6</v>
      </c>
      <c r="K108" s="18">
        <f t="shared" si="145"/>
        <v>22744</v>
      </c>
      <c r="L108" s="18">
        <f t="shared" si="145"/>
        <v>354.80099999999999</v>
      </c>
      <c r="M108" s="18">
        <f t="shared" si="145"/>
        <v>4379</v>
      </c>
      <c r="N108" s="18">
        <f t="shared" si="145"/>
        <v>0</v>
      </c>
      <c r="O108" s="18">
        <f t="shared" ref="O108:P108" si="146">SUM(O102:O107)</f>
        <v>20011.302214893738</v>
      </c>
      <c r="P108" s="18">
        <f t="shared" si="146"/>
        <v>0</v>
      </c>
      <c r="Q108"/>
      <c r="R108"/>
      <c r="S108"/>
      <c r="T108" s="106" t="str">
        <f>'Energy matrix'!B31</f>
        <v>Manufactured gases</v>
      </c>
      <c r="U108" s="106"/>
      <c r="V108" s="107">
        <f>+INDEX('Energy matrix'!C31:N31,1,$D$2)</f>
        <v>0</v>
      </c>
      <c r="W108" s="106"/>
      <c r="X108" s="82">
        <f t="shared" si="141"/>
        <v>0</v>
      </c>
    </row>
    <row r="109" spans="3:24" s="257" customFormat="1" ht="12.75" customHeight="1">
      <c r="O109" s="79"/>
      <c r="R109" s="258"/>
      <c r="S109" s="258"/>
      <c r="T109" s="106" t="str">
        <f>'Energy matrix'!B32</f>
        <v>Natural gas</v>
      </c>
      <c r="U109" s="106"/>
      <c r="V109" s="107">
        <f>+INDEX('Energy matrix'!C32:N32,1,$D$2)</f>
        <v>13296.6</v>
      </c>
      <c r="W109" s="106"/>
      <c r="X109" s="82">
        <f t="shared" si="141"/>
        <v>13.2966</v>
      </c>
    </row>
    <row r="110" spans="3:24" s="257" customFormat="1" ht="12.75" customHeight="1">
      <c r="O110" s="79"/>
      <c r="R110" s="258"/>
      <c r="S110" s="258"/>
      <c r="T110" s="106" t="str">
        <f>'Energy matrix'!B33</f>
        <v>Biogas</v>
      </c>
      <c r="U110" s="106"/>
      <c r="V110" s="107">
        <f>+INDEX('Energy matrix'!C33:N33,1,$D$2)</f>
        <v>22744</v>
      </c>
      <c r="W110" s="106"/>
      <c r="X110" s="82">
        <f t="shared" si="141"/>
        <v>22.744</v>
      </c>
    </row>
    <row r="111" spans="3:24" s="257" customFormat="1" ht="12.75" customHeight="1">
      <c r="E111" s="57"/>
      <c r="F111" s="57"/>
      <c r="G111" s="259"/>
      <c r="H111" s="259"/>
      <c r="I111" s="259"/>
      <c r="J111" s="259"/>
      <c r="K111" s="259"/>
      <c r="O111" s="79"/>
      <c r="R111" s="258"/>
      <c r="S111" s="258"/>
      <c r="T111" s="106" t="str">
        <f>'Energy matrix'!B34</f>
        <v>Biodiesel</v>
      </c>
      <c r="U111" s="106"/>
      <c r="V111" s="107">
        <f>+INDEX('Energy matrix'!C34:N34,1,$D$2)</f>
        <v>354.80099999999999</v>
      </c>
      <c r="W111" s="106"/>
      <c r="X111" s="82">
        <f t="shared" si="141"/>
        <v>0.35480099999999998</v>
      </c>
    </row>
    <row r="112" spans="3:24" s="257" customFormat="1" ht="12.75" customHeight="1">
      <c r="E112" s="57"/>
      <c r="F112" s="57"/>
      <c r="G112" s="259"/>
      <c r="H112" s="259"/>
      <c r="I112" s="259"/>
      <c r="J112" s="259"/>
      <c r="K112" s="259"/>
      <c r="O112" s="79"/>
      <c r="R112" s="258"/>
      <c r="S112" s="258"/>
      <c r="T112" s="106" t="str">
        <f>'Energy matrix'!B35</f>
        <v>Biomass</v>
      </c>
      <c r="U112" s="106"/>
      <c r="V112" s="107">
        <f>+INDEX('Energy matrix'!C35:N35,1,$D$2)</f>
        <v>4379</v>
      </c>
      <c r="W112" s="106"/>
      <c r="X112" s="82">
        <f t="shared" si="141"/>
        <v>4.3789999999999996</v>
      </c>
    </row>
    <row r="113" spans="3:24" s="257" customFormat="1" ht="12.75" customHeight="1">
      <c r="E113" s="57"/>
      <c r="F113" s="57"/>
      <c r="G113" s="259"/>
      <c r="H113" s="259"/>
      <c r="I113" s="259"/>
      <c r="J113" s="259"/>
      <c r="K113" s="259"/>
      <c r="O113" s="79"/>
      <c r="R113" s="258"/>
      <c r="S113" s="258"/>
      <c r="T113" s="106" t="str">
        <f>'Energy matrix'!B36</f>
        <v>Waste</v>
      </c>
      <c r="U113" s="110"/>
      <c r="V113" s="107">
        <f>+INDEX('Energy matrix'!C36:N36,1,$D$2)</f>
        <v>0</v>
      </c>
      <c r="W113" s="110"/>
      <c r="X113" s="82">
        <f t="shared" si="141"/>
        <v>0</v>
      </c>
    </row>
    <row r="114" spans="3:24" s="257" customFormat="1" ht="12.75" customHeight="1">
      <c r="E114" s="57"/>
      <c r="F114" s="57"/>
      <c r="G114" s="259"/>
      <c r="H114" s="259"/>
      <c r="I114" s="259"/>
      <c r="J114" s="259"/>
      <c r="K114" s="259"/>
      <c r="O114" s="79"/>
      <c r="R114" s="258"/>
      <c r="S114" s="258"/>
      <c r="T114" s="106" t="str">
        <f>'Energy matrix'!B37</f>
        <v>Electricity</v>
      </c>
      <c r="U114" s="609"/>
      <c r="V114" s="107">
        <f>+INDEX('Energy matrix'!C37:N37,1,$D$2)</f>
        <v>19940.400000000001</v>
      </c>
      <c r="W114" s="609"/>
      <c r="X114" s="82">
        <f t="shared" si="141"/>
        <v>19.9404</v>
      </c>
    </row>
    <row r="115" spans="3:24" ht="12.75" customHeight="1">
      <c r="E115" s="24"/>
      <c r="F115" s="24"/>
      <c r="G115" s="24"/>
      <c r="H115" s="24"/>
      <c r="I115" s="24"/>
      <c r="J115" s="24"/>
      <c r="K115" s="24"/>
      <c r="O115" s="79"/>
      <c r="T115" s="106" t="str">
        <f>'Energy matrix'!B38</f>
        <v>District Heating</v>
      </c>
      <c r="U115" s="106"/>
      <c r="V115" s="107">
        <f>+INDEX('Energy matrix'!C38:N38,1,$D$2)</f>
        <v>0</v>
      </c>
      <c r="W115" s="106"/>
      <c r="X115" s="82">
        <f t="shared" si="141"/>
        <v>0</v>
      </c>
    </row>
    <row r="116" spans="3:24" s="257" customFormat="1" ht="12.75" customHeight="1">
      <c r="O116" s="79"/>
      <c r="R116" s="258"/>
      <c r="S116" s="258"/>
      <c r="T116" s="106" t="s">
        <v>57</v>
      </c>
      <c r="U116" s="106"/>
      <c r="V116" s="107">
        <f>SUM(V103:V115)</f>
        <v>60714.800999999999</v>
      </c>
      <c r="W116" s="106"/>
      <c r="X116" s="82">
        <f t="shared" si="141"/>
        <v>60.714801000000001</v>
      </c>
    </row>
    <row r="117" spans="3:24" s="257" customFormat="1" ht="12.75" customHeight="1">
      <c r="O117" s="79"/>
      <c r="R117" s="258"/>
      <c r="S117" s="258"/>
      <c r="T117" s="106"/>
      <c r="U117" s="106"/>
      <c r="V117" s="107"/>
      <c r="W117" s="106"/>
      <c r="X117" s="82"/>
    </row>
    <row r="118" spans="3:24" s="257" customFormat="1" ht="12.75" customHeight="1">
      <c r="O118" s="79"/>
      <c r="R118" s="258"/>
      <c r="S118" s="258"/>
      <c r="T118" s="106"/>
      <c r="U118" s="106"/>
      <c r="V118" s="107"/>
      <c r="W118" s="106"/>
      <c r="X118" s="82"/>
    </row>
    <row r="119" spans="3:24" s="257" customFormat="1" ht="12.75" customHeight="1">
      <c r="O119" s="79"/>
      <c r="R119" s="258"/>
      <c r="S119" s="258"/>
      <c r="T119" s="106"/>
      <c r="U119" s="106"/>
      <c r="V119" s="107"/>
      <c r="W119" s="106"/>
      <c r="X119" s="82"/>
    </row>
    <row r="120" spans="3:24" s="257" customFormat="1" ht="12.75" customHeight="1">
      <c r="O120" s="79"/>
      <c r="R120" s="258"/>
      <c r="S120" s="258"/>
      <c r="T120" s="106"/>
      <c r="U120" s="106"/>
      <c r="V120" s="107"/>
      <c r="W120" s="106"/>
      <c r="X120" s="82"/>
    </row>
    <row r="121" spans="3:24" ht="12.75" customHeight="1">
      <c r="C121" s="231" t="s">
        <v>384</v>
      </c>
      <c r="O121" s="79"/>
      <c r="T121" s="258"/>
      <c r="U121" s="258"/>
      <c r="V121" s="258"/>
      <c r="W121" s="258"/>
      <c r="X121" s="257"/>
    </row>
    <row r="122" spans="3:24" ht="12.75" customHeight="1">
      <c r="C122" s="114" t="s">
        <v>142</v>
      </c>
      <c r="E122" s="24"/>
      <c r="F122" s="24"/>
      <c r="G122" s="24"/>
      <c r="H122" s="24"/>
      <c r="I122" s="24"/>
      <c r="J122" s="24"/>
      <c r="K122" s="24"/>
      <c r="T122" s="258"/>
      <c r="U122" s="258"/>
      <c r="V122" s="258"/>
      <c r="W122" s="258"/>
      <c r="X122" s="257"/>
    </row>
    <row r="123" spans="3:24" ht="12.75" customHeight="1">
      <c r="D123" s="80" t="s">
        <v>144</v>
      </c>
      <c r="E123" s="81" t="str">
        <f t="array" ref="E123">+IF(AND(UPPER(TRANSPOSE(T128:T138))=UPPER(MID(D126:N126,4,99))),"Ok","ERROR")</f>
        <v>Ok</v>
      </c>
      <c r="F123" s="24"/>
      <c r="G123" s="24"/>
      <c r="H123" s="24"/>
      <c r="I123" s="24"/>
      <c r="J123" s="24"/>
      <c r="K123" s="24"/>
      <c r="T123" s="258"/>
      <c r="U123" s="258"/>
      <c r="V123" s="258"/>
      <c r="W123" s="258"/>
      <c r="X123" s="257"/>
    </row>
    <row r="124" spans="3:24" ht="12.75" customHeight="1">
      <c r="C124" s="24" t="s">
        <v>182</v>
      </c>
      <c r="O124" s="79"/>
      <c r="T124" s="114" t="s">
        <v>386</v>
      </c>
      <c r="U124" s="114"/>
      <c r="W124" s="114"/>
    </row>
    <row r="125" spans="3:24" ht="12.75" customHeight="1">
      <c r="D125" s="82">
        <v>1</v>
      </c>
      <c r="E125" s="82">
        <f>+D125+1</f>
        <v>2</v>
      </c>
      <c r="F125" s="82">
        <f t="shared" ref="F125" si="147">+E125+1</f>
        <v>3</v>
      </c>
      <c r="G125" s="82">
        <f t="shared" ref="G125" si="148">+F125+1</f>
        <v>4</v>
      </c>
      <c r="H125" s="82">
        <f t="shared" ref="H125" si="149">+G125+1</f>
        <v>5</v>
      </c>
      <c r="I125" s="82">
        <f t="shared" ref="I125" si="150">+H125+1</f>
        <v>6</v>
      </c>
      <c r="J125" s="82">
        <f t="shared" ref="J125" si="151">+I125+1</f>
        <v>7</v>
      </c>
      <c r="K125" s="82">
        <f t="shared" ref="K125" si="152">+J125+1</f>
        <v>8</v>
      </c>
      <c r="L125" s="82">
        <f t="shared" ref="L125" si="153">+K125+1</f>
        <v>9</v>
      </c>
      <c r="M125" s="82">
        <f t="shared" ref="M125" si="154">+L125+1</f>
        <v>10</v>
      </c>
      <c r="N125" s="82">
        <f t="shared" ref="N125" si="155">+M125+1</f>
        <v>11</v>
      </c>
      <c r="O125" s="82">
        <f t="shared" ref="O125" si="156">+N125+1</f>
        <v>12</v>
      </c>
      <c r="P125" s="82">
        <f t="shared" ref="P125" si="157">+O125+1</f>
        <v>13</v>
      </c>
      <c r="Q125"/>
      <c r="R125"/>
      <c r="S125"/>
      <c r="T125" s="40"/>
      <c r="U125" s="40"/>
      <c r="W125" s="40"/>
    </row>
    <row r="126" spans="3:24" ht="12.75" customHeight="1">
      <c r="C126" s="10" t="str">
        <f t="shared" ref="C126:N126" si="158">+C76</f>
        <v>Agg End-use</v>
      </c>
      <c r="D126" s="10" t="str">
        <f t="shared" si="158"/>
        <v>01 Coal</v>
      </c>
      <c r="E126" s="10" t="str">
        <f t="shared" si="158"/>
        <v>02 Fuel oil</v>
      </c>
      <c r="F126" s="10" t="str">
        <f t="shared" si="158"/>
        <v>03 Diesel</v>
      </c>
      <c r="G126" s="10" t="str">
        <f t="shared" si="158"/>
        <v>04 Gasoline</v>
      </c>
      <c r="H126" s="10" t="str">
        <f t="shared" si="158"/>
        <v>05 LPG</v>
      </c>
      <c r="I126" s="10" t="str">
        <f t="shared" si="158"/>
        <v>06 Manufactured gases</v>
      </c>
      <c r="J126" s="10" t="str">
        <f t="shared" si="158"/>
        <v>07 Natural gas</v>
      </c>
      <c r="K126" s="10" t="str">
        <f t="shared" si="158"/>
        <v>08 Biogas</v>
      </c>
      <c r="L126" s="10" t="str">
        <f t="shared" si="158"/>
        <v>09 Biodiesel</v>
      </c>
      <c r="M126" s="10" t="str">
        <f t="shared" si="158"/>
        <v>10 Biomass</v>
      </c>
      <c r="N126" s="10" t="str">
        <f t="shared" si="158"/>
        <v>11 Waste</v>
      </c>
      <c r="O126" s="10" t="str">
        <f t="shared" ref="O126:P126" si="159">+O76</f>
        <v>12 Electricity</v>
      </c>
      <c r="P126" s="10" t="str">
        <f t="shared" si="159"/>
        <v>13 District Heating</v>
      </c>
      <c r="Q126"/>
      <c r="R126"/>
      <c r="S126"/>
      <c r="T126" s="111" t="s">
        <v>143</v>
      </c>
      <c r="V126" s="112">
        <f>+'Energy matrix'!B45</f>
        <v>2019</v>
      </c>
    </row>
    <row r="127" spans="3:24" ht="12.75" customHeight="1">
      <c r="C127" s="13" t="str">
        <f>$D$165</f>
        <v>Process heat temperature</v>
      </c>
      <c r="D127" s="14">
        <f t="shared" ref="D127:P127" si="160">+INDEX($E165:$Q165,1,D$125) * INDEX($V$128:$V$143,D$125,1)</f>
        <v>0</v>
      </c>
      <c r="E127" s="14">
        <f t="shared" si="160"/>
        <v>0</v>
      </c>
      <c r="F127" s="14">
        <f t="shared" si="160"/>
        <v>0</v>
      </c>
      <c r="G127" s="14">
        <f t="shared" si="160"/>
        <v>0</v>
      </c>
      <c r="H127" s="14">
        <f t="shared" si="160"/>
        <v>2207.5425</v>
      </c>
      <c r="I127" s="14">
        <f t="shared" si="160"/>
        <v>0</v>
      </c>
      <c r="J127" s="14">
        <f t="shared" si="160"/>
        <v>10788.3</v>
      </c>
      <c r="K127" s="14">
        <f t="shared" si="160"/>
        <v>23474</v>
      </c>
      <c r="L127" s="14">
        <f t="shared" si="160"/>
        <v>0</v>
      </c>
      <c r="M127" s="14">
        <f t="shared" si="160"/>
        <v>4242</v>
      </c>
      <c r="N127" s="14">
        <f t="shared" si="160"/>
        <v>0</v>
      </c>
      <c r="O127" s="14">
        <f t="shared" si="160"/>
        <v>0</v>
      </c>
      <c r="P127" s="14">
        <f t="shared" si="160"/>
        <v>0</v>
      </c>
      <c r="Q127"/>
      <c r="R127"/>
      <c r="S127"/>
      <c r="T127" s="42" t="s">
        <v>379</v>
      </c>
      <c r="U127" s="42"/>
      <c r="V127" s="113" t="str">
        <f>+INDEX('Energy matrix'!C46:N46,1,$D$2)</f>
        <v xml:space="preserve">Agriculture, forestry and fishing </v>
      </c>
      <c r="W127" s="42"/>
      <c r="X127" s="82" t="s">
        <v>44</v>
      </c>
    </row>
    <row r="128" spans="3:24" ht="12.75" customHeight="1">
      <c r="C128" s="13" t="str">
        <f>$D$166</f>
        <v>Cooling demand</v>
      </c>
      <c r="D128" s="14">
        <f t="shared" ref="D128:P128" si="161">+INDEX($E166:$Q166,1,D$125) * INDEX($V$128:$V$143,D$125,1)</f>
        <v>0</v>
      </c>
      <c r="E128" s="14">
        <f t="shared" si="161"/>
        <v>0</v>
      </c>
      <c r="F128" s="14">
        <f t="shared" si="161"/>
        <v>0</v>
      </c>
      <c r="G128" s="14">
        <f t="shared" si="161"/>
        <v>0</v>
      </c>
      <c r="H128" s="14">
        <f t="shared" si="161"/>
        <v>0</v>
      </c>
      <c r="I128" s="14">
        <f t="shared" si="161"/>
        <v>0</v>
      </c>
      <c r="J128" s="14">
        <f t="shared" si="161"/>
        <v>0</v>
      </c>
      <c r="K128" s="14">
        <f t="shared" si="161"/>
        <v>0</v>
      </c>
      <c r="L128" s="14">
        <f t="shared" si="161"/>
        <v>0</v>
      </c>
      <c r="M128" s="14">
        <f t="shared" si="161"/>
        <v>0</v>
      </c>
      <c r="N128" s="14">
        <f t="shared" si="161"/>
        <v>0</v>
      </c>
      <c r="O128" s="14">
        <f t="shared" si="161"/>
        <v>1821.2400000000002</v>
      </c>
      <c r="P128" s="14">
        <f t="shared" si="161"/>
        <v>0</v>
      </c>
      <c r="Q128"/>
      <c r="R128"/>
      <c r="S128"/>
      <c r="T128" s="106" t="str">
        <f>'Energy matrix'!B47</f>
        <v>Coal</v>
      </c>
      <c r="U128" s="106"/>
      <c r="V128" s="107">
        <f>+INDEX('Energy matrix'!C47:N47,1,$D$2)</f>
        <v>0</v>
      </c>
      <c r="W128" s="106"/>
      <c r="X128" s="82">
        <f>V128/1000</f>
        <v>0</v>
      </c>
    </row>
    <row r="129" spans="3:32" ht="12.75" customHeight="1">
      <c r="C129" s="13" t="str">
        <f>$D$167</f>
        <v>Haullage</v>
      </c>
      <c r="D129" s="14">
        <f t="shared" ref="D129:P129" si="162">+INDEX($E167:$Q167,1,D$125) * INDEX($V$128:$V$143,D$125,1)</f>
        <v>0</v>
      </c>
      <c r="E129" s="14">
        <f t="shared" si="162"/>
        <v>0</v>
      </c>
      <c r="F129" s="14">
        <f t="shared" si="162"/>
        <v>77225.672999999995</v>
      </c>
      <c r="G129" s="14">
        <f t="shared" si="162"/>
        <v>2367.7359999999999</v>
      </c>
      <c r="H129" s="14">
        <f t="shared" si="162"/>
        <v>6622.6275000000005</v>
      </c>
      <c r="I129" s="14">
        <f t="shared" si="162"/>
        <v>0</v>
      </c>
      <c r="J129" s="14">
        <f t="shared" si="162"/>
        <v>0</v>
      </c>
      <c r="K129" s="14">
        <f t="shared" si="162"/>
        <v>0</v>
      </c>
      <c r="L129" s="14">
        <f t="shared" si="162"/>
        <v>4423.1379999999999</v>
      </c>
      <c r="M129" s="14">
        <f t="shared" si="162"/>
        <v>0</v>
      </c>
      <c r="N129" s="14">
        <f t="shared" si="162"/>
        <v>0</v>
      </c>
      <c r="O129" s="14">
        <f t="shared" si="162"/>
        <v>0</v>
      </c>
      <c r="P129" s="14">
        <f t="shared" si="162"/>
        <v>0</v>
      </c>
      <c r="Q129"/>
      <c r="R129"/>
      <c r="S129"/>
      <c r="T129" s="106" t="str">
        <f>'Energy matrix'!B48</f>
        <v>Fuel Oil</v>
      </c>
      <c r="U129" s="106"/>
      <c r="V129" s="107">
        <f>+INDEX('Energy matrix'!C48:N48,1,$D$2)</f>
        <v>0</v>
      </c>
      <c r="W129" s="106"/>
      <c r="X129" s="82">
        <f t="shared" ref="X129:X141" si="163">V129/1000</f>
        <v>0</v>
      </c>
    </row>
    <row r="130" spans="3:32" ht="12.75" customHeight="1">
      <c r="C130" s="13" t="str">
        <f>$D$168</f>
        <v>Light and electronics</v>
      </c>
      <c r="D130" s="14">
        <f t="shared" ref="D130:P130" si="164">+INDEX($E168:$Q168,1,D$125) * INDEX($V$128:$V$143,D$125,1)</f>
        <v>0</v>
      </c>
      <c r="E130" s="14">
        <f t="shared" si="164"/>
        <v>0</v>
      </c>
      <c r="F130" s="14">
        <f t="shared" si="164"/>
        <v>0</v>
      </c>
      <c r="G130" s="14">
        <f t="shared" si="164"/>
        <v>0</v>
      </c>
      <c r="H130" s="14">
        <f t="shared" si="164"/>
        <v>0</v>
      </c>
      <c r="I130" s="14">
        <f t="shared" si="164"/>
        <v>0</v>
      </c>
      <c r="J130" s="14">
        <f t="shared" si="164"/>
        <v>0</v>
      </c>
      <c r="K130" s="14">
        <f t="shared" si="164"/>
        <v>0</v>
      </c>
      <c r="L130" s="14">
        <f t="shared" si="164"/>
        <v>0</v>
      </c>
      <c r="M130" s="14">
        <f t="shared" si="164"/>
        <v>0</v>
      </c>
      <c r="N130" s="14">
        <f t="shared" si="164"/>
        <v>0</v>
      </c>
      <c r="O130" s="14">
        <f t="shared" si="164"/>
        <v>3978.6352912990828</v>
      </c>
      <c r="P130" s="14">
        <f t="shared" si="164"/>
        <v>0</v>
      </c>
      <c r="Q130"/>
      <c r="R130"/>
      <c r="S130"/>
      <c r="T130" s="106" t="str">
        <f>'Energy matrix'!B49</f>
        <v>Diesel</v>
      </c>
      <c r="U130" s="106"/>
      <c r="V130" s="107">
        <f>+INDEX('Energy matrix'!C49:N49,1,$D$2)</f>
        <v>77225.672999999995</v>
      </c>
      <c r="W130" s="106"/>
      <c r="X130" s="82">
        <f t="shared" si="163"/>
        <v>77.225673</v>
      </c>
    </row>
    <row r="131" spans="3:32" ht="12.75" customHeight="1">
      <c r="C131" s="13" t="str">
        <f>$D$169</f>
        <v>Electric motors</v>
      </c>
      <c r="D131" s="14">
        <f t="shared" ref="D131:P131" si="165">+INDEX($E169:$Q169,1,D$125) * INDEX($V$128:$V$143,D$125,1)</f>
        <v>0</v>
      </c>
      <c r="E131" s="14">
        <f t="shared" si="165"/>
        <v>0</v>
      </c>
      <c r="F131" s="14">
        <f t="shared" si="165"/>
        <v>0</v>
      </c>
      <c r="G131" s="14">
        <f t="shared" si="165"/>
        <v>0</v>
      </c>
      <c r="H131" s="14">
        <f t="shared" si="165"/>
        <v>0</v>
      </c>
      <c r="I131" s="14">
        <f t="shared" si="165"/>
        <v>0</v>
      </c>
      <c r="J131" s="14">
        <f t="shared" si="165"/>
        <v>0</v>
      </c>
      <c r="K131" s="14">
        <f t="shared" si="165"/>
        <v>0</v>
      </c>
      <c r="L131" s="14">
        <f t="shared" si="165"/>
        <v>0</v>
      </c>
      <c r="M131" s="14">
        <f t="shared" si="165"/>
        <v>0</v>
      </c>
      <c r="N131" s="14">
        <f t="shared" si="165"/>
        <v>0</v>
      </c>
      <c r="O131" s="14">
        <f t="shared" si="165"/>
        <v>11908.769909137256</v>
      </c>
      <c r="P131" s="14">
        <f t="shared" si="165"/>
        <v>0</v>
      </c>
      <c r="Q131"/>
      <c r="R131"/>
      <c r="S131"/>
      <c r="T131" s="106" t="str">
        <f>'Energy matrix'!B50</f>
        <v>Gasoline</v>
      </c>
      <c r="U131" s="106"/>
      <c r="V131" s="107">
        <f>+INDEX('Energy matrix'!C50:N50,1,$D$2)</f>
        <v>2367.7359999999999</v>
      </c>
      <c r="W131" s="106"/>
      <c r="X131" s="82">
        <f t="shared" si="163"/>
        <v>2.3677359999999998</v>
      </c>
    </row>
    <row r="132" spans="3:32" ht="12.75" customHeight="1">
      <c r="C132" s="13" t="str">
        <f>$D$170</f>
        <v>Spatial heating</v>
      </c>
      <c r="D132" s="14">
        <f t="shared" ref="D132:P132" si="166">+INDEX($E170:$Q170,1,D$125) * INDEX($V$128:$V$143,D$125,1)</f>
        <v>0</v>
      </c>
      <c r="E132" s="14">
        <f t="shared" si="166"/>
        <v>0</v>
      </c>
      <c r="F132" s="14">
        <f t="shared" si="166"/>
        <v>0</v>
      </c>
      <c r="G132" s="14">
        <f t="shared" si="166"/>
        <v>0</v>
      </c>
      <c r="H132" s="14">
        <f t="shared" si="166"/>
        <v>0</v>
      </c>
      <c r="I132" s="14">
        <f t="shared" si="166"/>
        <v>0</v>
      </c>
      <c r="J132" s="14">
        <f t="shared" si="166"/>
        <v>0</v>
      </c>
      <c r="K132" s="14">
        <f t="shared" si="166"/>
        <v>0</v>
      </c>
      <c r="L132" s="14">
        <f t="shared" si="166"/>
        <v>0</v>
      </c>
      <c r="M132" s="14">
        <f t="shared" si="166"/>
        <v>0</v>
      </c>
      <c r="N132" s="14">
        <f t="shared" si="166"/>
        <v>0</v>
      </c>
      <c r="O132" s="14">
        <f t="shared" si="166"/>
        <v>568.51275319201193</v>
      </c>
      <c r="P132" s="14">
        <f t="shared" si="166"/>
        <v>0</v>
      </c>
      <c r="Q132"/>
      <c r="R132"/>
      <c r="S132"/>
      <c r="T132" s="106" t="str">
        <f>'Energy matrix'!B51</f>
        <v>LPG</v>
      </c>
      <c r="U132" s="106"/>
      <c r="V132" s="107">
        <f>+INDEX('Energy matrix'!C51:N51,1,$D$2)</f>
        <v>8830.17</v>
      </c>
      <c r="W132" s="106"/>
      <c r="X132" s="82">
        <f t="shared" si="163"/>
        <v>8.8301700000000007</v>
      </c>
    </row>
    <row r="133" spans="3:32" ht="12.75" customHeight="1">
      <c r="C133" s="17" t="s">
        <v>57</v>
      </c>
      <c r="D133" s="18">
        <f t="shared" ref="D133:N133" si="167">SUM(D127:D132)</f>
        <v>0</v>
      </c>
      <c r="E133" s="18">
        <f t="shared" si="167"/>
        <v>0</v>
      </c>
      <c r="F133" s="18">
        <f t="shared" si="167"/>
        <v>77225.672999999995</v>
      </c>
      <c r="G133" s="18">
        <f t="shared" si="167"/>
        <v>2367.7359999999999</v>
      </c>
      <c r="H133" s="18">
        <f t="shared" si="167"/>
        <v>8830.17</v>
      </c>
      <c r="I133" s="18">
        <f t="shared" si="167"/>
        <v>0</v>
      </c>
      <c r="J133" s="18">
        <f t="shared" si="167"/>
        <v>10788.3</v>
      </c>
      <c r="K133" s="18">
        <f t="shared" si="167"/>
        <v>23474</v>
      </c>
      <c r="L133" s="18">
        <f t="shared" si="167"/>
        <v>4423.1379999999999</v>
      </c>
      <c r="M133" s="18">
        <f t="shared" si="167"/>
        <v>4242</v>
      </c>
      <c r="N133" s="18">
        <f t="shared" si="167"/>
        <v>0</v>
      </c>
      <c r="O133" s="18">
        <f t="shared" ref="O133:P133" si="168">SUM(O127:O132)</f>
        <v>18277.15795362835</v>
      </c>
      <c r="P133" s="18">
        <f t="shared" si="168"/>
        <v>0</v>
      </c>
      <c r="Q133"/>
      <c r="R133"/>
      <c r="S133"/>
      <c r="T133" s="106" t="str">
        <f>'Energy matrix'!B52</f>
        <v>Manufactured gases</v>
      </c>
      <c r="U133" s="106"/>
      <c r="V133" s="107">
        <f>+INDEX('Energy matrix'!C52:N52,1,$D$2)</f>
        <v>0</v>
      </c>
      <c r="W133" s="106"/>
      <c r="X133" s="82">
        <f t="shared" si="163"/>
        <v>0</v>
      </c>
    </row>
    <row r="134" spans="3:32" ht="12.75" customHeight="1">
      <c r="E134" s="24"/>
      <c r="F134" s="24"/>
      <c r="G134" s="24"/>
      <c r="H134" s="24"/>
      <c r="I134" s="24"/>
      <c r="J134" s="24"/>
      <c r="K134" s="24"/>
      <c r="O134" s="79"/>
      <c r="T134" s="106" t="str">
        <f>'Energy matrix'!B53</f>
        <v>Natural gas</v>
      </c>
      <c r="U134" s="106"/>
      <c r="V134" s="107">
        <f>+INDEX('Energy matrix'!C53:N53,1,$D$2)</f>
        <v>10788.3</v>
      </c>
      <c r="W134" s="106"/>
      <c r="X134" s="82">
        <f t="shared" si="163"/>
        <v>10.7883</v>
      </c>
    </row>
    <row r="135" spans="3:32" ht="12.75" customHeight="1">
      <c r="E135" s="24"/>
      <c r="F135" s="24"/>
      <c r="G135" s="24"/>
      <c r="H135" s="24"/>
      <c r="I135" s="24"/>
      <c r="J135" s="24"/>
      <c r="K135" s="24"/>
      <c r="O135" s="79"/>
      <c r="T135" s="106" t="str">
        <f>'Energy matrix'!B54</f>
        <v>Biogas</v>
      </c>
      <c r="U135" s="106"/>
      <c r="V135" s="107">
        <f>+INDEX('Energy matrix'!C54:N54,1,$D$2)</f>
        <v>23474</v>
      </c>
      <c r="W135" s="106"/>
      <c r="X135" s="82">
        <f t="shared" si="163"/>
        <v>23.474</v>
      </c>
    </row>
    <row r="136" spans="3:32" ht="12.75" customHeight="1">
      <c r="O136" s="79"/>
      <c r="T136" s="106" t="str">
        <f>'Energy matrix'!B55</f>
        <v>Biodiesel</v>
      </c>
      <c r="U136" s="106"/>
      <c r="V136" s="107">
        <f>+INDEX('Energy matrix'!C55:N55,1,$D$2)</f>
        <v>4423.1379999999999</v>
      </c>
      <c r="W136" s="106"/>
      <c r="X136" s="82">
        <f t="shared" si="163"/>
        <v>4.4231379999999998</v>
      </c>
    </row>
    <row r="137" spans="3:32" ht="12.75" customHeight="1">
      <c r="O137" s="79"/>
      <c r="T137" s="106" t="str">
        <f>'Energy matrix'!B56</f>
        <v>Biomass</v>
      </c>
      <c r="U137" s="106"/>
      <c r="V137" s="107">
        <f>+INDEX('Energy matrix'!C56:N56,1,$D$2)</f>
        <v>4242</v>
      </c>
      <c r="W137" s="106"/>
      <c r="X137" s="82">
        <f t="shared" si="163"/>
        <v>4.242</v>
      </c>
    </row>
    <row r="138" spans="3:32" ht="12.75" customHeight="1">
      <c r="D138" s="449"/>
      <c r="F138" s="24"/>
      <c r="G138" s="24"/>
      <c r="H138" s="24"/>
      <c r="I138" s="24"/>
      <c r="J138" s="24"/>
      <c r="K138" s="24"/>
      <c r="O138" s="79"/>
      <c r="T138" s="106" t="str">
        <f>'Energy matrix'!B57</f>
        <v>Waste</v>
      </c>
      <c r="U138" s="106"/>
      <c r="V138" s="107">
        <f>+INDEX('Energy matrix'!C57:N57,1,$D$2)</f>
        <v>0</v>
      </c>
      <c r="W138" s="110"/>
      <c r="X138" s="82">
        <f t="shared" si="163"/>
        <v>0</v>
      </c>
      <c r="AE138" s="28"/>
    </row>
    <row r="139" spans="3:32" s="257" customFormat="1" ht="12.75" customHeight="1">
      <c r="D139" s="449"/>
      <c r="E139" s="57"/>
      <c r="O139" s="79"/>
      <c r="R139" s="258"/>
      <c r="S139" s="258"/>
      <c r="T139" s="106" t="str">
        <f>'Energy matrix'!B58</f>
        <v>Electricity</v>
      </c>
      <c r="U139" s="106"/>
      <c r="V139" s="107">
        <f>+INDEX('Energy matrix'!C58:N58,1,$D$2)</f>
        <v>18212.400000000001</v>
      </c>
      <c r="W139" s="106"/>
      <c r="X139" s="82">
        <f t="shared" si="163"/>
        <v>18.212400000000002</v>
      </c>
      <c r="AE139" s="258"/>
    </row>
    <row r="140" spans="3:32" s="257" customFormat="1" ht="12.75" customHeight="1">
      <c r="D140" s="449"/>
      <c r="E140" s="57"/>
      <c r="O140" s="79"/>
      <c r="R140" s="258"/>
      <c r="S140" s="258"/>
      <c r="T140" s="106" t="str">
        <f>'Energy matrix'!B59</f>
        <v>District Heating</v>
      </c>
      <c r="U140" s="106"/>
      <c r="V140" s="107">
        <f>+INDEX('Energy matrix'!C59:N59,1,$D$2)</f>
        <v>0</v>
      </c>
      <c r="W140" s="106"/>
      <c r="X140" s="82">
        <f t="shared" si="163"/>
        <v>0</v>
      </c>
      <c r="AE140" s="258"/>
    </row>
    <row r="141" spans="3:32" s="257" customFormat="1" ht="12.75" customHeight="1">
      <c r="D141" s="449"/>
      <c r="E141" s="57"/>
      <c r="O141" s="79"/>
      <c r="R141" s="258"/>
      <c r="S141" s="258"/>
      <c r="T141" s="106" t="s">
        <v>57</v>
      </c>
      <c r="U141" s="106"/>
      <c r="V141" s="107">
        <f>SUM(V128:V140)</f>
        <v>149563.41699999999</v>
      </c>
      <c r="W141" s="106"/>
      <c r="X141" s="82">
        <f t="shared" si="163"/>
        <v>149.56341699999999</v>
      </c>
      <c r="AE141" s="258"/>
    </row>
    <row r="142" spans="3:32" s="257" customFormat="1" ht="12.75" customHeight="1">
      <c r="D142" s="449"/>
      <c r="E142" s="57"/>
      <c r="O142" s="79"/>
      <c r="R142" s="258"/>
      <c r="S142" s="258"/>
      <c r="T142" s="106"/>
      <c r="U142" s="106"/>
      <c r="V142" s="107"/>
      <c r="W142" s="106"/>
      <c r="X142" s="82"/>
      <c r="AE142" s="258"/>
    </row>
    <row r="143" spans="3:32" s="257" customFormat="1" ht="12.75" customHeight="1">
      <c r="D143" s="449"/>
      <c r="E143" s="57"/>
      <c r="O143" s="79"/>
      <c r="R143" s="258"/>
      <c r="S143" s="258"/>
      <c r="T143" s="106"/>
      <c r="U143" s="106"/>
      <c r="V143" s="107"/>
      <c r="W143" s="106"/>
      <c r="X143" s="82"/>
      <c r="AE143" s="258"/>
    </row>
    <row r="144" spans="3:32" ht="12.75" customHeight="1">
      <c r="C144" s="24" t="s">
        <v>249</v>
      </c>
      <c r="E144" s="24"/>
      <c r="F144" s="24"/>
      <c r="G144" s="24"/>
      <c r="H144" s="24"/>
      <c r="I144" s="24"/>
      <c r="J144" s="24"/>
      <c r="K144" s="24"/>
      <c r="O144" s="79"/>
      <c r="T144" s="106"/>
      <c r="U144" s="106"/>
      <c r="V144" s="107"/>
      <c r="W144" s="106"/>
      <c r="X144" s="82"/>
      <c r="AF144" s="28"/>
    </row>
    <row r="145" spans="3:32" ht="12.75" customHeight="1">
      <c r="D145" s="20" t="s">
        <v>55</v>
      </c>
      <c r="E145" s="20" t="s">
        <v>85</v>
      </c>
      <c r="F145" s="20" t="s">
        <v>68</v>
      </c>
      <c r="G145" s="20" t="s">
        <v>79</v>
      </c>
      <c r="H145" s="20" t="s">
        <v>53</v>
      </c>
      <c r="I145" s="20" t="s">
        <v>51</v>
      </c>
      <c r="J145" s="20" t="s">
        <v>77</v>
      </c>
      <c r="K145" s="20" t="s">
        <v>78</v>
      </c>
      <c r="L145" s="20" t="s">
        <v>80</v>
      </c>
      <c r="M145" s="20" t="s">
        <v>50</v>
      </c>
      <c r="N145" s="20" t="s">
        <v>56</v>
      </c>
      <c r="O145" s="79"/>
      <c r="X145" s="82"/>
      <c r="AF145" s="28"/>
    </row>
    <row r="146" spans="3:32" ht="12.75" customHeight="1">
      <c r="C146" s="13" t="str">
        <f>$D$165</f>
        <v>Process heat temperature</v>
      </c>
      <c r="D146" s="230">
        <f>D151*0.98</f>
        <v>0.93099999999999994</v>
      </c>
      <c r="E146" s="230">
        <f>E151*0.98</f>
        <v>0.93099999999999994</v>
      </c>
      <c r="F146" s="230">
        <f>F151*0.98</f>
        <v>0.94079999999999997</v>
      </c>
      <c r="G146" s="84"/>
      <c r="H146" s="230">
        <f t="shared" ref="H146:N146" si="169">H151*0.98</f>
        <v>0.99960000000000004</v>
      </c>
      <c r="I146" s="230">
        <f t="shared" si="169"/>
        <v>0.99960000000000004</v>
      </c>
      <c r="J146" s="230">
        <f t="shared" si="169"/>
        <v>0.99960000000000004</v>
      </c>
      <c r="K146" s="230">
        <f t="shared" si="169"/>
        <v>0.83299999999999996</v>
      </c>
      <c r="L146" s="230">
        <f t="shared" si="169"/>
        <v>0.93099999999999994</v>
      </c>
      <c r="M146" s="230">
        <f t="shared" si="169"/>
        <v>0.93099999999999994</v>
      </c>
      <c r="N146" s="230">
        <f t="shared" si="169"/>
        <v>0.94079999999999997</v>
      </c>
      <c r="O146" s="79"/>
      <c r="T146" s="232"/>
      <c r="U146" s="232"/>
      <c r="V146" s="233"/>
      <c r="W146" s="232"/>
      <c r="AF146" s="28"/>
    </row>
    <row r="147" spans="3:32" ht="12.75" customHeight="1">
      <c r="C147" s="13" t="str">
        <f>$D$166</f>
        <v>Cooling demand</v>
      </c>
      <c r="D147" s="230">
        <f>D146*0.98</f>
        <v>0.91237999999999997</v>
      </c>
      <c r="E147" s="230">
        <f>E146*0.98</f>
        <v>0.91237999999999997</v>
      </c>
      <c r="F147" s="230">
        <f>F146*0.98</f>
        <v>0.92198399999999991</v>
      </c>
      <c r="G147" s="84"/>
      <c r="H147" s="230">
        <f t="shared" ref="H147:N147" si="170">H146*0.98</f>
        <v>0.97960800000000003</v>
      </c>
      <c r="I147" s="230">
        <f t="shared" si="170"/>
        <v>0.97960800000000003</v>
      </c>
      <c r="J147" s="230">
        <f t="shared" si="170"/>
        <v>0.97960800000000003</v>
      </c>
      <c r="K147" s="230">
        <f t="shared" si="170"/>
        <v>0.81633999999999995</v>
      </c>
      <c r="L147" s="230">
        <f t="shared" si="170"/>
        <v>0.91237999999999997</v>
      </c>
      <c r="M147" s="230">
        <f t="shared" si="170"/>
        <v>0.91237999999999997</v>
      </c>
      <c r="N147" s="230">
        <f t="shared" si="170"/>
        <v>0.92198399999999991</v>
      </c>
      <c r="O147" s="79"/>
      <c r="T147" s="40"/>
      <c r="U147" s="40"/>
      <c r="W147" s="40"/>
      <c r="AF147" s="28"/>
    </row>
    <row r="148" spans="3:32" ht="12.75" customHeight="1">
      <c r="C148" s="13" t="str">
        <f>$D$167</f>
        <v>Haullage</v>
      </c>
      <c r="D148" s="85"/>
      <c r="E148" s="85"/>
      <c r="F148" s="85"/>
      <c r="G148" s="85"/>
      <c r="H148" s="85"/>
      <c r="I148" s="85"/>
      <c r="J148" s="85"/>
      <c r="K148" s="85"/>
      <c r="L148" s="85"/>
      <c r="M148" s="85"/>
      <c r="N148" s="85"/>
      <c r="O148" s="79"/>
      <c r="AF148" s="28"/>
    </row>
    <row r="149" spans="3:32" ht="12.75" customHeight="1">
      <c r="C149" s="13" t="str">
        <f>$D$168</f>
        <v>Light and electronics</v>
      </c>
      <c r="D149" s="86"/>
      <c r="E149" s="86"/>
      <c r="F149" s="83"/>
      <c r="G149" s="84"/>
      <c r="H149" s="86"/>
      <c r="I149" s="86"/>
      <c r="J149" s="86"/>
      <c r="K149" s="86"/>
      <c r="L149" s="86"/>
      <c r="M149" s="83">
        <v>1</v>
      </c>
      <c r="N149" s="83"/>
      <c r="O149" s="79"/>
      <c r="R149" s="24"/>
      <c r="S149" s="24"/>
      <c r="AF149" s="28"/>
    </row>
    <row r="150" spans="3:32" ht="12.75" customHeight="1">
      <c r="C150" s="13" t="str">
        <f>$D$169</f>
        <v>Electric motors</v>
      </c>
      <c r="D150" s="86"/>
      <c r="E150" s="86"/>
      <c r="F150" s="83"/>
      <c r="G150" s="84"/>
      <c r="H150" s="86"/>
      <c r="I150" s="86"/>
      <c r="J150" s="86"/>
      <c r="K150" s="86"/>
      <c r="L150" s="86"/>
      <c r="M150" s="83">
        <v>1</v>
      </c>
      <c r="N150" s="83"/>
      <c r="O150" s="79"/>
      <c r="R150" s="24"/>
      <c r="S150" s="24"/>
      <c r="AF150" s="28"/>
    </row>
    <row r="151" spans="3:32" ht="12.75" customHeight="1">
      <c r="C151" s="13" t="str">
        <f>$D$170</f>
        <v>Spatial heating</v>
      </c>
      <c r="D151" s="83">
        <v>0.95</v>
      </c>
      <c r="E151" s="83">
        <v>0.95</v>
      </c>
      <c r="F151" s="83">
        <v>0.96</v>
      </c>
      <c r="G151" s="84"/>
      <c r="H151" s="83">
        <f>I151</f>
        <v>1.02</v>
      </c>
      <c r="I151" s="83">
        <v>1.02</v>
      </c>
      <c r="J151" s="83">
        <f>I151</f>
        <v>1.02</v>
      </c>
      <c r="K151" s="230">
        <v>0.85</v>
      </c>
      <c r="L151" s="83">
        <v>0.95</v>
      </c>
      <c r="M151" s="83">
        <v>0.95</v>
      </c>
      <c r="N151" s="83">
        <v>0.96</v>
      </c>
      <c r="O151" s="79"/>
      <c r="R151" s="24"/>
      <c r="S151" s="24"/>
      <c r="AF151" s="28"/>
    </row>
    <row r="152" spans="3:32" ht="12.75" customHeight="1">
      <c r="D152" s="87"/>
      <c r="E152" s="87"/>
      <c r="F152" s="87"/>
      <c r="G152" s="88"/>
      <c r="H152" s="87"/>
      <c r="I152" s="87"/>
      <c r="J152" s="87"/>
      <c r="K152" s="87"/>
      <c r="L152" s="87"/>
      <c r="M152" s="87"/>
      <c r="N152" s="87"/>
      <c r="O152" s="79"/>
      <c r="R152" s="24"/>
      <c r="S152" s="24"/>
      <c r="AF152" s="28"/>
    </row>
    <row r="153" spans="3:32" ht="12.75" customHeight="1">
      <c r="O153" s="79"/>
      <c r="R153" s="24"/>
      <c r="S153" s="24"/>
      <c r="AF153" s="28"/>
    </row>
    <row r="154" spans="3:32" ht="12.75" customHeight="1">
      <c r="C154" s="55"/>
      <c r="D154" s="55"/>
      <c r="O154" s="79"/>
      <c r="R154" s="24"/>
      <c r="S154" s="24"/>
      <c r="AF154" s="28"/>
    </row>
    <row r="155" spans="3:32" ht="12.75" customHeight="1">
      <c r="C155" s="55"/>
      <c r="D155" s="55"/>
      <c r="R155" s="24"/>
      <c r="S155" s="24"/>
      <c r="AF155" s="28"/>
    </row>
    <row r="156" spans="3:32" ht="12.75" customHeight="1">
      <c r="R156" s="24"/>
      <c r="S156" s="24"/>
      <c r="AF156" s="28"/>
    </row>
    <row r="158" spans="3:32" s="387" customFormat="1" ht="18.600000000000001" thickBot="1">
      <c r="C158" s="391"/>
      <c r="E158" s="388"/>
      <c r="F158" s="388"/>
      <c r="G158" s="389"/>
      <c r="H158" s="389"/>
      <c r="I158" s="389"/>
      <c r="J158" s="389"/>
      <c r="K158" s="389"/>
      <c r="R158" s="390"/>
      <c r="S158" s="390"/>
    </row>
    <row r="159" spans="3:32" ht="14.4">
      <c r="C159" s="147"/>
      <c r="D159" s="146"/>
      <c r="E159" s="24"/>
      <c r="F159" s="24"/>
      <c r="G159" s="24"/>
      <c r="H159" s="24"/>
      <c r="I159" s="24"/>
      <c r="J159" s="24"/>
      <c r="K159" s="24"/>
    </row>
    <row r="160" spans="3:32">
      <c r="E160" s="24"/>
      <c r="F160" s="24"/>
      <c r="G160" s="24"/>
      <c r="H160" s="24"/>
      <c r="I160" s="24"/>
      <c r="J160" s="24"/>
      <c r="K160" s="24"/>
      <c r="R160" s="24"/>
      <c r="T160" s="28"/>
      <c r="Y160" s="24"/>
    </row>
    <row r="161" spans="3:27" ht="21">
      <c r="C161" s="448" t="s">
        <v>382</v>
      </c>
      <c r="E161" s="24"/>
      <c r="G161" s="57"/>
      <c r="L161" s="30"/>
      <c r="R161" s="24"/>
      <c r="S161" s="24"/>
      <c r="Y161" s="24"/>
    </row>
    <row r="162" spans="3:27">
      <c r="D162" s="78"/>
      <c r="E162" s="44"/>
      <c r="F162" s="44"/>
      <c r="G162" s="44"/>
      <c r="H162" s="44"/>
      <c r="I162" s="44"/>
      <c r="J162" s="44"/>
      <c r="K162" s="44"/>
      <c r="L162" s="44"/>
      <c r="M162" s="44"/>
      <c r="N162" s="44"/>
      <c r="O162" s="44"/>
      <c r="P162" s="44"/>
      <c r="Q162" s="44"/>
      <c r="R162" s="44"/>
      <c r="T162" s="28"/>
      <c r="Y162" s="24"/>
    </row>
    <row r="163" spans="3:27">
      <c r="E163" s="44"/>
      <c r="F163" s="44"/>
      <c r="G163" s="44"/>
      <c r="H163" s="44"/>
      <c r="I163" s="44"/>
      <c r="J163" s="44"/>
      <c r="K163" s="44"/>
      <c r="L163" s="44"/>
      <c r="M163" s="44"/>
      <c r="N163" s="44"/>
      <c r="O163" s="44"/>
      <c r="P163" s="44"/>
      <c r="Q163" s="44"/>
      <c r="R163" s="44"/>
      <c r="T163" s="28"/>
      <c r="Y163" s="24"/>
    </row>
    <row r="164" spans="3:27">
      <c r="C164" s="10" t="s">
        <v>140</v>
      </c>
      <c r="D164" s="11" t="s">
        <v>141</v>
      </c>
      <c r="E164" s="19" t="s">
        <v>135</v>
      </c>
      <c r="F164" s="19" t="s">
        <v>136</v>
      </c>
      <c r="G164" s="19" t="s">
        <v>137</v>
      </c>
      <c r="H164" s="19" t="s">
        <v>138</v>
      </c>
      <c r="I164" s="19" t="s">
        <v>139</v>
      </c>
      <c r="J164" s="19" t="s">
        <v>476</v>
      </c>
      <c r="K164" s="19" t="s">
        <v>477</v>
      </c>
      <c r="L164" s="19" t="s">
        <v>437</v>
      </c>
      <c r="M164" s="19" t="s">
        <v>478</v>
      </c>
      <c r="N164" s="19" t="s">
        <v>479</v>
      </c>
      <c r="O164" s="19" t="s">
        <v>480</v>
      </c>
      <c r="P164" s="174" t="s">
        <v>481</v>
      </c>
      <c r="Q164" s="174" t="s">
        <v>482</v>
      </c>
      <c r="W164" s="257"/>
      <c r="X164" s="257"/>
      <c r="Y164" s="24"/>
      <c r="Z164" s="24"/>
      <c r="AA164" s="24"/>
    </row>
    <row r="165" spans="3:27">
      <c r="C165" s="12" t="str">
        <f>D6</f>
        <v xml:space="preserve">Agriculture, forestry and fishing </v>
      </c>
      <c r="D165" s="13" t="s">
        <v>390</v>
      </c>
      <c r="E165" s="21">
        <v>1</v>
      </c>
      <c r="F165" s="21"/>
      <c r="G165" s="21">
        <v>0</v>
      </c>
      <c r="H165" s="21">
        <v>0</v>
      </c>
      <c r="I165" s="21">
        <v>0.25</v>
      </c>
      <c r="J165" s="21">
        <v>1</v>
      </c>
      <c r="K165" s="21">
        <v>1</v>
      </c>
      <c r="L165" s="21">
        <v>1</v>
      </c>
      <c r="N165" s="21">
        <v>1</v>
      </c>
      <c r="O165" s="21">
        <v>1</v>
      </c>
      <c r="P165" s="21"/>
      <c r="Q165" s="21"/>
      <c r="W165" s="257"/>
      <c r="X165" s="257"/>
      <c r="Y165" s="24"/>
      <c r="Z165" s="24"/>
      <c r="AA165" s="24"/>
    </row>
    <row r="166" spans="3:27">
      <c r="C166" s="15"/>
      <c r="D166" s="13" t="s">
        <v>391</v>
      </c>
      <c r="E166" s="21"/>
      <c r="F166" s="21"/>
      <c r="G166" s="21"/>
      <c r="H166" s="21">
        <v>0</v>
      </c>
      <c r="I166" s="21"/>
      <c r="J166" s="21"/>
      <c r="K166" s="21"/>
      <c r="L166" s="21">
        <v>0</v>
      </c>
      <c r="M166" s="21">
        <v>0</v>
      </c>
      <c r="N166" s="537"/>
      <c r="O166" s="21">
        <v>0</v>
      </c>
      <c r="P166" s="21">
        <v>0.1</v>
      </c>
      <c r="Q166" s="21">
        <v>0</v>
      </c>
      <c r="W166" s="257"/>
      <c r="X166" s="257"/>
      <c r="Y166" s="24"/>
      <c r="Z166" s="24"/>
      <c r="AA166" s="24"/>
    </row>
    <row r="167" spans="3:27">
      <c r="C167" s="15"/>
      <c r="D167" s="13" t="s">
        <v>392</v>
      </c>
      <c r="E167" s="21">
        <v>0</v>
      </c>
      <c r="F167" s="21">
        <v>1</v>
      </c>
      <c r="G167" s="21">
        <v>1</v>
      </c>
      <c r="H167" s="538">
        <v>1</v>
      </c>
      <c r="I167" s="21">
        <v>0.75</v>
      </c>
      <c r="J167" s="21">
        <v>0</v>
      </c>
      <c r="K167" s="21">
        <v>0</v>
      </c>
      <c r="L167" s="21">
        <v>0</v>
      </c>
      <c r="M167" s="21">
        <v>1</v>
      </c>
      <c r="N167" s="21"/>
      <c r="O167" s="21">
        <v>0</v>
      </c>
      <c r="P167" s="21">
        <v>0</v>
      </c>
      <c r="Q167" s="21">
        <v>0</v>
      </c>
      <c r="W167" s="257"/>
      <c r="X167" s="257"/>
      <c r="Y167" s="24"/>
      <c r="Z167" s="24"/>
      <c r="AA167" s="24"/>
    </row>
    <row r="168" spans="3:27">
      <c r="C168" s="15"/>
      <c r="D168" s="13" t="s">
        <v>393</v>
      </c>
      <c r="E168" s="21">
        <v>0</v>
      </c>
      <c r="F168" s="21">
        <v>0</v>
      </c>
      <c r="G168" s="21">
        <v>0</v>
      </c>
      <c r="H168" s="21">
        <v>0</v>
      </c>
      <c r="I168" s="21">
        <v>0</v>
      </c>
      <c r="J168" s="21">
        <v>0</v>
      </c>
      <c r="K168" s="21">
        <v>0</v>
      </c>
      <c r="L168" s="21">
        <v>0</v>
      </c>
      <c r="M168" s="21">
        <v>0</v>
      </c>
      <c r="N168" s="21">
        <v>0</v>
      </c>
      <c r="O168" s="21">
        <v>0</v>
      </c>
      <c r="P168" s="21">
        <v>0.21845749551399499</v>
      </c>
      <c r="Q168" s="21">
        <v>0</v>
      </c>
      <c r="W168" s="257"/>
      <c r="X168" s="257"/>
      <c r="Y168" s="24"/>
      <c r="Z168" s="24"/>
      <c r="AA168" s="24"/>
    </row>
    <row r="169" spans="3:27">
      <c r="C169" s="15"/>
      <c r="D169" s="13" t="s">
        <v>394</v>
      </c>
      <c r="E169" s="21">
        <v>0</v>
      </c>
      <c r="F169" s="21">
        <v>0</v>
      </c>
      <c r="G169" s="21">
        <v>0</v>
      </c>
      <c r="H169" s="21">
        <v>0</v>
      </c>
      <c r="I169" s="21">
        <v>0</v>
      </c>
      <c r="J169" s="21">
        <v>0</v>
      </c>
      <c r="K169" s="21">
        <v>0</v>
      </c>
      <c r="L169" s="21">
        <v>0</v>
      </c>
      <c r="M169" s="21">
        <v>0</v>
      </c>
      <c r="N169" s="21">
        <v>0</v>
      </c>
      <c r="O169" s="21">
        <v>0</v>
      </c>
      <c r="P169" s="21">
        <f>49%+16.388251461297%</f>
        <v>0.65388251461296998</v>
      </c>
      <c r="Q169" s="21">
        <v>0</v>
      </c>
      <c r="W169" s="257"/>
      <c r="X169" s="257"/>
      <c r="Y169" s="24"/>
      <c r="Z169" s="24"/>
      <c r="AA169" s="24"/>
    </row>
    <row r="170" spans="3:27">
      <c r="C170" s="16"/>
      <c r="D170" s="13" t="s">
        <v>395</v>
      </c>
      <c r="E170" s="21"/>
      <c r="F170" s="21"/>
      <c r="G170" s="21"/>
      <c r="H170" s="21"/>
      <c r="I170" s="21"/>
      <c r="J170" s="21"/>
      <c r="K170" s="21"/>
      <c r="L170" s="21"/>
      <c r="M170" s="21"/>
      <c r="N170" s="21"/>
      <c r="O170" s="21"/>
      <c r="P170" s="21">
        <v>3.1215696623839356E-2</v>
      </c>
      <c r="Q170" s="21">
        <v>1</v>
      </c>
      <c r="W170" s="257"/>
      <c r="X170" s="257"/>
      <c r="Y170" s="24"/>
      <c r="Z170" s="24"/>
      <c r="AA170" s="24"/>
    </row>
    <row r="171" spans="3:27">
      <c r="C171" s="17" t="str">
        <f>C165</f>
        <v xml:space="preserve">Agriculture, forestry and fishing </v>
      </c>
      <c r="D171" s="17"/>
      <c r="E171" s="22">
        <f>SUM(E165:E170)</f>
        <v>1</v>
      </c>
      <c r="F171" s="22">
        <f t="shared" ref="F171:J171" si="171">SUM(F165:F170)</f>
        <v>1</v>
      </c>
      <c r="G171" s="22">
        <f t="shared" si="171"/>
        <v>1</v>
      </c>
      <c r="H171" s="22">
        <f t="shared" si="171"/>
        <v>1</v>
      </c>
      <c r="I171" s="22">
        <f t="shared" si="171"/>
        <v>1</v>
      </c>
      <c r="J171" s="22">
        <f t="shared" si="171"/>
        <v>1</v>
      </c>
      <c r="K171" s="22">
        <f t="shared" ref="K171" si="172">SUM(K165:K170)</f>
        <v>1</v>
      </c>
      <c r="L171" s="22">
        <f>SUM(L165:L170)</f>
        <v>1</v>
      </c>
      <c r="M171" s="22">
        <f>SUM(M166:M170)</f>
        <v>1</v>
      </c>
      <c r="N171" s="22">
        <f>SUM(N165:N170)</f>
        <v>1</v>
      </c>
      <c r="O171" s="22">
        <f>SUM(O165:O170)</f>
        <v>1</v>
      </c>
      <c r="P171" s="22">
        <f>SUM(P165:P170)</f>
        <v>1.0035557067508043</v>
      </c>
      <c r="Q171" s="22">
        <f>SUM(Q165:Q170)</f>
        <v>1</v>
      </c>
      <c r="W171" s="257"/>
      <c r="X171" s="257"/>
      <c r="Y171" s="24"/>
      <c r="Z171" s="24"/>
      <c r="AA171" s="24"/>
    </row>
    <row r="178" spans="8:8">
      <c r="H178" s="259"/>
    </row>
    <row r="179" spans="8:8">
      <c r="H179" s="259"/>
    </row>
    <row r="180" spans="8:8">
      <c r="H180" s="259"/>
    </row>
    <row r="181" spans="8:8">
      <c r="H181" s="259"/>
    </row>
    <row r="182" spans="8:8">
      <c r="H182" s="259"/>
    </row>
    <row r="183" spans="8:8">
      <c r="H183" s="259"/>
    </row>
    <row r="184" spans="8:8">
      <c r="H184" s="259"/>
    </row>
    <row r="185" spans="8:8">
      <c r="H185" s="259"/>
    </row>
    <row r="186" spans="8:8">
      <c r="H186" s="259"/>
    </row>
    <row r="187" spans="8:8">
      <c r="H187" s="259"/>
    </row>
    <row r="188" spans="8:8">
      <c r="H188" s="259"/>
    </row>
    <row r="189" spans="8:8">
      <c r="H189" s="259"/>
    </row>
  </sheetData>
  <sortState ref="A8:A29">
    <sortCondition ref="A8:A29"/>
  </sortState>
  <mergeCells count="3">
    <mergeCell ref="AK19:AK21"/>
    <mergeCell ref="AX19:AX21"/>
    <mergeCell ref="BK19:BK21"/>
  </mergeCells>
  <phoneticPr fontId="167" type="noConversion"/>
  <conditionalFormatting sqref="E73">
    <cfRule type="cellIs" dxfId="6" priority="61" operator="notEqual">
      <formula>"Ok"</formula>
    </cfRule>
  </conditionalFormatting>
  <conditionalFormatting sqref="A26:A60">
    <cfRule type="cellIs" dxfId="5" priority="63" stopIfTrue="1" operator="notEqual">
      <formula>0</formula>
    </cfRule>
  </conditionalFormatting>
  <conditionalFormatting sqref="D16">
    <cfRule type="expression" dxfId="4" priority="59">
      <formula>$D$16&lt;&gt;"Ok"</formula>
    </cfRule>
  </conditionalFormatting>
  <conditionalFormatting sqref="D18">
    <cfRule type="cellIs" dxfId="3" priority="57" operator="notEqual">
      <formula>"Ok"</formula>
    </cfRule>
  </conditionalFormatting>
  <conditionalFormatting sqref="E123">
    <cfRule type="cellIs" dxfId="2" priority="54" operator="notEqual">
      <formula>"Ok"</formula>
    </cfRule>
  </conditionalFormatting>
  <conditionalFormatting sqref="AT26:AU44 AT46:AU54 AT56:AU62">
    <cfRule type="expression" priority="45">
      <formula>AN26</formula>
    </cfRule>
  </conditionalFormatting>
  <conditionalFormatting sqref="AT45:AU45">
    <cfRule type="expression" priority="44">
      <formula>AN45</formula>
    </cfRule>
  </conditionalFormatting>
  <conditionalFormatting sqref="AT55:AU55">
    <cfRule type="expression" priority="43">
      <formula>AN55</formula>
    </cfRule>
  </conditionalFormatting>
  <conditionalFormatting sqref="BV26:BV44 BV46:BV54 BV56:BV62">
    <cfRule type="expression" priority="9">
      <formula>BP26</formula>
    </cfRule>
  </conditionalFormatting>
  <conditionalFormatting sqref="BT45:BU45">
    <cfRule type="expression" priority="11">
      <formula>BN45</formula>
    </cfRule>
  </conditionalFormatting>
  <conditionalFormatting sqref="E98">
    <cfRule type="cellIs" dxfId="1" priority="40" operator="notEqual">
      <formula>"Ok"</formula>
    </cfRule>
  </conditionalFormatting>
  <conditionalFormatting sqref="AV26:AV44 AV46:AV54 AV56:AV62">
    <cfRule type="expression" priority="27">
      <formula>AP26</formula>
    </cfRule>
  </conditionalFormatting>
  <conditionalFormatting sqref="AV45">
    <cfRule type="expression" priority="26">
      <formula>AP45</formula>
    </cfRule>
  </conditionalFormatting>
  <conditionalFormatting sqref="AV55">
    <cfRule type="expression" priority="25">
      <formula>AP55</formula>
    </cfRule>
  </conditionalFormatting>
  <conditionalFormatting sqref="BV45">
    <cfRule type="expression" priority="8">
      <formula>BP45</formula>
    </cfRule>
  </conditionalFormatting>
  <conditionalFormatting sqref="BV55">
    <cfRule type="expression" priority="7">
      <formula>BP55</formula>
    </cfRule>
  </conditionalFormatting>
  <conditionalFormatting sqref="BT26:BU44 BT46:BU54 BT56:BU62">
    <cfRule type="expression" priority="12">
      <formula>BN26</formula>
    </cfRule>
  </conditionalFormatting>
  <conditionalFormatting sqref="BT55:BU55">
    <cfRule type="expression" priority="10">
      <formula>BN55</formula>
    </cfRule>
  </conditionalFormatting>
  <conditionalFormatting sqref="BI26:BI44 BI46:BI54 BI56:BI62">
    <cfRule type="expression" priority="15">
      <formula>BC26</formula>
    </cfRule>
  </conditionalFormatting>
  <conditionalFormatting sqref="BI45">
    <cfRule type="expression" priority="14">
      <formula>BC45</formula>
    </cfRule>
  </conditionalFormatting>
  <conditionalFormatting sqref="BI55">
    <cfRule type="expression" priority="13">
      <formula>BC55</formula>
    </cfRule>
  </conditionalFormatting>
  <conditionalFormatting sqref="BG26:BH44 BG46:BH54 BG56:BH62">
    <cfRule type="expression" priority="18">
      <formula>BA26</formula>
    </cfRule>
  </conditionalFormatting>
  <conditionalFormatting sqref="BG45:BH45">
    <cfRule type="expression" priority="17">
      <formula>BA45</formula>
    </cfRule>
  </conditionalFormatting>
  <conditionalFormatting sqref="BG55:BH55">
    <cfRule type="expression" priority="16">
      <formula>BA55</formula>
    </cfRule>
  </conditionalFormatting>
  <conditionalFormatting sqref="BF26:BF44 BF46:BF54 BF56:BF62">
    <cfRule type="expression" priority="3">
      <formula>AZ26</formula>
    </cfRule>
  </conditionalFormatting>
  <conditionalFormatting sqref="BF45">
    <cfRule type="expression" priority="2">
      <formula>AZ45</formula>
    </cfRule>
  </conditionalFormatting>
  <conditionalFormatting sqref="BF55">
    <cfRule type="expression" priority="1">
      <formula>AZ55</formula>
    </cfRule>
  </conditionalFormatting>
  <conditionalFormatting sqref="BD26:BE44 BD46:BE54 BD56:BE62">
    <cfRule type="expression" priority="6">
      <formula>AX26</formula>
    </cfRule>
  </conditionalFormatting>
  <conditionalFormatting sqref="BD45:BE45">
    <cfRule type="expression" priority="5">
      <formula>AX45</formula>
    </cfRule>
  </conditionalFormatting>
  <conditionalFormatting sqref="BD55:BE55">
    <cfRule type="expression" priority="4">
      <formula>AX55</formula>
    </cfRule>
  </conditionalFormatting>
  <pageMargins left="0.75" right="0.75" top="1" bottom="1" header="0.5" footer="0.5"/>
  <pageSetup paperSize="9" orientation="portrait" horizontalDpi="300" verticalDpi="300"/>
  <headerFooter alignWithMargins="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92D050"/>
  </sheetPr>
  <dimension ref="A1:AI68"/>
  <sheetViews>
    <sheetView showGridLines="0" topLeftCell="A20" zoomScale="193" zoomScaleNormal="80" workbookViewId="0">
      <selection activeCell="E29" sqref="E29"/>
    </sheetView>
  </sheetViews>
  <sheetFormatPr defaultColWidth="9.109375" defaultRowHeight="13.8"/>
  <cols>
    <col min="1" max="1" width="13.6640625" style="24" customWidth="1"/>
    <col min="2" max="2" width="12.6640625" style="24" customWidth="1"/>
    <col min="3" max="3" width="14" style="24" customWidth="1"/>
    <col min="4" max="4" width="10.44140625" style="24" customWidth="1"/>
    <col min="5" max="5" width="11.33203125" style="24" customWidth="1"/>
    <col min="6" max="7" width="6.109375" style="24" customWidth="1"/>
    <col min="8" max="9" width="10.44140625" style="24" customWidth="1"/>
    <col min="10" max="13" width="9.109375" style="24"/>
    <col min="14" max="19" width="9.109375" style="28"/>
    <col min="20" max="16384" width="9.109375" style="24"/>
  </cols>
  <sheetData>
    <row r="1" spans="2:19">
      <c r="G1" s="26"/>
      <c r="H1" s="27"/>
      <c r="N1" s="24"/>
      <c r="O1" s="24"/>
      <c r="P1" s="24"/>
      <c r="Q1" s="24"/>
      <c r="R1" s="24"/>
      <c r="S1" s="24"/>
    </row>
    <row r="2" spans="2:19">
      <c r="L2" s="80"/>
      <c r="M2" s="80"/>
      <c r="N2" s="80" t="s">
        <v>144</v>
      </c>
      <c r="O2" s="81" t="e">
        <f>+IF(AND(K6:K18=MID(B6:B18,7,99)),"Ok","ERROR")</f>
        <v>#VALUE!</v>
      </c>
      <c r="P2" s="24"/>
      <c r="Q2" s="24"/>
      <c r="R2" s="24"/>
      <c r="S2" s="24"/>
    </row>
    <row r="3" spans="2:19">
      <c r="C3" s="28"/>
      <c r="D3" s="28"/>
      <c r="E3" s="29" t="s">
        <v>8</v>
      </c>
      <c r="F3" s="28"/>
      <c r="N3" s="24"/>
      <c r="O3" s="24"/>
      <c r="P3" s="24"/>
      <c r="Q3" s="24"/>
      <c r="R3" s="24"/>
      <c r="S3" s="24"/>
    </row>
    <row r="4" spans="2:19">
      <c r="B4" s="32" t="s">
        <v>2</v>
      </c>
      <c r="C4" s="32" t="s">
        <v>26</v>
      </c>
      <c r="D4" s="32" t="s">
        <v>14</v>
      </c>
      <c r="E4" s="33" t="s">
        <v>15</v>
      </c>
      <c r="F4" s="34" t="s">
        <v>16</v>
      </c>
      <c r="G4" s="34" t="s">
        <v>58</v>
      </c>
      <c r="H4" s="238"/>
      <c r="I4" s="238"/>
      <c r="L4" s="335" t="s">
        <v>443</v>
      </c>
      <c r="M4" s="335" t="s">
        <v>458</v>
      </c>
      <c r="N4" s="24"/>
      <c r="O4" s="24"/>
      <c r="P4" s="24"/>
      <c r="Q4" s="24"/>
      <c r="R4" s="24"/>
      <c r="S4" s="24"/>
    </row>
    <row r="5" spans="2:19" ht="14.4" thickBot="1">
      <c r="B5" s="35" t="s">
        <v>45</v>
      </c>
      <c r="C5" s="36"/>
      <c r="D5" s="36"/>
      <c r="E5" s="37"/>
      <c r="F5" s="38"/>
      <c r="G5" s="38"/>
      <c r="H5" s="239"/>
      <c r="I5" s="239"/>
      <c r="L5" s="336" t="s">
        <v>153</v>
      </c>
      <c r="M5" s="336" t="s">
        <v>153</v>
      </c>
      <c r="N5" s="24"/>
      <c r="O5" s="24"/>
      <c r="P5" s="24"/>
      <c r="Q5" s="24"/>
      <c r="R5" s="24"/>
      <c r="S5" s="24"/>
    </row>
    <row r="6" spans="2:19">
      <c r="B6" s="133" t="str">
        <f>Processes!D44</f>
        <v>FT-AGRNGA</v>
      </c>
      <c r="C6" s="133" t="str">
        <f>Processes!E44</f>
        <v>FT technology Agriculture NGA</v>
      </c>
      <c r="D6" s="133" t="s">
        <v>423</v>
      </c>
      <c r="E6" s="133" t="str">
        <f>Commodities!D13</f>
        <v>AGRNGA</v>
      </c>
      <c r="F6" s="178">
        <v>1</v>
      </c>
      <c r="G6" s="133">
        <v>50</v>
      </c>
      <c r="H6" s="240"/>
      <c r="I6" s="240"/>
      <c r="K6" s="175" t="str">
        <f>Agriculture!AL26</f>
        <v>NGA</v>
      </c>
      <c r="L6" s="332">
        <f t="shared" ref="L6:L18" ca="1" si="0">+SUMIFS(INDIRECT(L$5&amp;"!AF$31:AF$65"),INDIRECT(L$5&amp;"!$AD$31:$AD$65"),   $K6)</f>
        <v>0</v>
      </c>
      <c r="M6" s="354">
        <f t="shared" ref="M6:M18" ca="1" si="1">+SUMIFS(INDIRECT(M$5&amp;"!AG$31:AG$65"),INDIRECT(M$5&amp;"!$AD$31:$AD$65"),   $K6)</f>
        <v>0</v>
      </c>
      <c r="N6" s="24"/>
      <c r="O6" s="24"/>
      <c r="P6" s="24"/>
      <c r="Q6" s="24"/>
      <c r="R6" s="24"/>
      <c r="S6" s="24"/>
    </row>
    <row r="7" spans="2:19">
      <c r="B7" s="133" t="str">
        <f>Processes!D45</f>
        <v>FT-AGRCOA</v>
      </c>
      <c r="C7" s="133" t="str">
        <f>Processes!E45</f>
        <v>FT technology Agriculture COA</v>
      </c>
      <c r="D7" s="133" t="str">
        <f t="shared" ref="D7:D26" si="2">VLOOKUP(MID(B7,7,99),$K$26:$L$45,2,FALSE)</f>
        <v>COA</v>
      </c>
      <c r="E7" s="133" t="str">
        <f>Commodities!D14</f>
        <v>AGRCOA</v>
      </c>
      <c r="F7" s="178">
        <v>1</v>
      </c>
      <c r="G7" s="133">
        <v>50</v>
      </c>
      <c r="H7" s="240"/>
      <c r="I7" s="338"/>
      <c r="K7" s="176" t="str">
        <f>Agriculture!AL27</f>
        <v>COA</v>
      </c>
      <c r="L7" s="332">
        <f t="shared" ca="1" si="0"/>
        <v>0</v>
      </c>
      <c r="M7" s="332">
        <f t="shared" ca="1" si="1"/>
        <v>0</v>
      </c>
      <c r="N7" s="24"/>
      <c r="O7" s="24"/>
      <c r="P7" s="24"/>
      <c r="Q7" s="24"/>
      <c r="R7" s="24"/>
      <c r="S7" s="24"/>
    </row>
    <row r="8" spans="2:19">
      <c r="B8" s="133" t="str">
        <f>Processes!D46</f>
        <v>FT-AGRDSL</v>
      </c>
      <c r="C8" s="133" t="str">
        <f>Processes!E46</f>
        <v>FT technology Agriculture DSL</v>
      </c>
      <c r="D8" s="133" t="str">
        <f t="shared" si="2"/>
        <v>DSL</v>
      </c>
      <c r="E8" s="133" t="str">
        <f>Commodities!D15</f>
        <v>AGRDSL</v>
      </c>
      <c r="F8" s="178">
        <v>1</v>
      </c>
      <c r="G8" s="133">
        <v>50</v>
      </c>
      <c r="H8" s="240">
        <f ca="1">SUM(L8:L8)</f>
        <v>0</v>
      </c>
      <c r="I8" s="338">
        <f ca="1">SUM(M8:M8)</f>
        <v>0</v>
      </c>
      <c r="K8" s="176" t="str">
        <f>Agriculture!AL28</f>
        <v>DSL</v>
      </c>
      <c r="L8" s="332">
        <f t="shared" ca="1" si="0"/>
        <v>0</v>
      </c>
      <c r="M8" s="332">
        <f t="shared" ca="1" si="1"/>
        <v>0</v>
      </c>
      <c r="N8" s="24"/>
      <c r="O8" s="24"/>
      <c r="P8" s="24"/>
      <c r="Q8" s="24"/>
      <c r="R8" s="24"/>
      <c r="S8" s="24"/>
    </row>
    <row r="9" spans="2:19">
      <c r="B9" s="133" t="str">
        <f>Processes!D47</f>
        <v>FT-AGRWPE</v>
      </c>
      <c r="C9" s="133" t="str">
        <f>Processes!E47</f>
        <v>FT technology Agriculture WPE</v>
      </c>
      <c r="D9" s="133" t="str">
        <f t="shared" si="2"/>
        <v>WPE</v>
      </c>
      <c r="E9" s="133" t="str">
        <f>Commodities!D16</f>
        <v>AGRWPE</v>
      </c>
      <c r="F9" s="178">
        <v>1</v>
      </c>
      <c r="G9" s="133">
        <v>50</v>
      </c>
      <c r="H9" s="240">
        <f ca="1">SUM(L9:L9)*0.5</f>
        <v>0</v>
      </c>
      <c r="I9" s="338">
        <f ca="1">SUM(M9:M9)*0.5</f>
        <v>0</v>
      </c>
      <c r="K9" s="176" t="str">
        <f>Agriculture!AL29</f>
        <v>WPE</v>
      </c>
      <c r="L9" s="332">
        <f t="shared" ca="1" si="0"/>
        <v>0</v>
      </c>
      <c r="M9" s="332">
        <f t="shared" ca="1" si="1"/>
        <v>0</v>
      </c>
      <c r="N9" s="24"/>
      <c r="O9" s="24"/>
      <c r="P9" s="24"/>
      <c r="Q9" s="24"/>
      <c r="R9" s="24"/>
      <c r="S9" s="24"/>
    </row>
    <row r="10" spans="2:19">
      <c r="B10" s="133" t="str">
        <f>Processes!D48</f>
        <v>FT-AGRWCH</v>
      </c>
      <c r="C10" s="133" t="str">
        <f>Processes!E48</f>
        <v>FT technology Agriculture WCH</v>
      </c>
      <c r="D10" s="133" t="str">
        <f t="shared" si="2"/>
        <v>WCH</v>
      </c>
      <c r="E10" s="133" t="str">
        <f>Commodities!D17</f>
        <v>AGRWCH</v>
      </c>
      <c r="F10" s="178">
        <v>1</v>
      </c>
      <c r="G10" s="133">
        <v>50</v>
      </c>
      <c r="H10" s="240">
        <f ca="1">SUM(L9:L9)*0.5</f>
        <v>0</v>
      </c>
      <c r="I10" s="338">
        <f ca="1">SUM(M9:M9)*0.5</f>
        <v>0</v>
      </c>
      <c r="K10" s="176" t="str">
        <f>Agriculture!AL30</f>
        <v>WCH</v>
      </c>
      <c r="L10" s="332">
        <f t="shared" ca="1" si="0"/>
        <v>0</v>
      </c>
      <c r="M10" s="332">
        <f t="shared" ca="1" si="1"/>
        <v>0</v>
      </c>
      <c r="N10" s="24"/>
      <c r="O10" s="24"/>
      <c r="P10" s="24"/>
      <c r="Q10" s="24"/>
      <c r="R10" s="24"/>
      <c r="S10" s="24"/>
    </row>
    <row r="11" spans="2:19">
      <c r="B11" s="133" t="str">
        <f>Processes!D49</f>
        <v>FT-AGRBGA</v>
      </c>
      <c r="C11" s="133" t="str">
        <f>Processes!E49</f>
        <v>FT technology Agriculture BGA</v>
      </c>
      <c r="D11" s="133" t="str">
        <f t="shared" si="2"/>
        <v>BGA</v>
      </c>
      <c r="E11" s="133" t="str">
        <f>Commodities!D18</f>
        <v>AGRBGA</v>
      </c>
      <c r="F11" s="178">
        <v>1</v>
      </c>
      <c r="G11" s="133">
        <v>50</v>
      </c>
      <c r="H11" s="240">
        <f t="shared" ref="H11:I14" ca="1" si="3">SUM(L11:L11)</f>
        <v>0</v>
      </c>
      <c r="I11" s="338">
        <f t="shared" ca="1" si="3"/>
        <v>0</v>
      </c>
      <c r="K11" s="176" t="str">
        <f>Agriculture!AL31</f>
        <v>BGA</v>
      </c>
      <c r="L11" s="332">
        <f t="shared" ca="1" si="0"/>
        <v>0</v>
      </c>
      <c r="M11" s="332">
        <f t="shared" ca="1" si="1"/>
        <v>0</v>
      </c>
      <c r="N11" s="24"/>
      <c r="O11" s="24"/>
      <c r="P11" s="24"/>
      <c r="Q11" s="24"/>
      <c r="R11" s="24"/>
      <c r="S11" s="24"/>
    </row>
    <row r="12" spans="2:19">
      <c r="B12" s="133" t="str">
        <f>Processes!D50</f>
        <v>FT-AGRHFO</v>
      </c>
      <c r="C12" s="133" t="str">
        <f>Processes!E50</f>
        <v>FT technology Agriculture HFO</v>
      </c>
      <c r="D12" s="133" t="str">
        <f t="shared" si="2"/>
        <v>HFO</v>
      </c>
      <c r="E12" s="133" t="str">
        <f>Commodities!D19</f>
        <v>AGRHFO</v>
      </c>
      <c r="F12" s="178">
        <v>1</v>
      </c>
      <c r="G12" s="133">
        <v>50</v>
      </c>
      <c r="H12" s="240">
        <f t="shared" ca="1" si="3"/>
        <v>0</v>
      </c>
      <c r="I12" s="338">
        <f t="shared" ca="1" si="3"/>
        <v>0</v>
      </c>
      <c r="K12" s="176" t="str">
        <f>Agriculture!AL32</f>
        <v>HFO</v>
      </c>
      <c r="L12" s="332">
        <f t="shared" ca="1" si="0"/>
        <v>0</v>
      </c>
      <c r="M12" s="332">
        <f t="shared" ca="1" si="1"/>
        <v>0</v>
      </c>
      <c r="N12" s="24"/>
      <c r="O12" s="24"/>
      <c r="P12" s="24"/>
      <c r="Q12" s="24"/>
      <c r="R12" s="24"/>
      <c r="S12" s="24"/>
    </row>
    <row r="13" spans="2:19">
      <c r="B13" s="133" t="str">
        <f>Processes!D51</f>
        <v>FT-AGRLPG</v>
      </c>
      <c r="C13" s="133" t="str">
        <f>Processes!E51</f>
        <v>FT technology Agriculture LPG</v>
      </c>
      <c r="D13" s="133" t="str">
        <f t="shared" si="2"/>
        <v>LPG</v>
      </c>
      <c r="E13" s="133" t="str">
        <f>Commodities!D20</f>
        <v>AGRLPG</v>
      </c>
      <c r="F13" s="178">
        <v>1</v>
      </c>
      <c r="G13" s="157">
        <v>50</v>
      </c>
      <c r="H13" s="240">
        <f t="shared" ca="1" si="3"/>
        <v>0</v>
      </c>
      <c r="I13" s="338">
        <f t="shared" ca="1" si="3"/>
        <v>0</v>
      </c>
      <c r="K13" s="176" t="str">
        <f>Agriculture!AL33</f>
        <v>LPG</v>
      </c>
      <c r="L13" s="332">
        <f t="shared" ca="1" si="0"/>
        <v>0</v>
      </c>
      <c r="M13" s="332">
        <f t="shared" ca="1" si="1"/>
        <v>0</v>
      </c>
      <c r="N13" s="24"/>
      <c r="O13" s="24"/>
      <c r="P13" s="24"/>
      <c r="Q13" s="24"/>
      <c r="R13" s="24"/>
      <c r="S13" s="24"/>
    </row>
    <row r="14" spans="2:19">
      <c r="B14" s="133" t="str">
        <f>Processes!D52</f>
        <v>FT-AGRWST</v>
      </c>
      <c r="C14" s="133" t="str">
        <f>Processes!E52</f>
        <v>FT technology Agriculture WST</v>
      </c>
      <c r="D14" s="133" t="str">
        <f t="shared" si="2"/>
        <v>WST</v>
      </c>
      <c r="E14" s="133" t="str">
        <f>Commodities!D21</f>
        <v>AGRWST</v>
      </c>
      <c r="F14" s="178">
        <v>1</v>
      </c>
      <c r="G14" s="157">
        <v>50</v>
      </c>
      <c r="H14" s="240">
        <f t="shared" ca="1" si="3"/>
        <v>0</v>
      </c>
      <c r="I14" s="338">
        <f t="shared" ca="1" si="3"/>
        <v>0</v>
      </c>
      <c r="K14" s="176" t="str">
        <f>Agriculture!AL34</f>
        <v>WST</v>
      </c>
      <c r="L14" s="332">
        <f t="shared" ca="1" si="0"/>
        <v>0</v>
      </c>
      <c r="M14" s="332">
        <f t="shared" ca="1" si="1"/>
        <v>0</v>
      </c>
      <c r="N14" s="24"/>
      <c r="O14" s="24"/>
      <c r="P14" s="24"/>
      <c r="Q14" s="24"/>
      <c r="R14" s="24"/>
      <c r="S14" s="24"/>
    </row>
    <row r="15" spans="2:19">
      <c r="B15" s="133" t="str">
        <f>Processes!D53</f>
        <v>FT-AGRHCE</v>
      </c>
      <c r="C15" s="133" t="str">
        <f>Processes!E53</f>
        <v>FT technology Agriculture HCE</v>
      </c>
      <c r="D15" s="133" t="s">
        <v>251</v>
      </c>
      <c r="E15" s="133" t="str">
        <f>Commodities!D22</f>
        <v>AGRHCE</v>
      </c>
      <c r="F15" s="178">
        <v>1</v>
      </c>
      <c r="G15" s="157">
        <v>50</v>
      </c>
      <c r="H15" s="240">
        <f ca="1">SUM(L15:L15)*0.4</f>
        <v>0</v>
      </c>
      <c r="I15" s="338">
        <f ca="1">SUM(M15:M15)*0.4</f>
        <v>0</v>
      </c>
      <c r="K15" s="176" t="str">
        <f>Agriculture!AL35</f>
        <v>HCE</v>
      </c>
      <c r="L15" s="332">
        <f t="shared" ca="1" si="0"/>
        <v>0</v>
      </c>
      <c r="M15" s="332">
        <f t="shared" ca="1" si="1"/>
        <v>0</v>
      </c>
      <c r="N15" s="24"/>
      <c r="O15" s="24"/>
      <c r="P15" s="24"/>
      <c r="Q15" s="24"/>
      <c r="R15" s="24"/>
      <c r="S15" s="24"/>
    </row>
    <row r="16" spans="2:19" s="257" customFormat="1">
      <c r="B16" s="133" t="str">
        <f>Processes!D54</f>
        <v>FT-AGRHSE</v>
      </c>
      <c r="C16" s="133" t="str">
        <f>Processes!E54</f>
        <v>FT technology Agriculture HSE</v>
      </c>
      <c r="D16" s="133" t="s">
        <v>427</v>
      </c>
      <c r="E16" s="133" t="str">
        <f>Commodities!D23</f>
        <v>AGRHSE</v>
      </c>
      <c r="F16" s="178">
        <v>1</v>
      </c>
      <c r="G16" s="157">
        <v>50</v>
      </c>
      <c r="H16" s="338"/>
      <c r="I16" s="338"/>
      <c r="K16" s="176"/>
      <c r="L16" s="332"/>
      <c r="M16" s="332"/>
    </row>
    <row r="17" spans="1:35">
      <c r="B17" s="157" t="str">
        <f>Processes!D55</f>
        <v>FT-AGRHDE</v>
      </c>
      <c r="C17" s="157" t="str">
        <f>Processes!E55</f>
        <v>FT technology Agriculture HDE</v>
      </c>
      <c r="D17" s="133" t="s">
        <v>252</v>
      </c>
      <c r="E17" s="157" t="str">
        <f>Commodities!D24</f>
        <v>AGRHDE</v>
      </c>
      <c r="F17" s="550">
        <v>1</v>
      </c>
      <c r="G17" s="157">
        <v>50</v>
      </c>
      <c r="H17" s="240">
        <f ca="1">SUM(L15:L15)*0.6</f>
        <v>0</v>
      </c>
      <c r="I17" s="338">
        <f ca="1">SUM(M15:M15)*0.6</f>
        <v>0</v>
      </c>
      <c r="K17" s="176" t="str">
        <f>Agriculture!AL36</f>
        <v>HDE</v>
      </c>
      <c r="L17" s="332">
        <f t="shared" ca="1" si="0"/>
        <v>0</v>
      </c>
      <c r="M17" s="332">
        <f t="shared" ca="1" si="1"/>
        <v>0</v>
      </c>
      <c r="N17" s="24"/>
      <c r="O17" s="24"/>
      <c r="P17" s="24"/>
      <c r="Q17" s="24"/>
      <c r="R17" s="24"/>
      <c r="S17" s="24"/>
    </row>
    <row r="18" spans="1:35" s="40" customFormat="1">
      <c r="A18" s="24"/>
      <c r="B18" s="133" t="str">
        <f>Processes!D56</f>
        <v>FT-AGRELC</v>
      </c>
      <c r="C18" s="133" t="str">
        <f>Processes!E56</f>
        <v>FT technology Agriculture ELC</v>
      </c>
      <c r="D18" s="133" t="s">
        <v>422</v>
      </c>
      <c r="E18" s="133" t="str">
        <f>Commodities!D25</f>
        <v>AGRELC</v>
      </c>
      <c r="F18" s="178">
        <v>1</v>
      </c>
      <c r="G18" s="157">
        <v>50</v>
      </c>
      <c r="H18" s="334">
        <f ca="1">SUM(L18:L18)</f>
        <v>0</v>
      </c>
      <c r="I18" s="334">
        <f ca="1">SUM(M18:M18)</f>
        <v>0</v>
      </c>
      <c r="J18" s="24"/>
      <c r="K18" s="177" t="str">
        <f>Agriculture!AL37</f>
        <v>ELC</v>
      </c>
      <c r="L18" s="333">
        <f t="shared" ca="1" si="0"/>
        <v>0</v>
      </c>
      <c r="M18" s="333">
        <f t="shared" ca="1" si="1"/>
        <v>0</v>
      </c>
    </row>
    <row r="19" spans="1:35">
      <c r="B19" s="157" t="str">
        <f>Processes!D57</f>
        <v>FT-AGRSOL</v>
      </c>
      <c r="C19" s="157" t="str">
        <f>Processes!E57</f>
        <v>FT technology Agriculture SOL</v>
      </c>
      <c r="D19" s="133" t="str">
        <f t="shared" si="2"/>
        <v>SOL</v>
      </c>
      <c r="E19" s="157" t="str">
        <f>Commodities!D26</f>
        <v>AGRSOL</v>
      </c>
      <c r="F19" s="178">
        <v>1</v>
      </c>
      <c r="G19" s="157">
        <v>50</v>
      </c>
      <c r="H19" s="240"/>
      <c r="I19" s="240"/>
      <c r="K19" s="28"/>
      <c r="L19" s="168"/>
      <c r="V19" s="168"/>
    </row>
    <row r="20" spans="1:35">
      <c r="B20" s="157" t="str">
        <f>Processes!D58</f>
        <v>FT-AGRDSB1</v>
      </c>
      <c r="C20" s="157" t="str">
        <f>Processes!E58</f>
        <v>FT technology Agriculture DSB1</v>
      </c>
      <c r="D20" s="133" t="str">
        <f t="shared" si="2"/>
        <v>DSB1</v>
      </c>
      <c r="E20" s="157" t="str">
        <f>Commodities!D27</f>
        <v>AGRDSB1</v>
      </c>
      <c r="F20" s="178">
        <v>1</v>
      </c>
      <c r="G20" s="157">
        <v>50</v>
      </c>
      <c r="H20" s="240"/>
      <c r="I20" s="240"/>
    </row>
    <row r="21" spans="1:35">
      <c r="B21" s="157" t="str">
        <f>Processes!D59</f>
        <v>FT-AGRDSB2</v>
      </c>
      <c r="C21" s="157" t="str">
        <f>Processes!E59</f>
        <v>FT technology Agriculture DSB2</v>
      </c>
      <c r="D21" s="133" t="str">
        <f t="shared" si="2"/>
        <v>DSB2</v>
      </c>
      <c r="E21" s="157" t="str">
        <f>Commodities!D28</f>
        <v>AGRDSB2</v>
      </c>
      <c r="F21" s="178">
        <v>1</v>
      </c>
      <c r="G21" s="157">
        <v>50</v>
      </c>
      <c r="H21" s="240"/>
      <c r="I21" s="240"/>
    </row>
    <row r="22" spans="1:35">
      <c r="B22" s="157" t="str">
        <f>Processes!D60</f>
        <v>FT-AGRSNG1</v>
      </c>
      <c r="C22" s="157" t="str">
        <f>Processes!E60</f>
        <v>FT technology Agriculture SNG1</v>
      </c>
      <c r="D22" s="133" t="str">
        <f t="shared" si="2"/>
        <v>SNG1</v>
      </c>
      <c r="E22" s="157" t="str">
        <f>Commodities!D29</f>
        <v>AGRSNG1</v>
      </c>
      <c r="F22" s="178">
        <v>1</v>
      </c>
      <c r="G22" s="157">
        <v>50</v>
      </c>
      <c r="H22" s="240"/>
      <c r="I22" s="240"/>
      <c r="L22" s="24">
        <f ca="1">+SUMIFS(INDIRECT(L$5&amp;"!AF$31:AF$65"),INDIRECT(L$5&amp;"!$AD$31:$AD$65"),   $K9)</f>
        <v>0</v>
      </c>
    </row>
    <row r="23" spans="1:35">
      <c r="B23" s="157" t="str">
        <f>Processes!D61</f>
        <v>FT-AGRSNG2</v>
      </c>
      <c r="C23" s="157" t="str">
        <f>Processes!E61</f>
        <v>FT technology Agriculture SNG2</v>
      </c>
      <c r="D23" s="133" t="str">
        <f t="shared" si="2"/>
        <v>SNG2</v>
      </c>
      <c r="E23" s="157" t="str">
        <f>Commodities!D30</f>
        <v>AGRSNG2</v>
      </c>
      <c r="F23" s="178">
        <v>1</v>
      </c>
      <c r="G23" s="157">
        <v>50</v>
      </c>
      <c r="H23" s="240"/>
      <c r="I23" s="240"/>
      <c r="X23" s="217"/>
      <c r="Y23" s="217"/>
      <c r="Z23" s="217"/>
      <c r="AA23" s="217"/>
      <c r="AB23" s="217"/>
      <c r="AC23" s="217"/>
      <c r="AD23" s="217"/>
      <c r="AE23" s="217"/>
      <c r="AF23" s="217"/>
      <c r="AG23" s="217"/>
      <c r="AH23" s="217"/>
      <c r="AI23" s="217"/>
    </row>
    <row r="24" spans="1:35">
      <c r="B24" s="157" t="str">
        <f>Processes!D62</f>
        <v>FT-AGRGSL</v>
      </c>
      <c r="C24" s="157" t="str">
        <f>Processes!E62</f>
        <v>FT technology Agriculture GSL</v>
      </c>
      <c r="D24" s="133" t="str">
        <f>VLOOKUP(MID(B24,7,99),$K$26:$L$45,2,FALSE)</f>
        <v>GSL</v>
      </c>
      <c r="E24" s="157" t="str">
        <f>Commodities!D31</f>
        <v>AGRGSL</v>
      </c>
      <c r="F24" s="178">
        <v>1</v>
      </c>
      <c r="G24" s="157">
        <v>50</v>
      </c>
      <c r="H24" s="218"/>
      <c r="I24" s="218"/>
      <c r="N24" s="24"/>
      <c r="X24" s="217"/>
      <c r="Y24" s="217"/>
      <c r="Z24" s="217"/>
      <c r="AA24" s="217"/>
      <c r="AB24" s="217"/>
      <c r="AC24" s="217"/>
      <c r="AD24" s="217"/>
      <c r="AE24" s="217"/>
      <c r="AF24" s="217"/>
      <c r="AG24" s="217"/>
      <c r="AH24" s="217"/>
      <c r="AI24" s="217"/>
    </row>
    <row r="25" spans="1:35">
      <c r="B25" s="157" t="str">
        <f>Processes!D63</f>
        <v>FT-AGRGSB1</v>
      </c>
      <c r="C25" s="157" t="str">
        <f>Processes!E63</f>
        <v>FT technology Agriculture GSB1</v>
      </c>
      <c r="D25" s="133" t="str">
        <f t="shared" si="2"/>
        <v>GSB1</v>
      </c>
      <c r="E25" s="157" t="str">
        <f>Commodities!D32</f>
        <v>AGRGSB1</v>
      </c>
      <c r="F25" s="178">
        <v>1</v>
      </c>
      <c r="G25" s="157">
        <v>50</v>
      </c>
      <c r="H25" s="218"/>
      <c r="I25" s="218"/>
      <c r="K25" s="91" t="s">
        <v>2</v>
      </c>
      <c r="L25" s="91" t="s">
        <v>14</v>
      </c>
      <c r="X25" s="217"/>
      <c r="Y25" s="217"/>
      <c r="Z25" s="217"/>
      <c r="AA25" s="217"/>
      <c r="AB25" s="217"/>
      <c r="AC25" s="217"/>
      <c r="AD25" s="217"/>
      <c r="AE25" s="217"/>
      <c r="AF25" s="217"/>
      <c r="AG25" s="217"/>
      <c r="AH25" s="217"/>
      <c r="AI25" s="217"/>
    </row>
    <row r="26" spans="1:35">
      <c r="B26" s="135" t="str">
        <f>Processes!D64</f>
        <v>FT-AGRGSB2</v>
      </c>
      <c r="C26" s="135" t="str">
        <f>Processes!E64</f>
        <v>FT technology Agriculture GSB2</v>
      </c>
      <c r="D26" s="135" t="str">
        <f t="shared" si="2"/>
        <v>GSB2</v>
      </c>
      <c r="E26" s="135" t="str">
        <f>Commodities!D33</f>
        <v>AGRGSB2</v>
      </c>
      <c r="F26" s="210">
        <v>1</v>
      </c>
      <c r="G26" s="135">
        <v>50</v>
      </c>
      <c r="H26" s="218"/>
      <c r="I26" s="218"/>
      <c r="K26" s="93" t="s">
        <v>97</v>
      </c>
      <c r="L26" s="93" t="str">
        <f>+K26</f>
        <v>NGA</v>
      </c>
      <c r="X26" s="217"/>
      <c r="Y26" s="217"/>
      <c r="Z26" s="217"/>
      <c r="AA26" s="217"/>
      <c r="AB26" s="217"/>
      <c r="AC26" s="217"/>
      <c r="AD26" s="217"/>
      <c r="AE26" s="217"/>
      <c r="AF26" s="217"/>
      <c r="AG26" s="217"/>
      <c r="AH26" s="217"/>
      <c r="AI26" s="217"/>
    </row>
    <row r="27" spans="1:35">
      <c r="B27" s="135" t="str">
        <f>Processes!D65</f>
        <v>FT-AGRH2</v>
      </c>
      <c r="C27" s="135" t="str">
        <f>Processes!E65</f>
        <v>FT technology Agriculture H2</v>
      </c>
      <c r="D27" s="24" t="s">
        <v>305</v>
      </c>
      <c r="E27" s="135" t="str">
        <f>Commodities!D34</f>
        <v>AGRH2</v>
      </c>
      <c r="F27" s="24">
        <f>F26</f>
        <v>1</v>
      </c>
      <c r="G27" s="257">
        <f>G26</f>
        <v>50</v>
      </c>
      <c r="K27" s="93" t="s">
        <v>98</v>
      </c>
      <c r="L27" s="93" t="str">
        <f t="shared" ref="L27:L34" si="4">+K27</f>
        <v>COA</v>
      </c>
      <c r="X27" s="217"/>
      <c r="Y27" s="217"/>
      <c r="Z27" s="217"/>
      <c r="AA27" s="217"/>
      <c r="AB27" s="217"/>
      <c r="AC27" s="217"/>
      <c r="AD27" s="217"/>
      <c r="AE27" s="217"/>
      <c r="AF27" s="217"/>
      <c r="AG27" s="217"/>
      <c r="AH27" s="217"/>
      <c r="AI27" s="217"/>
    </row>
    <row r="28" spans="1:35">
      <c r="B28" s="24" t="s">
        <v>439</v>
      </c>
      <c r="C28" s="24" t="s">
        <v>440</v>
      </c>
      <c r="D28" s="24" t="s">
        <v>483</v>
      </c>
      <c r="E28" s="24" t="s">
        <v>484</v>
      </c>
      <c r="F28" s="24">
        <v>1</v>
      </c>
      <c r="G28" s="24">
        <v>50</v>
      </c>
      <c r="K28" s="93" t="s">
        <v>59</v>
      </c>
      <c r="L28" s="93" t="str">
        <f t="shared" si="4"/>
        <v>DSL</v>
      </c>
      <c r="X28" s="217"/>
      <c r="Y28" s="217"/>
      <c r="Z28" s="217"/>
      <c r="AA28" s="217"/>
      <c r="AB28" s="217"/>
      <c r="AC28" s="217"/>
      <c r="AD28" s="217"/>
      <c r="AE28" s="217"/>
      <c r="AF28" s="217"/>
      <c r="AG28" s="217"/>
      <c r="AH28" s="217"/>
      <c r="AI28" s="217"/>
    </row>
    <row r="29" spans="1:35">
      <c r="H29" s="349"/>
      <c r="K29" s="93" t="s">
        <v>99</v>
      </c>
      <c r="L29" s="93" t="str">
        <f t="shared" si="4"/>
        <v>WPE</v>
      </c>
      <c r="X29" s="217"/>
      <c r="Y29" s="217"/>
      <c r="Z29" s="217"/>
      <c r="AA29" s="217"/>
      <c r="AB29" s="217"/>
      <c r="AC29" s="217"/>
      <c r="AD29" s="217"/>
      <c r="AE29" s="217"/>
      <c r="AF29" s="217"/>
      <c r="AG29" s="217"/>
      <c r="AH29" s="217"/>
      <c r="AI29" s="217"/>
    </row>
    <row r="30" spans="1:35">
      <c r="H30" s="349"/>
      <c r="K30" s="93" t="s">
        <v>106</v>
      </c>
      <c r="L30" s="93" t="str">
        <f t="shared" si="4"/>
        <v>WCH</v>
      </c>
      <c r="X30" s="217"/>
      <c r="Y30" s="217"/>
      <c r="Z30" s="217"/>
      <c r="AA30" s="217"/>
      <c r="AB30" s="217"/>
      <c r="AC30" s="217"/>
      <c r="AD30" s="217"/>
      <c r="AE30" s="217"/>
      <c r="AF30" s="217"/>
      <c r="AG30" s="217"/>
      <c r="AH30" s="217"/>
      <c r="AI30" s="217"/>
    </row>
    <row r="31" spans="1:35">
      <c r="C31" s="167"/>
      <c r="D31" s="167"/>
      <c r="E31" s="167"/>
      <c r="H31" s="349"/>
      <c r="K31" s="93" t="s">
        <v>100</v>
      </c>
      <c r="L31" s="93" t="str">
        <f t="shared" si="4"/>
        <v>BGA</v>
      </c>
      <c r="X31" s="217"/>
      <c r="Y31" s="217"/>
      <c r="Z31" s="217"/>
      <c r="AA31" s="217"/>
      <c r="AB31" s="217"/>
      <c r="AC31" s="217"/>
      <c r="AD31" s="217"/>
      <c r="AE31" s="217"/>
      <c r="AF31" s="217"/>
      <c r="AG31" s="217"/>
      <c r="AH31" s="217"/>
      <c r="AI31" s="217"/>
    </row>
    <row r="32" spans="1:35">
      <c r="H32" s="349"/>
      <c r="K32" s="93" t="s">
        <v>101</v>
      </c>
      <c r="L32" s="93" t="str">
        <f t="shared" si="4"/>
        <v>HFO</v>
      </c>
      <c r="X32" s="217"/>
      <c r="Y32" s="217"/>
      <c r="Z32" s="217"/>
      <c r="AA32" s="217"/>
      <c r="AB32" s="217"/>
      <c r="AC32" s="217"/>
      <c r="AD32" s="217"/>
      <c r="AE32" s="217"/>
      <c r="AF32" s="217"/>
      <c r="AG32" s="217"/>
      <c r="AH32" s="217"/>
      <c r="AI32" s="217"/>
    </row>
    <row r="33" spans="3:16">
      <c r="C33" s="166"/>
      <c r="D33" s="166"/>
      <c r="E33" s="166"/>
      <c r="H33" s="349"/>
      <c r="K33" s="93" t="s">
        <v>53</v>
      </c>
      <c r="L33" s="93" t="str">
        <f t="shared" si="4"/>
        <v>LPG</v>
      </c>
    </row>
    <row r="34" spans="3:16">
      <c r="H34" s="349"/>
      <c r="K34" s="93" t="s">
        <v>102</v>
      </c>
      <c r="L34" s="93" t="str">
        <f t="shared" si="4"/>
        <v>WST</v>
      </c>
    </row>
    <row r="35" spans="3:16">
      <c r="H35" s="349"/>
      <c r="K35" s="93" t="s">
        <v>103</v>
      </c>
      <c r="L35" s="190" t="s">
        <v>47</v>
      </c>
      <c r="N35" s="28" t="s">
        <v>251</v>
      </c>
      <c r="O35" s="190" t="s">
        <v>47</v>
      </c>
      <c r="P35" s="190" t="s">
        <v>251</v>
      </c>
    </row>
    <row r="36" spans="3:16">
      <c r="H36" s="349"/>
      <c r="K36" s="93" t="s">
        <v>104</v>
      </c>
      <c r="L36" s="190" t="s">
        <v>48</v>
      </c>
      <c r="O36" s="190" t="s">
        <v>48</v>
      </c>
      <c r="P36" s="190" t="s">
        <v>252</v>
      </c>
    </row>
    <row r="37" spans="3:16">
      <c r="H37" s="349"/>
      <c r="K37" s="93" t="s">
        <v>61</v>
      </c>
      <c r="L37" s="190" t="s">
        <v>112</v>
      </c>
    </row>
    <row r="38" spans="3:16">
      <c r="H38" s="349"/>
      <c r="K38" s="93" t="s">
        <v>183</v>
      </c>
      <c r="L38" s="93" t="str">
        <f t="shared" ref="L38:L45" si="5">+K38</f>
        <v>SOL</v>
      </c>
    </row>
    <row r="39" spans="3:16">
      <c r="H39" s="349"/>
      <c r="K39" s="93" t="s">
        <v>184</v>
      </c>
      <c r="L39" s="93" t="str">
        <f t="shared" si="5"/>
        <v>DSB1</v>
      </c>
    </row>
    <row r="40" spans="3:16">
      <c r="H40" s="349"/>
      <c r="K40" s="93" t="s">
        <v>185</v>
      </c>
      <c r="L40" s="93" t="str">
        <f t="shared" si="5"/>
        <v>DSB2</v>
      </c>
    </row>
    <row r="41" spans="3:16">
      <c r="H41" s="257"/>
      <c r="K41" s="93" t="s">
        <v>186</v>
      </c>
      <c r="L41" s="93" t="str">
        <f t="shared" si="5"/>
        <v>SNG1</v>
      </c>
    </row>
    <row r="42" spans="3:16">
      <c r="H42" s="257"/>
      <c r="K42" s="93" t="s">
        <v>187</v>
      </c>
      <c r="L42" s="93" t="str">
        <f t="shared" si="5"/>
        <v>SNG2</v>
      </c>
    </row>
    <row r="43" spans="3:16">
      <c r="K43" s="93" t="s">
        <v>214</v>
      </c>
      <c r="L43" s="93" t="str">
        <f t="shared" si="5"/>
        <v>GSL</v>
      </c>
    </row>
    <row r="44" spans="3:16">
      <c r="K44" s="93" t="s">
        <v>198</v>
      </c>
      <c r="L44" s="93" t="str">
        <f t="shared" si="5"/>
        <v>GSB1</v>
      </c>
    </row>
    <row r="45" spans="3:16">
      <c r="K45" s="93" t="s">
        <v>199</v>
      </c>
      <c r="L45" s="93" t="str">
        <f t="shared" si="5"/>
        <v>GSB2</v>
      </c>
    </row>
    <row r="65" spans="17:22">
      <c r="Q65" s="310">
        <f>M157</f>
        <v>0</v>
      </c>
      <c r="R65" s="311">
        <f>Q65</f>
        <v>0</v>
      </c>
      <c r="S65" s="294">
        <f t="shared" ref="S65:S68" si="6">3.6*8760/1000000</f>
        <v>3.1536000000000002E-2</v>
      </c>
      <c r="T65" s="299">
        <f>$T$32</f>
        <v>0</v>
      </c>
      <c r="U65" s="302">
        <f>T65*(1+$V$29)</f>
        <v>0</v>
      </c>
      <c r="V65" s="298">
        <v>20</v>
      </c>
    </row>
    <row r="66" spans="17:22">
      <c r="Q66" s="308">
        <f>M158</f>
        <v>0</v>
      </c>
      <c r="R66" s="309">
        <f>Q66</f>
        <v>0</v>
      </c>
      <c r="S66" s="287">
        <f t="shared" si="6"/>
        <v>3.1536000000000002E-2</v>
      </c>
      <c r="T66" s="299">
        <f>$T$32</f>
        <v>0</v>
      </c>
      <c r="U66" s="300">
        <f>T66*(1+$V$29)</f>
        <v>0</v>
      </c>
      <c r="V66" s="296">
        <v>20</v>
      </c>
    </row>
    <row r="67" spans="17:22">
      <c r="Q67" s="310">
        <v>1</v>
      </c>
      <c r="R67" s="311">
        <f t="shared" ref="R67:R68" si="7">Q67</f>
        <v>1</v>
      </c>
      <c r="S67" s="294">
        <f t="shared" si="6"/>
        <v>3.1536000000000002E-2</v>
      </c>
      <c r="T67" s="302">
        <v>0.5</v>
      </c>
      <c r="U67" s="302">
        <f>T67*(1+$V$29)</f>
        <v>0.5</v>
      </c>
      <c r="V67" s="298">
        <v>20</v>
      </c>
    </row>
    <row r="68" spans="17:22">
      <c r="Q68" s="306">
        <v>1</v>
      </c>
      <c r="R68" s="307">
        <f t="shared" si="7"/>
        <v>1</v>
      </c>
      <c r="S68" s="293">
        <f t="shared" si="6"/>
        <v>3.1536000000000002E-2</v>
      </c>
      <c r="T68" s="301">
        <f>$T$67</f>
        <v>0.5</v>
      </c>
      <c r="U68" s="301">
        <f>T68*(1+$V$29)</f>
        <v>0.5</v>
      </c>
      <c r="V68" s="297">
        <v>20</v>
      </c>
    </row>
  </sheetData>
  <conditionalFormatting sqref="O2">
    <cfRule type="cellIs" dxfId="0" priority="1" operator="notEqual">
      <formula>"Ok"</formula>
    </cfRule>
  </conditionalFormatting>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92D050"/>
  </sheetPr>
  <dimension ref="A2:W45"/>
  <sheetViews>
    <sheetView showGridLines="0" zoomScaleNormal="100" workbookViewId="0">
      <selection activeCell="J32" sqref="J32"/>
    </sheetView>
  </sheetViews>
  <sheetFormatPr defaultColWidth="9.109375" defaultRowHeight="13.8"/>
  <cols>
    <col min="1" max="1" width="9.109375" style="24"/>
    <col min="2" max="2" width="38.44140625" style="24" customWidth="1"/>
    <col min="3" max="3" width="11.6640625" style="24" bestFit="1" customWidth="1"/>
    <col min="4" max="4" width="8.109375" style="24" bestFit="1" customWidth="1"/>
    <col min="5" max="5" width="7.6640625" style="24" bestFit="1" customWidth="1"/>
    <col min="6" max="6" width="12.33203125" style="24" bestFit="1" customWidth="1"/>
    <col min="7" max="7" width="7.77734375" style="24" bestFit="1" customWidth="1"/>
    <col min="8" max="8" width="8.33203125" style="24" bestFit="1" customWidth="1"/>
    <col min="9" max="12" width="9.109375" style="24"/>
    <col min="13" max="13" width="21.77734375" style="24" bestFit="1" customWidth="1"/>
    <col min="14" max="16384" width="9.109375" style="24"/>
  </cols>
  <sheetData>
    <row r="2" spans="1:11">
      <c r="B2" s="23" t="s">
        <v>65</v>
      </c>
    </row>
    <row r="4" spans="1:11">
      <c r="B4" s="25" t="s">
        <v>66</v>
      </c>
    </row>
    <row r="5" spans="1:11">
      <c r="B5" s="23" t="s">
        <v>67</v>
      </c>
    </row>
    <row r="6" spans="1:11">
      <c r="A6" s="375"/>
      <c r="B6" s="375"/>
      <c r="C6" s="375"/>
      <c r="D6" s="376"/>
      <c r="E6" s="377"/>
      <c r="F6" s="376"/>
      <c r="G6" s="377"/>
      <c r="H6" s="378"/>
      <c r="I6" s="377"/>
      <c r="J6" s="375"/>
      <c r="K6" s="375"/>
    </row>
    <row r="7" spans="1:11">
      <c r="A7" s="375"/>
      <c r="B7" s="380" t="s">
        <v>303</v>
      </c>
      <c r="C7" s="381"/>
      <c r="D7" s="381"/>
      <c r="E7" s="342"/>
      <c r="F7" s="342"/>
      <c r="G7" s="342"/>
      <c r="H7" s="342"/>
      <c r="I7" s="375"/>
      <c r="J7" s="375"/>
      <c r="K7" s="375"/>
    </row>
    <row r="8" spans="1:11">
      <c r="A8" s="375"/>
      <c r="B8" s="382" t="s">
        <v>4</v>
      </c>
      <c r="C8" s="169" t="str">
        <f>Commodities!D13</f>
        <v>AGRNGA</v>
      </c>
      <c r="D8" s="169" t="str">
        <f>Commodities!D14</f>
        <v>AGRCOA</v>
      </c>
      <c r="E8" s="169" t="str">
        <f>Commodities!D15</f>
        <v>AGRDSL</v>
      </c>
      <c r="F8" s="169" t="str">
        <f>Commodities!D19</f>
        <v>AGRHFO</v>
      </c>
      <c r="G8" s="169" t="str">
        <f>Commodities!D20</f>
        <v>AGRLPG</v>
      </c>
      <c r="H8" s="169" t="str">
        <f>Commodities!D21</f>
        <v>AGRWST</v>
      </c>
      <c r="I8" s="375"/>
      <c r="J8" s="375"/>
      <c r="K8" s="375"/>
    </row>
    <row r="9" spans="1:11" ht="14.4" thickBot="1">
      <c r="A9" s="375"/>
      <c r="B9" s="383" t="s">
        <v>70</v>
      </c>
      <c r="C9" s="384" t="s">
        <v>71</v>
      </c>
      <c r="D9" s="384" t="s">
        <v>71</v>
      </c>
      <c r="E9" s="384" t="s">
        <v>71</v>
      </c>
      <c r="F9" s="384" t="s">
        <v>71</v>
      </c>
      <c r="G9" s="384" t="s">
        <v>71</v>
      </c>
      <c r="H9" s="384" t="s">
        <v>71</v>
      </c>
      <c r="I9" s="375"/>
      <c r="J9" s="375"/>
      <c r="K9" s="375"/>
    </row>
    <row r="10" spans="1:11">
      <c r="A10" s="375"/>
      <c r="B10" s="257" t="str">
        <f>Commodities!D36</f>
        <v>AGRCO2</v>
      </c>
      <c r="C10" s="188">
        <v>56.97</v>
      </c>
      <c r="D10" s="189">
        <v>94.6</v>
      </c>
      <c r="E10" s="188">
        <v>74</v>
      </c>
      <c r="F10" s="189">
        <v>79.2</v>
      </c>
      <c r="G10" s="187">
        <v>63.1</v>
      </c>
      <c r="H10" s="189">
        <v>37</v>
      </c>
      <c r="I10" s="375"/>
      <c r="J10" s="375"/>
      <c r="K10" s="375"/>
    </row>
    <row r="11" spans="1:11">
      <c r="A11" s="375"/>
      <c r="B11" s="375"/>
      <c r="C11" s="375"/>
      <c r="D11" s="375"/>
      <c r="E11" s="375"/>
      <c r="F11" s="375"/>
      <c r="G11" s="375"/>
      <c r="H11" s="375"/>
      <c r="I11" s="375"/>
      <c r="J11" s="375"/>
      <c r="K11" s="375"/>
    </row>
    <row r="12" spans="1:11">
      <c r="A12" s="375"/>
      <c r="B12" s="375"/>
      <c r="C12" s="375"/>
      <c r="D12" s="375"/>
      <c r="E12" s="375"/>
      <c r="F12" s="375"/>
      <c r="G12" s="375"/>
      <c r="H12" s="375"/>
      <c r="I12" s="375"/>
      <c r="J12" s="375"/>
      <c r="K12" s="375"/>
    </row>
    <row r="13" spans="1:11">
      <c r="A13" s="375"/>
      <c r="B13" s="375"/>
      <c r="C13" s="375"/>
      <c r="D13" s="375"/>
      <c r="E13" s="375"/>
      <c r="F13" s="375"/>
      <c r="G13" s="375"/>
      <c r="H13" s="375"/>
      <c r="I13" s="375"/>
      <c r="J13" s="375"/>
      <c r="K13" s="375"/>
    </row>
    <row r="14" spans="1:11">
      <c r="A14" s="375"/>
      <c r="B14" s="375"/>
      <c r="C14" s="375"/>
      <c r="D14" s="375"/>
      <c r="E14" s="375"/>
      <c r="F14" s="375"/>
      <c r="G14" s="375"/>
      <c r="H14" s="375"/>
      <c r="I14" s="375"/>
      <c r="J14" s="375"/>
      <c r="K14" s="375"/>
    </row>
    <row r="15" spans="1:11">
      <c r="A15" s="375"/>
      <c r="B15" s="375"/>
      <c r="C15" s="375"/>
      <c r="D15" s="375"/>
      <c r="E15" s="375"/>
      <c r="F15" s="375"/>
      <c r="G15" s="375"/>
      <c r="H15" s="375"/>
      <c r="I15" s="375"/>
      <c r="J15" s="375"/>
      <c r="K15" s="375"/>
    </row>
    <row r="16" spans="1:11">
      <c r="A16" s="375"/>
      <c r="B16" s="375"/>
      <c r="C16" s="375"/>
      <c r="D16" s="375"/>
      <c r="E16" s="375"/>
      <c r="F16" s="375"/>
      <c r="G16" s="375"/>
      <c r="H16" s="375"/>
      <c r="I16" s="375"/>
      <c r="J16" s="375"/>
      <c r="K16" s="375"/>
    </row>
    <row r="17" spans="1:11">
      <c r="A17" s="375"/>
      <c r="B17" s="375"/>
      <c r="C17" s="375"/>
      <c r="D17" s="375"/>
      <c r="E17" s="375"/>
      <c r="F17" s="375"/>
      <c r="G17" s="375"/>
      <c r="H17" s="375"/>
      <c r="I17" s="375"/>
      <c r="J17" s="375"/>
      <c r="K17" s="375"/>
    </row>
    <row r="18" spans="1:11">
      <c r="A18" s="375"/>
      <c r="B18" s="375"/>
      <c r="C18" s="375"/>
      <c r="D18" s="375"/>
      <c r="E18" s="375"/>
      <c r="F18" s="375"/>
      <c r="G18" s="375"/>
      <c r="H18" s="375"/>
      <c r="I18" s="375"/>
      <c r="J18" s="375"/>
      <c r="K18" s="375"/>
    </row>
    <row r="19" spans="1:11">
      <c r="A19" s="375"/>
      <c r="B19" s="375"/>
      <c r="C19" s="375"/>
      <c r="D19" s="375"/>
      <c r="E19" s="375"/>
      <c r="F19" s="375"/>
      <c r="G19" s="375"/>
      <c r="H19" s="375"/>
      <c r="I19" s="375"/>
      <c r="J19" s="375"/>
      <c r="K19" s="375"/>
    </row>
    <row r="20" spans="1:11">
      <c r="A20" s="375"/>
      <c r="B20" s="375"/>
      <c r="C20" s="375"/>
      <c r="D20" s="375"/>
      <c r="E20" s="375"/>
      <c r="F20" s="375"/>
      <c r="G20" s="375"/>
      <c r="H20" s="375"/>
      <c r="I20" s="375"/>
      <c r="J20" s="375"/>
      <c r="K20" s="375"/>
    </row>
    <row r="21" spans="1:11">
      <c r="A21" s="375"/>
      <c r="B21" s="375"/>
      <c r="C21" s="375"/>
      <c r="D21" s="375"/>
      <c r="E21" s="375"/>
      <c r="F21" s="375"/>
      <c r="G21" s="375"/>
      <c r="H21" s="375"/>
      <c r="I21" s="375"/>
      <c r="J21" s="375"/>
      <c r="K21" s="375"/>
    </row>
    <row r="22" spans="1:11">
      <c r="A22" s="375"/>
      <c r="B22" s="375"/>
      <c r="C22" s="375"/>
      <c r="D22" s="375"/>
      <c r="E22" s="375"/>
      <c r="F22" s="375"/>
      <c r="G22" s="375"/>
      <c r="H22" s="375"/>
      <c r="I22" s="375"/>
      <c r="J22" s="375"/>
      <c r="K22" s="375"/>
    </row>
    <row r="23" spans="1:11">
      <c r="A23" s="375"/>
      <c r="B23" s="375"/>
      <c r="C23" s="375"/>
      <c r="D23" s="375"/>
      <c r="E23" s="375"/>
      <c r="F23" s="375"/>
      <c r="G23" s="375"/>
      <c r="H23" s="375"/>
      <c r="I23" s="375"/>
      <c r="J23" s="375"/>
      <c r="K23" s="375"/>
    </row>
    <row r="24" spans="1:11">
      <c r="A24" s="375"/>
      <c r="B24" s="375"/>
      <c r="C24" s="375"/>
      <c r="D24" s="375"/>
      <c r="E24" s="375"/>
      <c r="F24" s="375"/>
      <c r="G24" s="375"/>
      <c r="H24" s="375"/>
      <c r="I24" s="375"/>
      <c r="J24" s="375"/>
      <c r="K24" s="375"/>
    </row>
    <row r="25" spans="1:11">
      <c r="A25" s="375"/>
      <c r="B25" s="375"/>
      <c r="C25" s="375"/>
      <c r="D25" s="375"/>
      <c r="E25" s="375"/>
      <c r="F25" s="375"/>
      <c r="G25" s="375"/>
      <c r="H25" s="375"/>
      <c r="I25" s="375"/>
      <c r="J25" s="375"/>
      <c r="K25" s="375"/>
    </row>
    <row r="26" spans="1:11">
      <c r="A26" s="375"/>
      <c r="B26" s="375"/>
      <c r="C26" s="375"/>
      <c r="D26" s="375"/>
      <c r="E26" s="375"/>
      <c r="F26" s="375"/>
      <c r="G26" s="375"/>
      <c r="H26" s="375"/>
      <c r="I26" s="375"/>
      <c r="J26" s="375"/>
      <c r="K26" s="375"/>
    </row>
    <row r="39" spans="16:23">
      <c r="Q39" s="257"/>
      <c r="R39" s="257"/>
      <c r="S39" s="257"/>
      <c r="T39" s="257"/>
      <c r="U39" s="257"/>
      <c r="V39" s="257"/>
      <c r="W39" s="257"/>
    </row>
    <row r="40" spans="16:23">
      <c r="P40" s="257"/>
      <c r="Q40" s="257"/>
      <c r="R40" s="257"/>
      <c r="S40" s="257"/>
      <c r="T40" s="257"/>
      <c r="U40" s="257"/>
      <c r="V40" s="257"/>
      <c r="W40" s="257"/>
    </row>
    <row r="41" spans="16:23">
      <c r="P41" s="257"/>
      <c r="Q41" s="257"/>
      <c r="R41" s="257"/>
      <c r="S41" s="257"/>
      <c r="T41" s="257"/>
      <c r="U41" s="257"/>
      <c r="V41" s="257"/>
      <c r="W41" s="257"/>
    </row>
    <row r="42" spans="16:23">
      <c r="P42" s="257"/>
      <c r="Q42" s="257"/>
      <c r="R42" s="257"/>
      <c r="S42" s="257"/>
      <c r="T42" s="257"/>
      <c r="U42" s="257"/>
      <c r="V42" s="257"/>
      <c r="W42" s="257"/>
    </row>
    <row r="43" spans="16:23">
      <c r="P43" s="257"/>
      <c r="Q43" s="257"/>
      <c r="R43" s="257"/>
      <c r="S43" s="257"/>
      <c r="T43" s="257"/>
      <c r="U43" s="257"/>
      <c r="V43" s="257"/>
      <c r="W43" s="257"/>
    </row>
    <row r="44" spans="16:23">
      <c r="P44" s="257"/>
      <c r="Q44" s="257"/>
      <c r="R44" s="257"/>
      <c r="S44" s="257"/>
      <c r="T44" s="257"/>
      <c r="U44" s="257"/>
      <c r="V44" s="257"/>
      <c r="W44" s="257"/>
    </row>
    <row r="45" spans="16:23">
      <c r="P45" s="257"/>
      <c r="Q45" s="257"/>
      <c r="R45" s="257"/>
      <c r="S45" s="257"/>
      <c r="T45" s="257"/>
      <c r="U45" s="257"/>
      <c r="V45" s="257"/>
      <c r="W45" s="25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4"/>
  </sheetPr>
  <dimension ref="B1:S62"/>
  <sheetViews>
    <sheetView showGridLines="0" zoomScale="120" zoomScaleNormal="120" workbookViewId="0">
      <selection activeCell="C7" sqref="C7"/>
    </sheetView>
  </sheetViews>
  <sheetFormatPr defaultColWidth="9.109375" defaultRowHeight="12.75" customHeight="1"/>
  <cols>
    <col min="1" max="1" width="7.44140625" style="115" customWidth="1"/>
    <col min="2" max="2" width="14.6640625" style="115" bestFit="1" customWidth="1"/>
    <col min="3" max="11" width="10.44140625" style="115" customWidth="1"/>
    <col min="12" max="12" width="12.109375" style="115" customWidth="1"/>
    <col min="13" max="13" width="10.44140625" style="115" customWidth="1"/>
    <col min="14" max="14" width="12.6640625" style="115" customWidth="1"/>
    <col min="15" max="15" width="9.109375" style="115"/>
    <col min="16" max="16" width="12.33203125" style="115" customWidth="1"/>
    <col min="17" max="16384" width="9.109375" style="115"/>
  </cols>
  <sheetData>
    <row r="1" spans="2:19" ht="12.75" customHeight="1">
      <c r="B1" s="24" t="s">
        <v>378</v>
      </c>
      <c r="C1" s="24"/>
      <c r="D1" s="24"/>
      <c r="F1" s="24"/>
      <c r="G1" s="24"/>
      <c r="H1" s="446" t="s">
        <v>377</v>
      </c>
      <c r="I1" s="24"/>
      <c r="J1" s="28"/>
      <c r="K1" s="24"/>
      <c r="L1" s="24"/>
      <c r="M1" s="24"/>
      <c r="N1" s="24"/>
      <c r="O1" s="24"/>
    </row>
    <row r="2" spans="2:19" ht="12.75" customHeight="1">
      <c r="B2" s="24"/>
      <c r="C2" s="24"/>
      <c r="D2" s="24"/>
      <c r="E2" s="24"/>
      <c r="F2" s="24"/>
      <c r="G2" s="24"/>
      <c r="H2" s="24"/>
      <c r="I2" s="105"/>
      <c r="J2" s="105"/>
      <c r="K2" s="105"/>
      <c r="L2" s="105"/>
      <c r="M2" s="105"/>
      <c r="N2" s="105"/>
    </row>
    <row r="3" spans="2:19" ht="12.75" customHeight="1">
      <c r="B3" s="104">
        <v>2010</v>
      </c>
      <c r="E3" s="24"/>
      <c r="F3" s="24"/>
      <c r="G3" s="24"/>
      <c r="I3" s="24"/>
      <c r="J3" s="24"/>
      <c r="L3" s="24"/>
      <c r="M3" s="24"/>
      <c r="N3" s="24"/>
      <c r="P3" s="115" t="s">
        <v>166</v>
      </c>
    </row>
    <row r="4" spans="2:19" ht="12.75" customHeight="1">
      <c r="B4" s="24" t="s">
        <v>379</v>
      </c>
      <c r="C4" s="108" t="s">
        <v>367</v>
      </c>
      <c r="D4" s="108" t="s">
        <v>349</v>
      </c>
      <c r="E4" s="108" t="s">
        <v>350</v>
      </c>
      <c r="F4" s="108" t="s">
        <v>351</v>
      </c>
      <c r="G4" s="108" t="s">
        <v>352</v>
      </c>
      <c r="H4" s="108" t="s">
        <v>260</v>
      </c>
      <c r="I4" s="108" t="s">
        <v>353</v>
      </c>
      <c r="J4" s="108" t="s">
        <v>354</v>
      </c>
      <c r="K4" s="108" t="s">
        <v>355</v>
      </c>
      <c r="L4" s="108" t="s">
        <v>356</v>
      </c>
      <c r="M4" s="108" t="s">
        <v>357</v>
      </c>
      <c r="N4" s="108" t="s">
        <v>215</v>
      </c>
      <c r="O4" s="108" t="s">
        <v>358</v>
      </c>
      <c r="P4" s="109" t="s">
        <v>57</v>
      </c>
    </row>
    <row r="5" spans="2:19" ht="12.75" customHeight="1">
      <c r="B5" s="116" t="s">
        <v>55</v>
      </c>
      <c r="C5" s="107">
        <f>_xlfn.IFNA(INDEX('2010'!$C$6:$R$55,MATCH(C$4,'2010'!$B$6:$B$55,0),MATCH($B5,'2010'!$C$1:$R$1,0)),0)</f>
        <v>0</v>
      </c>
      <c r="D5" s="107">
        <f>_xlfn.IFNA(INDEX('2010'!$C$6:$R$55,MATCH(D$4,'2010'!$B$6:$B$55,0),MATCH($B5,'2010'!$C$1:$R$1,0)),0)</f>
        <v>21580.32</v>
      </c>
      <c r="E5" s="107">
        <f>_xlfn.IFNA(INDEX('2010'!$C$6:$R$55,MATCH(E$4,'2010'!$B$6:$B$55,0),MATCH($B5,'2010'!$C$1:$R$1,0)),0)</f>
        <v>1043.671</v>
      </c>
      <c r="F5" s="107">
        <f>_xlfn.IFNA(INDEX('2010'!$C$6:$R$55,MATCH(F$4,'2010'!$B$6:$B$55,0),MATCH($B5,'2010'!$C$1:$R$1,0)),0)</f>
        <v>56552.896000000001</v>
      </c>
      <c r="G5" s="107">
        <f>_xlfn.IFNA(INDEX('2010'!$C$6:$R$55,MATCH(G$4,'2010'!$B$6:$B$55,0),MATCH($B5,'2010'!$C$1:$R$1,0)),0)</f>
        <v>687.6</v>
      </c>
      <c r="H5" s="107">
        <f>_xlfn.IFNA(INDEX('2010'!$C$6:$R$55,MATCH(H$4,'2010'!$B$6:$B$55,0),MATCH($B5,'2010'!$C$1:$R$1,0)),0)</f>
        <v>720.02099999999996</v>
      </c>
      <c r="I5" s="107">
        <f>_xlfn.IFNA(INDEX('2010'!$C$6:$R$55,MATCH(I$4,'2010'!$B$6:$B$55,0),MATCH($B5,'2010'!$C$1:$R$1,0)),0)</f>
        <v>2252.96</v>
      </c>
      <c r="J5" s="107">
        <f>_xlfn.IFNA(INDEX('2010'!$C$6:$R$55,MATCH(J$4,'2010'!$B$6:$B$55,0),MATCH($B5,'2010'!$C$1:$R$1,0)),0)</f>
        <v>8542.4750000000004</v>
      </c>
      <c r="K5" s="107">
        <f>_xlfn.IFNA(INDEX('2010'!$C$6:$R$55,MATCH(K$4,'2010'!$B$6:$B$55,0),MATCH($B5,'2010'!$C$1:$R$1,0)),0)</f>
        <v>15931.112999999999</v>
      </c>
      <c r="L5" s="107">
        <f>_xlfn.IFNA(INDEX('2010'!$C$6:$R$55,MATCH(L$4,'2010'!$B$6:$B$55,0),MATCH($B5,'2010'!$C$1:$R$1,0)),0)</f>
        <v>42.006</v>
      </c>
      <c r="M5" s="107">
        <f>_xlfn.IFNA(INDEX('2010'!$C$6:$R$55,MATCH(M$4,'2010'!$B$6:$B$55,0),MATCH($B5,'2010'!$C$1:$R$1,0)),0)</f>
        <v>426.83199999999999</v>
      </c>
      <c r="N5" s="107">
        <f>_xlfn.IFNA(INDEX('2010'!$C$6:$R$55,MATCH(N$4,'2010'!$B$6:$B$55,0),MATCH($B5,'2010'!$C$1:$R$1,0)),0)</f>
        <v>0</v>
      </c>
      <c r="O5" s="107">
        <f>_xlfn.IFNA(INDEX('2010'!$C$6:$R$55,MATCH(O$4,'2010'!$B$6:$B$55,0),MATCH($B5,'2010'!$C$1:$R$1,0)),0)</f>
        <v>357.05099999999999</v>
      </c>
      <c r="P5" s="107">
        <f>SUM(C5:O5)</f>
        <v>108136.94500000001</v>
      </c>
    </row>
    <row r="6" spans="2:19" ht="12.75" customHeight="1">
      <c r="B6" s="116" t="s">
        <v>54</v>
      </c>
      <c r="C6" s="107">
        <f>_xlfn.IFNA(INDEX('2010'!$C$6:$R$55,MATCH(C$4,'2010'!$B$6:$B$55,0),MATCH($B6,'2010'!$C$1:$R$1,0)),0)</f>
        <v>0</v>
      </c>
      <c r="D6" s="107">
        <f>_xlfn.IFNA(INDEX('2010'!$C$6:$R$55,MATCH(D$4,'2010'!$B$6:$B$55,0),MATCH($B6,'2010'!$C$1:$R$1,0)),0)</f>
        <v>45956.372000000003</v>
      </c>
      <c r="E6" s="107">
        <f>_xlfn.IFNA(INDEX('2010'!$C$6:$R$55,MATCH(E$4,'2010'!$B$6:$B$55,0),MATCH($B6,'2010'!$C$1:$R$1,0)),0)</f>
        <v>968.35199999999998</v>
      </c>
      <c r="F6" s="107">
        <f>_xlfn.IFNA(INDEX('2010'!$C$6:$R$55,MATCH(F$4,'2010'!$B$6:$B$55,0),MATCH($B6,'2010'!$C$1:$R$1,0)),0)</f>
        <v>7746.8159999999998</v>
      </c>
      <c r="G6" s="107">
        <f>_xlfn.IFNA(INDEX('2010'!$C$6:$R$55,MATCH(G$4,'2010'!$B$6:$B$55,0),MATCH($B6,'2010'!$C$1:$R$1,0)),0)</f>
        <v>0</v>
      </c>
      <c r="H6" s="107">
        <f>_xlfn.IFNA(INDEX('2010'!$C$6:$R$55,MATCH(H$4,'2010'!$B$6:$B$55,0),MATCH($B6,'2010'!$C$1:$R$1,0)),0)</f>
        <v>121.044</v>
      </c>
      <c r="I6" s="107">
        <f>_xlfn.IFNA(INDEX('2010'!$C$6:$R$55,MATCH(I$4,'2010'!$B$6:$B$55,0),MATCH($B6,'2010'!$C$1:$R$1,0)),0)</f>
        <v>80.695999999999998</v>
      </c>
      <c r="J6" s="107">
        <f>_xlfn.IFNA(INDEX('2010'!$C$6:$R$55,MATCH(J$4,'2010'!$B$6:$B$55,0),MATCH($B6,'2010'!$C$1:$R$1,0)),0)</f>
        <v>1896.356</v>
      </c>
      <c r="K6" s="107">
        <f>_xlfn.IFNA(INDEX('2010'!$C$6:$R$55,MATCH(K$4,'2010'!$B$6:$B$55,0),MATCH($B6,'2010'!$C$1:$R$1,0)),0)</f>
        <v>806.96</v>
      </c>
      <c r="L6" s="107">
        <f>_xlfn.IFNA(INDEX('2010'!$C$6:$R$55,MATCH(L$4,'2010'!$B$6:$B$55,0),MATCH($B6,'2010'!$C$1:$R$1,0)),0)</f>
        <v>928.00400000000002</v>
      </c>
      <c r="M6" s="107">
        <f>_xlfn.IFNA(INDEX('2010'!$C$6:$R$55,MATCH(M$4,'2010'!$B$6:$B$55,0),MATCH($B6,'2010'!$C$1:$R$1,0)),0)</f>
        <v>363.13200000000001</v>
      </c>
      <c r="N6" s="107">
        <f>_xlfn.IFNA(INDEX('2010'!$C$6:$R$55,MATCH(N$4,'2010'!$B$6:$B$55,0),MATCH($B6,'2010'!$C$1:$R$1,0)),0)</f>
        <v>0</v>
      </c>
      <c r="O6" s="107">
        <f>_xlfn.IFNA(INDEX('2010'!$C$6:$R$55,MATCH(O$4,'2010'!$B$6:$B$55,0),MATCH($B6,'2010'!$C$1:$R$1,0)),0)</f>
        <v>363.13200000000001</v>
      </c>
      <c r="P6" s="107">
        <f t="shared" ref="P6:P18" si="0">SUM(C6:O6)</f>
        <v>59230.864000000001</v>
      </c>
    </row>
    <row r="7" spans="2:19" ht="12.75" customHeight="1">
      <c r="B7" s="116" t="s">
        <v>68</v>
      </c>
      <c r="C7" s="107">
        <f>_xlfn.IFNA(INDEX('2010'!$C$6:$R$55,MATCH(C$4,'2010'!$B$6:$B$55,0),MATCH($B7,'2010'!$C$1:$R$1,0)),0)</f>
        <v>0</v>
      </c>
      <c r="D7" s="107">
        <f>_xlfn.IFNA(INDEX('2010'!$C$6:$R$55,MATCH(D$4,'2010'!$B$6:$B$55,0),MATCH($B7,'2010'!$C$1:$R$1,0)),0)</f>
        <v>2916.86</v>
      </c>
      <c r="E7" s="107">
        <f>_xlfn.IFNA(INDEX('2010'!$C$6:$R$55,MATCH(E$4,'2010'!$B$6:$B$55,0),MATCH($B7,'2010'!$C$1:$R$1,0)),0)</f>
        <v>1372.64</v>
      </c>
      <c r="F7" s="107">
        <f>_xlfn.IFNA(INDEX('2010'!$C$6:$R$55,MATCH(F$4,'2010'!$B$6:$B$55,0),MATCH($B7,'2010'!$C$1:$R$1,0)),0)</f>
        <v>12396.655000000001</v>
      </c>
      <c r="G7" s="107">
        <f>_xlfn.IFNA(INDEX('2010'!$C$6:$R$55,MATCH(G$4,'2010'!$B$6:$B$55,0),MATCH($B7,'2010'!$C$1:$R$1,0)),0)</f>
        <v>3774.76</v>
      </c>
      <c r="H7" s="107">
        <f>_xlfn.IFNA(INDEX('2010'!$C$6:$R$55,MATCH(H$4,'2010'!$B$6:$B$55,0),MATCH($B7,'2010'!$C$1:$R$1,0)),0)</f>
        <v>20718.285</v>
      </c>
      <c r="I7" s="107">
        <f>_xlfn.IFNA(INDEX('2010'!$C$6:$R$55,MATCH(I$4,'2010'!$B$6:$B$55,0),MATCH($B7,'2010'!$C$1:$R$1,0)),0)</f>
        <v>1072.375</v>
      </c>
      <c r="J7" s="107">
        <f>_xlfn.IFNA(INDEX('2010'!$C$6:$R$55,MATCH(J$4,'2010'!$B$6:$B$55,0),MATCH($B7,'2010'!$C$1:$R$1,0)),0)</f>
        <v>12997.184999999999</v>
      </c>
      <c r="K7" s="107">
        <f>_xlfn.IFNA(INDEX('2010'!$C$6:$R$55,MATCH(K$4,'2010'!$B$6:$B$55,0),MATCH($B7,'2010'!$C$1:$R$1,0)),0)</f>
        <v>2916.86</v>
      </c>
      <c r="L7" s="107">
        <f>_xlfn.IFNA(INDEX('2010'!$C$6:$R$55,MATCH(L$4,'2010'!$B$6:$B$55,0),MATCH($B7,'2010'!$C$1:$R$1,0)),0)</f>
        <v>1758.6949999999999</v>
      </c>
      <c r="M7" s="107">
        <f>_xlfn.IFNA(INDEX('2010'!$C$6:$R$55,MATCH(M$4,'2010'!$B$6:$B$55,0),MATCH($B7,'2010'!$C$1:$R$1,0)),0)</f>
        <v>1372.64</v>
      </c>
      <c r="N7" s="107">
        <f>_xlfn.IFNA(INDEX('2010'!$C$6:$R$55,MATCH(N$4,'2010'!$B$6:$B$55,0),MATCH($B7,'2010'!$C$1:$R$1,0)),0)</f>
        <v>0</v>
      </c>
      <c r="O7" s="107">
        <f>_xlfn.IFNA(INDEX('2010'!$C$6:$R$55,MATCH(O$4,'2010'!$B$6:$B$55,0),MATCH($B7,'2010'!$C$1:$R$1,0)),0)</f>
        <v>10294.799999999999</v>
      </c>
      <c r="P7" s="107">
        <f t="shared" si="0"/>
        <v>71591.75499999999</v>
      </c>
    </row>
    <row r="8" spans="2:19" ht="12.75" customHeight="1">
      <c r="B8" s="116" t="s">
        <v>79</v>
      </c>
      <c r="C8" s="107">
        <f>_xlfn.IFNA(INDEX('2010'!$C$6:$R$55,MATCH(C$4,'2010'!$B$6:$B$55,0),MATCH($B8,'2010'!$C$1:$R$1,0)),0)</f>
        <v>0</v>
      </c>
      <c r="D8" s="107">
        <f>_xlfn.IFNA(INDEX('2010'!$C$6:$R$55,MATCH(D$4,'2010'!$B$6:$B$55,0),MATCH($B8,'2010'!$C$1:$R$1,0)),0)</f>
        <v>0</v>
      </c>
      <c r="E8" s="107">
        <f>_xlfn.IFNA(INDEX('2010'!$C$6:$R$55,MATCH(E$4,'2010'!$B$6:$B$55,0),MATCH($B8,'2010'!$C$1:$R$1,0)),0)</f>
        <v>0</v>
      </c>
      <c r="F8" s="107">
        <f>_xlfn.IFNA(INDEX('2010'!$C$6:$R$55,MATCH(F$4,'2010'!$B$6:$B$55,0),MATCH($B8,'2010'!$C$1:$R$1,0)),0)</f>
        <v>0</v>
      </c>
      <c r="G8" s="107">
        <f>_xlfn.IFNA(INDEX('2010'!$C$6:$R$55,MATCH(G$4,'2010'!$B$6:$B$55,0),MATCH($B8,'2010'!$C$1:$R$1,0)),0)</f>
        <v>0</v>
      </c>
      <c r="H8" s="107">
        <f>_xlfn.IFNA(INDEX('2010'!$C$6:$R$55,MATCH(H$4,'2010'!$B$6:$B$55,0),MATCH($B8,'2010'!$C$1:$R$1,0)),0)</f>
        <v>0</v>
      </c>
      <c r="I8" s="107">
        <f>_xlfn.IFNA(INDEX('2010'!$C$6:$R$55,MATCH(I$4,'2010'!$B$6:$B$55,0),MATCH($B8,'2010'!$C$1:$R$1,0)),0)</f>
        <v>0</v>
      </c>
      <c r="J8" s="107">
        <f>_xlfn.IFNA(INDEX('2010'!$C$6:$R$55,MATCH(J$4,'2010'!$B$6:$B$55,0),MATCH($B8,'2010'!$C$1:$R$1,0)),0)</f>
        <v>0</v>
      </c>
      <c r="K8" s="107">
        <f>_xlfn.IFNA(INDEX('2010'!$C$6:$R$55,MATCH(K$4,'2010'!$B$6:$B$55,0),MATCH($B8,'2010'!$C$1:$R$1,0)),0)</f>
        <v>0</v>
      </c>
      <c r="L8" s="107">
        <f>_xlfn.IFNA(INDEX('2010'!$C$6:$R$55,MATCH(L$4,'2010'!$B$6:$B$55,0),MATCH($B8,'2010'!$C$1:$R$1,0)),0)</f>
        <v>0</v>
      </c>
      <c r="M8" s="107">
        <f>_xlfn.IFNA(INDEX('2010'!$C$6:$R$55,MATCH(M$4,'2010'!$B$6:$B$55,0),MATCH($B8,'2010'!$C$1:$R$1,0)),0)</f>
        <v>0</v>
      </c>
      <c r="N8" s="107">
        <f>_xlfn.IFNA(INDEX('2010'!$C$6:$R$55,MATCH(N$4,'2010'!$B$6:$B$55,0),MATCH($B8,'2010'!$C$1:$R$1,0)),0)</f>
        <v>0</v>
      </c>
      <c r="O8" s="107">
        <f>_xlfn.IFNA(INDEX('2010'!$C$6:$R$55,MATCH(O$4,'2010'!$B$6:$B$55,0),MATCH($B8,'2010'!$C$1:$R$1,0)),0)</f>
        <v>0</v>
      </c>
      <c r="P8" s="107">
        <f t="shared" si="0"/>
        <v>0</v>
      </c>
    </row>
    <row r="9" spans="2:19" ht="12.75" customHeight="1">
      <c r="B9" s="116" t="s">
        <v>53</v>
      </c>
      <c r="C9" s="107">
        <f>_xlfn.IFNA(INDEX('2010'!$C$6:$R$55,MATCH(C$4,'2010'!$B$6:$B$55,0),MATCH($B9,'2010'!$C$1:$R$1,0)),0)</f>
        <v>0</v>
      </c>
      <c r="D9" s="107">
        <f>_xlfn.IFNA(INDEX('2010'!$C$6:$R$55,MATCH(D$4,'2010'!$B$6:$B$55,0),MATCH($B9,'2010'!$C$1:$R$1,0)),0)</f>
        <v>0</v>
      </c>
      <c r="E9" s="107">
        <f>_xlfn.IFNA(INDEX('2010'!$C$6:$R$55,MATCH(E$4,'2010'!$B$6:$B$55,0),MATCH($B9,'2010'!$C$1:$R$1,0)),0)</f>
        <v>184.124</v>
      </c>
      <c r="F9" s="107">
        <f>_xlfn.IFNA(INDEX('2010'!$C$6:$R$55,MATCH(F$4,'2010'!$B$6:$B$55,0),MATCH($B9,'2010'!$C$1:$R$1,0)),0)</f>
        <v>1242.837</v>
      </c>
      <c r="G9" s="107">
        <f>_xlfn.IFNA(INDEX('2010'!$C$6:$R$55,MATCH(G$4,'2010'!$B$6:$B$55,0),MATCH($B9,'2010'!$C$1:$R$1,0)),0)</f>
        <v>230.155</v>
      </c>
      <c r="H9" s="107">
        <f>_xlfn.IFNA(INDEX('2010'!$C$6:$R$55,MATCH(H$4,'2010'!$B$6:$B$55,0),MATCH($B9,'2010'!$C$1:$R$1,0)),0)</f>
        <v>2439.643</v>
      </c>
      <c r="I9" s="107">
        <f>_xlfn.IFNA(INDEX('2010'!$C$6:$R$55,MATCH(I$4,'2010'!$B$6:$B$55,0),MATCH($B9,'2010'!$C$1:$R$1,0)),0)</f>
        <v>414.279</v>
      </c>
      <c r="J9" s="107">
        <f>_xlfn.IFNA(INDEX('2010'!$C$6:$R$55,MATCH(J$4,'2010'!$B$6:$B$55,0),MATCH($B9,'2010'!$C$1:$R$1,0)),0)</f>
        <v>1795.2090000000001</v>
      </c>
      <c r="K9" s="107">
        <f>_xlfn.IFNA(INDEX('2010'!$C$6:$R$55,MATCH(K$4,'2010'!$B$6:$B$55,0),MATCH($B9,'2010'!$C$1:$R$1,0)),0)</f>
        <v>368.24799999999999</v>
      </c>
      <c r="L9" s="107">
        <f>_xlfn.IFNA(INDEX('2010'!$C$6:$R$55,MATCH(L$4,'2010'!$B$6:$B$55,0),MATCH($B9,'2010'!$C$1:$R$1,0)),0)</f>
        <v>46.030999999999999</v>
      </c>
      <c r="M9" s="107">
        <f>_xlfn.IFNA(INDEX('2010'!$C$6:$R$55,MATCH(M$4,'2010'!$B$6:$B$55,0),MATCH($B9,'2010'!$C$1:$R$1,0)),0)</f>
        <v>46.030999999999999</v>
      </c>
      <c r="N9" s="107">
        <f>_xlfn.IFNA(INDEX('2010'!$C$6:$R$55,MATCH(N$4,'2010'!$B$6:$B$55,0),MATCH($B9,'2010'!$C$1:$R$1,0)),0)</f>
        <v>0</v>
      </c>
      <c r="O9" s="107">
        <f>_xlfn.IFNA(INDEX('2010'!$C$6:$R$55,MATCH(O$4,'2010'!$B$6:$B$55,0),MATCH($B9,'2010'!$C$1:$R$1,0)),0)</f>
        <v>1565.0540000000001</v>
      </c>
      <c r="P9" s="107">
        <f t="shared" si="0"/>
        <v>8331.6110000000008</v>
      </c>
    </row>
    <row r="10" spans="2:19" ht="12.75" customHeight="1">
      <c r="B10" s="116" t="s">
        <v>434</v>
      </c>
      <c r="C10" s="107">
        <f>_xlfn.IFNA(INDEX('2010'!$C$6:$R$55,MATCH(C$4,'2010'!$B$6:$B$55,0),MATCH($B10,'2010'!$C$1:$R$1,0)),0)</f>
        <v>0</v>
      </c>
      <c r="D10" s="107">
        <f>_xlfn.IFNA(INDEX('2010'!$C$6:$R$55,MATCH(D$4,'2010'!$B$6:$B$55,0),MATCH($B10,'2010'!$C$1:$R$1,0)),0)</f>
        <v>3539.7</v>
      </c>
      <c r="E10" s="107">
        <f>_xlfn.IFNA(INDEX('2010'!$C$6:$R$55,MATCH(E$4,'2010'!$B$6:$B$55,0),MATCH($B10,'2010'!$C$1:$R$1,0)),0)</f>
        <v>0</v>
      </c>
      <c r="F10" s="107">
        <f>_xlfn.IFNA(INDEX('2010'!$C$6:$R$55,MATCH(F$4,'2010'!$B$6:$B$55,0),MATCH($B10,'2010'!$C$1:$R$1,0)),0)</f>
        <v>107.1</v>
      </c>
      <c r="G10" s="107">
        <f>_xlfn.IFNA(INDEX('2010'!$C$6:$R$55,MATCH(G$4,'2010'!$B$6:$B$55,0),MATCH($B10,'2010'!$C$1:$R$1,0)),0)</f>
        <v>350.1</v>
      </c>
      <c r="H10" s="107">
        <f>_xlfn.IFNA(INDEX('2010'!$C$6:$R$55,MATCH(H$4,'2010'!$B$6:$B$55,0),MATCH($B10,'2010'!$C$1:$R$1,0)),0)</f>
        <v>0</v>
      </c>
      <c r="I10" s="107">
        <f>_xlfn.IFNA(INDEX('2010'!$C$6:$R$55,MATCH(I$4,'2010'!$B$6:$B$55,0),MATCH($B10,'2010'!$C$1:$R$1,0)),0)</f>
        <v>0</v>
      </c>
      <c r="J10" s="107">
        <f>_xlfn.IFNA(INDEX('2010'!$C$6:$R$55,MATCH(J$4,'2010'!$B$6:$B$55,0),MATCH($B10,'2010'!$C$1:$R$1,0)),0)</f>
        <v>0</v>
      </c>
      <c r="K10" s="107">
        <f>_xlfn.IFNA(INDEX('2010'!$C$6:$R$55,MATCH(K$4,'2010'!$B$6:$B$55,0),MATCH($B10,'2010'!$C$1:$R$1,0)),0)</f>
        <v>0</v>
      </c>
      <c r="L10" s="107">
        <f>_xlfn.IFNA(INDEX('2010'!$C$6:$R$55,MATCH(L$4,'2010'!$B$6:$B$55,0),MATCH($B10,'2010'!$C$1:$R$1,0)),0)</f>
        <v>0</v>
      </c>
      <c r="M10" s="107">
        <f>_xlfn.IFNA(INDEX('2010'!$C$6:$R$55,MATCH(M$4,'2010'!$B$6:$B$55,0),MATCH($B10,'2010'!$C$1:$R$1,0)),0)</f>
        <v>0</v>
      </c>
      <c r="N10" s="107">
        <f>_xlfn.IFNA(INDEX('2010'!$C$6:$R$55,MATCH(N$4,'2010'!$B$6:$B$55,0),MATCH($B10,'2010'!$C$1:$R$1,0)),0)</f>
        <v>0</v>
      </c>
      <c r="O10" s="107">
        <f>_xlfn.IFNA(INDEX('2010'!$C$6:$R$55,MATCH(O$4,'2010'!$B$6:$B$55,0),MATCH($B10,'2010'!$C$1:$R$1,0)),0)</f>
        <v>5.4</v>
      </c>
      <c r="P10" s="107">
        <f t="shared" si="0"/>
        <v>4002.2999999999997</v>
      </c>
    </row>
    <row r="11" spans="2:19" ht="12.75" customHeight="1">
      <c r="B11" s="116" t="s">
        <v>51</v>
      </c>
      <c r="C11" s="107">
        <f>_xlfn.IFNA(INDEX('2010'!$C$6:$R$55,MATCH(C$4,'2010'!$B$6:$B$55,0),MATCH($B11,'2010'!$C$1:$R$1,0)),0)</f>
        <v>13816.061</v>
      </c>
      <c r="D11" s="107">
        <f>_xlfn.IFNA(INDEX('2010'!$C$6:$R$55,MATCH(D$4,'2010'!$B$6:$B$55,0),MATCH($B11,'2010'!$C$1:$R$1,0)),0)</f>
        <v>237284.88700000002</v>
      </c>
      <c r="E11" s="107">
        <f>_xlfn.IFNA(INDEX('2010'!$C$6:$R$55,MATCH(E$4,'2010'!$B$6:$B$55,0),MATCH($B11,'2010'!$C$1:$R$1,0)),0)</f>
        <v>32190.673999999999</v>
      </c>
      <c r="F11" s="107">
        <f>_xlfn.IFNA(INDEX('2010'!$C$6:$R$55,MATCH(F$4,'2010'!$B$6:$B$55,0),MATCH($B11,'2010'!$C$1:$R$1,0)),0)</f>
        <v>102503.992</v>
      </c>
      <c r="G11" s="107">
        <f>_xlfn.IFNA(INDEX('2010'!$C$6:$R$55,MATCH(G$4,'2010'!$B$6:$B$55,0),MATCH($B11,'2010'!$C$1:$R$1,0)),0)</f>
        <v>38022.741999999998</v>
      </c>
      <c r="H11" s="107">
        <f>_xlfn.IFNA(INDEX('2010'!$C$6:$R$55,MATCH(H$4,'2010'!$B$6:$B$55,0),MATCH($B11,'2010'!$C$1:$R$1,0)),0)</f>
        <v>74901.570999999996</v>
      </c>
      <c r="I11" s="107">
        <f>_xlfn.IFNA(INDEX('2010'!$C$6:$R$55,MATCH(I$4,'2010'!$B$6:$B$55,0),MATCH($B11,'2010'!$C$1:$R$1,0)),0)</f>
        <v>6125.4709999999995</v>
      </c>
      <c r="J11" s="107">
        <f>_xlfn.IFNA(INDEX('2010'!$C$6:$R$55,MATCH(J$4,'2010'!$B$6:$B$55,0),MATCH($B11,'2010'!$C$1:$R$1,0)),0)</f>
        <v>105401.126</v>
      </c>
      <c r="K11" s="107">
        <f>_xlfn.IFNA(INDEX('2010'!$C$6:$R$55,MATCH(K$4,'2010'!$B$6:$B$55,0),MATCH($B11,'2010'!$C$1:$R$1,0)),0)</f>
        <v>94414.698000000004</v>
      </c>
      <c r="L11" s="107">
        <f>_xlfn.IFNA(INDEX('2010'!$C$6:$R$55,MATCH(L$4,'2010'!$B$6:$B$55,0),MATCH($B11,'2010'!$C$1:$R$1,0)),0)</f>
        <v>6317.1729999999998</v>
      </c>
      <c r="M11" s="107">
        <f>_xlfn.IFNA(INDEX('2010'!$C$6:$R$55,MATCH(M$4,'2010'!$B$6:$B$55,0),MATCH($B11,'2010'!$C$1:$R$1,0)),0)</f>
        <v>10936.927</v>
      </c>
      <c r="N11" s="107">
        <f>_xlfn.IFNA(INDEX('2010'!$C$6:$R$55,MATCH(N$4,'2010'!$B$6:$B$55,0),MATCH($B11,'2010'!$C$1:$R$1,0)),0)</f>
        <v>21828.853999999999</v>
      </c>
      <c r="O11" s="107">
        <f>_xlfn.IFNA(INDEX('2010'!$C$6:$R$55,MATCH(O$4,'2010'!$B$6:$B$55,0),MATCH($B11,'2010'!$C$1:$R$1,0)),0)</f>
        <v>29970.804</v>
      </c>
      <c r="P11" s="107">
        <f t="shared" si="0"/>
        <v>773714.98</v>
      </c>
    </row>
    <row r="12" spans="2:19" ht="12.75" customHeight="1">
      <c r="B12" s="116" t="s">
        <v>77</v>
      </c>
      <c r="C12" s="107">
        <f>_xlfn.IFNA(INDEX('2010'!$C$6:$R$55,MATCH(C$4,'2010'!$B$6:$B$55,0),MATCH($B12,'2010'!$C$1:$R$1,0)),0)</f>
        <v>11864</v>
      </c>
      <c r="D12" s="107">
        <f>_xlfn.IFNA(INDEX('2010'!$C$6:$R$55,MATCH(D$4,'2010'!$B$6:$B$55,0),MATCH($B12,'2010'!$C$1:$R$1,0)),0)</f>
        <v>4839</v>
      </c>
      <c r="E12" s="107">
        <f>_xlfn.IFNA(INDEX('2010'!$C$6:$R$55,MATCH(E$4,'2010'!$B$6:$B$55,0),MATCH($B12,'2010'!$C$1:$R$1,0)),0)</f>
        <v>17</v>
      </c>
      <c r="F12" s="107">
        <f>_xlfn.IFNA(INDEX('2010'!$C$6:$R$55,MATCH(F$4,'2010'!$B$6:$B$55,0),MATCH($B12,'2010'!$C$1:$R$1,0)),0)</f>
        <v>17</v>
      </c>
      <c r="G12" s="107">
        <f>_xlfn.IFNA(INDEX('2010'!$C$6:$R$55,MATCH(G$4,'2010'!$B$6:$B$55,0),MATCH($B12,'2010'!$C$1:$R$1,0)),0)</f>
        <v>0</v>
      </c>
      <c r="H12" s="107">
        <f>_xlfn.IFNA(INDEX('2010'!$C$6:$R$55,MATCH(H$4,'2010'!$B$6:$B$55,0),MATCH($B12,'2010'!$C$1:$R$1,0)),0)</f>
        <v>33</v>
      </c>
      <c r="I12" s="107">
        <f>_xlfn.IFNA(INDEX('2010'!$C$6:$R$55,MATCH(I$4,'2010'!$B$6:$B$55,0),MATCH($B12,'2010'!$C$1:$R$1,0)),0)</f>
        <v>0</v>
      </c>
      <c r="J12" s="107">
        <f>_xlfn.IFNA(INDEX('2010'!$C$6:$R$55,MATCH(J$4,'2010'!$B$6:$B$55,0),MATCH($B12,'2010'!$C$1:$R$1,0)),0)</f>
        <v>583</v>
      </c>
      <c r="K12" s="107">
        <f>_xlfn.IFNA(INDEX('2010'!$C$6:$R$55,MATCH(K$4,'2010'!$B$6:$B$55,0),MATCH($B12,'2010'!$C$1:$R$1,0)),0)</f>
        <v>943</v>
      </c>
      <c r="L12" s="107">
        <f>_xlfn.IFNA(INDEX('2010'!$C$6:$R$55,MATCH(L$4,'2010'!$B$6:$B$55,0),MATCH($B12,'2010'!$C$1:$R$1,0)),0)</f>
        <v>0</v>
      </c>
      <c r="M12" s="107">
        <f>_xlfn.IFNA(INDEX('2010'!$C$6:$R$55,MATCH(M$4,'2010'!$B$6:$B$55,0),MATCH($B12,'2010'!$C$1:$R$1,0)),0)</f>
        <v>15</v>
      </c>
      <c r="N12" s="107">
        <f>_xlfn.IFNA(INDEX('2010'!$C$6:$R$55,MATCH(N$4,'2010'!$B$6:$B$55,0),MATCH($B12,'2010'!$C$1:$R$1,0)),0)</f>
        <v>0</v>
      </c>
      <c r="O12" s="107">
        <f>_xlfn.IFNA(INDEX('2010'!$C$6:$R$55,MATCH(O$4,'2010'!$B$6:$B$55,0),MATCH($B12,'2010'!$C$1:$R$1,0)),0)</f>
        <v>66</v>
      </c>
      <c r="P12" s="107"/>
    </row>
    <row r="13" spans="2:19" ht="12.75" customHeight="1">
      <c r="B13" s="116" t="s">
        <v>433</v>
      </c>
      <c r="C13" s="107">
        <f>_xlfn.IFNA(INDEX('2010'!$C$6:$R$55,MATCH(C$4,'2010'!$B$6:$B$55,0),MATCH($B13,'2010'!$C$1:$R$1,0)),0)</f>
        <v>1571.3719999999998</v>
      </c>
      <c r="D13" s="107">
        <f>_xlfn.IFNA(INDEX('2010'!$C$6:$R$55,MATCH(D$4,'2010'!$B$6:$B$55,0),MATCH($B13,'2010'!$C$1:$R$1,0)),0)</f>
        <v>168.46</v>
      </c>
      <c r="E13" s="107">
        <f>_xlfn.IFNA(INDEX('2010'!$C$6:$R$55,MATCH(E$4,'2010'!$B$6:$B$55,0),MATCH($B13,'2010'!$C$1:$R$1,0)),0)</f>
        <v>0</v>
      </c>
      <c r="F13" s="107">
        <f>_xlfn.IFNA(INDEX('2010'!$C$6:$R$55,MATCH(F$4,'2010'!$B$6:$B$55,0),MATCH($B13,'2010'!$C$1:$R$1,0)),0)</f>
        <v>1111.836</v>
      </c>
      <c r="G13" s="107">
        <f>_xlfn.IFNA(INDEX('2010'!$C$6:$R$55,MATCH(G$4,'2010'!$B$6:$B$55,0),MATCH($B13,'2010'!$C$1:$R$1,0)),0)</f>
        <v>101.07599999999999</v>
      </c>
      <c r="H13" s="107">
        <f>_xlfn.IFNA(INDEX('2010'!$C$6:$R$55,MATCH(H$4,'2010'!$B$6:$B$55,0),MATCH($B13,'2010'!$C$1:$R$1,0)),0)</f>
        <v>168.46</v>
      </c>
      <c r="I13" s="107">
        <f>_xlfn.IFNA(INDEX('2010'!$C$6:$R$55,MATCH(I$4,'2010'!$B$6:$B$55,0),MATCH($B13,'2010'!$C$1:$R$1,0)),0)</f>
        <v>67.384</v>
      </c>
      <c r="J13" s="107">
        <f>_xlfn.IFNA(INDEX('2010'!$C$6:$R$55,MATCH(J$4,'2010'!$B$6:$B$55,0),MATCH($B13,'2010'!$C$1:$R$1,0)),0)</f>
        <v>235.84399999999999</v>
      </c>
      <c r="K13" s="107">
        <f>_xlfn.IFNA(INDEX('2010'!$C$6:$R$55,MATCH(K$4,'2010'!$B$6:$B$55,0),MATCH($B13,'2010'!$C$1:$R$1,0)),0)</f>
        <v>0</v>
      </c>
      <c r="L13" s="107">
        <f>_xlfn.IFNA(INDEX('2010'!$C$6:$R$55,MATCH(L$4,'2010'!$B$6:$B$55,0),MATCH($B13,'2010'!$C$1:$R$1,0)),0)</f>
        <v>0</v>
      </c>
      <c r="M13" s="107">
        <f>_xlfn.IFNA(INDEX('2010'!$C$6:$R$55,MATCH(M$4,'2010'!$B$6:$B$55,0),MATCH($B13,'2010'!$C$1:$R$1,0)),0)</f>
        <v>0</v>
      </c>
      <c r="N13" s="107">
        <f>_xlfn.IFNA(INDEX('2010'!$C$6:$R$55,MATCH(N$4,'2010'!$B$6:$B$55,0),MATCH($B13,'2010'!$C$1:$R$1,0)),0)</f>
        <v>0</v>
      </c>
      <c r="O13" s="107">
        <f>_xlfn.IFNA(INDEX('2010'!$C$6:$R$55,MATCH(O$4,'2010'!$B$6:$B$55,0),MATCH($B13,'2010'!$C$1:$R$1,0)),0)</f>
        <v>33.692</v>
      </c>
      <c r="P13" s="107"/>
    </row>
    <row r="14" spans="2:19" ht="12.75" customHeight="1">
      <c r="B14" s="116" t="s">
        <v>78</v>
      </c>
      <c r="C14" s="107">
        <f>_xlfn.IFNA(INDEX('2010'!$C$6:$R$55,MATCH(C$4,'2010'!$B$6:$B$55,0),MATCH($B14,'2010'!$C$1:$R$1,0)),0)</f>
        <v>5457</v>
      </c>
      <c r="D14" s="107">
        <f>_xlfn.IFNA(INDEX('2010'!$C$6:$R$55,MATCH(D$4,'2010'!$B$6:$B$55,0),MATCH($B14,'2010'!$C$1:$R$1,0)),0)</f>
        <v>1701</v>
      </c>
      <c r="E14" s="107">
        <f>_xlfn.IFNA(INDEX('2010'!$C$6:$R$55,MATCH(E$4,'2010'!$B$6:$B$55,0),MATCH($B14,'2010'!$C$1:$R$1,0)),0)</f>
        <v>0</v>
      </c>
      <c r="F14" s="107">
        <f>_xlfn.IFNA(INDEX('2010'!$C$6:$R$55,MATCH(F$4,'2010'!$B$6:$B$55,0),MATCH($B14,'2010'!$C$1:$R$1,0)),0)</f>
        <v>6041</v>
      </c>
      <c r="G14" s="107">
        <f>_xlfn.IFNA(INDEX('2010'!$C$6:$R$55,MATCH(G$4,'2010'!$B$6:$B$55,0),MATCH($B14,'2010'!$C$1:$R$1,0)),0)</f>
        <v>239</v>
      </c>
      <c r="H14" s="107">
        <f>_xlfn.IFNA(INDEX('2010'!$C$6:$R$55,MATCH(H$4,'2010'!$B$6:$B$55,0),MATCH($B14,'2010'!$C$1:$R$1,0)),0)</f>
        <v>1648</v>
      </c>
      <c r="I14" s="107">
        <f>_xlfn.IFNA(INDEX('2010'!$C$6:$R$55,MATCH(I$4,'2010'!$B$6:$B$55,0),MATCH($B14,'2010'!$C$1:$R$1,0)),0)</f>
        <v>571</v>
      </c>
      <c r="J14" s="107">
        <f>_xlfn.IFNA(INDEX('2010'!$C$6:$R$55,MATCH(J$4,'2010'!$B$6:$B$55,0),MATCH($B14,'2010'!$C$1:$R$1,0)),0)</f>
        <v>1184</v>
      </c>
      <c r="K14" s="107">
        <f>_xlfn.IFNA(INDEX('2010'!$C$6:$R$55,MATCH(K$4,'2010'!$B$6:$B$55,0),MATCH($B14,'2010'!$C$1:$R$1,0)),0)</f>
        <v>39709</v>
      </c>
      <c r="L14" s="107">
        <f>_xlfn.IFNA(INDEX('2010'!$C$6:$R$55,MATCH(L$4,'2010'!$B$6:$B$55,0),MATCH($B14,'2010'!$C$1:$R$1,0)),0)</f>
        <v>45952</v>
      </c>
      <c r="M14" s="107">
        <f>_xlfn.IFNA(INDEX('2010'!$C$6:$R$55,MATCH(M$4,'2010'!$B$6:$B$55,0),MATCH($B14,'2010'!$C$1:$R$1,0)),0)</f>
        <v>88</v>
      </c>
      <c r="N14" s="107">
        <f>_xlfn.IFNA(INDEX('2010'!$C$6:$R$55,MATCH(N$4,'2010'!$B$6:$B$55,0),MATCH($B14,'2010'!$C$1:$R$1,0)),0)</f>
        <v>0</v>
      </c>
      <c r="O14" s="107">
        <f>_xlfn.IFNA(INDEX('2010'!$C$6:$R$55,MATCH(O$4,'2010'!$B$6:$B$55,0),MATCH($B14,'2010'!$C$1:$R$1,0)),0)</f>
        <v>3985</v>
      </c>
      <c r="P14" s="107">
        <f>SUM(C14:O14)</f>
        <v>106575</v>
      </c>
      <c r="R14" s="115">
        <v>0.2</v>
      </c>
      <c r="S14" s="115" t="s">
        <v>381</v>
      </c>
    </row>
    <row r="15" spans="2:19" ht="12.75" customHeight="1">
      <c r="B15" s="116" t="s">
        <v>80</v>
      </c>
      <c r="C15" s="107">
        <f>_xlfn.IFNA(INDEX('2010'!$C$6:$R$55,MATCH(C$4,'2010'!$B$6:$B$55,0),MATCH($B15,'2010'!$C$1:$R$1,0)),0)</f>
        <v>0</v>
      </c>
      <c r="D15" s="107">
        <f>_xlfn.IFNA(INDEX('2010'!$C$6:$R$55,MATCH(D$4,'2010'!$B$6:$B$55,0),MATCH($B15,'2010'!$C$1:$R$1,0)),0)</f>
        <v>6545</v>
      </c>
      <c r="E15" s="107">
        <f>_xlfn.IFNA(INDEX('2010'!$C$6:$R$55,MATCH(E$4,'2010'!$B$6:$B$55,0),MATCH($B15,'2010'!$C$1:$R$1,0)),0)</f>
        <v>312</v>
      </c>
      <c r="F15" s="107">
        <f>_xlfn.IFNA(INDEX('2010'!$C$6:$R$55,MATCH(F$4,'2010'!$B$6:$B$55,0),MATCH($B15,'2010'!$C$1:$R$1,0)),0)</f>
        <v>33264</v>
      </c>
      <c r="G15" s="107">
        <f>_xlfn.IFNA(INDEX('2010'!$C$6:$R$55,MATCH(G$4,'2010'!$B$6:$B$55,0),MATCH($B15,'2010'!$C$1:$R$1,0)),0)</f>
        <v>0</v>
      </c>
      <c r="H15" s="107">
        <f>_xlfn.IFNA(INDEX('2010'!$C$6:$R$55,MATCH(H$4,'2010'!$B$6:$B$55,0),MATCH($B15,'2010'!$C$1:$R$1,0)),0)</f>
        <v>8</v>
      </c>
      <c r="I15" s="107">
        <f>_xlfn.IFNA(INDEX('2010'!$C$6:$R$55,MATCH(I$4,'2010'!$B$6:$B$55,0),MATCH($B15,'2010'!$C$1:$R$1,0)),0)</f>
        <v>0</v>
      </c>
      <c r="J15" s="107">
        <f>_xlfn.IFNA(INDEX('2010'!$C$6:$R$55,MATCH(J$4,'2010'!$B$6:$B$55,0),MATCH($B15,'2010'!$C$1:$R$1,0)),0)</f>
        <v>384</v>
      </c>
      <c r="K15" s="107">
        <f>_xlfn.IFNA(INDEX('2010'!$C$6:$R$55,MATCH(K$4,'2010'!$B$6:$B$55,0),MATCH($B15,'2010'!$C$1:$R$1,0)),0)</f>
        <v>2134</v>
      </c>
      <c r="L15" s="107">
        <f>_xlfn.IFNA(INDEX('2010'!$C$6:$R$55,MATCH(L$4,'2010'!$B$6:$B$55,0),MATCH($B15,'2010'!$C$1:$R$1,0)),0)</f>
        <v>0</v>
      </c>
      <c r="M15" s="107">
        <f>_xlfn.IFNA(INDEX('2010'!$C$6:$R$55,MATCH(M$4,'2010'!$B$6:$B$55,0),MATCH($B15,'2010'!$C$1:$R$1,0)),0)</f>
        <v>0</v>
      </c>
      <c r="N15" s="107">
        <f>_xlfn.IFNA(INDEX('2010'!$C$6:$R$55,MATCH(N$4,'2010'!$B$6:$B$55,0),MATCH($B15,'2010'!$C$1:$R$1,0)),0)</f>
        <v>0</v>
      </c>
      <c r="O15" s="107">
        <f>_xlfn.IFNA(INDEX('2010'!$C$6:$R$55,MATCH(O$4,'2010'!$B$6:$B$55,0),MATCH($B15,'2010'!$C$1:$R$1,0)),0)</f>
        <v>5</v>
      </c>
      <c r="P15" s="107">
        <f t="shared" si="0"/>
        <v>42652</v>
      </c>
      <c r="R15" s="115">
        <f>1-R14</f>
        <v>0.8</v>
      </c>
      <c r="S15" s="115" t="s">
        <v>381</v>
      </c>
    </row>
    <row r="16" spans="2:19" ht="12.75" customHeight="1">
      <c r="B16" s="116" t="s">
        <v>50</v>
      </c>
      <c r="C16" s="107">
        <f>_xlfn.IFNA(INDEX('2010'!$C$6:$R$55,MATCH(C$4,'2010'!$B$6:$B$55,0),MATCH($B16,'2010'!$C$1:$R$1,0)),0)</f>
        <v>21153.599999999999</v>
      </c>
      <c r="D16" s="107">
        <f>_xlfn.IFNA(INDEX('2010'!$C$6:$R$55,MATCH(D$4,'2010'!$B$6:$B$55,0),MATCH($B16,'2010'!$C$1:$R$1,0)),0)</f>
        <v>188413.2</v>
      </c>
      <c r="E16" s="107">
        <f>_xlfn.IFNA(INDEX('2010'!$C$6:$R$55,MATCH(E$4,'2010'!$B$6:$B$55,0),MATCH($B16,'2010'!$C$1:$R$1,0)),0)</f>
        <v>49122</v>
      </c>
      <c r="F16" s="107">
        <f>_xlfn.IFNA(INDEX('2010'!$C$6:$R$55,MATCH(F$4,'2010'!$B$6:$B$55,0),MATCH($B16,'2010'!$C$1:$R$1,0)),0)</f>
        <v>44042.400000000001</v>
      </c>
      <c r="G16" s="107">
        <f>_xlfn.IFNA(INDEX('2010'!$C$6:$R$55,MATCH(G$4,'2010'!$B$6:$B$55,0),MATCH($B16,'2010'!$C$1:$R$1,0)),0)</f>
        <v>64216.800000000003</v>
      </c>
      <c r="H16" s="107">
        <f>_xlfn.IFNA(INDEX('2010'!$C$6:$R$55,MATCH(H$4,'2010'!$B$6:$B$55,0),MATCH($B16,'2010'!$C$1:$R$1,0)),0)</f>
        <v>118476</v>
      </c>
      <c r="I16" s="107">
        <f>_xlfn.IFNA(INDEX('2010'!$C$6:$R$55,MATCH(I$4,'2010'!$B$6:$B$55,0),MATCH($B16,'2010'!$C$1:$R$1,0)),0)</f>
        <v>7768.8</v>
      </c>
      <c r="J16" s="107">
        <f>_xlfn.IFNA(INDEX('2010'!$C$6:$R$55,MATCH(J$4,'2010'!$B$6:$B$55,0),MATCH($B16,'2010'!$C$1:$R$1,0)),0)</f>
        <v>63090</v>
      </c>
      <c r="K16" s="107">
        <f>_xlfn.IFNA(INDEX('2010'!$C$6:$R$55,MATCH(K$4,'2010'!$B$6:$B$55,0),MATCH($B16,'2010'!$C$1:$R$1,0)),0)</f>
        <v>87469.2</v>
      </c>
      <c r="L16" s="107">
        <f>_xlfn.IFNA(INDEX('2010'!$C$6:$R$55,MATCH(L$4,'2010'!$B$6:$B$55,0),MATCH($B16,'2010'!$C$1:$R$1,0)),0)</f>
        <v>16236</v>
      </c>
      <c r="M16" s="107">
        <f>_xlfn.IFNA(INDEX('2010'!$C$6:$R$55,MATCH(M$4,'2010'!$B$6:$B$55,0),MATCH($B16,'2010'!$C$1:$R$1,0)),0)</f>
        <v>8935.2000000000007</v>
      </c>
      <c r="N16" s="107">
        <f>_xlfn.IFNA(INDEX('2010'!$C$6:$R$55,MATCH(N$4,'2010'!$B$6:$B$55,0),MATCH($B16,'2010'!$C$1:$R$1,0)),0)</f>
        <v>14310</v>
      </c>
      <c r="O16" s="107">
        <f>_xlfn.IFNA(INDEX('2010'!$C$6:$R$55,MATCH(O$4,'2010'!$B$6:$B$55,0),MATCH($B16,'2010'!$C$1:$R$1,0)),0)</f>
        <v>63003.6</v>
      </c>
      <c r="P16" s="107">
        <f t="shared" si="0"/>
        <v>746236.79999999993</v>
      </c>
    </row>
    <row r="17" spans="2:16" ht="12.75" customHeight="1">
      <c r="B17" s="117" t="s">
        <v>52</v>
      </c>
      <c r="C17" s="107">
        <f>_xlfn.IFNA(INDEX('2010'!$C$6:$R$55,MATCH(C$4,'2010'!$B$6:$B$55,0),MATCH($B17,'2010'!$C$1:$R$1,0)),0)</f>
        <v>0</v>
      </c>
      <c r="D17" s="107">
        <f>_xlfn.IFNA(INDEX('2010'!$C$6:$R$55,MATCH(D$4,'2010'!$B$6:$B$55,0),MATCH($B17,'2010'!$C$1:$R$1,0)),0)</f>
        <v>75475</v>
      </c>
      <c r="E17" s="107">
        <f>_xlfn.IFNA(INDEX('2010'!$C$6:$R$55,MATCH(E$4,'2010'!$B$6:$B$55,0),MATCH($B17,'2010'!$C$1:$R$1,0)),0)</f>
        <v>2571</v>
      </c>
      <c r="F17" s="107">
        <f>_xlfn.IFNA(INDEX('2010'!$C$6:$R$55,MATCH(F$4,'2010'!$B$6:$B$55,0),MATCH($B17,'2010'!$C$1:$R$1,0)),0)</f>
        <v>608</v>
      </c>
      <c r="G17" s="107">
        <f>_xlfn.IFNA(INDEX('2010'!$C$6:$R$55,MATCH(G$4,'2010'!$B$6:$B$55,0),MATCH($B17,'2010'!$C$1:$R$1,0)),0)</f>
        <v>15937</v>
      </c>
      <c r="H17" s="107">
        <f>_xlfn.IFNA(INDEX('2010'!$C$6:$R$55,MATCH(H$4,'2010'!$B$6:$B$55,0),MATCH($B17,'2010'!$C$1:$R$1,0)),0)</f>
        <v>13136</v>
      </c>
      <c r="I17" s="107">
        <f>_xlfn.IFNA(INDEX('2010'!$C$6:$R$55,MATCH(I$4,'2010'!$B$6:$B$55,0),MATCH($B17,'2010'!$C$1:$R$1,0)),0)</f>
        <v>56</v>
      </c>
      <c r="J17" s="107">
        <f>_xlfn.IFNA(INDEX('2010'!$C$6:$R$55,MATCH(J$4,'2010'!$B$6:$B$55,0),MATCH($B17,'2010'!$C$1:$R$1,0)),0)</f>
        <v>5601</v>
      </c>
      <c r="K17" s="107">
        <f>_xlfn.IFNA(INDEX('2010'!$C$6:$R$55,MATCH(K$4,'2010'!$B$6:$B$55,0),MATCH($B17,'2010'!$C$1:$R$1,0)),0)</f>
        <v>17725</v>
      </c>
      <c r="L17" s="107">
        <f>_xlfn.IFNA(INDEX('2010'!$C$6:$R$55,MATCH(L$4,'2010'!$B$6:$B$55,0),MATCH($B17,'2010'!$C$1:$R$1,0)),0)</f>
        <v>4184</v>
      </c>
      <c r="M17" s="107">
        <f>_xlfn.IFNA(INDEX('2010'!$C$6:$R$55,MATCH(M$4,'2010'!$B$6:$B$55,0),MATCH($B17,'2010'!$C$1:$R$1,0)),0)</f>
        <v>2521</v>
      </c>
      <c r="N17" s="107">
        <f>_xlfn.IFNA(INDEX('2010'!$C$6:$R$55,MATCH(N$4,'2010'!$B$6:$B$55,0),MATCH($B17,'2010'!$C$1:$R$1,0)),0)</f>
        <v>0</v>
      </c>
      <c r="O17" s="107">
        <f>_xlfn.IFNA(INDEX('2010'!$C$6:$R$55,MATCH(O$4,'2010'!$B$6:$B$55,0),MATCH($B17,'2010'!$C$1:$R$1,0)),0)</f>
        <v>6434</v>
      </c>
      <c r="P17" s="107">
        <f t="shared" si="0"/>
        <v>144248</v>
      </c>
    </row>
    <row r="18" spans="2:16" ht="12.75" customHeight="1">
      <c r="B18" s="116" t="s">
        <v>315</v>
      </c>
      <c r="C18" s="107">
        <f t="shared" ref="C18:O18" si="1">SUM(C14:C15)</f>
        <v>5457</v>
      </c>
      <c r="D18" s="107">
        <f t="shared" si="1"/>
        <v>8246</v>
      </c>
      <c r="E18" s="107">
        <f t="shared" si="1"/>
        <v>312</v>
      </c>
      <c r="F18" s="107">
        <f t="shared" si="1"/>
        <v>39305</v>
      </c>
      <c r="G18" s="107">
        <f t="shared" si="1"/>
        <v>239</v>
      </c>
      <c r="H18" s="107">
        <f t="shared" si="1"/>
        <v>1656</v>
      </c>
      <c r="I18" s="107">
        <f t="shared" si="1"/>
        <v>571</v>
      </c>
      <c r="J18" s="107">
        <f t="shared" si="1"/>
        <v>1568</v>
      </c>
      <c r="K18" s="107">
        <f t="shared" si="1"/>
        <v>41843</v>
      </c>
      <c r="L18" s="107">
        <f t="shared" si="1"/>
        <v>45952</v>
      </c>
      <c r="M18" s="107">
        <f t="shared" si="1"/>
        <v>88</v>
      </c>
      <c r="N18" s="107">
        <f t="shared" si="1"/>
        <v>0</v>
      </c>
      <c r="O18" s="107">
        <f t="shared" si="1"/>
        <v>3990</v>
      </c>
      <c r="P18" s="107">
        <f t="shared" si="0"/>
        <v>149227</v>
      </c>
    </row>
    <row r="19" spans="2:16" ht="12.75" customHeight="1">
      <c r="B19" s="107" t="s">
        <v>380</v>
      </c>
      <c r="C19" s="107">
        <f t="shared" ref="C19:O19" si="2">SUM(C5:C17)</f>
        <v>53862.032999999996</v>
      </c>
      <c r="D19" s="107">
        <f t="shared" si="2"/>
        <v>588419.79900000012</v>
      </c>
      <c r="E19" s="107">
        <f t="shared" si="2"/>
        <v>87781.460999999996</v>
      </c>
      <c r="F19" s="107">
        <f t="shared" si="2"/>
        <v>265634.53200000001</v>
      </c>
      <c r="G19" s="107">
        <f t="shared" si="2"/>
        <v>123559.23300000001</v>
      </c>
      <c r="H19" s="107">
        <f t="shared" si="2"/>
        <v>232370.024</v>
      </c>
      <c r="I19" s="107">
        <f t="shared" si="2"/>
        <v>18408.965</v>
      </c>
      <c r="J19" s="107">
        <f t="shared" si="2"/>
        <v>201710.19500000001</v>
      </c>
      <c r="K19" s="107">
        <f t="shared" si="2"/>
        <v>262418.07900000003</v>
      </c>
      <c r="L19" s="107">
        <f t="shared" si="2"/>
        <v>75463.909</v>
      </c>
      <c r="M19" s="107">
        <f t="shared" si="2"/>
        <v>24704.762000000002</v>
      </c>
      <c r="N19" s="107">
        <f t="shared" si="2"/>
        <v>36138.853999999999</v>
      </c>
      <c r="O19" s="107">
        <f t="shared" si="2"/>
        <v>116083.533</v>
      </c>
      <c r="P19" s="107">
        <f>SUM(C19:O19)</f>
        <v>2086555.3790000007</v>
      </c>
    </row>
    <row r="20" spans="2:16" ht="12.75" customHeight="1">
      <c r="B20" s="107" t="s">
        <v>57</v>
      </c>
      <c r="C20" s="107">
        <f>_xlfn.IFNA(INDEX('2010'!$C$6:$S$55,MATCH(C$4,'2010'!$B$6:$B$55,0),MATCH($B20,'2010'!$C$1:$S$1,0)),0)</f>
        <v>53862.032999999996</v>
      </c>
      <c r="D20" s="107">
        <f>_xlfn.IFNA(INDEX('2010'!$C$6:$S$55,MATCH(D$4,'2010'!$B$6:$B$55,0),MATCH($B20,'2010'!$C$1:$S$1,0)),0)</f>
        <v>588419.77899999998</v>
      </c>
      <c r="E20" s="107">
        <f>_xlfn.IFNA(INDEX('2010'!$C$6:$S$55,MATCH(E$4,'2010'!$B$6:$B$55,0),MATCH($B20,'2010'!$C$1:$S$1,0)),0)</f>
        <v>89446.138000000006</v>
      </c>
      <c r="F20" s="107">
        <f>_xlfn.IFNA(INDEX('2010'!$C$6:$S$55,MATCH(F$4,'2010'!$B$6:$B$55,0),MATCH($B20,'2010'!$C$1:$S$1,0)),0)</f>
        <v>272879.16200000001</v>
      </c>
      <c r="G20" s="107">
        <f>_xlfn.IFNA(INDEX('2010'!$C$6:$S$55,MATCH(G$4,'2010'!$B$6:$B$55,0),MATCH($B20,'2010'!$C$1:$S$1,0)),0)</f>
        <v>123559.23300000001</v>
      </c>
      <c r="H20" s="107">
        <f>_xlfn.IFNA(INDEX('2010'!$C$6:$S$55,MATCH(H$4,'2010'!$B$6:$B$55,0),MATCH($B20,'2010'!$C$1:$S$1,0)),0)</f>
        <v>232432.842</v>
      </c>
      <c r="I20" s="107">
        <f>_xlfn.IFNA(INDEX('2010'!$C$6:$S$55,MATCH(I$4,'2010'!$B$6:$B$55,0),MATCH($B20,'2010'!$C$1:$S$1,0)),0)</f>
        <v>18503.191999999999</v>
      </c>
      <c r="J20" s="107">
        <f>_xlfn.IFNA(INDEX('2010'!$C$6:$S$55,MATCH(J$4,'2010'!$B$6:$B$55,0),MATCH($B20,'2010'!$C$1:$S$1,0)),0)</f>
        <v>201710.19500000001</v>
      </c>
      <c r="K20" s="107">
        <f>_xlfn.IFNA(INDEX('2010'!$C$6:$S$55,MATCH(K$4,'2010'!$B$6:$B$55,0),MATCH($B20,'2010'!$C$1:$S$1,0)),0)</f>
        <v>262458.24100000004</v>
      </c>
      <c r="L20" s="107">
        <f>_xlfn.IFNA(INDEX('2010'!$C$6:$S$55,MATCH(L$4,'2010'!$B$6:$B$55,0),MATCH($B20,'2010'!$C$1:$S$1,0)),0)</f>
        <v>75463.908999999985</v>
      </c>
      <c r="M20" s="107">
        <f>_xlfn.IFNA(INDEX('2010'!$C$6:$S$55,MATCH(M$4,'2010'!$B$6:$B$55,0),MATCH($B20,'2010'!$C$1:$S$1,0)),0)</f>
        <v>24704.761999999999</v>
      </c>
      <c r="N20" s="107">
        <f>_xlfn.IFNA(INDEX('2010'!$C$6:$S$55,MATCH(N$4,'2010'!$B$6:$B$55,0),MATCH($B20,'2010'!$C$1:$S$1,0)),0)</f>
        <v>36138.853999999999</v>
      </c>
      <c r="O20" s="107">
        <f>_xlfn.IFNA(INDEX('2010'!$C$6:$S$55,MATCH(O$4,'2010'!$B$6:$B$55,0),MATCH($B20,'2010'!$C$1:$S$1,0)),0)</f>
        <v>116123.679</v>
      </c>
      <c r="P20" s="107">
        <f>SUM(C20:O20)</f>
        <v>2095702.0190000001</v>
      </c>
    </row>
    <row r="21" spans="2:16" ht="12.75" customHeight="1">
      <c r="B21"/>
      <c r="C21"/>
      <c r="D21"/>
      <c r="E21"/>
      <c r="F21"/>
      <c r="G21"/>
      <c r="H21"/>
    </row>
    <row r="22" spans="2:16" ht="12.75" customHeight="1" thickBot="1">
      <c r="B22" s="400"/>
      <c r="C22" s="400"/>
      <c r="D22" s="400"/>
      <c r="E22" s="400"/>
      <c r="F22" s="400"/>
      <c r="G22" s="400"/>
      <c r="H22" s="571"/>
      <c r="I22" s="400"/>
      <c r="J22" s="580"/>
      <c r="K22" s="580"/>
      <c r="L22" s="580"/>
      <c r="M22" s="580"/>
      <c r="N22" s="400"/>
      <c r="O22" s="400"/>
      <c r="P22" s="400"/>
    </row>
    <row r="24" spans="2:16" ht="12.75" customHeight="1">
      <c r="B24" s="104">
        <v>2015</v>
      </c>
      <c r="E24" s="257"/>
      <c r="F24" s="257"/>
      <c r="G24" s="257"/>
      <c r="I24" s="257"/>
      <c r="J24" s="257"/>
      <c r="L24" s="257"/>
      <c r="M24" s="257"/>
      <c r="N24" s="257"/>
      <c r="P24" s="115" t="s">
        <v>166</v>
      </c>
    </row>
    <row r="25" spans="2:16" ht="12.75" customHeight="1">
      <c r="B25" s="257" t="s">
        <v>379</v>
      </c>
      <c r="C25" s="108" t="s">
        <v>367</v>
      </c>
      <c r="D25" s="108" t="s">
        <v>349</v>
      </c>
      <c r="E25" s="108" t="s">
        <v>350</v>
      </c>
      <c r="F25" s="108" t="s">
        <v>351</v>
      </c>
      <c r="G25" s="108" t="s">
        <v>352</v>
      </c>
      <c r="H25" s="108" t="s">
        <v>260</v>
      </c>
      <c r="I25" s="108" t="s">
        <v>353</v>
      </c>
      <c r="J25" s="108" t="s">
        <v>354</v>
      </c>
      <c r="K25" s="108" t="s">
        <v>355</v>
      </c>
      <c r="L25" s="108" t="s">
        <v>356</v>
      </c>
      <c r="M25" s="108" t="s">
        <v>357</v>
      </c>
      <c r="N25" s="108" t="s">
        <v>215</v>
      </c>
      <c r="O25" s="108" t="s">
        <v>358</v>
      </c>
      <c r="P25" s="109" t="s">
        <v>57</v>
      </c>
    </row>
    <row r="26" spans="2:16" ht="12.75" customHeight="1">
      <c r="B26" s="116" t="s">
        <v>55</v>
      </c>
      <c r="C26" s="107">
        <f>_xlfn.IFNA(INDEX('2015'!$C$6:$R$55,MATCH(C$4,'2015'!$B$6:$B$55,0),MATCH($B26,'2015'!$C$1:$R$1,0)),0)</f>
        <v>0</v>
      </c>
      <c r="D26" s="107">
        <f>_xlfn.IFNA(INDEX('2015'!$C$6:$R$55,MATCH(D$4,'2015'!$B$6:$B$55,0),MATCH($B26,'2015'!$C$1:$R$1,0)),0)</f>
        <v>41000.930999999997</v>
      </c>
      <c r="E26" s="107">
        <f>_xlfn.IFNA(INDEX('2015'!$C$6:$R$55,MATCH(E$4,'2015'!$B$6:$B$55,0),MATCH($B26,'2015'!$C$1:$R$1,0)),0)</f>
        <v>1343.058</v>
      </c>
      <c r="F26" s="107">
        <f>_xlfn.IFNA(INDEX('2015'!$C$6:$R$55,MATCH(F$4,'2015'!$B$6:$B$55,0),MATCH($B26,'2015'!$C$1:$R$1,0)),0)</f>
        <v>57791.9</v>
      </c>
      <c r="G26" s="107">
        <f>_xlfn.IFNA(INDEX('2015'!$C$6:$R$55,MATCH(G$4,'2015'!$B$6:$B$55,0),MATCH($B26,'2015'!$C$1:$R$1,0)),0)</f>
        <v>126.816</v>
      </c>
      <c r="H26" s="107">
        <f>_xlfn.IFNA(INDEX('2015'!$C$6:$R$55,MATCH(H$4,'2015'!$B$6:$B$55,0),MATCH($B26,'2015'!$C$1:$R$1,0)),0)</f>
        <v>336.67700000000002</v>
      </c>
      <c r="I26" s="107">
        <f>_xlfn.IFNA(INDEX('2015'!$C$6:$R$55,MATCH(I$4,'2015'!$B$6:$B$55,0),MATCH($B26,'2015'!$C$1:$R$1,0)),0)</f>
        <v>2557.4859999999999</v>
      </c>
      <c r="J26" s="107">
        <f>_xlfn.IFNA(INDEX('2015'!$C$6:$R$55,MATCH(J$4,'2015'!$B$6:$B$55,0),MATCH($B26,'2015'!$C$1:$R$1,0)),0)</f>
        <v>8783.3140000000003</v>
      </c>
      <c r="K26" s="107">
        <f>_xlfn.IFNA(INDEX('2015'!$C$6:$R$55,MATCH(K$4,'2015'!$B$6:$B$55,0),MATCH($B26,'2015'!$C$1:$R$1,0)),0)</f>
        <v>15391.97</v>
      </c>
      <c r="L26" s="107">
        <f>_xlfn.IFNA(INDEX('2015'!$C$6:$R$55,MATCH(L$4,'2015'!$B$6:$B$55,0),MATCH($B26,'2015'!$C$1:$R$1,0)),0)</f>
        <v>0</v>
      </c>
      <c r="M26" s="107">
        <f>_xlfn.IFNA(INDEX('2015'!$C$6:$R$55,MATCH(M$4,'2015'!$B$6:$B$55,0),MATCH($B26,'2015'!$C$1:$R$1,0)),0)</f>
        <v>253.63200000000001</v>
      </c>
      <c r="N26" s="107">
        <f>_xlfn.IFNA(INDEX('2015'!$C$6:$R$55,MATCH(N$4,'2015'!$B$6:$B$55,0),MATCH($B26,'2015'!$C$1:$R$1,0)),0)</f>
        <v>0</v>
      </c>
      <c r="O26" s="107">
        <f>_xlfn.IFNA(INDEX('2015'!$C$6:$R$55,MATCH(O$4,'2015'!$B$6:$B$55,0),MATCH($B26,'2015'!$C$1:$R$1,0)),0)</f>
        <v>107.63500000000001</v>
      </c>
      <c r="P26" s="107">
        <f>SUM(C26:O26)</f>
        <v>127693.41899999999</v>
      </c>
    </row>
    <row r="27" spans="2:16" ht="12.75" customHeight="1">
      <c r="B27" s="116" t="s">
        <v>54</v>
      </c>
      <c r="C27" s="107">
        <f>_xlfn.IFNA(INDEX('2015'!$C$6:$R$55,MATCH(C$4,'2015'!$B$6:$B$55,0),MATCH($B27,'2015'!$C$1:$R$1,0)),0)</f>
        <v>0</v>
      </c>
      <c r="D27" s="107">
        <f>_xlfn.IFNA(INDEX('2015'!$C$6:$R$55,MATCH(D$4,'2015'!$B$6:$B$55,0),MATCH($B27,'2015'!$C$1:$R$1,0)),0)</f>
        <v>53525.79</v>
      </c>
      <c r="E27" s="107">
        <f>_xlfn.IFNA(INDEX('2015'!$C$6:$R$55,MATCH(E$4,'2015'!$B$6:$B$55,0),MATCH($B27,'2015'!$C$1:$R$1,0)),0)</f>
        <v>1222.05</v>
      </c>
      <c r="F27" s="107">
        <f>_xlfn.IFNA(INDEX('2015'!$C$6:$R$55,MATCH(F$4,'2015'!$B$6:$B$55,0),MATCH($B27,'2015'!$C$1:$R$1,0)),0)</f>
        <v>3462.4749999999999</v>
      </c>
      <c r="G27" s="107">
        <f>_xlfn.IFNA(INDEX('2015'!$C$6:$R$55,MATCH(G$4,'2015'!$B$6:$B$55,0),MATCH($B27,'2015'!$C$1:$R$1,0)),0)</f>
        <v>0</v>
      </c>
      <c r="H27" s="107">
        <f>_xlfn.IFNA(INDEX('2015'!$C$6:$R$55,MATCH(H$4,'2015'!$B$6:$B$55,0),MATCH($B27,'2015'!$C$1:$R$1,0)),0)</f>
        <v>40.734999999999999</v>
      </c>
      <c r="I27" s="107">
        <f>_xlfn.IFNA(INDEX('2015'!$C$6:$R$55,MATCH(I$4,'2015'!$B$6:$B$55,0),MATCH($B27,'2015'!$C$1:$R$1,0)),0)</f>
        <v>40.734999999999999</v>
      </c>
      <c r="J27" s="107">
        <f>_xlfn.IFNA(INDEX('2015'!$C$6:$R$55,MATCH(J$4,'2015'!$B$6:$B$55,0),MATCH($B27,'2015'!$C$1:$R$1,0)),0)</f>
        <v>1059.1099999999999</v>
      </c>
      <c r="K27" s="107">
        <f>_xlfn.IFNA(INDEX('2015'!$C$6:$R$55,MATCH(K$4,'2015'!$B$6:$B$55,0),MATCH($B27,'2015'!$C$1:$R$1,0)),0)</f>
        <v>366.61500000000001</v>
      </c>
      <c r="L27" s="107">
        <f>_xlfn.IFNA(INDEX('2015'!$C$6:$R$55,MATCH(L$4,'2015'!$B$6:$B$55,0),MATCH($B27,'2015'!$C$1:$R$1,0)),0)</f>
        <v>40.734999999999999</v>
      </c>
      <c r="M27" s="107">
        <f>_xlfn.IFNA(INDEX('2015'!$C$6:$R$55,MATCH(M$4,'2015'!$B$6:$B$55,0),MATCH($B27,'2015'!$C$1:$R$1,0)),0)</f>
        <v>81.47</v>
      </c>
      <c r="N27" s="107">
        <f>_xlfn.IFNA(INDEX('2015'!$C$6:$R$55,MATCH(N$4,'2015'!$B$6:$B$55,0),MATCH($B27,'2015'!$C$1:$R$1,0)),0)</f>
        <v>0</v>
      </c>
      <c r="O27" s="107">
        <f>_xlfn.IFNA(INDEX('2015'!$C$6:$R$55,MATCH(O$4,'2015'!$B$6:$B$55,0),MATCH($B27,'2015'!$C$1:$R$1,0)),0)</f>
        <v>81.47</v>
      </c>
      <c r="P27" s="107">
        <f t="shared" ref="P27:P32" si="3">SUM(C27:O27)</f>
        <v>59921.185000000005</v>
      </c>
    </row>
    <row r="28" spans="2:16" ht="12.75" customHeight="1">
      <c r="B28" s="116" t="s">
        <v>68</v>
      </c>
      <c r="C28" s="107">
        <f>_xlfn.IFNA(INDEX('2015'!$C$6:$R$55,MATCH(C$4,'2015'!$B$6:$B$55,0),MATCH($B28,'2015'!$C$1:$R$1,0)),0)</f>
        <v>0</v>
      </c>
      <c r="D28" s="107">
        <f>_xlfn.IFNA(INDEX('2015'!$C$6:$R$55,MATCH(D$4,'2015'!$B$6:$B$55,0),MATCH($B28,'2015'!$C$1:$R$1,0)),0)</f>
        <v>813.46600000000001</v>
      </c>
      <c r="E28" s="107">
        <f>_xlfn.IFNA(INDEX('2015'!$C$6:$R$55,MATCH(E$4,'2015'!$B$6:$B$55,0),MATCH($B28,'2015'!$C$1:$R$1,0)),0)</f>
        <v>642.21</v>
      </c>
      <c r="F28" s="107">
        <f>_xlfn.IFNA(INDEX('2015'!$C$6:$R$55,MATCH(F$4,'2015'!$B$6:$B$55,0),MATCH($B28,'2015'!$C$1:$R$1,0)),0)</f>
        <v>3339.4920000000002</v>
      </c>
      <c r="G28" s="107">
        <f>_xlfn.IFNA(INDEX('2015'!$C$6:$R$55,MATCH(G$4,'2015'!$B$6:$B$55,0),MATCH($B28,'2015'!$C$1:$R$1,0)),0)</f>
        <v>1626.932</v>
      </c>
      <c r="H28" s="107">
        <f>_xlfn.IFNA(INDEX('2015'!$C$6:$R$55,MATCH(H$4,'2015'!$B$6:$B$55,0),MATCH($B28,'2015'!$C$1:$R$1,0)),0)</f>
        <v>8263.1020000000008</v>
      </c>
      <c r="I28" s="107">
        <f>_xlfn.IFNA(INDEX('2015'!$C$6:$R$55,MATCH(I$4,'2015'!$B$6:$B$55,0),MATCH($B28,'2015'!$C$1:$R$1,0)),0)</f>
        <v>642.21</v>
      </c>
      <c r="J28" s="107">
        <f>_xlfn.IFNA(INDEX('2015'!$C$6:$R$55,MATCH(J$4,'2015'!$B$6:$B$55,0),MATCH($B28,'2015'!$C$1:$R$1,0)),0)</f>
        <v>6464.9139999999998</v>
      </c>
      <c r="K28" s="107">
        <f>_xlfn.IFNA(INDEX('2015'!$C$6:$R$55,MATCH(K$4,'2015'!$B$6:$B$55,0),MATCH($B28,'2015'!$C$1:$R$1,0)),0)</f>
        <v>1070.3499999999999</v>
      </c>
      <c r="L28" s="107">
        <f>_xlfn.IFNA(INDEX('2015'!$C$6:$R$55,MATCH(L$4,'2015'!$B$6:$B$55,0),MATCH($B28,'2015'!$C$1:$R$1,0)),0)</f>
        <v>470.95400000000001</v>
      </c>
      <c r="M28" s="107">
        <f>_xlfn.IFNA(INDEX('2015'!$C$6:$R$55,MATCH(M$4,'2015'!$B$6:$B$55,0),MATCH($B28,'2015'!$C$1:$R$1,0)),0)</f>
        <v>813.46600000000001</v>
      </c>
      <c r="N28" s="107">
        <f>_xlfn.IFNA(INDEX('2015'!$C$6:$R$55,MATCH(N$4,'2015'!$B$6:$B$55,0),MATCH($B28,'2015'!$C$1:$R$1,0)),0)</f>
        <v>0</v>
      </c>
      <c r="O28" s="107">
        <f>_xlfn.IFNA(INDEX('2015'!$C$6:$R$55,MATCH(O$4,'2015'!$B$6:$B$55,0),MATCH($B28,'2015'!$C$1:$R$1,0)),0)</f>
        <v>3896.0740000000001</v>
      </c>
      <c r="P28" s="107">
        <f t="shared" si="3"/>
        <v>28043.170000000002</v>
      </c>
    </row>
    <row r="29" spans="2:16" ht="12.75" customHeight="1">
      <c r="B29" s="116" t="s">
        <v>79</v>
      </c>
      <c r="C29" s="107">
        <f>_xlfn.IFNA(INDEX('2015'!$C$6:$R$55,MATCH(C$4,'2015'!$B$6:$B$55,0),MATCH($B29,'2015'!$C$1:$R$1,0)),0)</f>
        <v>0</v>
      </c>
      <c r="D29" s="107">
        <f>_xlfn.IFNA(INDEX('2015'!$C$6:$R$55,MATCH(D$4,'2015'!$B$6:$B$55,0),MATCH($B29,'2015'!$C$1:$R$1,0)),0)</f>
        <v>0</v>
      </c>
      <c r="E29" s="107">
        <f>_xlfn.IFNA(INDEX('2015'!$C$6:$R$55,MATCH(E$4,'2015'!$B$6:$B$55,0),MATCH($B29,'2015'!$C$1:$R$1,0)),0)</f>
        <v>0</v>
      </c>
      <c r="F29" s="107">
        <f>_xlfn.IFNA(INDEX('2015'!$C$6:$R$55,MATCH(F$4,'2015'!$B$6:$B$55,0),MATCH($B29,'2015'!$C$1:$R$1,0)),0)</f>
        <v>0</v>
      </c>
      <c r="G29" s="107">
        <f>_xlfn.IFNA(INDEX('2015'!$C$6:$R$55,MATCH(G$4,'2015'!$B$6:$B$55,0),MATCH($B29,'2015'!$C$1:$R$1,0)),0)</f>
        <v>0</v>
      </c>
      <c r="H29" s="107">
        <f>_xlfn.IFNA(INDEX('2015'!$C$6:$R$55,MATCH(H$4,'2015'!$B$6:$B$55,0),MATCH($B29,'2015'!$C$1:$R$1,0)),0)</f>
        <v>0</v>
      </c>
      <c r="I29" s="107">
        <f>_xlfn.IFNA(INDEX('2015'!$C$6:$R$55,MATCH(I$4,'2015'!$B$6:$B$55,0),MATCH($B29,'2015'!$C$1:$R$1,0)),0)</f>
        <v>0</v>
      </c>
      <c r="J29" s="107">
        <f>_xlfn.IFNA(INDEX('2015'!$C$6:$R$55,MATCH(J$4,'2015'!$B$6:$B$55,0),MATCH($B29,'2015'!$C$1:$R$1,0)),0)</f>
        <v>0</v>
      </c>
      <c r="K29" s="107">
        <f>_xlfn.IFNA(INDEX('2015'!$C$6:$R$55,MATCH(K$4,'2015'!$B$6:$B$55,0),MATCH($B29,'2015'!$C$1:$R$1,0)),0)</f>
        <v>0</v>
      </c>
      <c r="L29" s="107">
        <f>_xlfn.IFNA(INDEX('2015'!$C$6:$R$55,MATCH(L$4,'2015'!$B$6:$B$55,0),MATCH($B29,'2015'!$C$1:$R$1,0)),0)</f>
        <v>0</v>
      </c>
      <c r="M29" s="107">
        <f>_xlfn.IFNA(INDEX('2015'!$C$6:$R$55,MATCH(M$4,'2015'!$B$6:$B$55,0),MATCH($B29,'2015'!$C$1:$R$1,0)),0)</f>
        <v>0</v>
      </c>
      <c r="N29" s="107">
        <f>_xlfn.IFNA(INDEX('2015'!$C$6:$R$55,MATCH(N$4,'2015'!$B$6:$B$55,0),MATCH($B29,'2015'!$C$1:$R$1,0)),0)</f>
        <v>0</v>
      </c>
      <c r="O29" s="107">
        <f>_xlfn.IFNA(INDEX('2015'!$C$6:$R$55,MATCH(O$4,'2015'!$B$6:$B$55,0),MATCH($B29,'2015'!$C$1:$R$1,0)),0)</f>
        <v>0</v>
      </c>
      <c r="P29" s="107">
        <f t="shared" si="3"/>
        <v>0</v>
      </c>
    </row>
    <row r="30" spans="2:16" ht="12.75" customHeight="1">
      <c r="B30" s="116" t="s">
        <v>53</v>
      </c>
      <c r="C30" s="107">
        <f>_xlfn.IFNA(INDEX('2015'!$C$6:$R$55,MATCH(C$4,'2015'!$B$6:$B$55,0),MATCH($B30,'2015'!$C$1:$R$1,0)),0)</f>
        <v>0</v>
      </c>
      <c r="D30" s="107">
        <f>_xlfn.IFNA(INDEX('2015'!$C$6:$R$55,MATCH(D$4,'2015'!$B$6:$B$55,0),MATCH($B30,'2015'!$C$1:$R$1,0)),0)</f>
        <v>0</v>
      </c>
      <c r="E30" s="107">
        <f>_xlfn.IFNA(INDEX('2015'!$C$6:$R$55,MATCH(E$4,'2015'!$B$6:$B$55,0),MATCH($B30,'2015'!$C$1:$R$1,0)),0)</f>
        <v>90.731999999999999</v>
      </c>
      <c r="F30" s="107">
        <f>_xlfn.IFNA(INDEX('2015'!$C$6:$R$55,MATCH(F$4,'2015'!$B$6:$B$55,0),MATCH($B30,'2015'!$C$1:$R$1,0)),0)</f>
        <v>453.66</v>
      </c>
      <c r="G30" s="107">
        <f>_xlfn.IFNA(INDEX('2015'!$C$6:$R$55,MATCH(G$4,'2015'!$B$6:$B$55,0),MATCH($B30,'2015'!$C$1:$R$1,0)),0)</f>
        <v>136.09800000000001</v>
      </c>
      <c r="H30" s="107">
        <f>_xlfn.IFNA(INDEX('2015'!$C$6:$R$55,MATCH(H$4,'2015'!$B$6:$B$55,0),MATCH($B30,'2015'!$C$1:$R$1,0)),0)</f>
        <v>1497.078</v>
      </c>
      <c r="I30" s="107">
        <f>_xlfn.IFNA(INDEX('2015'!$C$6:$R$55,MATCH(I$4,'2015'!$B$6:$B$55,0),MATCH($B30,'2015'!$C$1:$R$1,0)),0)</f>
        <v>317.56200000000001</v>
      </c>
      <c r="J30" s="107">
        <f>_xlfn.IFNA(INDEX('2015'!$C$6:$R$55,MATCH(J$4,'2015'!$B$6:$B$55,0),MATCH($B30,'2015'!$C$1:$R$1,0)),0)</f>
        <v>226.83</v>
      </c>
      <c r="K30" s="107">
        <f>_xlfn.IFNA(INDEX('2015'!$C$6:$R$55,MATCH(K$4,'2015'!$B$6:$B$55,0),MATCH($B30,'2015'!$C$1:$R$1,0)),0)</f>
        <v>680.49</v>
      </c>
      <c r="L30" s="107">
        <f>_xlfn.IFNA(INDEX('2015'!$C$6:$R$55,MATCH(L$4,'2015'!$B$6:$B$55,0),MATCH($B30,'2015'!$C$1:$R$1,0)),0)</f>
        <v>45.366</v>
      </c>
      <c r="M30" s="107">
        <f>_xlfn.IFNA(INDEX('2015'!$C$6:$R$55,MATCH(M$4,'2015'!$B$6:$B$55,0),MATCH($B30,'2015'!$C$1:$R$1,0)),0)</f>
        <v>45.366</v>
      </c>
      <c r="N30" s="107">
        <f>_xlfn.IFNA(INDEX('2015'!$C$6:$R$55,MATCH(N$4,'2015'!$B$6:$B$55,0),MATCH($B30,'2015'!$C$1:$R$1,0)),0)</f>
        <v>0</v>
      </c>
      <c r="O30" s="107">
        <f>_xlfn.IFNA(INDEX('2015'!$C$6:$R$55,MATCH(O$4,'2015'!$B$6:$B$55,0),MATCH($B30,'2015'!$C$1:$R$1,0)),0)</f>
        <v>272.19600000000003</v>
      </c>
      <c r="P30" s="107">
        <f t="shared" si="3"/>
        <v>3765.3779999999997</v>
      </c>
    </row>
    <row r="31" spans="2:16" ht="12.75" customHeight="1">
      <c r="B31" s="116" t="s">
        <v>434</v>
      </c>
      <c r="C31" s="107">
        <f>_xlfn.IFNA(INDEX('2015'!$C$6:$R$55,MATCH(C$4,'2015'!$B$6:$B$55,0),MATCH($B31,'2015'!$C$1:$R$1,0)),0)</f>
        <v>0</v>
      </c>
      <c r="D31" s="107">
        <f>_xlfn.IFNA(INDEX('2015'!$C$6:$R$55,MATCH(D$4,'2015'!$B$6:$B$55,0),MATCH($B31,'2015'!$C$1:$R$1,0)),0)</f>
        <v>2525.4</v>
      </c>
      <c r="E31" s="107">
        <f>_xlfn.IFNA(INDEX('2015'!$C$6:$R$55,MATCH(E$4,'2015'!$B$6:$B$55,0),MATCH($B31,'2015'!$C$1:$R$1,0)),0)</f>
        <v>0</v>
      </c>
      <c r="F31" s="107">
        <f>_xlfn.IFNA(INDEX('2015'!$C$6:$R$55,MATCH(F$4,'2015'!$B$6:$B$55,0),MATCH($B31,'2015'!$C$1:$R$1,0)),0)</f>
        <v>0</v>
      </c>
      <c r="G31" s="107">
        <f>_xlfn.IFNA(INDEX('2015'!$C$6:$R$55,MATCH(G$4,'2015'!$B$6:$B$55,0),MATCH($B31,'2015'!$C$1:$R$1,0)),0)</f>
        <v>1664.1</v>
      </c>
      <c r="H31" s="107">
        <f>_xlfn.IFNA(INDEX('2015'!$C$6:$R$55,MATCH(H$4,'2015'!$B$6:$B$55,0),MATCH($B31,'2015'!$C$1:$R$1,0)),0)</f>
        <v>613.79999999999995</v>
      </c>
      <c r="I31" s="107">
        <f>_xlfn.IFNA(INDEX('2015'!$C$6:$R$55,MATCH(I$4,'2015'!$B$6:$B$55,0),MATCH($B31,'2015'!$C$1:$R$1,0)),0)</f>
        <v>0</v>
      </c>
      <c r="J31" s="107">
        <f>_xlfn.IFNA(INDEX('2015'!$C$6:$R$55,MATCH(J$4,'2015'!$B$6:$B$55,0),MATCH($B31,'2015'!$C$1:$R$1,0)),0)</f>
        <v>0</v>
      </c>
      <c r="K31" s="107">
        <f>_xlfn.IFNA(INDEX('2015'!$C$6:$R$55,MATCH(K$4,'2015'!$B$6:$B$55,0),MATCH($B31,'2015'!$C$1:$R$1,0)),0)</f>
        <v>0</v>
      </c>
      <c r="L31" s="107">
        <f>_xlfn.IFNA(INDEX('2015'!$C$6:$R$55,MATCH(L$4,'2015'!$B$6:$B$55,0),MATCH($B31,'2015'!$C$1:$R$1,0)),0)</f>
        <v>0</v>
      </c>
      <c r="M31" s="107">
        <f>_xlfn.IFNA(INDEX('2015'!$C$6:$R$55,MATCH(M$4,'2015'!$B$6:$B$55,0),MATCH($B31,'2015'!$C$1:$R$1,0)),0)</f>
        <v>0</v>
      </c>
      <c r="N31" s="107">
        <f>_xlfn.IFNA(INDEX('2015'!$C$6:$R$55,MATCH(N$4,'2015'!$B$6:$B$55,0),MATCH($B31,'2015'!$C$1:$R$1,0)),0)</f>
        <v>0</v>
      </c>
      <c r="O31" s="107">
        <f>_xlfn.IFNA(INDEX('2015'!$C$6:$R$55,MATCH(O$4,'2015'!$B$6:$B$55,0),MATCH($B31,'2015'!$C$1:$R$1,0)),0)</f>
        <v>21.6</v>
      </c>
      <c r="P31" s="107">
        <f t="shared" si="3"/>
        <v>4824.9000000000005</v>
      </c>
    </row>
    <row r="32" spans="2:16" ht="12.75" customHeight="1">
      <c r="B32" s="116" t="s">
        <v>51</v>
      </c>
      <c r="C32" s="107">
        <f>_xlfn.IFNA(INDEX('2015'!$C$6:$R$55,MATCH(C$4,'2015'!$B$6:$B$55,0),MATCH($B32,'2015'!$C$1:$R$1,0)),0)</f>
        <v>13296.6</v>
      </c>
      <c r="D32" s="107">
        <f>_xlfn.IFNA(INDEX('2015'!$C$6:$R$55,MATCH(D$4,'2015'!$B$6:$B$55,0),MATCH($B32,'2015'!$C$1:$R$1,0)),0)</f>
        <v>218454.02100000001</v>
      </c>
      <c r="E32" s="107">
        <f>_xlfn.IFNA(INDEX('2015'!$C$6:$R$55,MATCH(E$4,'2015'!$B$6:$B$55,0),MATCH($B32,'2015'!$C$1:$R$1,0)),0)</f>
        <v>33843.599999999999</v>
      </c>
      <c r="F32" s="107">
        <f>_xlfn.IFNA(INDEX('2015'!$C$6:$R$55,MATCH(F$4,'2015'!$B$6:$B$55,0),MATCH($B32,'2015'!$C$1:$R$1,0)),0)</f>
        <v>104013</v>
      </c>
      <c r="G32" s="107">
        <f>_xlfn.IFNA(INDEX('2015'!$C$6:$R$55,MATCH(G$4,'2015'!$B$6:$B$55,0),MATCH($B32,'2015'!$C$1:$R$1,0)),0)</f>
        <v>36487.800000000003</v>
      </c>
      <c r="H32" s="107">
        <f>_xlfn.IFNA(INDEX('2015'!$C$6:$R$55,MATCH(H$4,'2015'!$B$6:$B$55,0),MATCH($B32,'2015'!$C$1:$R$1,0)),0)</f>
        <v>71144.100000000006</v>
      </c>
      <c r="I32" s="107">
        <f>_xlfn.IFNA(INDEX('2015'!$C$6:$R$55,MATCH(I$4,'2015'!$B$6:$B$55,0),MATCH($B32,'2015'!$C$1:$R$1,0)),0)</f>
        <v>4308.3</v>
      </c>
      <c r="J32" s="107">
        <f>_xlfn.IFNA(INDEX('2015'!$C$6:$R$55,MATCH(J$4,'2015'!$B$6:$B$55,0),MATCH($B32,'2015'!$C$1:$R$1,0)),0)</f>
        <v>110628.9</v>
      </c>
      <c r="K32" s="107">
        <f>_xlfn.IFNA(INDEX('2015'!$C$6:$R$55,MATCH(K$4,'2015'!$B$6:$B$55,0),MATCH($B32,'2015'!$C$1:$R$1,0)),0)</f>
        <v>86829.3</v>
      </c>
      <c r="L32" s="107">
        <f>_xlfn.IFNA(INDEX('2015'!$C$6:$R$55,MATCH(L$4,'2015'!$B$6:$B$55,0),MATCH($B32,'2015'!$C$1:$R$1,0)),0)</f>
        <v>5130</v>
      </c>
      <c r="M32" s="107">
        <f>_xlfn.IFNA(INDEX('2015'!$C$6:$R$55,MATCH(M$4,'2015'!$B$6:$B$55,0),MATCH($B32,'2015'!$C$1:$R$1,0)),0)</f>
        <v>9849.6</v>
      </c>
      <c r="N32" s="107">
        <f>_xlfn.IFNA(INDEX('2015'!$C$6:$R$55,MATCH(N$4,'2015'!$B$6:$B$55,0),MATCH($B32,'2015'!$C$1:$R$1,0)),0)</f>
        <v>20875.5</v>
      </c>
      <c r="O32" s="107">
        <f>_xlfn.IFNA(INDEX('2015'!$C$6:$R$55,MATCH(O$4,'2015'!$B$6:$B$55,0),MATCH($B32,'2015'!$C$1:$R$1,0)),0)</f>
        <v>31370.048999999999</v>
      </c>
      <c r="P32" s="107">
        <f t="shared" si="3"/>
        <v>746230.77</v>
      </c>
    </row>
    <row r="33" spans="2:19" ht="12.75" customHeight="1">
      <c r="B33" s="116" t="s">
        <v>77</v>
      </c>
      <c r="C33" s="107">
        <f>_xlfn.IFNA(INDEX('2015'!$C$6:$R$55,MATCH(C$4,'2015'!$B$6:$B$55,0),MATCH($B33,'2015'!$C$1:$R$1,0)),0)</f>
        <v>22744</v>
      </c>
      <c r="D33" s="107">
        <f>_xlfn.IFNA(INDEX('2015'!$C$6:$R$55,MATCH(D$4,'2015'!$B$6:$B$55,0),MATCH($B33,'2015'!$C$1:$R$1,0)),0)</f>
        <v>381</v>
      </c>
      <c r="E33" s="107">
        <f>_xlfn.IFNA(INDEX('2015'!$C$6:$R$55,MATCH(E$4,'2015'!$B$6:$B$55,0),MATCH($B33,'2015'!$C$1:$R$1,0)),0)</f>
        <v>13</v>
      </c>
      <c r="F33" s="107">
        <f>_xlfn.IFNA(INDEX('2015'!$C$6:$R$55,MATCH(F$4,'2015'!$B$6:$B$55,0),MATCH($B33,'2015'!$C$1:$R$1,0)),0)</f>
        <v>22</v>
      </c>
      <c r="G33" s="107">
        <f>_xlfn.IFNA(INDEX('2015'!$C$6:$R$55,MATCH(G$4,'2015'!$B$6:$B$55,0),MATCH($B33,'2015'!$C$1:$R$1,0)),0)</f>
        <v>0</v>
      </c>
      <c r="H33" s="107">
        <f>_xlfn.IFNA(INDEX('2015'!$C$6:$R$55,MATCH(H$4,'2015'!$B$6:$B$55,0),MATCH($B33,'2015'!$C$1:$R$1,0)),0)</f>
        <v>371</v>
      </c>
      <c r="I33" s="107">
        <f>_xlfn.IFNA(INDEX('2015'!$C$6:$R$55,MATCH(I$4,'2015'!$B$6:$B$55,0),MATCH($B33,'2015'!$C$1:$R$1,0)),0)</f>
        <v>50</v>
      </c>
      <c r="J33" s="107">
        <f>_xlfn.IFNA(INDEX('2015'!$C$6:$R$55,MATCH(J$4,'2015'!$B$6:$B$55,0),MATCH($B33,'2015'!$C$1:$R$1,0)),0)</f>
        <v>695</v>
      </c>
      <c r="K33" s="107">
        <f>_xlfn.IFNA(INDEX('2015'!$C$6:$R$55,MATCH(K$4,'2015'!$B$6:$B$55,0),MATCH($B33,'2015'!$C$1:$R$1,0)),0)</f>
        <v>924</v>
      </c>
      <c r="L33" s="107">
        <f>_xlfn.IFNA(INDEX('2015'!$C$6:$R$55,MATCH(L$4,'2015'!$B$6:$B$55,0),MATCH($B33,'2015'!$C$1:$R$1,0)),0)</f>
        <v>11</v>
      </c>
      <c r="M33" s="107">
        <f>_xlfn.IFNA(INDEX('2015'!$C$6:$R$55,MATCH(M$4,'2015'!$B$6:$B$55,0),MATCH($B33,'2015'!$C$1:$R$1,0)),0)</f>
        <v>0</v>
      </c>
      <c r="N33" s="107">
        <f>_xlfn.IFNA(INDEX('2015'!$C$6:$R$55,MATCH(N$4,'2015'!$B$6:$B$55,0),MATCH($B33,'2015'!$C$1:$R$1,0)),0)</f>
        <v>0</v>
      </c>
      <c r="O33" s="107">
        <f>_xlfn.IFNA(INDEX('2015'!$C$6:$R$55,MATCH(O$4,'2015'!$B$6:$B$55,0),MATCH($B33,'2015'!$C$1:$R$1,0)),0)</f>
        <v>58</v>
      </c>
      <c r="P33" s="107"/>
      <c r="R33" s="115">
        <v>0.4</v>
      </c>
      <c r="S33" s="115" t="s">
        <v>381</v>
      </c>
    </row>
    <row r="34" spans="2:19" ht="12.75" customHeight="1">
      <c r="B34" s="116" t="s">
        <v>433</v>
      </c>
      <c r="C34" s="107">
        <f>_xlfn.IFNA(INDEX('2015'!$C$6:$R$55,MATCH(C$4,'2015'!$B$6:$B$55,0),MATCH($B34,'2015'!$C$1:$R$1,0)),0)</f>
        <v>354.80099999999999</v>
      </c>
      <c r="D34" s="107">
        <f>_xlfn.IFNA(INDEX('2015'!$C$6:$R$55,MATCH(D$4,'2015'!$B$6:$B$55,0),MATCH($B34,'2015'!$C$1:$R$1,0)),0)</f>
        <v>356.03399999999999</v>
      </c>
      <c r="E34" s="107">
        <f>_xlfn.IFNA(INDEX('2015'!$C$6:$R$55,MATCH(E$4,'2015'!$B$6:$B$55,0),MATCH($B34,'2015'!$C$1:$R$1,0)),0)</f>
        <v>0</v>
      </c>
      <c r="F34" s="107">
        <f>_xlfn.IFNA(INDEX('2015'!$C$6:$R$55,MATCH(F$4,'2015'!$B$6:$B$55,0),MATCH($B34,'2015'!$C$1:$R$1,0)),0)</f>
        <v>152.58600000000001</v>
      </c>
      <c r="G34" s="107">
        <f>_xlfn.IFNA(INDEX('2015'!$C$6:$R$55,MATCH(G$4,'2015'!$B$6:$B$55,0),MATCH($B34,'2015'!$C$1:$R$1,0)),0)</f>
        <v>50.862000000000002</v>
      </c>
      <c r="H34" s="107">
        <f>_xlfn.IFNA(INDEX('2015'!$C$6:$R$55,MATCH(H$4,'2015'!$B$6:$B$55,0),MATCH($B34,'2015'!$C$1:$R$1,0)),0)</f>
        <v>76.293000000000006</v>
      </c>
      <c r="I34" s="107">
        <f>_xlfn.IFNA(INDEX('2015'!$C$6:$R$55,MATCH(I$4,'2015'!$B$6:$B$55,0),MATCH($B34,'2015'!$C$1:$R$1,0)),0)</f>
        <v>0</v>
      </c>
      <c r="J34" s="107">
        <f>_xlfn.IFNA(INDEX('2015'!$C$6:$R$55,MATCH(J$4,'2015'!$B$6:$B$55,0),MATCH($B34,'2015'!$C$1:$R$1,0)),0)</f>
        <v>25.431000000000001</v>
      </c>
      <c r="K34" s="107">
        <f>_xlfn.IFNA(INDEX('2015'!$C$6:$R$55,MATCH(K$4,'2015'!$B$6:$B$55,0),MATCH($B34,'2015'!$C$1:$R$1,0)),0)</f>
        <v>127.155</v>
      </c>
      <c r="L34" s="107">
        <f>_xlfn.IFNA(INDEX('2015'!$C$6:$R$55,MATCH(L$4,'2015'!$B$6:$B$55,0),MATCH($B34,'2015'!$C$1:$R$1,0)),0)</f>
        <v>0</v>
      </c>
      <c r="M34" s="107">
        <f>_xlfn.IFNA(INDEX('2015'!$C$6:$R$55,MATCH(M$4,'2015'!$B$6:$B$55,0),MATCH($B34,'2015'!$C$1:$R$1,0)),0)</f>
        <v>0</v>
      </c>
      <c r="N34" s="107">
        <f>_xlfn.IFNA(INDEX('2015'!$C$6:$R$55,MATCH(N$4,'2015'!$B$6:$B$55,0),MATCH($B34,'2015'!$C$1:$R$1,0)),0)</f>
        <v>0</v>
      </c>
      <c r="O34" s="107">
        <f>_xlfn.IFNA(INDEX('2015'!$C$6:$R$55,MATCH(O$4,'2015'!$B$6:$B$55,0),MATCH($B34,'2015'!$C$1:$R$1,0)),0)</f>
        <v>0</v>
      </c>
      <c r="P34" s="107"/>
    </row>
    <row r="35" spans="2:19" ht="12.75" customHeight="1">
      <c r="B35" s="116" t="s">
        <v>78</v>
      </c>
      <c r="C35" s="107">
        <f>_xlfn.IFNA(INDEX('2015'!$C$6:$R$55,MATCH(C$4,'2015'!$B$6:$B$55,0),MATCH($B35,'2015'!$C$1:$R$1,0)),0)</f>
        <v>4379</v>
      </c>
      <c r="D35" s="107">
        <f>_xlfn.IFNA(INDEX('2015'!$C$6:$R$55,MATCH(D$4,'2015'!$B$6:$B$55,0),MATCH($B35,'2015'!$C$1:$R$1,0)),0)</f>
        <v>1409</v>
      </c>
      <c r="E35" s="107">
        <f>_xlfn.IFNA(INDEX('2015'!$C$6:$R$55,MATCH(E$4,'2015'!$B$6:$B$55,0),MATCH($B35,'2015'!$C$1:$R$1,0)),0)</f>
        <v>0</v>
      </c>
      <c r="F35" s="107">
        <f>_xlfn.IFNA(INDEX('2015'!$C$6:$R$55,MATCH(F$4,'2015'!$B$6:$B$55,0),MATCH($B35,'2015'!$C$1:$R$1,0)),0)</f>
        <v>5787</v>
      </c>
      <c r="G35" s="107">
        <f>_xlfn.IFNA(INDEX('2015'!$C$6:$R$55,MATCH(G$4,'2015'!$B$6:$B$55,0),MATCH($B35,'2015'!$C$1:$R$1,0)),0)</f>
        <v>225</v>
      </c>
      <c r="H35" s="107">
        <f>_xlfn.IFNA(INDEX('2015'!$C$6:$R$55,MATCH(H$4,'2015'!$B$6:$B$55,0),MATCH($B35,'2015'!$C$1:$R$1,0)),0)</f>
        <v>2144</v>
      </c>
      <c r="I35" s="107">
        <f>_xlfn.IFNA(INDEX('2015'!$C$6:$R$55,MATCH(I$4,'2015'!$B$6:$B$55,0),MATCH($B35,'2015'!$C$1:$R$1,0)),0)</f>
        <v>809</v>
      </c>
      <c r="J35" s="107">
        <f>_xlfn.IFNA(INDEX('2015'!$C$6:$R$55,MATCH(J$4,'2015'!$B$6:$B$55,0),MATCH($B35,'2015'!$C$1:$R$1,0)),0)</f>
        <v>1637</v>
      </c>
      <c r="K35" s="107">
        <f>_xlfn.IFNA(INDEX('2015'!$C$6:$R$55,MATCH(K$4,'2015'!$B$6:$B$55,0),MATCH($B35,'2015'!$C$1:$R$1,0)),0)</f>
        <v>22533</v>
      </c>
      <c r="L35" s="107">
        <f>_xlfn.IFNA(INDEX('2015'!$C$6:$R$55,MATCH(L$4,'2015'!$B$6:$B$55,0),MATCH($B35,'2015'!$C$1:$R$1,0)),0)</f>
        <v>50270</v>
      </c>
      <c r="M35" s="107">
        <f>_xlfn.IFNA(INDEX('2015'!$C$6:$R$55,MATCH(M$4,'2015'!$B$6:$B$55,0),MATCH($B35,'2015'!$C$1:$R$1,0)),0)</f>
        <v>96</v>
      </c>
      <c r="N35" s="107">
        <f>_xlfn.IFNA(INDEX('2015'!$C$6:$R$55,MATCH(N$4,'2015'!$B$6:$B$55,0),MATCH($B35,'2015'!$C$1:$R$1,0)),0)</f>
        <v>0</v>
      </c>
      <c r="O35" s="107">
        <f>_xlfn.IFNA(INDEX('2015'!$C$6:$R$55,MATCH(O$4,'2015'!$B$6:$B$55,0),MATCH($B35,'2015'!$C$1:$R$1,0)),0)</f>
        <v>5415</v>
      </c>
      <c r="P35" s="107">
        <f>SUM(C35:O35)</f>
        <v>94704</v>
      </c>
    </row>
    <row r="36" spans="2:19" ht="12.75" customHeight="1">
      <c r="B36" s="116" t="s">
        <v>80</v>
      </c>
      <c r="C36" s="107">
        <f>_xlfn.IFNA(INDEX('2015'!$C$6:$R$55,MATCH(C$4,'2015'!$B$6:$B$55,0),MATCH($B36,'2015'!$C$1:$R$1,0)),0)</f>
        <v>0</v>
      </c>
      <c r="D36" s="107">
        <f>_xlfn.IFNA(INDEX('2015'!$C$6:$R$55,MATCH(D$4,'2015'!$B$6:$B$55,0),MATCH($B36,'2015'!$C$1:$R$1,0)),0)</f>
        <v>8685</v>
      </c>
      <c r="E36" s="107">
        <f>_xlfn.IFNA(INDEX('2015'!$C$6:$R$55,MATCH(E$4,'2015'!$B$6:$B$55,0),MATCH($B36,'2015'!$C$1:$R$1,0)),0)</f>
        <v>256</v>
      </c>
      <c r="F36" s="107">
        <f>_xlfn.IFNA(INDEX('2015'!$C$6:$R$55,MATCH(F$4,'2015'!$B$6:$B$55,0),MATCH($B36,'2015'!$C$1:$R$1,0)),0)</f>
        <v>44429</v>
      </c>
      <c r="G36" s="107">
        <f>_xlfn.IFNA(INDEX('2015'!$C$6:$R$55,MATCH(G$4,'2015'!$B$6:$B$55,0),MATCH($B36,'2015'!$C$1:$R$1,0)),0)</f>
        <v>2</v>
      </c>
      <c r="H36" s="107">
        <f>_xlfn.IFNA(INDEX('2015'!$C$6:$R$55,MATCH(H$4,'2015'!$B$6:$B$55,0),MATCH($B36,'2015'!$C$1:$R$1,0)),0)</f>
        <v>1</v>
      </c>
      <c r="I36" s="107">
        <f>_xlfn.IFNA(INDEX('2015'!$C$6:$R$55,MATCH(I$4,'2015'!$B$6:$B$55,0),MATCH($B36,'2015'!$C$1:$R$1,0)),0)</f>
        <v>0</v>
      </c>
      <c r="J36" s="107">
        <f>_xlfn.IFNA(INDEX('2015'!$C$6:$R$55,MATCH(J$4,'2015'!$B$6:$B$55,0),MATCH($B36,'2015'!$C$1:$R$1,0)),0)</f>
        <v>0</v>
      </c>
      <c r="K36" s="107">
        <f>_xlfn.IFNA(INDEX('2015'!$C$6:$R$55,MATCH(K$4,'2015'!$B$6:$B$55,0),MATCH($B36,'2015'!$C$1:$R$1,0)),0)</f>
        <v>5482</v>
      </c>
      <c r="L36" s="107">
        <f>_xlfn.IFNA(INDEX('2015'!$C$6:$R$55,MATCH(L$4,'2015'!$B$6:$B$55,0),MATCH($B36,'2015'!$C$1:$R$1,0)),0)</f>
        <v>19</v>
      </c>
      <c r="M36" s="107">
        <f>_xlfn.IFNA(INDEX('2015'!$C$6:$R$55,MATCH(M$4,'2015'!$B$6:$B$55,0),MATCH($B36,'2015'!$C$1:$R$1,0)),0)</f>
        <v>0</v>
      </c>
      <c r="N36" s="107">
        <f>_xlfn.IFNA(INDEX('2015'!$C$6:$R$55,MATCH(N$4,'2015'!$B$6:$B$55,0),MATCH($B36,'2015'!$C$1:$R$1,0)),0)</f>
        <v>0</v>
      </c>
      <c r="O36" s="107">
        <f>_xlfn.IFNA(INDEX('2015'!$C$6:$R$55,MATCH(O$4,'2015'!$B$6:$B$55,0),MATCH($B36,'2015'!$C$1:$R$1,0)),0)</f>
        <v>0</v>
      </c>
      <c r="P36" s="107">
        <f t="shared" ref="P36:P39" si="4">SUM(C36:O36)</f>
        <v>58874</v>
      </c>
    </row>
    <row r="37" spans="2:19" ht="12.75" customHeight="1">
      <c r="B37" s="116" t="s">
        <v>50</v>
      </c>
      <c r="C37" s="107">
        <f>_xlfn.IFNA(INDEX('2015'!$C$6:$R$55,MATCH(C$4,'2015'!$B$6:$B$55,0),MATCH($B37,'2015'!$C$1:$R$1,0)),0)</f>
        <v>19940.400000000001</v>
      </c>
      <c r="D37" s="107">
        <f>_xlfn.IFNA(INDEX('2015'!$C$6:$R$55,MATCH(D$4,'2015'!$B$6:$B$55,0),MATCH($B37,'2015'!$C$1:$R$1,0)),0)</f>
        <v>192474</v>
      </c>
      <c r="E37" s="107">
        <f>_xlfn.IFNA(INDEX('2015'!$C$6:$R$55,MATCH(E$4,'2015'!$B$6:$B$55,0),MATCH($B37,'2015'!$C$1:$R$1,0)),0)</f>
        <v>57135.6</v>
      </c>
      <c r="F37" s="107">
        <f>_xlfn.IFNA(INDEX('2015'!$C$6:$R$55,MATCH(F$4,'2015'!$B$6:$B$55,0),MATCH($B37,'2015'!$C$1:$R$1,0)),0)</f>
        <v>44265.599999999999</v>
      </c>
      <c r="G37" s="107">
        <f>_xlfn.IFNA(INDEX('2015'!$C$6:$R$55,MATCH(G$4,'2015'!$B$6:$B$55,0),MATCH($B37,'2015'!$C$1:$R$1,0)),0)</f>
        <v>66654</v>
      </c>
      <c r="H37" s="107">
        <f>_xlfn.IFNA(INDEX('2015'!$C$6:$R$55,MATCH(H$4,'2015'!$B$6:$B$55,0),MATCH($B37,'2015'!$C$1:$R$1,0)),0)</f>
        <v>120315.6</v>
      </c>
      <c r="I37" s="107">
        <f>_xlfn.IFNA(INDEX('2015'!$C$6:$R$55,MATCH(I$4,'2015'!$B$6:$B$55,0),MATCH($B37,'2015'!$C$1:$R$1,0)),0)</f>
        <v>6264</v>
      </c>
      <c r="J37" s="107">
        <f>_xlfn.IFNA(INDEX('2015'!$C$6:$R$55,MATCH(J$4,'2015'!$B$6:$B$55,0),MATCH($B37,'2015'!$C$1:$R$1,0)),0)</f>
        <v>65498.400000000001</v>
      </c>
      <c r="K37" s="107">
        <f>_xlfn.IFNA(INDEX('2015'!$C$6:$R$55,MATCH(K$4,'2015'!$B$6:$B$55,0),MATCH($B37,'2015'!$C$1:$R$1,0)),0)</f>
        <v>76762.8</v>
      </c>
      <c r="L37" s="107">
        <f>_xlfn.IFNA(INDEX('2015'!$C$6:$R$55,MATCH(L$4,'2015'!$B$6:$B$55,0),MATCH($B37,'2015'!$C$1:$R$1,0)),0)</f>
        <v>16171.2</v>
      </c>
      <c r="M37" s="107">
        <f>_xlfn.IFNA(INDEX('2015'!$C$6:$R$55,MATCH(M$4,'2015'!$B$6:$B$55,0),MATCH($B37,'2015'!$C$1:$R$1,0)),0)</f>
        <v>8132.4</v>
      </c>
      <c r="N37" s="107">
        <f>_xlfn.IFNA(INDEX('2015'!$C$6:$R$55,MATCH(N$4,'2015'!$B$6:$B$55,0),MATCH($B37,'2015'!$C$1:$R$1,0)),0)</f>
        <v>14202</v>
      </c>
      <c r="O37" s="107">
        <f>_xlfn.IFNA(INDEX('2015'!$C$6:$R$55,MATCH(O$4,'2015'!$B$6:$B$55,0),MATCH($B37,'2015'!$C$1:$R$1,0)),0)</f>
        <v>62067.6</v>
      </c>
      <c r="P37" s="107">
        <f t="shared" si="4"/>
        <v>749883.6</v>
      </c>
    </row>
    <row r="38" spans="2:19" ht="12.75" customHeight="1">
      <c r="B38" s="117" t="s">
        <v>52</v>
      </c>
      <c r="C38" s="107">
        <f>_xlfn.IFNA(INDEX('2015'!$C$6:$R$55,MATCH(C$4,'2015'!$B$6:$B$55,0),MATCH($B38,'2015'!$C$1:$R$1,0)),0)</f>
        <v>0</v>
      </c>
      <c r="D38" s="107">
        <f>_xlfn.IFNA(INDEX('2015'!$C$6:$R$55,MATCH(D$4,'2015'!$B$6:$B$55,0),MATCH($B38,'2015'!$C$1:$R$1,0)),0)</f>
        <v>97183</v>
      </c>
      <c r="E38" s="107">
        <f>_xlfn.IFNA(INDEX('2015'!$C$6:$R$55,MATCH(E$4,'2015'!$B$6:$B$55,0),MATCH($B38,'2015'!$C$1:$R$1,0)),0)</f>
        <v>1109</v>
      </c>
      <c r="F38" s="107">
        <f>_xlfn.IFNA(INDEX('2015'!$C$6:$R$55,MATCH(F$4,'2015'!$B$6:$B$55,0),MATCH($B38,'2015'!$C$1:$R$1,0)),0)</f>
        <v>775</v>
      </c>
      <c r="G38" s="107">
        <f>_xlfn.IFNA(INDEX('2015'!$C$6:$R$55,MATCH(G$4,'2015'!$B$6:$B$55,0),MATCH($B38,'2015'!$C$1:$R$1,0)),0)</f>
        <v>13440</v>
      </c>
      <c r="H38" s="107">
        <f>_xlfn.IFNA(INDEX('2015'!$C$6:$R$55,MATCH(H$4,'2015'!$B$6:$B$55,0),MATCH($B38,'2015'!$C$1:$R$1,0)),0)</f>
        <v>9929</v>
      </c>
      <c r="I38" s="107">
        <f>_xlfn.IFNA(INDEX('2015'!$C$6:$R$55,MATCH(I$4,'2015'!$B$6:$B$55,0),MATCH($B38,'2015'!$C$1:$R$1,0)),0)</f>
        <v>116</v>
      </c>
      <c r="J38" s="107">
        <f>_xlfn.IFNA(INDEX('2015'!$C$6:$R$55,MATCH(J$4,'2015'!$B$6:$B$55,0),MATCH($B38,'2015'!$C$1:$R$1,0)),0)</f>
        <v>9825</v>
      </c>
      <c r="K38" s="107">
        <f>_xlfn.IFNA(INDEX('2015'!$C$6:$R$55,MATCH(K$4,'2015'!$B$6:$B$55,0),MATCH($B38,'2015'!$C$1:$R$1,0)),0)</f>
        <v>27747</v>
      </c>
      <c r="L38" s="107">
        <f>_xlfn.IFNA(INDEX('2015'!$C$6:$R$55,MATCH(L$4,'2015'!$B$6:$B$55,0),MATCH($B38,'2015'!$C$1:$R$1,0)),0)</f>
        <v>2838</v>
      </c>
      <c r="M38" s="107">
        <f>_xlfn.IFNA(INDEX('2015'!$C$6:$R$55,MATCH(M$4,'2015'!$B$6:$B$55,0),MATCH($B38,'2015'!$C$1:$R$1,0)),0)</f>
        <v>2298</v>
      </c>
      <c r="N38" s="107">
        <f>_xlfn.IFNA(INDEX('2015'!$C$6:$R$55,MATCH(N$4,'2015'!$B$6:$B$55,0),MATCH($B38,'2015'!$C$1:$R$1,0)),0)</f>
        <v>0</v>
      </c>
      <c r="O38" s="107">
        <f>_xlfn.IFNA(INDEX('2015'!$C$6:$R$55,MATCH(O$4,'2015'!$B$6:$B$55,0),MATCH($B38,'2015'!$C$1:$R$1,0)),0)</f>
        <v>6650</v>
      </c>
      <c r="P38" s="107">
        <f t="shared" si="4"/>
        <v>171910</v>
      </c>
    </row>
    <row r="39" spans="2:19" ht="12.75" customHeight="1">
      <c r="B39" s="116" t="s">
        <v>315</v>
      </c>
      <c r="C39" s="107">
        <f t="shared" ref="C39:O39" si="5">SUM(C35:C36)</f>
        <v>4379</v>
      </c>
      <c r="D39" s="107">
        <f t="shared" si="5"/>
        <v>10094</v>
      </c>
      <c r="E39" s="107">
        <f t="shared" si="5"/>
        <v>256</v>
      </c>
      <c r="F39" s="107">
        <f t="shared" si="5"/>
        <v>50216</v>
      </c>
      <c r="G39" s="107">
        <f t="shared" si="5"/>
        <v>227</v>
      </c>
      <c r="H39" s="107">
        <f t="shared" si="5"/>
        <v>2145</v>
      </c>
      <c r="I39" s="107">
        <f t="shared" si="5"/>
        <v>809</v>
      </c>
      <c r="J39" s="107">
        <f t="shared" si="5"/>
        <v>1637</v>
      </c>
      <c r="K39" s="107">
        <f t="shared" si="5"/>
        <v>28015</v>
      </c>
      <c r="L39" s="107">
        <f t="shared" si="5"/>
        <v>50289</v>
      </c>
      <c r="M39" s="107">
        <f t="shared" si="5"/>
        <v>96</v>
      </c>
      <c r="N39" s="107">
        <f t="shared" si="5"/>
        <v>0</v>
      </c>
      <c r="O39" s="107">
        <f t="shared" si="5"/>
        <v>5415</v>
      </c>
      <c r="P39" s="107">
        <f t="shared" si="4"/>
        <v>153578</v>
      </c>
    </row>
    <row r="40" spans="2:19" ht="12.75" customHeight="1">
      <c r="B40" s="107" t="s">
        <v>380</v>
      </c>
      <c r="C40" s="107">
        <f t="shared" ref="C40:O40" si="6">SUM(C26:C38)</f>
        <v>60714.800999999999</v>
      </c>
      <c r="D40" s="107">
        <f t="shared" si="6"/>
        <v>616807.64199999999</v>
      </c>
      <c r="E40" s="107">
        <f t="shared" si="6"/>
        <v>95655.25</v>
      </c>
      <c r="F40" s="107">
        <f t="shared" si="6"/>
        <v>264491.71299999999</v>
      </c>
      <c r="G40" s="107">
        <f t="shared" si="6"/>
        <v>120413.60800000001</v>
      </c>
      <c r="H40" s="107">
        <f t="shared" si="6"/>
        <v>214732.38500000001</v>
      </c>
      <c r="I40" s="107">
        <f t="shared" si="6"/>
        <v>15105.293</v>
      </c>
      <c r="J40" s="107">
        <f t="shared" si="6"/>
        <v>204843.899</v>
      </c>
      <c r="K40" s="107">
        <f t="shared" si="6"/>
        <v>237914.68</v>
      </c>
      <c r="L40" s="107">
        <f t="shared" si="6"/>
        <v>74996.255000000005</v>
      </c>
      <c r="M40" s="107">
        <f t="shared" si="6"/>
        <v>21569.934000000001</v>
      </c>
      <c r="N40" s="107">
        <f t="shared" si="6"/>
        <v>35077.5</v>
      </c>
      <c r="O40" s="107">
        <f t="shared" si="6"/>
        <v>109939.624</v>
      </c>
      <c r="P40" s="107">
        <f>SUM(C40:O40)</f>
        <v>2072262.584</v>
      </c>
    </row>
    <row r="41" spans="2:19" ht="12.75" customHeight="1">
      <c r="B41" s="107" t="s">
        <v>57</v>
      </c>
      <c r="C41" s="107">
        <f>_xlfn.IFNA(INDEX('2010'!$C$6:$S$55,MATCH(C$4,'2010'!$B$6:$B$55,0),MATCH($B41,'2010'!$C$1:$S$1,0)),0)</f>
        <v>53862.032999999996</v>
      </c>
      <c r="D41" s="107">
        <f>_xlfn.IFNA(INDEX('2010'!$C$6:$S$55,MATCH(D$4,'2010'!$B$6:$B$55,0),MATCH($B41,'2010'!$C$1:$S$1,0)),0)</f>
        <v>588419.77899999998</v>
      </c>
      <c r="E41" s="107">
        <f>_xlfn.IFNA(INDEX('2010'!$C$6:$S$55,MATCH(E$4,'2010'!$B$6:$B$55,0),MATCH($B41,'2010'!$C$1:$S$1,0)),0)</f>
        <v>89446.138000000006</v>
      </c>
      <c r="F41" s="107">
        <f>_xlfn.IFNA(INDEX('2010'!$C$6:$S$55,MATCH(F$4,'2010'!$B$6:$B$55,0),MATCH($B41,'2010'!$C$1:$S$1,0)),0)</f>
        <v>272879.16200000001</v>
      </c>
      <c r="G41" s="107">
        <f>_xlfn.IFNA(INDEX('2010'!$C$6:$S$55,MATCH(G$4,'2010'!$B$6:$B$55,0),MATCH($B41,'2010'!$C$1:$S$1,0)),0)</f>
        <v>123559.23300000001</v>
      </c>
      <c r="H41" s="107">
        <f>_xlfn.IFNA(INDEX('2010'!$C$6:$S$55,MATCH(H$4,'2010'!$B$6:$B$55,0),MATCH($B41,'2010'!$C$1:$S$1,0)),0)</f>
        <v>232432.842</v>
      </c>
      <c r="I41" s="107">
        <f>_xlfn.IFNA(INDEX('2010'!$C$6:$S$55,MATCH(I$4,'2010'!$B$6:$B$55,0),MATCH($B41,'2010'!$C$1:$S$1,0)),0)</f>
        <v>18503.191999999999</v>
      </c>
      <c r="J41" s="107">
        <f>_xlfn.IFNA(INDEX('2010'!$C$6:$S$55,MATCH(J$4,'2010'!$B$6:$B$55,0),MATCH($B41,'2010'!$C$1:$S$1,0)),0)</f>
        <v>201710.19500000001</v>
      </c>
      <c r="K41" s="107">
        <f>_xlfn.IFNA(INDEX('2010'!$C$6:$S$55,MATCH(K$4,'2010'!$B$6:$B$55,0),MATCH($B41,'2010'!$C$1:$S$1,0)),0)</f>
        <v>262458.24100000004</v>
      </c>
      <c r="L41" s="107">
        <f>_xlfn.IFNA(INDEX('2010'!$C$6:$S$55,MATCH(L$4,'2010'!$B$6:$B$55,0),MATCH($B41,'2010'!$C$1:$S$1,0)),0)</f>
        <v>75463.908999999985</v>
      </c>
      <c r="M41" s="107">
        <f>_xlfn.IFNA(INDEX('2010'!$C$6:$S$55,MATCH(M$4,'2010'!$B$6:$B$55,0),MATCH($B41,'2010'!$C$1:$S$1,0)),0)</f>
        <v>24704.761999999999</v>
      </c>
      <c r="N41" s="107">
        <f>_xlfn.IFNA(INDEX('2010'!$C$6:$S$55,MATCH(N$4,'2010'!$B$6:$B$55,0),MATCH($B41,'2010'!$C$1:$S$1,0)),0)</f>
        <v>36138.853999999999</v>
      </c>
      <c r="O41" s="107">
        <f>_xlfn.IFNA(INDEX('2010'!$C$6:$S$55,MATCH(O$4,'2010'!$B$6:$B$55,0),MATCH($B41,'2010'!$C$1:$S$1,0)),0)</f>
        <v>116123.679</v>
      </c>
      <c r="P41" s="107">
        <f>SUM(C41:O41)</f>
        <v>2095702.0190000001</v>
      </c>
    </row>
    <row r="45" spans="2:19" ht="12.75" customHeight="1">
      <c r="B45" s="596">
        <v>2019</v>
      </c>
      <c r="P45" s="115" t="s">
        <v>166</v>
      </c>
    </row>
    <row r="46" spans="2:19" ht="12.75" customHeight="1">
      <c r="B46" s="115" t="s">
        <v>379</v>
      </c>
      <c r="C46" s="597" t="s">
        <v>367</v>
      </c>
      <c r="D46" s="597" t="s">
        <v>349</v>
      </c>
      <c r="E46" s="597" t="s">
        <v>350</v>
      </c>
      <c r="F46" s="597" t="s">
        <v>351</v>
      </c>
      <c r="G46" s="597" t="s">
        <v>352</v>
      </c>
      <c r="H46" s="597" t="s">
        <v>260</v>
      </c>
      <c r="I46" s="597" t="s">
        <v>353</v>
      </c>
      <c r="J46" s="597" t="s">
        <v>354</v>
      </c>
      <c r="K46" s="597" t="s">
        <v>355</v>
      </c>
      <c r="L46" s="597" t="s">
        <v>356</v>
      </c>
      <c r="M46" s="597" t="s">
        <v>357</v>
      </c>
      <c r="N46" s="597" t="s">
        <v>215</v>
      </c>
      <c r="O46" s="597" t="s">
        <v>358</v>
      </c>
      <c r="P46" s="598" t="s">
        <v>57</v>
      </c>
    </row>
    <row r="47" spans="2:19" ht="12.75" customHeight="1">
      <c r="B47" s="599" t="s">
        <v>55</v>
      </c>
      <c r="C47" s="107">
        <f>_xlfn.IFNA(INDEX('2019'!$C$6:$R$55,MATCH(C$4,'2019'!$B$6:$B$55,0),MATCH($B47,'2019'!$C$1:$R$1,0)),0)</f>
        <v>0</v>
      </c>
      <c r="D47" s="107">
        <f>_xlfn.IFNA(INDEX('2019'!$C$6:$R$55,MATCH(D$4,'2019'!$B$6:$B$55,0),MATCH($B47,'2019'!$C$1:$R$1,0)),0)</f>
        <v>14652.936</v>
      </c>
      <c r="E47" s="107">
        <f>_xlfn.IFNA(INDEX('2019'!$C$6:$R$55,MATCH(E$4,'2019'!$B$6:$B$55,0),MATCH($B47,'2019'!$C$1:$R$1,0)),0)</f>
        <v>1097.598</v>
      </c>
      <c r="F47" s="107">
        <f>_xlfn.IFNA(INDEX('2019'!$C$6:$R$55,MATCH(F$4,'2019'!$B$6:$B$55,0),MATCH($B47,'2019'!$C$1:$R$1,0)),0)</f>
        <v>53875.453000000001</v>
      </c>
      <c r="G47" s="107">
        <f>_xlfn.IFNA(INDEX('2019'!$C$6:$R$55,MATCH(G$4,'2019'!$B$6:$B$55,0),MATCH($B47,'2019'!$C$1:$R$1,0)),0)</f>
        <v>7161.88</v>
      </c>
      <c r="H47" s="107">
        <f>_xlfn.IFNA(INDEX('2019'!$C$6:$R$55,MATCH(H$4,'2019'!$B$6:$B$55,0),MATCH($B47,'2019'!$C$1:$R$1,0)),0)</f>
        <v>574.64200000000005</v>
      </c>
      <c r="I47" s="107">
        <f>_xlfn.IFNA(INDEX('2019'!$C$6:$R$55,MATCH(I$4,'2019'!$B$6:$B$55,0),MATCH($B47,'2019'!$C$1:$R$1,0)),0)</f>
        <v>2624.08</v>
      </c>
      <c r="J47" s="107">
        <f>_xlfn.IFNA(INDEX('2019'!$C$6:$R$55,MATCH(J$4,'2019'!$B$6:$B$55,0),MATCH($B47,'2019'!$C$1:$R$1,0)),0)</f>
        <v>7846.0739999999996</v>
      </c>
      <c r="K47" s="107">
        <f>_xlfn.IFNA(INDEX('2019'!$C$6:$R$55,MATCH(K$4,'2019'!$B$6:$B$55,0),MATCH($B47,'2019'!$C$1:$R$1,0)),0)</f>
        <v>10776.85</v>
      </c>
      <c r="L47" s="107">
        <f>_xlfn.IFNA(INDEX('2019'!$C$6:$R$55,MATCH(L$4,'2019'!$B$6:$B$55,0),MATCH($B47,'2019'!$C$1:$R$1,0)),0)</f>
        <v>0</v>
      </c>
      <c r="M47" s="107">
        <f>_xlfn.IFNA(INDEX('2019'!$C$6:$R$55,MATCH(M$4,'2019'!$B$6:$B$55,0),MATCH($B47,'2019'!$C$1:$R$1,0)),0)</f>
        <v>180.55199999999999</v>
      </c>
      <c r="N47" s="107">
        <f>_xlfn.IFNA(INDEX('2019'!$C$6:$R$55,MATCH(N$4,'2019'!$B$6:$B$55,0),MATCH($B47,'2019'!$C$1:$R$1,0)),0)</f>
        <v>0</v>
      </c>
      <c r="O47" s="107">
        <f>_xlfn.IFNA(INDEX('2019'!$C$6:$R$55,MATCH(O$4,'2019'!$B$6:$B$55,0),MATCH($B47,'2019'!$C$1:$R$1,0)),0)</f>
        <v>1474.5050000000001</v>
      </c>
      <c r="P47" s="600">
        <f>SUM(C47:O47)</f>
        <v>100264.57</v>
      </c>
    </row>
    <row r="48" spans="2:19" ht="12.75" customHeight="1">
      <c r="B48" s="599" t="s">
        <v>54</v>
      </c>
      <c r="C48" s="107">
        <f>_xlfn.IFNA(INDEX('2019'!$C$6:$R$55,MATCH(C$4,'2019'!$B$6:$B$55,0),MATCH($B48,'2019'!$C$1:$R$1,0)),0)</f>
        <v>0</v>
      </c>
      <c r="D48" s="107">
        <f>_xlfn.IFNA(INDEX('2019'!$C$6:$R$55,MATCH(D$4,'2019'!$B$6:$B$55,0),MATCH($B48,'2019'!$C$1:$R$1,0)),0)</f>
        <v>21139.732</v>
      </c>
      <c r="E48" s="107">
        <f>_xlfn.IFNA(INDEX('2019'!$C$6:$R$55,MATCH(E$4,'2019'!$B$6:$B$55,0),MATCH($B48,'2019'!$C$1:$R$1,0)),0)</f>
        <v>685.83100000000002</v>
      </c>
      <c r="F48" s="107">
        <f>_xlfn.IFNA(INDEX('2019'!$C$6:$R$55,MATCH(F$4,'2019'!$B$6:$B$55,0),MATCH($B48,'2019'!$C$1:$R$1,0)),0)</f>
        <v>2339.8939999999998</v>
      </c>
      <c r="G48" s="107">
        <f>_xlfn.IFNA(INDEX('2019'!$C$6:$R$55,MATCH(G$4,'2019'!$B$6:$B$55,0),MATCH($B48,'2019'!$C$1:$R$1,0)),0)</f>
        <v>0</v>
      </c>
      <c r="H48" s="107">
        <f>_xlfn.IFNA(INDEX('2019'!$C$6:$R$55,MATCH(H$4,'2019'!$B$6:$B$55,0),MATCH($B48,'2019'!$C$1:$R$1,0)),0)</f>
        <v>40.343000000000004</v>
      </c>
      <c r="I48" s="107">
        <f>_xlfn.IFNA(INDEX('2019'!$C$6:$R$55,MATCH(I$4,'2019'!$B$6:$B$55,0),MATCH($B48,'2019'!$C$1:$R$1,0)),0)</f>
        <v>40.343000000000004</v>
      </c>
      <c r="J48" s="107">
        <f>_xlfn.IFNA(INDEX('2019'!$C$6:$R$55,MATCH(J$4,'2019'!$B$6:$B$55,0),MATCH($B48,'2019'!$C$1:$R$1,0)),0)</f>
        <v>1210.29</v>
      </c>
      <c r="K48" s="107">
        <f>_xlfn.IFNA(INDEX('2019'!$C$6:$R$55,MATCH(K$4,'2019'!$B$6:$B$55,0),MATCH($B48,'2019'!$C$1:$R$1,0)),0)</f>
        <v>403.43</v>
      </c>
      <c r="L48" s="107">
        <f>_xlfn.IFNA(INDEX('2019'!$C$6:$R$55,MATCH(L$4,'2019'!$B$6:$B$55,0),MATCH($B48,'2019'!$C$1:$R$1,0)),0)</f>
        <v>40.343000000000004</v>
      </c>
      <c r="M48" s="107">
        <f>_xlfn.IFNA(INDEX('2019'!$C$6:$R$55,MATCH(M$4,'2019'!$B$6:$B$55,0),MATCH($B48,'2019'!$C$1:$R$1,0)),0)</f>
        <v>0</v>
      </c>
      <c r="N48" s="107">
        <f>_xlfn.IFNA(INDEX('2019'!$C$6:$R$55,MATCH(N$4,'2019'!$B$6:$B$55,0),MATCH($B48,'2019'!$C$1:$R$1,0)),0)</f>
        <v>0</v>
      </c>
      <c r="O48" s="107">
        <f>_xlfn.IFNA(INDEX('2019'!$C$6:$R$55,MATCH(O$4,'2019'!$B$6:$B$55,0),MATCH($B48,'2019'!$C$1:$R$1,0)),0)</f>
        <v>40.343000000000004</v>
      </c>
      <c r="P48" s="600">
        <f t="shared" ref="P48:P62" si="7">SUM(C48:O48)</f>
        <v>25940.549000000003</v>
      </c>
    </row>
    <row r="49" spans="2:19" ht="12.75" customHeight="1">
      <c r="B49" s="599" t="s">
        <v>68</v>
      </c>
      <c r="C49" s="107">
        <f>_xlfn.IFNA(INDEX('2019'!$C$6:$R$55,MATCH(C$4,'2019'!$B$6:$B$55,0),MATCH($B49,'2019'!$C$1:$R$1,0)),0)</f>
        <v>77225.672999999995</v>
      </c>
      <c r="D49" s="107">
        <f>_xlfn.IFNA(INDEX('2019'!$C$6:$R$55,MATCH(D$4,'2019'!$B$6:$B$55,0),MATCH($B49,'2019'!$C$1:$R$1,0)),0)</f>
        <v>1588.299</v>
      </c>
      <c r="E49" s="107">
        <f>_xlfn.IFNA(INDEX('2019'!$C$6:$R$55,MATCH(E$4,'2019'!$B$6:$B$55,0),MATCH($B49,'2019'!$C$1:$R$1,0)),0)</f>
        <v>472.197</v>
      </c>
      <c r="F49" s="107">
        <f>_xlfn.IFNA(INDEX('2019'!$C$6:$R$55,MATCH(F$4,'2019'!$B$6:$B$55,0),MATCH($B49,'2019'!$C$1:$R$1,0)),0)</f>
        <v>3176.598</v>
      </c>
      <c r="G49" s="107">
        <f>_xlfn.IFNA(INDEX('2019'!$C$6:$R$55,MATCH(G$4,'2019'!$B$6:$B$55,0),MATCH($B49,'2019'!$C$1:$R$1,0)),0)</f>
        <v>1373.664</v>
      </c>
      <c r="H49" s="107">
        <f>_xlfn.IFNA(INDEX('2019'!$C$6:$R$55,MATCH(H$4,'2019'!$B$6:$B$55,0),MATCH($B49,'2019'!$C$1:$R$1,0)),0)</f>
        <v>7469.2979999999998</v>
      </c>
      <c r="I49" s="107">
        <f>_xlfn.IFNA(INDEX('2019'!$C$6:$R$55,MATCH(I$4,'2019'!$B$6:$B$55,0),MATCH($B49,'2019'!$C$1:$R$1,0)),0)</f>
        <v>729.75900000000001</v>
      </c>
      <c r="J49" s="107">
        <f>_xlfn.IFNA(INDEX('2019'!$C$6:$R$55,MATCH(J$4,'2019'!$B$6:$B$55,0),MATCH($B49,'2019'!$C$1:$R$1,0)),0)</f>
        <v>5365.875</v>
      </c>
      <c r="K49" s="107">
        <f>_xlfn.IFNA(INDEX('2019'!$C$6:$R$55,MATCH(K$4,'2019'!$B$6:$B$55,0),MATCH($B49,'2019'!$C$1:$R$1,0)),0)</f>
        <v>1116.1020000000001</v>
      </c>
      <c r="L49" s="107">
        <f>_xlfn.IFNA(INDEX('2019'!$C$6:$R$55,MATCH(L$4,'2019'!$B$6:$B$55,0),MATCH($B49,'2019'!$C$1:$R$1,0)),0)</f>
        <v>558.05100000000004</v>
      </c>
      <c r="M49" s="107">
        <f>_xlfn.IFNA(INDEX('2019'!$C$6:$R$55,MATCH(M$4,'2019'!$B$6:$B$55,0),MATCH($B49,'2019'!$C$1:$R$1,0)),0)</f>
        <v>558.05100000000004</v>
      </c>
      <c r="N49" s="107">
        <f>_xlfn.IFNA(INDEX('2019'!$C$6:$R$55,MATCH(N$4,'2019'!$B$6:$B$55,0),MATCH($B49,'2019'!$C$1:$R$1,0)),0)</f>
        <v>53229.48</v>
      </c>
      <c r="O49" s="107">
        <f>_xlfn.IFNA(INDEX('2019'!$C$6:$R$55,MATCH(O$4,'2019'!$B$6:$B$55,0),MATCH($B49,'2019'!$C$1:$R$1,0)),0)</f>
        <v>3219.5250000000001</v>
      </c>
      <c r="P49" s="600">
        <f t="shared" si="7"/>
        <v>156082.57200000001</v>
      </c>
    </row>
    <row r="50" spans="2:19" ht="12.75" customHeight="1">
      <c r="B50" s="599" t="s">
        <v>79</v>
      </c>
      <c r="C50" s="107">
        <f>_xlfn.IFNA(INDEX('2019'!$C$6:$R$55,MATCH(C$4,'2019'!$B$6:$B$55,0),MATCH($B50,'2019'!$C$1:$R$1,0)),0)</f>
        <v>2367.7359999999999</v>
      </c>
      <c r="D50" s="107">
        <f>_xlfn.IFNA(INDEX('2019'!$C$6:$R$55,MATCH(D$4,'2019'!$B$6:$B$55,0),MATCH($B50,'2019'!$C$1:$R$1,0)),0)</f>
        <v>0</v>
      </c>
      <c r="E50" s="107">
        <f>_xlfn.IFNA(INDEX('2019'!$C$6:$R$55,MATCH(E$4,'2019'!$B$6:$B$55,0),MATCH($B50,'2019'!$C$1:$R$1,0)),0)</f>
        <v>0</v>
      </c>
      <c r="F50" s="107">
        <f>_xlfn.IFNA(INDEX('2019'!$C$6:$R$55,MATCH(F$4,'2019'!$B$6:$B$55,0),MATCH($B50,'2019'!$C$1:$R$1,0)),0)</f>
        <v>0</v>
      </c>
      <c r="G50" s="107">
        <f>_xlfn.IFNA(INDEX('2019'!$C$6:$R$55,MATCH(G$4,'2019'!$B$6:$B$55,0),MATCH($B50,'2019'!$C$1:$R$1,0)),0)</f>
        <v>0</v>
      </c>
      <c r="H50" s="107">
        <f>_xlfn.IFNA(INDEX('2019'!$C$6:$R$55,MATCH(H$4,'2019'!$B$6:$B$55,0),MATCH($B50,'2019'!$C$1:$R$1,0)),0)</f>
        <v>0</v>
      </c>
      <c r="I50" s="107">
        <f>_xlfn.IFNA(INDEX('2019'!$C$6:$R$55,MATCH(I$4,'2019'!$B$6:$B$55,0),MATCH($B50,'2019'!$C$1:$R$1,0)),0)</f>
        <v>0</v>
      </c>
      <c r="J50" s="107">
        <f>_xlfn.IFNA(INDEX('2019'!$C$6:$R$55,MATCH(J$4,'2019'!$B$6:$B$55,0),MATCH($B50,'2019'!$C$1:$R$1,0)),0)</f>
        <v>0</v>
      </c>
      <c r="K50" s="107">
        <f>_xlfn.IFNA(INDEX('2019'!$C$6:$R$55,MATCH(K$4,'2019'!$B$6:$B$55,0),MATCH($B50,'2019'!$C$1:$R$1,0)),0)</f>
        <v>0</v>
      </c>
      <c r="L50" s="107">
        <f>_xlfn.IFNA(INDEX('2019'!$C$6:$R$55,MATCH(L$4,'2019'!$B$6:$B$55,0),MATCH($B50,'2019'!$C$1:$R$1,0)),0)</f>
        <v>0</v>
      </c>
      <c r="M50" s="107">
        <f>_xlfn.IFNA(INDEX('2019'!$C$6:$R$55,MATCH(M$4,'2019'!$B$6:$B$55,0),MATCH($B50,'2019'!$C$1:$R$1,0)),0)</f>
        <v>0</v>
      </c>
      <c r="N50" s="107">
        <f>_xlfn.IFNA(INDEX('2019'!$C$6:$R$55,MATCH(N$4,'2019'!$B$6:$B$55,0),MATCH($B50,'2019'!$C$1:$R$1,0)),0)</f>
        <v>3086.5129999999999</v>
      </c>
      <c r="O50" s="107">
        <f>_xlfn.IFNA(INDEX('2019'!$C$6:$R$55,MATCH(O$4,'2019'!$B$6:$B$55,0),MATCH($B50,'2019'!$C$1:$R$1,0)),0)</f>
        <v>0</v>
      </c>
      <c r="P50" s="600">
        <f t="shared" si="7"/>
        <v>5454.2489999999998</v>
      </c>
    </row>
    <row r="51" spans="2:19" ht="12.75" customHeight="1">
      <c r="B51" s="599" t="s">
        <v>53</v>
      </c>
      <c r="C51" s="107">
        <f>_xlfn.IFNA(INDEX('2019'!$C$6:$R$55,MATCH(C$4,'2019'!$B$6:$B$55,0),MATCH($B51,'2019'!$C$1:$R$1,0)),0)</f>
        <v>8830.17</v>
      </c>
      <c r="D51" s="107">
        <f>_xlfn.IFNA(INDEX('2019'!$C$6:$R$55,MATCH(D$4,'2019'!$B$6:$B$55,0),MATCH($B51,'2019'!$C$1:$R$1,0)),0)</f>
        <v>0</v>
      </c>
      <c r="E51" s="107">
        <f>_xlfn.IFNA(INDEX('2019'!$C$6:$R$55,MATCH(E$4,'2019'!$B$6:$B$55,0),MATCH($B51,'2019'!$C$1:$R$1,0)),0)</f>
        <v>86.147999999999996</v>
      </c>
      <c r="F51" s="107">
        <f>_xlfn.IFNA(INDEX('2019'!$C$6:$R$55,MATCH(F$4,'2019'!$B$6:$B$55,0),MATCH($B51,'2019'!$C$1:$R$1,0)),0)</f>
        <v>516.88800000000003</v>
      </c>
      <c r="G51" s="107">
        <f>_xlfn.IFNA(INDEX('2019'!$C$6:$R$55,MATCH(G$4,'2019'!$B$6:$B$55,0),MATCH($B51,'2019'!$C$1:$R$1,0)),0)</f>
        <v>215.37</v>
      </c>
      <c r="H51" s="107">
        <f>_xlfn.IFNA(INDEX('2019'!$C$6:$R$55,MATCH(H$4,'2019'!$B$6:$B$55,0),MATCH($B51,'2019'!$C$1:$R$1,0)),0)</f>
        <v>947.62800000000004</v>
      </c>
      <c r="I51" s="107">
        <f>_xlfn.IFNA(INDEX('2019'!$C$6:$R$55,MATCH(I$4,'2019'!$B$6:$B$55,0),MATCH($B51,'2019'!$C$1:$R$1,0)),0)</f>
        <v>129.22200000000001</v>
      </c>
      <c r="J51" s="107">
        <f>_xlfn.IFNA(INDEX('2019'!$C$6:$R$55,MATCH(J$4,'2019'!$B$6:$B$55,0),MATCH($B51,'2019'!$C$1:$R$1,0)),0)</f>
        <v>258.44400000000002</v>
      </c>
      <c r="K51" s="107">
        <f>_xlfn.IFNA(INDEX('2019'!$C$6:$R$55,MATCH(K$4,'2019'!$B$6:$B$55,0),MATCH($B51,'2019'!$C$1:$R$1,0)),0)</f>
        <v>86.147999999999996</v>
      </c>
      <c r="L51" s="107">
        <f>_xlfn.IFNA(INDEX('2019'!$C$6:$R$55,MATCH(L$4,'2019'!$B$6:$B$55,0),MATCH($B51,'2019'!$C$1:$R$1,0)),0)</f>
        <v>43.073999999999998</v>
      </c>
      <c r="M51" s="107">
        <f>_xlfn.IFNA(INDEX('2019'!$C$6:$R$55,MATCH(M$4,'2019'!$B$6:$B$55,0),MATCH($B51,'2019'!$C$1:$R$1,0)),0)</f>
        <v>43.073999999999998</v>
      </c>
      <c r="N51" s="107">
        <f>_xlfn.IFNA(INDEX('2019'!$C$6:$R$55,MATCH(N$4,'2019'!$B$6:$B$55,0),MATCH($B51,'2019'!$C$1:$R$1,0)),0)</f>
        <v>0</v>
      </c>
      <c r="O51" s="107">
        <f>_xlfn.IFNA(INDEX('2019'!$C$6:$R$55,MATCH(O$4,'2019'!$B$6:$B$55,0),MATCH($B51,'2019'!$C$1:$R$1,0)),0)</f>
        <v>430.74</v>
      </c>
      <c r="P51" s="600">
        <f t="shared" si="7"/>
        <v>11586.906000000001</v>
      </c>
    </row>
    <row r="52" spans="2:19" ht="12.75" customHeight="1">
      <c r="B52" s="116" t="s">
        <v>434</v>
      </c>
      <c r="C52" s="107">
        <f>_xlfn.IFNA(INDEX('2019'!$C$6:$R$55,MATCH(C$4,'2019'!$B$6:$B$55,0),MATCH($B52,'2019'!$C$1:$R$1,0)),0)</f>
        <v>0</v>
      </c>
      <c r="D52" s="107">
        <f>_xlfn.IFNA(INDEX('2019'!$C$6:$R$55,MATCH(D$4,'2019'!$B$6:$B$55,0),MATCH($B52,'2019'!$C$1:$R$1,0)),0)</f>
        <v>1692</v>
      </c>
      <c r="E52" s="107">
        <f>_xlfn.IFNA(INDEX('2019'!$C$6:$R$55,MATCH(E$4,'2019'!$B$6:$B$55,0),MATCH($B52,'2019'!$C$1:$R$1,0)),0)</f>
        <v>0</v>
      </c>
      <c r="F52" s="107">
        <f>_xlfn.IFNA(INDEX('2019'!$C$6:$R$55,MATCH(F$4,'2019'!$B$6:$B$55,0),MATCH($B52,'2019'!$C$1:$R$1,0)),0)</f>
        <v>0</v>
      </c>
      <c r="G52" s="107">
        <f>_xlfn.IFNA(INDEX('2019'!$C$6:$R$55,MATCH(G$4,'2019'!$B$6:$B$55,0),MATCH($B52,'2019'!$C$1:$R$1,0)),0)</f>
        <v>1139.4000000000001</v>
      </c>
      <c r="H52" s="107">
        <f>_xlfn.IFNA(INDEX('2019'!$C$6:$R$55,MATCH(H$4,'2019'!$B$6:$B$55,0),MATCH($B52,'2019'!$C$1:$R$1,0)),0)</f>
        <v>365.4</v>
      </c>
      <c r="I52" s="107">
        <f>_xlfn.IFNA(INDEX('2019'!$C$6:$R$55,MATCH(I$4,'2019'!$B$6:$B$55,0),MATCH($B52,'2019'!$C$1:$R$1,0)),0)</f>
        <v>0</v>
      </c>
      <c r="J52" s="107">
        <f>_xlfn.IFNA(INDEX('2019'!$C$6:$R$55,MATCH(J$4,'2019'!$B$6:$B$55,0),MATCH($B52,'2019'!$C$1:$R$1,0)),0)</f>
        <v>0</v>
      </c>
      <c r="K52" s="107">
        <f>_xlfn.IFNA(INDEX('2019'!$C$6:$R$55,MATCH(K$4,'2019'!$B$6:$B$55,0),MATCH($B52,'2019'!$C$1:$R$1,0)),0)</f>
        <v>0</v>
      </c>
      <c r="L52" s="107">
        <f>_xlfn.IFNA(INDEX('2019'!$C$6:$R$55,MATCH(L$4,'2019'!$B$6:$B$55,0),MATCH($B52,'2019'!$C$1:$R$1,0)),0)</f>
        <v>0</v>
      </c>
      <c r="M52" s="107">
        <f>_xlfn.IFNA(INDEX('2019'!$C$6:$R$55,MATCH(M$4,'2019'!$B$6:$B$55,0),MATCH($B52,'2019'!$C$1:$R$1,0)),0)</f>
        <v>0</v>
      </c>
      <c r="N52" s="107">
        <f>_xlfn.IFNA(INDEX('2019'!$C$6:$R$55,MATCH(N$4,'2019'!$B$6:$B$55,0),MATCH($B52,'2019'!$C$1:$R$1,0)),0)</f>
        <v>0</v>
      </c>
      <c r="O52" s="107">
        <f>_xlfn.IFNA(INDEX('2019'!$C$6:$R$55,MATCH(O$4,'2019'!$B$6:$B$55,0),MATCH($B52,'2019'!$C$1:$R$1,0)),0)</f>
        <v>13.5</v>
      </c>
      <c r="P52" s="600">
        <f t="shared" si="7"/>
        <v>3210.3</v>
      </c>
    </row>
    <row r="53" spans="2:19" ht="12.75" customHeight="1">
      <c r="B53" s="599" t="s">
        <v>51</v>
      </c>
      <c r="C53" s="107">
        <f>_xlfn.IFNA(INDEX('2019'!$C$6:$R$55,MATCH(C$4,'2019'!$B$6:$B$55,0),MATCH($B53,'2019'!$C$1:$R$1,0)),0)</f>
        <v>10788.3</v>
      </c>
      <c r="D53" s="107">
        <f>_xlfn.IFNA(INDEX('2019'!$C$6:$R$55,MATCH(D$4,'2019'!$B$6:$B$55,0),MATCH($B53,'2019'!$C$1:$R$1,0)),0)</f>
        <v>222522.37600000002</v>
      </c>
      <c r="E53" s="107">
        <f>_xlfn.IFNA(INDEX('2019'!$C$6:$R$55,MATCH(E$4,'2019'!$B$6:$B$55,0),MATCH($B53,'2019'!$C$1:$R$1,0)),0)</f>
        <v>35464.18</v>
      </c>
      <c r="F53" s="107">
        <f>_xlfn.IFNA(INDEX('2019'!$C$6:$R$55,MATCH(F$4,'2019'!$B$6:$B$55,0),MATCH($B53,'2019'!$C$1:$R$1,0)),0)</f>
        <v>105073.03</v>
      </c>
      <c r="G53" s="107">
        <f>_xlfn.IFNA(INDEX('2019'!$C$6:$R$55,MATCH(G$4,'2019'!$B$6:$B$55,0),MATCH($B53,'2019'!$C$1:$R$1,0)),0)</f>
        <v>36605.161</v>
      </c>
      <c r="H53" s="107">
        <f>_xlfn.IFNA(INDEX('2019'!$C$6:$R$55,MATCH(H$4,'2019'!$B$6:$B$55,0),MATCH($B53,'2019'!$C$1:$R$1,0)),0)</f>
        <v>73810.733999999997</v>
      </c>
      <c r="I53" s="107">
        <f>_xlfn.IFNA(INDEX('2019'!$C$6:$R$55,MATCH(I$4,'2019'!$B$6:$B$55,0),MATCH($B53,'2019'!$C$1:$R$1,0)),0)</f>
        <v>3917.636</v>
      </c>
      <c r="J53" s="107">
        <f>_xlfn.IFNA(INDEX('2019'!$C$6:$R$55,MATCH(J$4,'2019'!$B$6:$B$55,0),MATCH($B53,'2019'!$C$1:$R$1,0)),0)</f>
        <v>116593.553</v>
      </c>
      <c r="K53" s="107">
        <f>_xlfn.IFNA(INDEX('2019'!$C$6:$R$55,MATCH(K$4,'2019'!$B$6:$B$55,0),MATCH($B53,'2019'!$C$1:$R$1,0)),0)</f>
        <v>78489.357000000004</v>
      </c>
      <c r="L53" s="107">
        <f>_xlfn.IFNA(INDEX('2019'!$C$6:$R$55,MATCH(L$4,'2019'!$B$6:$B$55,0),MATCH($B53,'2019'!$C$1:$R$1,0)),0)</f>
        <v>4556.9449999999997</v>
      </c>
      <c r="M53" s="107">
        <f>_xlfn.IFNA(INDEX('2019'!$C$6:$R$55,MATCH(M$4,'2019'!$B$6:$B$55,0),MATCH($B53,'2019'!$C$1:$R$1,0)),0)</f>
        <v>8865.5460000000003</v>
      </c>
      <c r="N53" s="107">
        <f>_xlfn.IFNA(INDEX('2019'!$C$6:$R$55,MATCH(N$4,'2019'!$B$6:$B$55,0),MATCH($B53,'2019'!$C$1:$R$1,0)),0)</f>
        <v>26449.200000000001</v>
      </c>
      <c r="O53" s="107">
        <f>_xlfn.IFNA(INDEX('2019'!$C$6:$R$55,MATCH(O$4,'2019'!$B$6:$B$55,0),MATCH($B53,'2019'!$C$1:$R$1,0)),0)</f>
        <v>31468.631999999998</v>
      </c>
      <c r="P53" s="600">
        <f t="shared" si="7"/>
        <v>754604.64999999991</v>
      </c>
    </row>
    <row r="54" spans="2:19" ht="12.75" customHeight="1">
      <c r="B54" s="599" t="s">
        <v>77</v>
      </c>
      <c r="C54" s="107">
        <f>_xlfn.IFNA(INDEX('2019'!$C$6:$R$55,MATCH(C$4,'2019'!$B$6:$B$55,0),MATCH($B54,'2019'!$C$1:$R$1,0)),0)</f>
        <v>23474</v>
      </c>
      <c r="D54" s="107">
        <f>_xlfn.IFNA(INDEX('2019'!$C$6:$R$55,MATCH(D$4,'2019'!$B$6:$B$55,0),MATCH($B54,'2019'!$C$1:$R$1,0)),0)</f>
        <v>682</v>
      </c>
      <c r="E54" s="107">
        <f>_xlfn.IFNA(INDEX('2019'!$C$6:$R$55,MATCH(E$4,'2019'!$B$6:$B$55,0),MATCH($B54,'2019'!$C$1:$R$1,0)),0)</f>
        <v>10</v>
      </c>
      <c r="F54" s="107">
        <f>_xlfn.IFNA(INDEX('2019'!$C$6:$R$55,MATCH(F$4,'2019'!$B$6:$B$55,0),MATCH($B54,'2019'!$C$1:$R$1,0)),0)</f>
        <v>12</v>
      </c>
      <c r="G54" s="107">
        <f>_xlfn.IFNA(INDEX('2019'!$C$6:$R$55,MATCH(G$4,'2019'!$B$6:$B$55,0),MATCH($B54,'2019'!$C$1:$R$1,0)),0)</f>
        <v>119</v>
      </c>
      <c r="H54" s="107">
        <f>_xlfn.IFNA(INDEX('2019'!$C$6:$R$55,MATCH(H$4,'2019'!$B$6:$B$55,0),MATCH($B54,'2019'!$C$1:$R$1,0)),0)</f>
        <v>103</v>
      </c>
      <c r="I54" s="107">
        <f>_xlfn.IFNA(INDEX('2019'!$C$6:$R$55,MATCH(I$4,'2019'!$B$6:$B$55,0),MATCH($B54,'2019'!$C$1:$R$1,0)),0)</f>
        <v>73</v>
      </c>
      <c r="J54" s="107">
        <f>_xlfn.IFNA(INDEX('2019'!$C$6:$R$55,MATCH(J$4,'2019'!$B$6:$B$55,0),MATCH($B54,'2019'!$C$1:$R$1,0)),0)</f>
        <v>844</v>
      </c>
      <c r="K54" s="107">
        <f>_xlfn.IFNA(INDEX('2019'!$C$6:$R$55,MATCH(K$4,'2019'!$B$6:$B$55,0),MATCH($B54,'2019'!$C$1:$R$1,0)),0)</f>
        <v>1340</v>
      </c>
      <c r="L54" s="107">
        <f>_xlfn.IFNA(INDEX('2019'!$C$6:$R$55,MATCH(L$4,'2019'!$B$6:$B$55,0),MATCH($B54,'2019'!$C$1:$R$1,0)),0)</f>
        <v>5</v>
      </c>
      <c r="M54" s="107">
        <f>_xlfn.IFNA(INDEX('2019'!$C$6:$R$55,MATCH(M$4,'2019'!$B$6:$B$55,0),MATCH($B54,'2019'!$C$1:$R$1,0)),0)</f>
        <v>3</v>
      </c>
      <c r="N54" s="107">
        <f>_xlfn.IFNA(INDEX('2019'!$C$6:$R$55,MATCH(N$4,'2019'!$B$6:$B$55,0),MATCH($B54,'2019'!$C$1:$R$1,0)),0)</f>
        <v>0</v>
      </c>
      <c r="O54" s="107">
        <f>_xlfn.IFNA(INDEX('2019'!$C$6:$R$55,MATCH(O$4,'2019'!$B$6:$B$55,0),MATCH($B54,'2019'!$C$1:$R$1,0)),0)</f>
        <v>136</v>
      </c>
      <c r="P54" s="600">
        <f t="shared" si="7"/>
        <v>26801</v>
      </c>
      <c r="R54" s="115">
        <v>0.5</v>
      </c>
      <c r="S54" s="115" t="s">
        <v>381</v>
      </c>
    </row>
    <row r="55" spans="2:19" ht="12.75" customHeight="1">
      <c r="B55" s="599" t="s">
        <v>433</v>
      </c>
      <c r="C55" s="107">
        <f>_xlfn.IFNA(INDEX('2019'!$C$6:$R$55,MATCH(C$4,'2019'!$B$6:$B$55,0),MATCH($B55,'2019'!$C$1:$R$1,0)),0)</f>
        <v>4423.1379999999999</v>
      </c>
      <c r="D55" s="107">
        <f>_xlfn.IFNA(INDEX('2019'!$C$6:$R$55,MATCH(D$4,'2019'!$B$6:$B$55,0),MATCH($B55,'2019'!$C$1:$R$1,0)),0)</f>
        <v>26.925999999999998</v>
      </c>
      <c r="E55" s="107">
        <f>_xlfn.IFNA(INDEX('2019'!$C$6:$R$55,MATCH(E$4,'2019'!$B$6:$B$55,0),MATCH($B55,'2019'!$C$1:$R$1,0)),0)</f>
        <v>0</v>
      </c>
      <c r="F55" s="107">
        <f>_xlfn.IFNA(INDEX('2019'!$C$6:$R$55,MATCH(F$4,'2019'!$B$6:$B$55,0),MATCH($B55,'2019'!$C$1:$R$1,0)),0)</f>
        <v>242.334</v>
      </c>
      <c r="G55" s="107">
        <f>_xlfn.IFNA(INDEX('2019'!$C$6:$R$55,MATCH(G$4,'2019'!$B$6:$B$55,0),MATCH($B55,'2019'!$C$1:$R$1,0)),0)</f>
        <v>26.925999999999998</v>
      </c>
      <c r="H55" s="107">
        <f>_xlfn.IFNA(INDEX('2019'!$C$6:$R$55,MATCH(H$4,'2019'!$B$6:$B$55,0),MATCH($B55,'2019'!$C$1:$R$1,0)),0)</f>
        <v>80.778000000000006</v>
      </c>
      <c r="I55" s="107">
        <f>_xlfn.IFNA(INDEX('2019'!$C$6:$R$55,MATCH(I$4,'2019'!$B$6:$B$55,0),MATCH($B55,'2019'!$C$1:$R$1,0)),0)</f>
        <v>26.925999999999998</v>
      </c>
      <c r="J55" s="107">
        <f>_xlfn.IFNA(INDEX('2019'!$C$6:$R$55,MATCH(J$4,'2019'!$B$6:$B$55,0),MATCH($B55,'2019'!$C$1:$R$1,0)),0)</f>
        <v>53.851999999999997</v>
      </c>
      <c r="K55" s="107">
        <f>_xlfn.IFNA(INDEX('2019'!$C$6:$R$55,MATCH(K$4,'2019'!$B$6:$B$55,0),MATCH($B55,'2019'!$C$1:$R$1,0)),0)</f>
        <v>134.63</v>
      </c>
      <c r="L55" s="107">
        <f>_xlfn.IFNA(INDEX('2019'!$C$6:$R$55,MATCH(L$4,'2019'!$B$6:$B$55,0),MATCH($B55,'2019'!$C$1:$R$1,0)),0)</f>
        <v>53.851999999999997</v>
      </c>
      <c r="M55" s="107">
        <f>_xlfn.IFNA(INDEX('2019'!$C$6:$R$55,MATCH(M$4,'2019'!$B$6:$B$55,0),MATCH($B55,'2019'!$C$1:$R$1,0)),0)</f>
        <v>0</v>
      </c>
      <c r="N55" s="107">
        <f>_xlfn.IFNA(INDEX('2019'!$C$6:$R$55,MATCH(N$4,'2019'!$B$6:$B$55,0),MATCH($B55,'2019'!$C$1:$R$1,0)),0)</f>
        <v>2099.4290000000001</v>
      </c>
      <c r="O55" s="107">
        <f>_xlfn.IFNA(INDEX('2019'!$C$6:$R$55,MATCH(O$4,'2019'!$B$6:$B$55,0),MATCH($B55,'2019'!$C$1:$R$1,0)),0)</f>
        <v>0</v>
      </c>
      <c r="P55" s="600">
        <f t="shared" si="7"/>
        <v>7168.7910000000011</v>
      </c>
    </row>
    <row r="56" spans="2:19" ht="12.75" customHeight="1">
      <c r="B56" s="599" t="s">
        <v>78</v>
      </c>
      <c r="C56" s="107">
        <f>_xlfn.IFNA(INDEX('2019'!$C$6:$R$55,MATCH(C$4,'2019'!$B$6:$B$55,0),MATCH($B56,'2019'!$C$1:$R$1,0)),0)</f>
        <v>4242</v>
      </c>
      <c r="D56" s="107">
        <f>_xlfn.IFNA(INDEX('2019'!$C$6:$R$55,MATCH(D$4,'2019'!$B$6:$B$55,0),MATCH($B56,'2019'!$C$1:$R$1,0)),0)</f>
        <v>1113</v>
      </c>
      <c r="E56" s="107">
        <f>_xlfn.IFNA(INDEX('2019'!$C$6:$R$55,MATCH(E$4,'2019'!$B$6:$B$55,0),MATCH($B56,'2019'!$C$1:$R$1,0)),0)</f>
        <v>0</v>
      </c>
      <c r="F56" s="107">
        <f>_xlfn.IFNA(INDEX('2019'!$C$6:$R$55,MATCH(F$4,'2019'!$B$6:$B$55,0),MATCH($B56,'2019'!$C$1:$R$1,0)),0)</f>
        <v>6651</v>
      </c>
      <c r="G56" s="107">
        <f>_xlfn.IFNA(INDEX('2019'!$C$6:$R$55,MATCH(G$4,'2019'!$B$6:$B$55,0),MATCH($B56,'2019'!$C$1:$R$1,0)),0)</f>
        <v>318</v>
      </c>
      <c r="H56" s="107">
        <f>_xlfn.IFNA(INDEX('2019'!$C$6:$R$55,MATCH(H$4,'2019'!$B$6:$B$55,0),MATCH($B56,'2019'!$C$1:$R$1,0)),0)</f>
        <v>1258</v>
      </c>
      <c r="I56" s="107">
        <f>_xlfn.IFNA(INDEX('2019'!$C$6:$R$55,MATCH(I$4,'2019'!$B$6:$B$55,0),MATCH($B56,'2019'!$C$1:$R$1,0)),0)</f>
        <v>130</v>
      </c>
      <c r="J56" s="107">
        <f>_xlfn.IFNA(INDEX('2019'!$C$6:$R$55,MATCH(J$4,'2019'!$B$6:$B$55,0),MATCH($B56,'2019'!$C$1:$R$1,0)),0)</f>
        <v>2111</v>
      </c>
      <c r="K56" s="107">
        <f>_xlfn.IFNA(INDEX('2019'!$C$6:$R$55,MATCH(K$4,'2019'!$B$6:$B$55,0),MATCH($B56,'2019'!$C$1:$R$1,0)),0)</f>
        <v>21064</v>
      </c>
      <c r="L56" s="107">
        <f>_xlfn.IFNA(INDEX('2019'!$C$6:$R$55,MATCH(L$4,'2019'!$B$6:$B$55,0),MATCH($B56,'2019'!$C$1:$R$1,0)),0)</f>
        <v>48238</v>
      </c>
      <c r="M56" s="107">
        <f>_xlfn.IFNA(INDEX('2019'!$C$6:$R$55,MATCH(M$4,'2019'!$B$6:$B$55,0),MATCH($B56,'2019'!$C$1:$R$1,0)),0)</f>
        <v>120</v>
      </c>
      <c r="N56" s="107">
        <f>_xlfn.IFNA(INDEX('2019'!$C$6:$R$55,MATCH(N$4,'2019'!$B$6:$B$55,0),MATCH($B56,'2019'!$C$1:$R$1,0)),0)</f>
        <v>0</v>
      </c>
      <c r="O56" s="107">
        <f>_xlfn.IFNA(INDEX('2019'!$C$6:$R$55,MATCH(O$4,'2019'!$B$6:$B$55,0),MATCH($B56,'2019'!$C$1:$R$1,0)),0)</f>
        <v>4616</v>
      </c>
      <c r="P56" s="600">
        <f t="shared" si="7"/>
        <v>89861</v>
      </c>
    </row>
    <row r="57" spans="2:19" ht="12.75" customHeight="1">
      <c r="B57" s="599" t="s">
        <v>80</v>
      </c>
      <c r="C57" s="107">
        <f>_xlfn.IFNA(INDEX('2019'!$C$6:$R$55,MATCH(C$4,'2019'!$B$6:$B$55,0),MATCH($B57,'2019'!$C$1:$R$1,0)),0)</f>
        <v>0</v>
      </c>
      <c r="D57" s="107">
        <f>_xlfn.IFNA(INDEX('2019'!$C$6:$R$55,MATCH(D$4,'2019'!$B$6:$B$55,0),MATCH($B57,'2019'!$C$1:$R$1,0)),0)</f>
        <v>8748</v>
      </c>
      <c r="E57" s="107">
        <f>_xlfn.IFNA(INDEX('2019'!$C$6:$R$55,MATCH(E$4,'2019'!$B$6:$B$55,0),MATCH($B57,'2019'!$C$1:$R$1,0)),0)</f>
        <v>238</v>
      </c>
      <c r="F57" s="107">
        <f>_xlfn.IFNA(INDEX('2019'!$C$6:$R$55,MATCH(F$4,'2019'!$B$6:$B$55,0),MATCH($B57,'2019'!$C$1:$R$1,0)),0)</f>
        <v>53692</v>
      </c>
      <c r="G57" s="107">
        <f>_xlfn.IFNA(INDEX('2019'!$C$6:$R$55,MATCH(G$4,'2019'!$B$6:$B$55,0),MATCH($B57,'2019'!$C$1:$R$1,0)),0)</f>
        <v>0</v>
      </c>
      <c r="H57" s="107">
        <f>_xlfn.IFNA(INDEX('2019'!$C$6:$R$55,MATCH(H$4,'2019'!$B$6:$B$55,0),MATCH($B57,'2019'!$C$1:$R$1,0)),0)</f>
        <v>781</v>
      </c>
      <c r="I57" s="107">
        <f>_xlfn.IFNA(INDEX('2019'!$C$6:$R$55,MATCH(I$4,'2019'!$B$6:$B$55,0),MATCH($B57,'2019'!$C$1:$R$1,0)),0)</f>
        <v>0</v>
      </c>
      <c r="J57" s="107">
        <f>_xlfn.IFNA(INDEX('2019'!$C$6:$R$55,MATCH(J$4,'2019'!$B$6:$B$55,0),MATCH($B57,'2019'!$C$1:$R$1,0)),0)</f>
        <v>0</v>
      </c>
      <c r="K57" s="107">
        <f>_xlfn.IFNA(INDEX('2019'!$C$6:$R$55,MATCH(K$4,'2019'!$B$6:$B$55,0),MATCH($B57,'2019'!$C$1:$R$1,0)),0)</f>
        <v>12446</v>
      </c>
      <c r="L57" s="107">
        <f>_xlfn.IFNA(INDEX('2019'!$C$6:$R$55,MATCH(L$4,'2019'!$B$6:$B$55,0),MATCH($B57,'2019'!$C$1:$R$1,0)),0)</f>
        <v>149</v>
      </c>
      <c r="M57" s="107">
        <f>_xlfn.IFNA(INDEX('2019'!$C$6:$R$55,MATCH(M$4,'2019'!$B$6:$B$55,0),MATCH($B57,'2019'!$C$1:$R$1,0)),0)</f>
        <v>0</v>
      </c>
      <c r="N57" s="107">
        <f>_xlfn.IFNA(INDEX('2019'!$C$6:$R$55,MATCH(N$4,'2019'!$B$6:$B$55,0),MATCH($B57,'2019'!$C$1:$R$1,0)),0)</f>
        <v>0</v>
      </c>
      <c r="O57" s="107">
        <f>_xlfn.IFNA(INDEX('2019'!$C$6:$R$55,MATCH(O$4,'2019'!$B$6:$B$55,0),MATCH($B57,'2019'!$C$1:$R$1,0)),0)</f>
        <v>3</v>
      </c>
      <c r="P57" s="600">
        <f t="shared" si="7"/>
        <v>76057</v>
      </c>
    </row>
    <row r="58" spans="2:19" ht="12.75" customHeight="1">
      <c r="B58" s="599" t="s">
        <v>50</v>
      </c>
      <c r="C58" s="107">
        <f>_xlfn.IFNA(INDEX('2019'!$C$6:$R$55,MATCH(C$4,'2019'!$B$6:$B$55,0),MATCH($B58,'2019'!$C$1:$R$1,0)),0)</f>
        <v>18212.400000000001</v>
      </c>
      <c r="D58" s="107">
        <f>_xlfn.IFNA(INDEX('2019'!$C$6:$R$55,MATCH(D$4,'2019'!$B$6:$B$55,0),MATCH($B58,'2019'!$C$1:$R$1,0)),0)</f>
        <v>189748.8</v>
      </c>
      <c r="E58" s="107">
        <f>_xlfn.IFNA(INDEX('2019'!$C$6:$R$55,MATCH(E$4,'2019'!$B$6:$B$55,0),MATCH($B58,'2019'!$C$1:$R$1,0)),0)</f>
        <v>54954</v>
      </c>
      <c r="F58" s="107">
        <f>_xlfn.IFNA(INDEX('2019'!$C$6:$R$55,MATCH(F$4,'2019'!$B$6:$B$55,0),MATCH($B58,'2019'!$C$1:$R$1,0)),0)</f>
        <v>44971.199999999997</v>
      </c>
      <c r="G58" s="107">
        <f>_xlfn.IFNA(INDEX('2019'!$C$6:$R$55,MATCH(G$4,'2019'!$B$6:$B$55,0),MATCH($B58,'2019'!$C$1:$R$1,0)),0)</f>
        <v>61120.800000000003</v>
      </c>
      <c r="H58" s="107">
        <f>_xlfn.IFNA(INDEX('2019'!$C$6:$R$55,MATCH(H$4,'2019'!$B$6:$B$55,0),MATCH($B58,'2019'!$C$1:$R$1,0)),0)</f>
        <v>118558.8</v>
      </c>
      <c r="I58" s="107">
        <f>_xlfn.IFNA(INDEX('2019'!$C$6:$R$55,MATCH(I$4,'2019'!$B$6:$B$55,0),MATCH($B58,'2019'!$C$1:$R$1,0)),0)</f>
        <v>6440.4</v>
      </c>
      <c r="J58" s="107">
        <f>_xlfn.IFNA(INDEX('2019'!$C$6:$R$55,MATCH(J$4,'2019'!$B$6:$B$55,0),MATCH($B58,'2019'!$C$1:$R$1,0)),0)</f>
        <v>67237.2</v>
      </c>
      <c r="K58" s="107">
        <f>_xlfn.IFNA(INDEX('2019'!$C$6:$R$55,MATCH(K$4,'2019'!$B$6:$B$55,0),MATCH($B58,'2019'!$C$1:$R$1,0)),0)</f>
        <v>71236.800000000003</v>
      </c>
      <c r="L58" s="107">
        <f>_xlfn.IFNA(INDEX('2019'!$C$6:$R$55,MATCH(L$4,'2019'!$B$6:$B$55,0),MATCH($B58,'2019'!$C$1:$R$1,0)),0)</f>
        <v>16434</v>
      </c>
      <c r="M58" s="107">
        <f>_xlfn.IFNA(INDEX('2019'!$C$6:$R$55,MATCH(M$4,'2019'!$B$6:$B$55,0),MATCH($B58,'2019'!$C$1:$R$1,0)),0)</f>
        <v>7005.6</v>
      </c>
      <c r="N58" s="107">
        <f>_xlfn.IFNA(INDEX('2019'!$C$6:$R$55,MATCH(N$4,'2019'!$B$6:$B$55,0),MATCH($B58,'2019'!$C$1:$R$1,0)),0)</f>
        <v>17344.8</v>
      </c>
      <c r="O58" s="107">
        <f>_xlfn.IFNA(INDEX('2019'!$C$6:$R$55,MATCH(O$4,'2019'!$B$6:$B$55,0),MATCH($B58,'2019'!$C$1:$R$1,0)),0)</f>
        <v>60969.599999999999</v>
      </c>
      <c r="P58" s="600">
        <f t="shared" si="7"/>
        <v>734234.4</v>
      </c>
    </row>
    <row r="59" spans="2:19" ht="12.75" customHeight="1">
      <c r="B59" s="597" t="s">
        <v>52</v>
      </c>
      <c r="C59" s="107">
        <f>_xlfn.IFNA(INDEX('2019'!$C$6:$R$55,MATCH(C$4,'2019'!$B$6:$B$55,0),MATCH($B59,'2019'!$C$1:$R$1,0)),0)</f>
        <v>0</v>
      </c>
      <c r="D59" s="107">
        <f>_xlfn.IFNA(INDEX('2019'!$C$6:$R$55,MATCH(D$4,'2019'!$B$6:$B$55,0),MATCH($B59,'2019'!$C$1:$R$1,0)),0)</f>
        <v>105172</v>
      </c>
      <c r="E59" s="107">
        <f>_xlfn.IFNA(INDEX('2019'!$C$6:$R$55,MATCH(E$4,'2019'!$B$6:$B$55,0),MATCH($B59,'2019'!$C$1:$R$1,0)),0)</f>
        <v>1131</v>
      </c>
      <c r="F59" s="107">
        <f>_xlfn.IFNA(INDEX('2019'!$C$6:$R$55,MATCH(F$4,'2019'!$B$6:$B$55,0),MATCH($B59,'2019'!$C$1:$R$1,0)),0)</f>
        <v>889</v>
      </c>
      <c r="G59" s="107">
        <f>_xlfn.IFNA(INDEX('2019'!$C$6:$R$55,MATCH(G$4,'2019'!$B$6:$B$55,0),MATCH($B59,'2019'!$C$1:$R$1,0)),0)</f>
        <v>12126</v>
      </c>
      <c r="H59" s="107">
        <f>_xlfn.IFNA(INDEX('2019'!$C$6:$R$55,MATCH(H$4,'2019'!$B$6:$B$55,0),MATCH($B59,'2019'!$C$1:$R$1,0)),0)</f>
        <v>10178</v>
      </c>
      <c r="I59" s="107">
        <f>_xlfn.IFNA(INDEX('2019'!$C$6:$R$55,MATCH(I$4,'2019'!$B$6:$B$55,0),MATCH($B59,'2019'!$C$1:$R$1,0)),0)</f>
        <v>194</v>
      </c>
      <c r="J59" s="107">
        <f>_xlfn.IFNA(INDEX('2019'!$C$6:$R$55,MATCH(J$4,'2019'!$B$6:$B$55,0),MATCH($B59,'2019'!$C$1:$R$1,0)),0)</f>
        <v>11956</v>
      </c>
      <c r="K59" s="107">
        <f>_xlfn.IFNA(INDEX('2019'!$C$6:$R$55,MATCH(K$4,'2019'!$B$6:$B$55,0),MATCH($B59,'2019'!$C$1:$R$1,0)),0)</f>
        <v>26801</v>
      </c>
      <c r="L59" s="107">
        <f>_xlfn.IFNA(INDEX('2019'!$C$6:$R$55,MATCH(L$4,'2019'!$B$6:$B$55,0),MATCH($B59,'2019'!$C$1:$R$1,0)),0)</f>
        <v>2227</v>
      </c>
      <c r="M59" s="107">
        <f>_xlfn.IFNA(INDEX('2019'!$C$6:$R$55,MATCH(M$4,'2019'!$B$6:$B$55,0),MATCH($B59,'2019'!$C$1:$R$1,0)),0)</f>
        <v>544</v>
      </c>
      <c r="N59" s="107">
        <f>_xlfn.IFNA(INDEX('2019'!$C$6:$R$55,MATCH(N$4,'2019'!$B$6:$B$55,0),MATCH($B59,'2019'!$C$1:$R$1,0)),0)</f>
        <v>0</v>
      </c>
      <c r="O59" s="107">
        <f>_xlfn.IFNA(INDEX('2019'!$C$6:$R$55,MATCH(O$4,'2019'!$B$6:$B$55,0),MATCH($B59,'2019'!$C$1:$R$1,0)),0)</f>
        <v>6585</v>
      </c>
      <c r="P59" s="600">
        <f t="shared" si="7"/>
        <v>177803</v>
      </c>
    </row>
    <row r="60" spans="2:19" ht="12.75" customHeight="1">
      <c r="B60" s="601" t="s">
        <v>315</v>
      </c>
      <c r="C60" s="600">
        <v>5457</v>
      </c>
      <c r="D60" s="600">
        <v>8246</v>
      </c>
      <c r="E60" s="600">
        <v>312</v>
      </c>
      <c r="F60" s="600">
        <v>39305</v>
      </c>
      <c r="G60" s="600">
        <v>239</v>
      </c>
      <c r="H60" s="600">
        <v>1656</v>
      </c>
      <c r="I60" s="600">
        <v>571</v>
      </c>
      <c r="J60" s="600">
        <v>1568</v>
      </c>
      <c r="K60" s="600">
        <v>41843</v>
      </c>
      <c r="L60" s="600">
        <v>45952</v>
      </c>
      <c r="M60" s="600">
        <v>88</v>
      </c>
      <c r="N60" s="600">
        <v>0</v>
      </c>
      <c r="O60" s="600">
        <v>3990</v>
      </c>
      <c r="P60" s="600">
        <f t="shared" si="7"/>
        <v>149227</v>
      </c>
    </row>
    <row r="61" spans="2:19" ht="12.75" customHeight="1">
      <c r="B61" s="600" t="s">
        <v>380</v>
      </c>
      <c r="C61" s="600">
        <v>53862</v>
      </c>
      <c r="D61" s="600">
        <v>571721</v>
      </c>
      <c r="E61" s="600">
        <v>87781</v>
      </c>
      <c r="F61" s="600">
        <v>265527</v>
      </c>
      <c r="G61" s="600">
        <v>123209</v>
      </c>
      <c r="H61" s="600">
        <v>232370</v>
      </c>
      <c r="I61" s="600">
        <v>18409</v>
      </c>
      <c r="J61" s="600">
        <v>201710</v>
      </c>
      <c r="K61" s="600">
        <v>262418</v>
      </c>
      <c r="L61" s="600">
        <v>75464</v>
      </c>
      <c r="M61" s="600">
        <v>24705</v>
      </c>
      <c r="N61" s="600">
        <v>36139</v>
      </c>
      <c r="O61" s="600">
        <v>113616</v>
      </c>
      <c r="P61" s="600">
        <f t="shared" si="7"/>
        <v>2066931</v>
      </c>
    </row>
    <row r="62" spans="2:19" ht="12.75" customHeight="1">
      <c r="B62" s="600" t="s">
        <v>57</v>
      </c>
      <c r="C62" s="600">
        <v>53862</v>
      </c>
      <c r="D62" s="600">
        <v>588420</v>
      </c>
      <c r="E62" s="600">
        <v>89446</v>
      </c>
      <c r="F62" s="600">
        <v>272879</v>
      </c>
      <c r="G62" s="600">
        <v>123559</v>
      </c>
      <c r="H62" s="600">
        <v>232433</v>
      </c>
      <c r="I62" s="600">
        <v>18503</v>
      </c>
      <c r="J62" s="600">
        <v>201710</v>
      </c>
      <c r="K62" s="600">
        <v>262458</v>
      </c>
      <c r="L62" s="600">
        <v>75464</v>
      </c>
      <c r="M62" s="600">
        <v>24705</v>
      </c>
      <c r="N62" s="600">
        <v>36139</v>
      </c>
      <c r="O62" s="600">
        <v>116124</v>
      </c>
      <c r="P62" s="600">
        <f t="shared" si="7"/>
        <v>2095702</v>
      </c>
    </row>
  </sheetData>
  <hyperlinks>
    <hyperlink ref="H1" r:id="rId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N42"/>
  <sheetViews>
    <sheetView zoomScale="130" zoomScaleNormal="130" workbookViewId="0">
      <selection activeCell="A4" sqref="A4"/>
    </sheetView>
  </sheetViews>
  <sheetFormatPr defaultColWidth="8.77734375" defaultRowHeight="14.4"/>
  <cols>
    <col min="1" max="1" width="8.77734375" style="357"/>
    <col min="2" max="2" width="19.109375" style="357" customWidth="1"/>
    <col min="3" max="4" width="8.109375" style="357" bestFit="1" customWidth="1"/>
    <col min="5" max="16384" width="8.77734375" style="357"/>
  </cols>
  <sheetData>
    <row r="2" spans="1:40">
      <c r="A2" s="357" t="s">
        <v>300</v>
      </c>
      <c r="B2" s="536" t="str">
        <f t="shared" ref="B2:AM2" si="0">B9</f>
        <v xml:space="preserve">Agriculture, forestry and fishing </v>
      </c>
      <c r="C2" s="536" t="str">
        <f t="shared" si="0"/>
        <v xml:space="preserve">Agriculture, forestry and fishing </v>
      </c>
      <c r="D2" s="536" t="str">
        <f t="shared" si="0"/>
        <v xml:space="preserve">Agriculture, forestry and fishing </v>
      </c>
      <c r="E2" s="536" t="str">
        <f t="shared" si="0"/>
        <v>02 Chemical and petrochemical</v>
      </c>
      <c r="F2" s="536" t="str">
        <f t="shared" si="0"/>
        <v>02 Chemical and petrochemical</v>
      </c>
      <c r="G2" s="536" t="str">
        <f t="shared" si="0"/>
        <v>02 Chemical and petrochemical</v>
      </c>
      <c r="H2" s="536" t="str">
        <f t="shared" si="0"/>
        <v>03 Non-ferrous metal</v>
      </c>
      <c r="I2" s="536" t="str">
        <f t="shared" si="0"/>
        <v>03 Non-ferrous metal</v>
      </c>
      <c r="J2" s="536" t="str">
        <f t="shared" si="0"/>
        <v>03 Non-ferrous metal</v>
      </c>
      <c r="K2" s="536" t="str">
        <f t="shared" si="0"/>
        <v>04 Non-metallic minerals</v>
      </c>
      <c r="L2" s="536" t="str">
        <f t="shared" si="0"/>
        <v>04 Non-metallic minerals</v>
      </c>
      <c r="M2" s="536" t="str">
        <f t="shared" si="0"/>
        <v>04 Non-metallic minerals</v>
      </c>
      <c r="N2" s="536" t="str">
        <f t="shared" si="0"/>
        <v>05 Transport equipment</v>
      </c>
      <c r="O2" s="536" t="str">
        <f t="shared" si="0"/>
        <v>05 Transport equipment</v>
      </c>
      <c r="P2" s="536" t="str">
        <f t="shared" si="0"/>
        <v>05 Transport equipment</v>
      </c>
      <c r="Q2" s="536" t="str">
        <f t="shared" si="0"/>
        <v>06 Machinery</v>
      </c>
      <c r="R2" s="536" t="str">
        <f t="shared" si="0"/>
        <v>06 Machinery</v>
      </c>
      <c r="S2" s="536" t="str">
        <f t="shared" si="0"/>
        <v>06 Machinery</v>
      </c>
      <c r="T2" s="536" t="str">
        <f t="shared" si="0"/>
        <v>07 Mining and quarrying</v>
      </c>
      <c r="U2" s="536" t="str">
        <f t="shared" si="0"/>
        <v>07 Mining and quarrying</v>
      </c>
      <c r="V2" s="536" t="str">
        <f t="shared" si="0"/>
        <v>07 Mining and quarrying</v>
      </c>
      <c r="W2" s="536" t="str">
        <f t="shared" si="0"/>
        <v>08 Food and tobacco</v>
      </c>
      <c r="X2" s="536" t="str">
        <f t="shared" si="0"/>
        <v>08 Food and tobacco</v>
      </c>
      <c r="Y2" s="536" t="str">
        <f t="shared" si="0"/>
        <v>08 Food and tobacco</v>
      </c>
      <c r="Z2" s="536" t="str">
        <f t="shared" si="0"/>
        <v>09 Paper, pulp and printing</v>
      </c>
      <c r="AA2" s="536" t="str">
        <f t="shared" si="0"/>
        <v>09 Paper, pulp and printing</v>
      </c>
      <c r="AB2" s="536" t="str">
        <f t="shared" si="0"/>
        <v>09 Paper, pulp and printing</v>
      </c>
      <c r="AC2" s="536" t="str">
        <f t="shared" si="0"/>
        <v>010 Wood and wood products</v>
      </c>
      <c r="AD2" s="536" t="str">
        <f t="shared" si="0"/>
        <v>010 Wood and wood products</v>
      </c>
      <c r="AE2" s="536" t="str">
        <f t="shared" si="0"/>
        <v>010 Wood and wood products</v>
      </c>
      <c r="AF2" s="536" t="str">
        <f t="shared" si="0"/>
        <v>011 Textile and leather</v>
      </c>
      <c r="AG2" s="536" t="str">
        <f t="shared" si="0"/>
        <v>011 Textile and leather</v>
      </c>
      <c r="AH2" s="536" t="str">
        <f t="shared" si="0"/>
        <v>011 Textile and leather</v>
      </c>
      <c r="AI2" s="536" t="str">
        <f t="shared" si="0"/>
        <v>012 Construction</v>
      </c>
      <c r="AJ2" s="536" t="str">
        <f t="shared" si="0"/>
        <v>012 Construction</v>
      </c>
      <c r="AK2" s="536" t="str">
        <f t="shared" si="0"/>
        <v>012 Construction</v>
      </c>
      <c r="AL2" s="536" t="str">
        <f t="shared" si="0"/>
        <v>013 Non-specified</v>
      </c>
      <c r="AM2" s="536" t="str">
        <f t="shared" si="0"/>
        <v>013 Non-specified</v>
      </c>
      <c r="AN2" s="536" t="str">
        <f>AN9</f>
        <v>013 Non-specified</v>
      </c>
    </row>
    <row r="3" spans="1:40">
      <c r="B3" s="369">
        <v>2010</v>
      </c>
      <c r="C3" s="369">
        <v>2015</v>
      </c>
      <c r="D3" s="369">
        <v>2019</v>
      </c>
      <c r="E3" s="369">
        <v>2010</v>
      </c>
      <c r="F3" s="369">
        <v>2015</v>
      </c>
      <c r="G3" s="369">
        <v>2019</v>
      </c>
      <c r="H3" s="369">
        <v>2010</v>
      </c>
      <c r="I3" s="369">
        <v>2015</v>
      </c>
      <c r="J3" s="369">
        <v>2019</v>
      </c>
      <c r="K3" s="369">
        <v>2010</v>
      </c>
      <c r="L3" s="369">
        <v>2015</v>
      </c>
      <c r="M3" s="369">
        <v>2019</v>
      </c>
      <c r="N3" s="369">
        <v>2010</v>
      </c>
      <c r="O3" s="369">
        <v>2015</v>
      </c>
      <c r="P3" s="369">
        <v>2019</v>
      </c>
      <c r="Q3" s="369">
        <v>2010</v>
      </c>
      <c r="R3" s="369">
        <v>2015</v>
      </c>
      <c r="S3" s="369">
        <v>2019</v>
      </c>
      <c r="T3" s="369">
        <v>2010</v>
      </c>
      <c r="U3" s="369">
        <v>2015</v>
      </c>
      <c r="V3" s="369">
        <v>2019</v>
      </c>
      <c r="W3" s="369">
        <v>2010</v>
      </c>
      <c r="X3" s="369">
        <v>2015</v>
      </c>
      <c r="Y3" s="369">
        <v>2019</v>
      </c>
      <c r="Z3" s="369">
        <v>2010</v>
      </c>
      <c r="AA3" s="369">
        <v>2015</v>
      </c>
      <c r="AB3" s="369">
        <v>2019</v>
      </c>
      <c r="AC3" s="369">
        <v>2010</v>
      </c>
      <c r="AD3" s="369">
        <v>2015</v>
      </c>
      <c r="AE3" s="369">
        <v>2019</v>
      </c>
      <c r="AF3" s="369">
        <v>2010</v>
      </c>
      <c r="AG3" s="369">
        <v>2015</v>
      </c>
      <c r="AH3" s="369">
        <v>2019</v>
      </c>
      <c r="AI3" s="369">
        <v>2010</v>
      </c>
      <c r="AJ3" s="369">
        <v>2015</v>
      </c>
      <c r="AK3" s="369">
        <v>2019</v>
      </c>
      <c r="AL3" s="369">
        <v>2010</v>
      </c>
      <c r="AM3" s="369">
        <v>2015</v>
      </c>
      <c r="AN3" s="369">
        <v>2019</v>
      </c>
    </row>
    <row r="4" spans="1:40">
      <c r="A4" s="523" t="s">
        <v>443</v>
      </c>
      <c r="B4" s="369">
        <v>1</v>
      </c>
      <c r="C4" s="369">
        <v>1</v>
      </c>
      <c r="D4" s="369">
        <v>1</v>
      </c>
      <c r="E4" s="369">
        <v>1</v>
      </c>
      <c r="F4" s="369">
        <v>1</v>
      </c>
      <c r="G4" s="369">
        <v>1</v>
      </c>
      <c r="H4" s="369">
        <v>1</v>
      </c>
      <c r="I4" s="369">
        <v>1</v>
      </c>
      <c r="J4" s="369">
        <v>1</v>
      </c>
      <c r="K4" s="369">
        <v>1</v>
      </c>
      <c r="L4" s="369">
        <v>1</v>
      </c>
      <c r="M4" s="369">
        <v>1</v>
      </c>
      <c r="N4" s="369">
        <v>1</v>
      </c>
      <c r="O4" s="369">
        <v>1</v>
      </c>
      <c r="P4" s="369">
        <v>1</v>
      </c>
      <c r="Q4" s="369">
        <v>1</v>
      </c>
      <c r="R4" s="369">
        <v>1</v>
      </c>
      <c r="S4" s="369">
        <v>1</v>
      </c>
      <c r="T4" s="369">
        <v>1</v>
      </c>
      <c r="U4" s="369">
        <v>1</v>
      </c>
      <c r="V4" s="369">
        <v>1</v>
      </c>
      <c r="W4" s="369">
        <v>1</v>
      </c>
      <c r="X4" s="369">
        <v>1</v>
      </c>
      <c r="Y4" s="369">
        <v>1</v>
      </c>
      <c r="Z4" s="369">
        <v>1</v>
      </c>
      <c r="AA4" s="369">
        <v>1</v>
      </c>
      <c r="AB4" s="369">
        <v>1</v>
      </c>
      <c r="AC4" s="369">
        <v>1</v>
      </c>
      <c r="AD4" s="369">
        <v>1</v>
      </c>
      <c r="AE4" s="369">
        <v>1</v>
      </c>
      <c r="AF4" s="369">
        <v>1</v>
      </c>
      <c r="AG4" s="369">
        <v>1</v>
      </c>
      <c r="AH4" s="369">
        <v>1</v>
      </c>
      <c r="AI4" s="369">
        <v>1</v>
      </c>
      <c r="AJ4" s="369">
        <v>1</v>
      </c>
      <c r="AK4" s="369">
        <v>1</v>
      </c>
      <c r="AL4" s="369">
        <v>1</v>
      </c>
      <c r="AM4" s="369">
        <v>1</v>
      </c>
      <c r="AN4" s="369">
        <v>1</v>
      </c>
    </row>
    <row r="5" spans="1:40">
      <c r="A5" s="385" t="s">
        <v>458</v>
      </c>
      <c r="B5" s="369">
        <v>0</v>
      </c>
      <c r="C5" s="369">
        <v>0</v>
      </c>
      <c r="D5" s="369">
        <v>0</v>
      </c>
      <c r="E5" s="369">
        <v>0</v>
      </c>
      <c r="F5" s="369">
        <v>0</v>
      </c>
      <c r="G5" s="369">
        <v>0</v>
      </c>
      <c r="H5" s="369">
        <v>0</v>
      </c>
      <c r="I5" s="369">
        <v>0</v>
      </c>
      <c r="J5" s="369">
        <v>0</v>
      </c>
      <c r="K5" s="369">
        <v>0</v>
      </c>
      <c r="L5" s="369">
        <v>0</v>
      </c>
      <c r="M5" s="369">
        <v>0</v>
      </c>
      <c r="N5" s="369">
        <v>0</v>
      </c>
      <c r="O5" s="369">
        <v>0</v>
      </c>
      <c r="P5" s="369">
        <v>0</v>
      </c>
      <c r="Q5" s="369">
        <v>0</v>
      </c>
      <c r="R5" s="369">
        <v>0</v>
      </c>
      <c r="S5" s="369">
        <v>0</v>
      </c>
      <c r="T5" s="369">
        <v>0</v>
      </c>
      <c r="U5" s="369">
        <v>0</v>
      </c>
      <c r="V5" s="369">
        <v>0</v>
      </c>
      <c r="W5" s="369">
        <v>0</v>
      </c>
      <c r="X5" s="369">
        <v>0</v>
      </c>
      <c r="Y5" s="369">
        <v>0</v>
      </c>
      <c r="Z5" s="369">
        <v>0</v>
      </c>
      <c r="AA5" s="369">
        <v>0</v>
      </c>
      <c r="AB5" s="369">
        <v>0</v>
      </c>
      <c r="AC5" s="369">
        <v>0</v>
      </c>
      <c r="AD5" s="369">
        <v>0</v>
      </c>
      <c r="AE5" s="369">
        <v>0</v>
      </c>
      <c r="AF5" s="369">
        <v>0</v>
      </c>
      <c r="AG5" s="369">
        <v>0</v>
      </c>
      <c r="AH5" s="369">
        <v>0</v>
      </c>
      <c r="AI5" s="369">
        <v>0</v>
      </c>
      <c r="AJ5" s="369">
        <v>0</v>
      </c>
      <c r="AK5" s="369">
        <v>0</v>
      </c>
      <c r="AL5" s="369">
        <v>0</v>
      </c>
      <c r="AM5" s="369">
        <v>0</v>
      </c>
      <c r="AN5" s="369">
        <v>0</v>
      </c>
    </row>
    <row r="6" spans="1:40">
      <c r="A6" s="523" t="s">
        <v>469</v>
      </c>
      <c r="B6" s="369">
        <v>0</v>
      </c>
      <c r="C6" s="369">
        <v>0</v>
      </c>
      <c r="D6" s="369">
        <v>0</v>
      </c>
      <c r="E6" s="369">
        <v>0</v>
      </c>
      <c r="F6" s="369">
        <v>0</v>
      </c>
      <c r="G6" s="369">
        <v>0</v>
      </c>
      <c r="H6" s="369">
        <v>0</v>
      </c>
      <c r="I6" s="369">
        <v>0</v>
      </c>
      <c r="J6" s="369">
        <v>0</v>
      </c>
      <c r="K6" s="369">
        <v>0</v>
      </c>
      <c r="L6" s="369">
        <v>0</v>
      </c>
      <c r="M6" s="369">
        <v>0</v>
      </c>
      <c r="N6" s="369">
        <v>0</v>
      </c>
      <c r="O6" s="369">
        <v>0</v>
      </c>
      <c r="P6" s="369">
        <v>0</v>
      </c>
      <c r="Q6" s="369">
        <v>0</v>
      </c>
      <c r="R6" s="369">
        <v>0</v>
      </c>
      <c r="S6" s="369">
        <v>0</v>
      </c>
      <c r="T6" s="369">
        <v>0</v>
      </c>
      <c r="U6" s="369">
        <v>0</v>
      </c>
      <c r="V6" s="369">
        <v>0</v>
      </c>
      <c r="W6" s="369">
        <v>0</v>
      </c>
      <c r="X6" s="369">
        <v>0</v>
      </c>
      <c r="Y6" s="369">
        <v>0</v>
      </c>
      <c r="Z6" s="369">
        <v>0</v>
      </c>
      <c r="AA6" s="369">
        <v>0</v>
      </c>
      <c r="AB6" s="369">
        <v>0</v>
      </c>
      <c r="AC6" s="369">
        <v>0</v>
      </c>
      <c r="AD6" s="369">
        <v>0</v>
      </c>
      <c r="AE6" s="369">
        <v>0</v>
      </c>
      <c r="AF6" s="369">
        <v>0</v>
      </c>
      <c r="AG6" s="369">
        <v>0</v>
      </c>
      <c r="AH6" s="369">
        <v>0</v>
      </c>
      <c r="AI6" s="369">
        <v>0</v>
      </c>
      <c r="AJ6" s="369">
        <v>0</v>
      </c>
      <c r="AK6" s="369">
        <v>0</v>
      </c>
      <c r="AL6" s="369">
        <v>0</v>
      </c>
      <c r="AM6" s="369">
        <v>0</v>
      </c>
      <c r="AN6" s="369">
        <v>0</v>
      </c>
    </row>
    <row r="9" spans="1:40">
      <c r="B9" s="420" t="s">
        <v>367</v>
      </c>
      <c r="C9" s="357" t="str">
        <f>B9</f>
        <v xml:space="preserve">Agriculture, forestry and fishing </v>
      </c>
      <c r="D9" s="357" t="str">
        <f>C9</f>
        <v xml:space="preserve">Agriculture, forestry and fishing </v>
      </c>
      <c r="E9" s="357" t="s">
        <v>398</v>
      </c>
      <c r="F9" s="357" t="str">
        <f>E9</f>
        <v>02 Chemical and petrochemical</v>
      </c>
      <c r="G9" s="357" t="str">
        <f>F9</f>
        <v>02 Chemical and petrochemical</v>
      </c>
      <c r="H9" s="357" t="s">
        <v>399</v>
      </c>
      <c r="I9" s="357" t="str">
        <f>H9</f>
        <v>03 Non-ferrous metal</v>
      </c>
      <c r="J9" s="357" t="str">
        <f>I9</f>
        <v>03 Non-ferrous metal</v>
      </c>
      <c r="K9" s="357" t="s">
        <v>400</v>
      </c>
      <c r="L9" s="357" t="str">
        <f>K9</f>
        <v>04 Non-metallic minerals</v>
      </c>
      <c r="M9" s="357" t="str">
        <f>L9</f>
        <v>04 Non-metallic minerals</v>
      </c>
      <c r="N9" s="357" t="s">
        <v>401</v>
      </c>
      <c r="O9" s="357" t="str">
        <f>N9</f>
        <v>05 Transport equipment</v>
      </c>
      <c r="P9" s="357" t="str">
        <f>O9</f>
        <v>05 Transport equipment</v>
      </c>
      <c r="Q9" s="357" t="s">
        <v>402</v>
      </c>
      <c r="R9" s="357" t="str">
        <f>Q9</f>
        <v>06 Machinery</v>
      </c>
      <c r="S9" s="357" t="str">
        <f>R9</f>
        <v>06 Machinery</v>
      </c>
      <c r="T9" s="357" t="s">
        <v>403</v>
      </c>
      <c r="U9" s="357" t="str">
        <f>T9</f>
        <v>07 Mining and quarrying</v>
      </c>
      <c r="V9" s="357" t="str">
        <f>U9</f>
        <v>07 Mining and quarrying</v>
      </c>
      <c r="W9" s="357" t="s">
        <v>404</v>
      </c>
      <c r="X9" s="357" t="str">
        <f>W9</f>
        <v>08 Food and tobacco</v>
      </c>
      <c r="Y9" s="357" t="str">
        <f>X9</f>
        <v>08 Food and tobacco</v>
      </c>
      <c r="Z9" s="357" t="s">
        <v>405</v>
      </c>
      <c r="AA9" s="357" t="str">
        <f>Z9</f>
        <v>09 Paper, pulp and printing</v>
      </c>
      <c r="AB9" s="357" t="str">
        <f>AA9</f>
        <v>09 Paper, pulp and printing</v>
      </c>
      <c r="AC9" s="357" t="s">
        <v>406</v>
      </c>
      <c r="AD9" s="357" t="str">
        <f>AC9</f>
        <v>010 Wood and wood products</v>
      </c>
      <c r="AE9" s="357" t="str">
        <f>AD9</f>
        <v>010 Wood and wood products</v>
      </c>
      <c r="AF9" s="357" t="s">
        <v>407</v>
      </c>
      <c r="AG9" s="357" t="str">
        <f>AF9</f>
        <v>011 Textile and leather</v>
      </c>
      <c r="AH9" s="357" t="str">
        <f>AG9</f>
        <v>011 Textile and leather</v>
      </c>
      <c r="AI9" s="357" t="s">
        <v>408</v>
      </c>
      <c r="AJ9" s="357" t="str">
        <f>AI9</f>
        <v>012 Construction</v>
      </c>
      <c r="AK9" s="357" t="str">
        <f>AJ9</f>
        <v>012 Construction</v>
      </c>
      <c r="AL9" s="357" t="s">
        <v>409</v>
      </c>
      <c r="AM9" s="357" t="str">
        <f>AL9</f>
        <v>013 Non-specified</v>
      </c>
      <c r="AN9" s="357" t="str">
        <f>AM9</f>
        <v>013 Non-specified</v>
      </c>
    </row>
    <row r="14" spans="1:40" s="386" customFormat="1"/>
    <row r="15" spans="1:40" ht="15" customHeight="1">
      <c r="C15" s="615" t="s">
        <v>267</v>
      </c>
      <c r="D15" s="615"/>
      <c r="E15" s="615" t="s">
        <v>268</v>
      </c>
      <c r="F15" s="615"/>
      <c r="G15" s="358"/>
      <c r="H15" s="615" t="s">
        <v>269</v>
      </c>
      <c r="I15" s="615"/>
      <c r="J15" s="615"/>
      <c r="L15" s="615" t="s">
        <v>270</v>
      </c>
      <c r="M15" s="615"/>
      <c r="N15" s="615"/>
      <c r="P15" s="615" t="s">
        <v>271</v>
      </c>
      <c r="Q15" s="615"/>
      <c r="R15" s="615"/>
    </row>
    <row r="16" spans="1:40">
      <c r="A16" s="359"/>
      <c r="C16" s="360">
        <v>2010</v>
      </c>
      <c r="D16" s="360">
        <v>2012</v>
      </c>
      <c r="E16" s="360">
        <v>2010</v>
      </c>
      <c r="F16" s="360">
        <v>2012</v>
      </c>
      <c r="H16" s="360">
        <v>2010</v>
      </c>
      <c r="I16" s="360">
        <v>2012</v>
      </c>
      <c r="J16" s="360">
        <v>2014</v>
      </c>
      <c r="L16" s="360">
        <v>2010</v>
      </c>
      <c r="M16" s="360">
        <v>2012</v>
      </c>
      <c r="N16" s="360">
        <v>2014</v>
      </c>
      <c r="P16" s="360">
        <v>2010</v>
      </c>
      <c r="Q16" s="360">
        <v>2012</v>
      </c>
      <c r="R16" s="360">
        <v>2014</v>
      </c>
    </row>
    <row r="17" spans="1:18">
      <c r="A17" s="617" t="s">
        <v>272</v>
      </c>
      <c r="B17" s="361" t="s">
        <v>273</v>
      </c>
      <c r="C17" s="362">
        <v>738348</v>
      </c>
      <c r="D17" s="362">
        <v>732580</v>
      </c>
      <c r="E17" s="363">
        <v>4079</v>
      </c>
      <c r="F17" s="363">
        <v>3054</v>
      </c>
      <c r="H17" s="362">
        <v>271662</v>
      </c>
      <c r="I17" s="362">
        <v>278352</v>
      </c>
      <c r="J17" s="362">
        <v>284962</v>
      </c>
      <c r="L17" s="362">
        <v>3111</v>
      </c>
      <c r="M17" s="362">
        <v>3304</v>
      </c>
      <c r="N17" s="362">
        <v>3453</v>
      </c>
      <c r="P17" s="362">
        <v>38952</v>
      </c>
      <c r="Q17" s="362">
        <v>41807</v>
      </c>
      <c r="R17" s="362">
        <v>42323</v>
      </c>
    </row>
    <row r="18" spans="1:18">
      <c r="A18" s="617"/>
      <c r="B18" s="361" t="s">
        <v>274</v>
      </c>
      <c r="C18" s="616">
        <v>778396</v>
      </c>
      <c r="D18" s="362"/>
      <c r="E18" s="363">
        <v>31</v>
      </c>
      <c r="F18" s="363">
        <v>57</v>
      </c>
      <c r="H18" s="362">
        <v>536499</v>
      </c>
      <c r="I18" s="362">
        <v>556254</v>
      </c>
      <c r="J18" s="362">
        <v>575757</v>
      </c>
      <c r="L18" s="362">
        <v>5542</v>
      </c>
      <c r="M18" s="362">
        <v>6020</v>
      </c>
      <c r="N18" s="362">
        <v>6390</v>
      </c>
      <c r="P18" s="362">
        <v>41663</v>
      </c>
      <c r="Q18" s="362">
        <v>40509</v>
      </c>
      <c r="R18" s="362">
        <v>49616</v>
      </c>
    </row>
    <row r="19" spans="1:18">
      <c r="A19" s="617"/>
      <c r="B19" s="361" t="s">
        <v>275</v>
      </c>
      <c r="C19" s="616"/>
      <c r="D19" s="362">
        <v>772252</v>
      </c>
      <c r="E19" s="363">
        <v>23</v>
      </c>
      <c r="F19" s="364" t="s">
        <v>276</v>
      </c>
      <c r="H19" s="362">
        <v>586860</v>
      </c>
      <c r="I19" s="362">
        <v>613285</v>
      </c>
      <c r="J19" s="362">
        <v>634463</v>
      </c>
      <c r="L19" s="362">
        <v>4618</v>
      </c>
      <c r="M19" s="362">
        <v>5089</v>
      </c>
      <c r="N19" s="362">
        <v>5484</v>
      </c>
      <c r="P19" s="362">
        <v>30357</v>
      </c>
      <c r="Q19" s="362">
        <v>32379</v>
      </c>
      <c r="R19" s="362">
        <v>35806</v>
      </c>
    </row>
    <row r="20" spans="1:18">
      <c r="A20" s="617"/>
      <c r="B20" s="361" t="s">
        <v>277</v>
      </c>
      <c r="C20" s="362">
        <v>1053545</v>
      </c>
      <c r="D20" s="362">
        <v>1043902</v>
      </c>
      <c r="E20" s="363">
        <v>0</v>
      </c>
      <c r="F20" s="363">
        <v>0</v>
      </c>
      <c r="H20" s="362">
        <v>190709</v>
      </c>
      <c r="I20" s="362">
        <v>192791</v>
      </c>
      <c r="J20" s="362">
        <v>194433</v>
      </c>
      <c r="L20" s="362">
        <v>2104</v>
      </c>
      <c r="M20" s="362">
        <v>2187</v>
      </c>
      <c r="N20" s="362">
        <v>2276</v>
      </c>
      <c r="P20" s="362">
        <v>17113</v>
      </c>
      <c r="Q20" s="362">
        <v>19302</v>
      </c>
      <c r="R20" s="362">
        <v>19846</v>
      </c>
    </row>
    <row r="21" spans="1:18">
      <c r="A21" s="617"/>
      <c r="B21" s="361" t="s">
        <v>278</v>
      </c>
      <c r="C21" s="362">
        <v>1021771</v>
      </c>
      <c r="D21" s="362">
        <v>1003506</v>
      </c>
      <c r="E21" s="363">
        <v>0</v>
      </c>
      <c r="F21" s="363">
        <v>0</v>
      </c>
      <c r="H21" s="362">
        <v>185216</v>
      </c>
      <c r="I21" s="362">
        <v>187147</v>
      </c>
      <c r="J21" s="362">
        <v>187820</v>
      </c>
      <c r="L21" s="362">
        <v>2509</v>
      </c>
      <c r="M21" s="362">
        <v>2640</v>
      </c>
      <c r="N21" s="362">
        <v>2703</v>
      </c>
      <c r="P21" s="362">
        <v>15262</v>
      </c>
      <c r="Q21" s="362">
        <v>16320</v>
      </c>
      <c r="R21" s="362">
        <v>17732</v>
      </c>
    </row>
    <row r="22" spans="1:18">
      <c r="A22" s="617"/>
      <c r="B22" s="361" t="s">
        <v>279</v>
      </c>
      <c r="C22" s="362">
        <v>514576</v>
      </c>
      <c r="D22" s="362">
        <v>508558</v>
      </c>
      <c r="E22" s="363">
        <v>18</v>
      </c>
      <c r="F22" s="364" t="s">
        <v>276</v>
      </c>
      <c r="H22" s="362">
        <v>257673</v>
      </c>
      <c r="I22" s="362">
        <v>265164</v>
      </c>
      <c r="J22" s="362">
        <v>272228</v>
      </c>
      <c r="L22" s="362">
        <v>3522</v>
      </c>
      <c r="M22" s="362">
        <v>3824</v>
      </c>
      <c r="N22" s="362">
        <v>4020</v>
      </c>
      <c r="P22" s="362">
        <v>43314</v>
      </c>
      <c r="Q22" s="362">
        <v>45687</v>
      </c>
      <c r="R22" s="362">
        <v>47588</v>
      </c>
    </row>
    <row r="23" spans="1:18">
      <c r="A23" s="617"/>
      <c r="B23" s="361" t="s">
        <v>280</v>
      </c>
      <c r="C23" s="362">
        <v>410473</v>
      </c>
      <c r="D23" s="362">
        <v>409095</v>
      </c>
      <c r="E23" s="363">
        <v>904</v>
      </c>
      <c r="F23" s="363">
        <v>816</v>
      </c>
      <c r="H23" s="362">
        <v>231286</v>
      </c>
      <c r="I23" s="362">
        <v>236424</v>
      </c>
      <c r="J23" s="362">
        <v>240860</v>
      </c>
      <c r="L23" s="362">
        <v>2687</v>
      </c>
      <c r="M23" s="362">
        <v>2801</v>
      </c>
      <c r="N23" s="362">
        <v>2926</v>
      </c>
      <c r="P23" s="362">
        <v>52676</v>
      </c>
      <c r="Q23" s="362">
        <v>59615</v>
      </c>
      <c r="R23" s="362">
        <v>59933</v>
      </c>
    </row>
    <row r="24" spans="1:18">
      <c r="A24" s="617"/>
      <c r="B24" s="361" t="s">
        <v>281</v>
      </c>
      <c r="C24" s="362">
        <v>250134</v>
      </c>
      <c r="D24" s="362">
        <v>243718</v>
      </c>
      <c r="E24" s="363">
        <v>440</v>
      </c>
      <c r="F24" s="363">
        <v>678</v>
      </c>
      <c r="H24" s="362">
        <v>168231</v>
      </c>
      <c r="I24" s="362">
        <v>170023</v>
      </c>
      <c r="J24" s="362">
        <v>171469</v>
      </c>
      <c r="L24" s="362">
        <v>2040</v>
      </c>
      <c r="M24" s="362">
        <v>2185</v>
      </c>
      <c r="N24" s="362">
        <v>2264</v>
      </c>
      <c r="P24" s="362">
        <v>34478</v>
      </c>
      <c r="Q24" s="362">
        <v>33228</v>
      </c>
      <c r="R24" s="362">
        <v>34083</v>
      </c>
    </row>
    <row r="25" spans="1:18">
      <c r="A25" s="617"/>
      <c r="B25" s="361" t="s">
        <v>282</v>
      </c>
      <c r="C25" s="362">
        <v>110799</v>
      </c>
      <c r="D25" s="362">
        <v>110102</v>
      </c>
      <c r="E25" s="363">
        <v>2277</v>
      </c>
      <c r="F25" s="363">
        <v>2214</v>
      </c>
      <c r="H25" s="362">
        <v>108499</v>
      </c>
      <c r="I25" s="362">
        <v>111495</v>
      </c>
      <c r="J25" s="362">
        <v>113747</v>
      </c>
      <c r="L25" s="362">
        <v>1353</v>
      </c>
      <c r="M25" s="362">
        <v>1458</v>
      </c>
      <c r="N25" s="362">
        <v>1555</v>
      </c>
      <c r="P25" s="362">
        <v>10935</v>
      </c>
      <c r="Q25" s="362">
        <v>9834</v>
      </c>
      <c r="R25" s="362">
        <v>10135</v>
      </c>
    </row>
    <row r="26" spans="1:18">
      <c r="A26" s="617"/>
      <c r="B26" s="361" t="s">
        <v>283</v>
      </c>
      <c r="C26" s="362">
        <v>188389</v>
      </c>
      <c r="D26" s="362">
        <v>182735</v>
      </c>
      <c r="E26" s="363">
        <v>20418</v>
      </c>
      <c r="F26" s="363">
        <v>15820</v>
      </c>
      <c r="H26" s="362">
        <v>170377</v>
      </c>
      <c r="I26" s="362">
        <v>174324</v>
      </c>
      <c r="J26" s="362">
        <v>178478</v>
      </c>
      <c r="L26" s="362">
        <v>2216</v>
      </c>
      <c r="M26" s="362">
        <v>2373</v>
      </c>
      <c r="N26" s="362">
        <v>2514</v>
      </c>
      <c r="P26" s="362">
        <v>59790</v>
      </c>
      <c r="Q26" s="362">
        <v>57516</v>
      </c>
      <c r="R26" s="362">
        <v>71780</v>
      </c>
    </row>
    <row r="27" spans="1:18">
      <c r="A27" s="617"/>
      <c r="B27" s="361" t="s">
        <v>284</v>
      </c>
      <c r="C27" s="374">
        <v>999097</v>
      </c>
      <c r="D27" s="362">
        <v>998029</v>
      </c>
      <c r="E27" s="363">
        <v>143625</v>
      </c>
      <c r="F27" s="363">
        <v>76213</v>
      </c>
      <c r="H27" s="362">
        <v>427947</v>
      </c>
      <c r="I27" s="362">
        <v>443115</v>
      </c>
      <c r="J27" s="362">
        <v>459625</v>
      </c>
      <c r="L27" s="362">
        <v>3884</v>
      </c>
      <c r="M27" s="362">
        <v>4190</v>
      </c>
      <c r="N27" s="362">
        <v>4335</v>
      </c>
      <c r="P27" s="362">
        <v>66017</v>
      </c>
      <c r="Q27" s="362">
        <v>80256</v>
      </c>
      <c r="R27" s="362">
        <v>85009</v>
      </c>
    </row>
    <row r="28" spans="1:18">
      <c r="A28" s="617"/>
      <c r="B28" s="365" t="s">
        <v>286</v>
      </c>
      <c r="C28" s="362">
        <v>414683</v>
      </c>
      <c r="D28" s="362">
        <v>404670</v>
      </c>
      <c r="E28" s="363">
        <v>667166</v>
      </c>
      <c r="F28" s="363">
        <v>487093</v>
      </c>
      <c r="H28" s="362">
        <v>477175</v>
      </c>
      <c r="I28" s="362">
        <v>490570</v>
      </c>
      <c r="J28" s="362">
        <v>505246</v>
      </c>
      <c r="L28" s="362">
        <v>4647</v>
      </c>
      <c r="M28" s="362">
        <v>4911</v>
      </c>
      <c r="N28" s="362">
        <v>5122</v>
      </c>
      <c r="P28" s="362">
        <v>102341</v>
      </c>
      <c r="Q28" s="362">
        <v>128552</v>
      </c>
      <c r="R28" s="362">
        <v>130514</v>
      </c>
    </row>
    <row r="29" spans="1:18">
      <c r="A29" s="618"/>
      <c r="B29" s="365" t="s">
        <v>287</v>
      </c>
      <c r="C29" s="362">
        <v>447064</v>
      </c>
      <c r="D29" s="362">
        <v>429848</v>
      </c>
      <c r="E29" s="363">
        <v>175494</v>
      </c>
      <c r="F29" s="363">
        <v>144199</v>
      </c>
      <c r="H29" s="362">
        <v>107080</v>
      </c>
      <c r="I29" s="362">
        <v>108201</v>
      </c>
      <c r="J29" s="362">
        <v>108965</v>
      </c>
      <c r="L29" s="362">
        <v>1402</v>
      </c>
      <c r="M29" s="362">
        <v>1476</v>
      </c>
      <c r="N29" s="362">
        <v>1496</v>
      </c>
      <c r="P29" s="362">
        <v>25361</v>
      </c>
      <c r="Q29" s="362">
        <v>26324</v>
      </c>
      <c r="R29" s="362">
        <v>27010</v>
      </c>
    </row>
    <row r="30" spans="1:18">
      <c r="A30" s="619" t="s">
        <v>285</v>
      </c>
      <c r="B30" s="370" t="s">
        <v>288</v>
      </c>
      <c r="C30" s="371">
        <v>567702</v>
      </c>
      <c r="D30" s="371">
        <v>548806</v>
      </c>
      <c r="E30" s="372">
        <v>686310</v>
      </c>
      <c r="F30" s="372">
        <v>518127</v>
      </c>
      <c r="G30" s="373"/>
      <c r="H30" s="371">
        <v>251262</v>
      </c>
      <c r="I30" s="371">
        <v>256628</v>
      </c>
      <c r="J30" s="371">
        <v>261530</v>
      </c>
      <c r="K30" s="373"/>
      <c r="L30" s="371">
        <v>2706</v>
      </c>
      <c r="M30" s="371">
        <v>2900</v>
      </c>
      <c r="N30" s="371">
        <v>2943</v>
      </c>
      <c r="O30" s="373"/>
      <c r="P30" s="371">
        <v>72807</v>
      </c>
      <c r="Q30" s="371">
        <v>75575</v>
      </c>
      <c r="R30" s="371">
        <v>83382</v>
      </c>
    </row>
    <row r="31" spans="1:18">
      <c r="A31" s="617"/>
      <c r="B31" s="365" t="s">
        <v>289</v>
      </c>
      <c r="C31" s="362">
        <v>745976</v>
      </c>
      <c r="D31" s="362">
        <v>740006</v>
      </c>
      <c r="E31" s="363">
        <v>52761</v>
      </c>
      <c r="F31" s="363">
        <v>45585</v>
      </c>
      <c r="H31" s="362">
        <v>290547</v>
      </c>
      <c r="I31" s="362">
        <v>297950</v>
      </c>
      <c r="J31" s="362">
        <v>306197</v>
      </c>
      <c r="L31" s="362">
        <v>2568</v>
      </c>
      <c r="M31" s="362">
        <v>2783</v>
      </c>
      <c r="N31" s="362">
        <v>2905</v>
      </c>
      <c r="P31" s="362">
        <v>31925</v>
      </c>
      <c r="Q31" s="362">
        <v>32766</v>
      </c>
      <c r="R31" s="362">
        <v>43622</v>
      </c>
    </row>
    <row r="32" spans="1:18">
      <c r="A32" s="617"/>
      <c r="B32" s="365" t="s">
        <v>290</v>
      </c>
      <c r="C32" s="362">
        <v>871595</v>
      </c>
      <c r="D32" s="362">
        <v>864380</v>
      </c>
      <c r="E32" s="363">
        <v>36847</v>
      </c>
      <c r="F32" s="363">
        <v>31775</v>
      </c>
      <c r="H32" s="362">
        <v>131555</v>
      </c>
      <c r="I32" s="362">
        <v>133390</v>
      </c>
      <c r="J32" s="362">
        <v>135142</v>
      </c>
      <c r="L32" s="362">
        <v>1137</v>
      </c>
      <c r="M32" s="362">
        <v>1234</v>
      </c>
      <c r="N32" s="362">
        <v>1304</v>
      </c>
      <c r="P32" s="362">
        <v>13661</v>
      </c>
      <c r="Q32" s="362">
        <v>16946</v>
      </c>
      <c r="R32" s="362">
        <v>16540</v>
      </c>
    </row>
    <row r="33" spans="1:18">
      <c r="A33" s="617"/>
      <c r="B33" s="365" t="s">
        <v>291</v>
      </c>
      <c r="C33" s="362">
        <v>570093</v>
      </c>
      <c r="D33" s="362">
        <v>560277</v>
      </c>
      <c r="E33" s="363">
        <v>529812</v>
      </c>
      <c r="F33" s="363">
        <v>464732</v>
      </c>
      <c r="H33" s="362">
        <v>236271</v>
      </c>
      <c r="I33" s="362">
        <v>238320</v>
      </c>
      <c r="J33" s="362">
        <v>240877</v>
      </c>
      <c r="L33" s="362">
        <v>2025</v>
      </c>
      <c r="M33" s="362">
        <v>2147</v>
      </c>
      <c r="N33" s="362">
        <v>2236</v>
      </c>
      <c r="P33" s="362">
        <v>31063</v>
      </c>
      <c r="Q33" s="362">
        <v>34651</v>
      </c>
      <c r="R33" s="362">
        <v>37387</v>
      </c>
    </row>
    <row r="34" spans="1:18">
      <c r="A34" s="617"/>
      <c r="B34" s="365" t="s">
        <v>292</v>
      </c>
      <c r="C34" s="362">
        <v>253492</v>
      </c>
      <c r="D34" s="362">
        <v>244042</v>
      </c>
      <c r="E34" s="363">
        <v>186155</v>
      </c>
      <c r="F34" s="363">
        <v>179912</v>
      </c>
      <c r="H34" s="362">
        <v>156494</v>
      </c>
      <c r="I34" s="362">
        <v>158650</v>
      </c>
      <c r="J34" s="362">
        <v>162050</v>
      </c>
      <c r="L34" s="362">
        <v>1420</v>
      </c>
      <c r="M34" s="362">
        <v>1466</v>
      </c>
      <c r="N34" s="362">
        <v>1539</v>
      </c>
      <c r="P34" s="362">
        <v>8541</v>
      </c>
      <c r="Q34" s="362">
        <v>10298</v>
      </c>
      <c r="R34" s="362">
        <v>11724</v>
      </c>
    </row>
    <row r="35" spans="1:18">
      <c r="A35" s="617"/>
      <c r="B35" s="365" t="s">
        <v>293</v>
      </c>
      <c r="C35" s="362">
        <v>93965</v>
      </c>
      <c r="D35" s="362">
        <v>95420</v>
      </c>
      <c r="E35" s="363">
        <v>169648</v>
      </c>
      <c r="F35" s="363">
        <v>166197</v>
      </c>
      <c r="H35" s="362">
        <v>72856</v>
      </c>
      <c r="I35" s="362">
        <v>73787</v>
      </c>
      <c r="J35" s="362">
        <v>75207</v>
      </c>
      <c r="L35" s="362">
        <v>631</v>
      </c>
      <c r="M35" s="362">
        <v>658</v>
      </c>
      <c r="N35" s="362">
        <v>675</v>
      </c>
      <c r="P35" s="362">
        <v>4515</v>
      </c>
      <c r="Q35" s="362">
        <v>6722</v>
      </c>
      <c r="R35" s="362">
        <v>7169</v>
      </c>
    </row>
    <row r="36" spans="1:18">
      <c r="C36" s="366"/>
      <c r="D36" s="367"/>
    </row>
    <row r="37" spans="1:18">
      <c r="A37" s="613" t="s">
        <v>294</v>
      </c>
      <c r="B37" s="357" t="s">
        <v>295</v>
      </c>
      <c r="C37" s="357">
        <f>SUM(C17:C29)/SUM(C17:C35)</f>
        <v>0.69064878528604601</v>
      </c>
      <c r="D37" s="357">
        <f t="shared" ref="D37:F37" si="1">SUM(D17:D29)/SUM(D17:D35)</f>
        <v>0.69137142756627978</v>
      </c>
      <c r="E37" s="357">
        <f t="shared" si="1"/>
        <v>0.37910013721932073</v>
      </c>
      <c r="F37" s="357">
        <f t="shared" si="1"/>
        <v>0.34175219708004601</v>
      </c>
      <c r="H37" s="357">
        <f>SUM(H17:H29)/SUM(H17:H35)</f>
        <v>0.76555406643490731</v>
      </c>
      <c r="I37" s="357">
        <f t="shared" ref="I37:J37" si="2">SUM(I17:I29)/SUM(I17:I35)</f>
        <v>0.76759823260534266</v>
      </c>
      <c r="J37" s="357">
        <f t="shared" si="2"/>
        <v>0.76884124973380596</v>
      </c>
      <c r="L37" s="357">
        <f>SUM(L17:L29)/SUM(L17:L35)</f>
        <v>0.79077051993136749</v>
      </c>
      <c r="M37" s="357">
        <f t="shared" ref="M37:N37" si="3">SUM(M17:M29)/SUM(M17:M35)</f>
        <v>0.79144763822092978</v>
      </c>
      <c r="N37" s="357">
        <f t="shared" si="3"/>
        <v>0.79333808336302103</v>
      </c>
      <c r="P37" s="357">
        <f>SUM(P17:P29)/SUM(P17:P35)</f>
        <v>0.76809542632329253</v>
      </c>
      <c r="Q37" s="357">
        <f t="shared" ref="Q37:R37" si="4">SUM(Q17:Q29)/SUM(Q17:Q35)</f>
        <v>0.76967201058979262</v>
      </c>
      <c r="R37" s="357">
        <f t="shared" si="4"/>
        <v>0.75959547593295951</v>
      </c>
    </row>
    <row r="38" spans="1:18">
      <c r="A38" s="613"/>
      <c r="B38" s="357" t="s">
        <v>296</v>
      </c>
      <c r="C38" s="357">
        <f>SUM(C30:C35)/SUM(C17:C35)</f>
        <v>0.30935121471395394</v>
      </c>
      <c r="D38" s="357">
        <f t="shared" ref="D38:F38" si="5">SUM(D30:D35)/SUM(D17:D35)</f>
        <v>0.30862857243372016</v>
      </c>
      <c r="E38" s="357">
        <f t="shared" si="5"/>
        <v>0.62089986278067932</v>
      </c>
      <c r="F38" s="357">
        <f t="shared" si="5"/>
        <v>0.65824780291995399</v>
      </c>
      <c r="H38" s="357">
        <f>SUM(H30:H35)/SUM(H17:H35)</f>
        <v>0.23444593356509275</v>
      </c>
      <c r="I38" s="357">
        <f t="shared" ref="I38:J38" si="6">SUM(I30:I35)/SUM(I17:I35)</f>
        <v>0.23240176739465729</v>
      </c>
      <c r="J38" s="357">
        <f t="shared" si="6"/>
        <v>0.23115875026619398</v>
      </c>
      <c r="L38" s="357">
        <f>SUM(L30:L35)/SUM(L17:L35)</f>
        <v>0.20922948006863254</v>
      </c>
      <c r="M38" s="357">
        <f t="shared" ref="M38:N38" si="7">SUM(M30:M35)/SUM(M17:M35)</f>
        <v>0.20855236177907019</v>
      </c>
      <c r="N38" s="357">
        <f t="shared" si="7"/>
        <v>0.20666191663697897</v>
      </c>
      <c r="P38" s="357">
        <f>SUM(P30:P35)/SUM(P17:P35)</f>
        <v>0.2319045736767075</v>
      </c>
      <c r="Q38" s="357">
        <f t="shared" ref="Q38:R38" si="8">SUM(Q30:Q35)/SUM(Q17:Q35)</f>
        <v>0.23032798941020738</v>
      </c>
      <c r="R38" s="357">
        <f t="shared" si="8"/>
        <v>0.24040452406704049</v>
      </c>
    </row>
    <row r="39" spans="1:18">
      <c r="A39" s="368"/>
    </row>
    <row r="40" spans="1:18">
      <c r="A40" s="368"/>
      <c r="C40" s="357">
        <v>2010</v>
      </c>
      <c r="D40" s="357">
        <v>2012</v>
      </c>
    </row>
    <row r="41" spans="1:18">
      <c r="A41" s="614" t="s">
        <v>297</v>
      </c>
      <c r="B41" s="357" t="s">
        <v>298</v>
      </c>
      <c r="C41" s="357">
        <v>14.391</v>
      </c>
      <c r="D41" s="357">
        <v>13.577999999999999</v>
      </c>
    </row>
    <row r="42" spans="1:18">
      <c r="A42" s="614"/>
      <c r="B42" s="357" t="s">
        <v>299</v>
      </c>
      <c r="C42" s="357">
        <v>20.29</v>
      </c>
      <c r="D42" s="357">
        <v>21.97</v>
      </c>
    </row>
  </sheetData>
  <mergeCells count="10">
    <mergeCell ref="A37:A38"/>
    <mergeCell ref="A41:A42"/>
    <mergeCell ref="P15:R15"/>
    <mergeCell ref="C18:C19"/>
    <mergeCell ref="A17:A29"/>
    <mergeCell ref="A30:A35"/>
    <mergeCell ref="C15:D15"/>
    <mergeCell ref="E15:F15"/>
    <mergeCell ref="H15:J15"/>
    <mergeCell ref="L15:N15"/>
  </mergeCells>
  <pageMargins left="0.7" right="0.7" top="0.75" bottom="0.75" header="0.3" footer="0.3"/>
  <pageSetup orientation="portrait" horizontalDpi="1200" verticalDpi="12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5"/>
  <sheetViews>
    <sheetView showGridLines="0" zoomScaleNormal="85" workbookViewId="0">
      <pane xSplit="3" ySplit="5" topLeftCell="D35" activePane="bottomRight" state="frozen"/>
      <selection activeCell="N5" sqref="N5"/>
      <selection pane="topRight" activeCell="N5" sqref="N5"/>
      <selection pane="bottomLeft" activeCell="N5" sqref="N5"/>
      <selection pane="bottomRight" activeCell="R4" sqref="R4:R5"/>
    </sheetView>
  </sheetViews>
  <sheetFormatPr defaultColWidth="9.109375" defaultRowHeight="13.8"/>
  <cols>
    <col min="1" max="1" width="5.6640625" style="400" customWidth="1"/>
    <col min="2" max="2" width="35.6640625" style="400" customWidth="1"/>
    <col min="3" max="18" width="11.6640625" style="400" customWidth="1"/>
    <col min="19" max="19" width="14.33203125" style="400" customWidth="1"/>
    <col min="20" max="251" width="9.109375" style="400"/>
    <col min="252" max="252" width="5.6640625" style="400" customWidth="1"/>
    <col min="253" max="253" width="35.6640625" style="400" customWidth="1"/>
    <col min="254" max="271" width="11.6640625" style="400" customWidth="1"/>
    <col min="272" max="507" width="9.109375" style="400"/>
    <col min="508" max="508" width="5.6640625" style="400" customWidth="1"/>
    <col min="509" max="509" width="35.6640625" style="400" customWidth="1"/>
    <col min="510" max="527" width="11.6640625" style="400" customWidth="1"/>
    <col min="528" max="763" width="9.109375" style="400"/>
    <col min="764" max="764" width="5.6640625" style="400" customWidth="1"/>
    <col min="765" max="765" width="35.6640625" style="400" customWidth="1"/>
    <col min="766" max="783" width="11.6640625" style="400" customWidth="1"/>
    <col min="784" max="1019" width="9.109375" style="400"/>
    <col min="1020" max="1020" width="5.6640625" style="400" customWidth="1"/>
    <col min="1021" max="1021" width="35.6640625" style="400" customWidth="1"/>
    <col min="1022" max="1039" width="11.6640625" style="400" customWidth="1"/>
    <col min="1040" max="1275" width="9.109375" style="400"/>
    <col min="1276" max="1276" width="5.6640625" style="400" customWidth="1"/>
    <col min="1277" max="1277" width="35.6640625" style="400" customWidth="1"/>
    <col min="1278" max="1295" width="11.6640625" style="400" customWidth="1"/>
    <col min="1296" max="1531" width="9.109375" style="400"/>
    <col min="1532" max="1532" width="5.6640625" style="400" customWidth="1"/>
    <col min="1533" max="1533" width="35.6640625" style="400" customWidth="1"/>
    <col min="1534" max="1551" width="11.6640625" style="400" customWidth="1"/>
    <col min="1552" max="1787" width="9.109375" style="400"/>
    <col min="1788" max="1788" width="5.6640625" style="400" customWidth="1"/>
    <col min="1789" max="1789" width="35.6640625" style="400" customWidth="1"/>
    <col min="1790" max="1807" width="11.6640625" style="400" customWidth="1"/>
    <col min="1808" max="2043" width="9.109375" style="400"/>
    <col min="2044" max="2044" width="5.6640625" style="400" customWidth="1"/>
    <col min="2045" max="2045" width="35.6640625" style="400" customWidth="1"/>
    <col min="2046" max="2063" width="11.6640625" style="400" customWidth="1"/>
    <col min="2064" max="2299" width="9.109375" style="400"/>
    <col min="2300" max="2300" width="5.6640625" style="400" customWidth="1"/>
    <col min="2301" max="2301" width="35.6640625" style="400" customWidth="1"/>
    <col min="2302" max="2319" width="11.6640625" style="400" customWidth="1"/>
    <col min="2320" max="2555" width="9.109375" style="400"/>
    <col min="2556" max="2556" width="5.6640625" style="400" customWidth="1"/>
    <col min="2557" max="2557" width="35.6640625" style="400" customWidth="1"/>
    <col min="2558" max="2575" width="11.6640625" style="400" customWidth="1"/>
    <col min="2576" max="2811" width="9.109375" style="400"/>
    <col min="2812" max="2812" width="5.6640625" style="400" customWidth="1"/>
    <col min="2813" max="2813" width="35.6640625" style="400" customWidth="1"/>
    <col min="2814" max="2831" width="11.6640625" style="400" customWidth="1"/>
    <col min="2832" max="3067" width="9.109375" style="400"/>
    <col min="3068" max="3068" width="5.6640625" style="400" customWidth="1"/>
    <col min="3069" max="3069" width="35.6640625" style="400" customWidth="1"/>
    <col min="3070" max="3087" width="11.6640625" style="400" customWidth="1"/>
    <col min="3088" max="3323" width="9.109375" style="400"/>
    <col min="3324" max="3324" width="5.6640625" style="400" customWidth="1"/>
    <col min="3325" max="3325" width="35.6640625" style="400" customWidth="1"/>
    <col min="3326" max="3343" width="11.6640625" style="400" customWidth="1"/>
    <col min="3344" max="3579" width="9.109375" style="400"/>
    <col min="3580" max="3580" width="5.6640625" style="400" customWidth="1"/>
    <col min="3581" max="3581" width="35.6640625" style="400" customWidth="1"/>
    <col min="3582" max="3599" width="11.6640625" style="400" customWidth="1"/>
    <col min="3600" max="3835" width="9.109375" style="400"/>
    <col min="3836" max="3836" width="5.6640625" style="400" customWidth="1"/>
    <col min="3837" max="3837" width="35.6640625" style="400" customWidth="1"/>
    <col min="3838" max="3855" width="11.6640625" style="400" customWidth="1"/>
    <col min="3856" max="4091" width="9.109375" style="400"/>
    <col min="4092" max="4092" width="5.6640625" style="400" customWidth="1"/>
    <col min="4093" max="4093" width="35.6640625" style="400" customWidth="1"/>
    <col min="4094" max="4111" width="11.6640625" style="400" customWidth="1"/>
    <col min="4112" max="4347" width="9.109375" style="400"/>
    <col min="4348" max="4348" width="5.6640625" style="400" customWidth="1"/>
    <col min="4349" max="4349" width="35.6640625" style="400" customWidth="1"/>
    <col min="4350" max="4367" width="11.6640625" style="400" customWidth="1"/>
    <col min="4368" max="4603" width="9.109375" style="400"/>
    <col min="4604" max="4604" width="5.6640625" style="400" customWidth="1"/>
    <col min="4605" max="4605" width="35.6640625" style="400" customWidth="1"/>
    <col min="4606" max="4623" width="11.6640625" style="400" customWidth="1"/>
    <col min="4624" max="4859" width="9.109375" style="400"/>
    <col min="4860" max="4860" width="5.6640625" style="400" customWidth="1"/>
    <col min="4861" max="4861" width="35.6640625" style="400" customWidth="1"/>
    <col min="4862" max="4879" width="11.6640625" style="400" customWidth="1"/>
    <col min="4880" max="5115" width="9.109375" style="400"/>
    <col min="5116" max="5116" width="5.6640625" style="400" customWidth="1"/>
    <col min="5117" max="5117" width="35.6640625" style="400" customWidth="1"/>
    <col min="5118" max="5135" width="11.6640625" style="400" customWidth="1"/>
    <col min="5136" max="5371" width="9.109375" style="400"/>
    <col min="5372" max="5372" width="5.6640625" style="400" customWidth="1"/>
    <col min="5373" max="5373" width="35.6640625" style="400" customWidth="1"/>
    <col min="5374" max="5391" width="11.6640625" style="400" customWidth="1"/>
    <col min="5392" max="5627" width="9.109375" style="400"/>
    <col min="5628" max="5628" width="5.6640625" style="400" customWidth="1"/>
    <col min="5629" max="5629" width="35.6640625" style="400" customWidth="1"/>
    <col min="5630" max="5647" width="11.6640625" style="400" customWidth="1"/>
    <col min="5648" max="5883" width="9.109375" style="400"/>
    <col min="5884" max="5884" width="5.6640625" style="400" customWidth="1"/>
    <col min="5885" max="5885" width="35.6640625" style="400" customWidth="1"/>
    <col min="5886" max="5903" width="11.6640625" style="400" customWidth="1"/>
    <col min="5904" max="6139" width="9.109375" style="400"/>
    <col min="6140" max="6140" width="5.6640625" style="400" customWidth="1"/>
    <col min="6141" max="6141" width="35.6640625" style="400" customWidth="1"/>
    <col min="6142" max="6159" width="11.6640625" style="400" customWidth="1"/>
    <col min="6160" max="6395" width="9.109375" style="400"/>
    <col min="6396" max="6396" width="5.6640625" style="400" customWidth="1"/>
    <col min="6397" max="6397" width="35.6640625" style="400" customWidth="1"/>
    <col min="6398" max="6415" width="11.6640625" style="400" customWidth="1"/>
    <col min="6416" max="6651" width="9.109375" style="400"/>
    <col min="6652" max="6652" width="5.6640625" style="400" customWidth="1"/>
    <col min="6653" max="6653" width="35.6640625" style="400" customWidth="1"/>
    <col min="6654" max="6671" width="11.6640625" style="400" customWidth="1"/>
    <col min="6672" max="6907" width="9.109375" style="400"/>
    <col min="6908" max="6908" width="5.6640625" style="400" customWidth="1"/>
    <col min="6909" max="6909" width="35.6640625" style="400" customWidth="1"/>
    <col min="6910" max="6927" width="11.6640625" style="400" customWidth="1"/>
    <col min="6928" max="7163" width="9.109375" style="400"/>
    <col min="7164" max="7164" width="5.6640625" style="400" customWidth="1"/>
    <col min="7165" max="7165" width="35.6640625" style="400" customWidth="1"/>
    <col min="7166" max="7183" width="11.6640625" style="400" customWidth="1"/>
    <col min="7184" max="7419" width="9.109375" style="400"/>
    <col min="7420" max="7420" width="5.6640625" style="400" customWidth="1"/>
    <col min="7421" max="7421" width="35.6640625" style="400" customWidth="1"/>
    <col min="7422" max="7439" width="11.6640625" style="400" customWidth="1"/>
    <col min="7440" max="7675" width="9.109375" style="400"/>
    <col min="7676" max="7676" width="5.6640625" style="400" customWidth="1"/>
    <col min="7677" max="7677" width="35.6640625" style="400" customWidth="1"/>
    <col min="7678" max="7695" width="11.6640625" style="400" customWidth="1"/>
    <col min="7696" max="7931" width="9.109375" style="400"/>
    <col min="7932" max="7932" width="5.6640625" style="400" customWidth="1"/>
    <col min="7933" max="7933" width="35.6640625" style="400" customWidth="1"/>
    <col min="7934" max="7951" width="11.6640625" style="400" customWidth="1"/>
    <col min="7952" max="8187" width="9.109375" style="400"/>
    <col min="8188" max="8188" width="5.6640625" style="400" customWidth="1"/>
    <col min="8189" max="8189" width="35.6640625" style="400" customWidth="1"/>
    <col min="8190" max="8207" width="11.6640625" style="400" customWidth="1"/>
    <col min="8208" max="8443" width="9.109375" style="400"/>
    <col min="8444" max="8444" width="5.6640625" style="400" customWidth="1"/>
    <col min="8445" max="8445" width="35.6640625" style="400" customWidth="1"/>
    <col min="8446" max="8463" width="11.6640625" style="400" customWidth="1"/>
    <col min="8464" max="8699" width="9.109375" style="400"/>
    <col min="8700" max="8700" width="5.6640625" style="400" customWidth="1"/>
    <col min="8701" max="8701" width="35.6640625" style="400" customWidth="1"/>
    <col min="8702" max="8719" width="11.6640625" style="400" customWidth="1"/>
    <col min="8720" max="8955" width="9.109375" style="400"/>
    <col min="8956" max="8956" width="5.6640625" style="400" customWidth="1"/>
    <col min="8957" max="8957" width="35.6640625" style="400" customWidth="1"/>
    <col min="8958" max="8975" width="11.6640625" style="400" customWidth="1"/>
    <col min="8976" max="9211" width="9.109375" style="400"/>
    <col min="9212" max="9212" width="5.6640625" style="400" customWidth="1"/>
    <col min="9213" max="9213" width="35.6640625" style="400" customWidth="1"/>
    <col min="9214" max="9231" width="11.6640625" style="400" customWidth="1"/>
    <col min="9232" max="9467" width="9.109375" style="400"/>
    <col min="9468" max="9468" width="5.6640625" style="400" customWidth="1"/>
    <col min="9469" max="9469" width="35.6640625" style="400" customWidth="1"/>
    <col min="9470" max="9487" width="11.6640625" style="400" customWidth="1"/>
    <col min="9488" max="9723" width="9.109375" style="400"/>
    <col min="9724" max="9724" width="5.6640625" style="400" customWidth="1"/>
    <col min="9725" max="9725" width="35.6640625" style="400" customWidth="1"/>
    <col min="9726" max="9743" width="11.6640625" style="400" customWidth="1"/>
    <col min="9744" max="9979" width="9.109375" style="400"/>
    <col min="9980" max="9980" width="5.6640625" style="400" customWidth="1"/>
    <col min="9981" max="9981" width="35.6640625" style="400" customWidth="1"/>
    <col min="9982" max="9999" width="11.6640625" style="400" customWidth="1"/>
    <col min="10000" max="10235" width="9.109375" style="400"/>
    <col min="10236" max="10236" width="5.6640625" style="400" customWidth="1"/>
    <col min="10237" max="10237" width="35.6640625" style="400" customWidth="1"/>
    <col min="10238" max="10255" width="11.6640625" style="400" customWidth="1"/>
    <col min="10256" max="10491" width="9.109375" style="400"/>
    <col min="10492" max="10492" width="5.6640625" style="400" customWidth="1"/>
    <col min="10493" max="10493" width="35.6640625" style="400" customWidth="1"/>
    <col min="10494" max="10511" width="11.6640625" style="400" customWidth="1"/>
    <col min="10512" max="10747" width="9.109375" style="400"/>
    <col min="10748" max="10748" width="5.6640625" style="400" customWidth="1"/>
    <col min="10749" max="10749" width="35.6640625" style="400" customWidth="1"/>
    <col min="10750" max="10767" width="11.6640625" style="400" customWidth="1"/>
    <col min="10768" max="11003" width="9.109375" style="400"/>
    <col min="11004" max="11004" width="5.6640625" style="400" customWidth="1"/>
    <col min="11005" max="11005" width="35.6640625" style="400" customWidth="1"/>
    <col min="11006" max="11023" width="11.6640625" style="400" customWidth="1"/>
    <col min="11024" max="11259" width="9.109375" style="400"/>
    <col min="11260" max="11260" width="5.6640625" style="400" customWidth="1"/>
    <col min="11261" max="11261" width="35.6640625" style="400" customWidth="1"/>
    <col min="11262" max="11279" width="11.6640625" style="400" customWidth="1"/>
    <col min="11280" max="11515" width="9.109375" style="400"/>
    <col min="11516" max="11516" width="5.6640625" style="400" customWidth="1"/>
    <col min="11517" max="11517" width="35.6640625" style="400" customWidth="1"/>
    <col min="11518" max="11535" width="11.6640625" style="400" customWidth="1"/>
    <col min="11536" max="11771" width="9.109375" style="400"/>
    <col min="11772" max="11772" width="5.6640625" style="400" customWidth="1"/>
    <col min="11773" max="11773" width="35.6640625" style="400" customWidth="1"/>
    <col min="11774" max="11791" width="11.6640625" style="400" customWidth="1"/>
    <col min="11792" max="12027" width="9.109375" style="400"/>
    <col min="12028" max="12028" width="5.6640625" style="400" customWidth="1"/>
    <col min="12029" max="12029" width="35.6640625" style="400" customWidth="1"/>
    <col min="12030" max="12047" width="11.6640625" style="400" customWidth="1"/>
    <col min="12048" max="12283" width="9.109375" style="400"/>
    <col min="12284" max="12284" width="5.6640625" style="400" customWidth="1"/>
    <col min="12285" max="12285" width="35.6640625" style="400" customWidth="1"/>
    <col min="12286" max="12303" width="11.6640625" style="400" customWidth="1"/>
    <col min="12304" max="12539" width="9.109375" style="400"/>
    <col min="12540" max="12540" width="5.6640625" style="400" customWidth="1"/>
    <col min="12541" max="12541" width="35.6640625" style="400" customWidth="1"/>
    <col min="12542" max="12559" width="11.6640625" style="400" customWidth="1"/>
    <col min="12560" max="12795" width="9.109375" style="400"/>
    <col min="12796" max="12796" width="5.6640625" style="400" customWidth="1"/>
    <col min="12797" max="12797" width="35.6640625" style="400" customWidth="1"/>
    <col min="12798" max="12815" width="11.6640625" style="400" customWidth="1"/>
    <col min="12816" max="13051" width="9.109375" style="400"/>
    <col min="13052" max="13052" width="5.6640625" style="400" customWidth="1"/>
    <col min="13053" max="13053" width="35.6640625" style="400" customWidth="1"/>
    <col min="13054" max="13071" width="11.6640625" style="400" customWidth="1"/>
    <col min="13072" max="13307" width="9.109375" style="400"/>
    <col min="13308" max="13308" width="5.6640625" style="400" customWidth="1"/>
    <col min="13309" max="13309" width="35.6640625" style="400" customWidth="1"/>
    <col min="13310" max="13327" width="11.6640625" style="400" customWidth="1"/>
    <col min="13328" max="13563" width="9.109375" style="400"/>
    <col min="13564" max="13564" width="5.6640625" style="400" customWidth="1"/>
    <col min="13565" max="13565" width="35.6640625" style="400" customWidth="1"/>
    <col min="13566" max="13583" width="11.6640625" style="400" customWidth="1"/>
    <col min="13584" max="13819" width="9.109375" style="400"/>
    <col min="13820" max="13820" width="5.6640625" style="400" customWidth="1"/>
    <col min="13821" max="13821" width="35.6640625" style="400" customWidth="1"/>
    <col min="13822" max="13839" width="11.6640625" style="400" customWidth="1"/>
    <col min="13840" max="14075" width="9.109375" style="400"/>
    <col min="14076" max="14076" width="5.6640625" style="400" customWidth="1"/>
    <col min="14077" max="14077" width="35.6640625" style="400" customWidth="1"/>
    <col min="14078" max="14095" width="11.6640625" style="400" customWidth="1"/>
    <col min="14096" max="14331" width="9.109375" style="400"/>
    <col min="14332" max="14332" width="5.6640625" style="400" customWidth="1"/>
    <col min="14333" max="14333" width="35.6640625" style="400" customWidth="1"/>
    <col min="14334" max="14351" width="11.6640625" style="400" customWidth="1"/>
    <col min="14352" max="14587" width="9.109375" style="400"/>
    <col min="14588" max="14588" width="5.6640625" style="400" customWidth="1"/>
    <col min="14589" max="14589" width="35.6640625" style="400" customWidth="1"/>
    <col min="14590" max="14607" width="11.6640625" style="400" customWidth="1"/>
    <col min="14608" max="14843" width="9.109375" style="400"/>
    <col min="14844" max="14844" width="5.6640625" style="400" customWidth="1"/>
    <col min="14845" max="14845" width="35.6640625" style="400" customWidth="1"/>
    <col min="14846" max="14863" width="11.6640625" style="400" customWidth="1"/>
    <col min="14864" max="15099" width="9.109375" style="400"/>
    <col min="15100" max="15100" width="5.6640625" style="400" customWidth="1"/>
    <col min="15101" max="15101" width="35.6640625" style="400" customWidth="1"/>
    <col min="15102" max="15119" width="11.6640625" style="400" customWidth="1"/>
    <col min="15120" max="15355" width="9.109375" style="400"/>
    <col min="15356" max="15356" width="5.6640625" style="400" customWidth="1"/>
    <col min="15357" max="15357" width="35.6640625" style="400" customWidth="1"/>
    <col min="15358" max="15375" width="11.6640625" style="400" customWidth="1"/>
    <col min="15376" max="15611" width="9.109375" style="400"/>
    <col min="15612" max="15612" width="5.6640625" style="400" customWidth="1"/>
    <col min="15613" max="15613" width="35.6640625" style="400" customWidth="1"/>
    <col min="15614" max="15631" width="11.6640625" style="400" customWidth="1"/>
    <col min="15632" max="15867" width="9.109375" style="400"/>
    <col min="15868" max="15868" width="5.6640625" style="400" customWidth="1"/>
    <col min="15869" max="15869" width="35.6640625" style="400" customWidth="1"/>
    <col min="15870" max="15887" width="11.6640625" style="400" customWidth="1"/>
    <col min="15888" max="16123" width="9.109375" style="400"/>
    <col min="16124" max="16124" width="5.6640625" style="400" customWidth="1"/>
    <col min="16125" max="16125" width="35.6640625" style="400" customWidth="1"/>
    <col min="16126" max="16143" width="11.6640625" style="400" customWidth="1"/>
    <col min="16144" max="16384" width="9.109375" style="400"/>
  </cols>
  <sheetData>
    <row r="1" spans="1:23" ht="42" thickBot="1">
      <c r="A1" s="400" t="s">
        <v>324</v>
      </c>
      <c r="C1" s="400" t="s">
        <v>324</v>
      </c>
      <c r="D1" s="400" t="s">
        <v>55</v>
      </c>
      <c r="E1" s="400" t="s">
        <v>324</v>
      </c>
      <c r="F1" s="400" t="s">
        <v>53</v>
      </c>
      <c r="G1" s="400" t="s">
        <v>79</v>
      </c>
      <c r="H1" s="400" t="s">
        <v>68</v>
      </c>
      <c r="I1" s="400" t="s">
        <v>54</v>
      </c>
      <c r="J1" s="571" t="s">
        <v>322</v>
      </c>
      <c r="K1" s="400" t="s">
        <v>51</v>
      </c>
      <c r="L1" s="580" t="s">
        <v>77</v>
      </c>
      <c r="M1" s="580" t="s">
        <v>433</v>
      </c>
      <c r="N1" s="580" t="s">
        <v>78</v>
      </c>
      <c r="O1" s="580" t="s">
        <v>80</v>
      </c>
      <c r="P1" s="400" t="s">
        <v>52</v>
      </c>
      <c r="Q1" s="400" t="s">
        <v>50</v>
      </c>
      <c r="R1" s="400" t="s">
        <v>434</v>
      </c>
      <c r="S1" s="400" t="s">
        <v>57</v>
      </c>
    </row>
    <row r="2" spans="1:23">
      <c r="B2" s="624" t="s">
        <v>310</v>
      </c>
      <c r="C2" s="624"/>
      <c r="D2" s="624"/>
      <c r="E2" s="624"/>
      <c r="F2" s="624"/>
      <c r="G2" s="624"/>
      <c r="H2" s="624"/>
      <c r="I2" s="624"/>
      <c r="J2" s="624"/>
      <c r="K2" s="624"/>
      <c r="L2" s="624"/>
      <c r="M2" s="624"/>
      <c r="N2" s="624"/>
      <c r="O2" s="624"/>
      <c r="P2" s="624"/>
      <c r="Q2" s="624"/>
      <c r="R2" s="624"/>
    </row>
    <row r="3" spans="1:23" ht="14.4" thickBot="1">
      <c r="B3" s="625" t="s">
        <v>311</v>
      </c>
      <c r="C3" s="625"/>
      <c r="D3" s="625"/>
      <c r="E3" s="625"/>
      <c r="F3" s="625"/>
      <c r="G3" s="625"/>
      <c r="H3" s="625"/>
      <c r="I3" s="625"/>
      <c r="J3" s="625"/>
      <c r="K3" s="625"/>
      <c r="L3" s="625"/>
      <c r="M3" s="625"/>
      <c r="N3" s="625"/>
      <c r="O3" s="625"/>
      <c r="P3" s="625"/>
      <c r="Q3" s="625"/>
      <c r="R3" s="625"/>
    </row>
    <row r="4" spans="1:23" s="401" customFormat="1" ht="19.5" customHeight="1">
      <c r="B4" s="626"/>
      <c r="C4" s="622" t="s">
        <v>312</v>
      </c>
      <c r="D4" s="561"/>
      <c r="E4" s="622" t="s">
        <v>313</v>
      </c>
      <c r="F4" s="602"/>
      <c r="G4" s="602"/>
      <c r="H4" s="602"/>
      <c r="I4" s="602"/>
      <c r="J4" s="602"/>
      <c r="K4" s="622" t="s">
        <v>314</v>
      </c>
      <c r="L4" s="567"/>
      <c r="M4" s="567"/>
      <c r="N4" s="567"/>
      <c r="O4" s="567"/>
      <c r="P4" s="622" t="s">
        <v>316</v>
      </c>
      <c r="Q4" s="622" t="s">
        <v>317</v>
      </c>
      <c r="R4" s="620" t="s">
        <v>432</v>
      </c>
      <c r="S4" s="620" t="s">
        <v>57</v>
      </c>
    </row>
    <row r="5" spans="1:23" s="401" customFormat="1" ht="49.5" customHeight="1" thickBot="1">
      <c r="B5" s="627"/>
      <c r="C5" s="623"/>
      <c r="D5" s="562" t="s">
        <v>429</v>
      </c>
      <c r="E5" s="623"/>
      <c r="F5" s="402" t="s">
        <v>318</v>
      </c>
      <c r="G5" s="402" t="s">
        <v>319</v>
      </c>
      <c r="H5" s="402" t="s">
        <v>320</v>
      </c>
      <c r="I5" s="402" t="s">
        <v>321</v>
      </c>
      <c r="J5" s="402" t="s">
        <v>322</v>
      </c>
      <c r="K5" s="623"/>
      <c r="L5" s="577" t="s">
        <v>77</v>
      </c>
      <c r="M5" s="577" t="s">
        <v>433</v>
      </c>
      <c r="N5" s="577" t="s">
        <v>78</v>
      </c>
      <c r="O5" s="577" t="s">
        <v>80</v>
      </c>
      <c r="P5" s="623"/>
      <c r="Q5" s="623"/>
      <c r="R5" s="621"/>
      <c r="S5" s="621"/>
      <c r="W5" s="401" t="s">
        <v>438</v>
      </c>
    </row>
    <row r="6" spans="1:23">
      <c r="B6" s="403" t="s">
        <v>323</v>
      </c>
      <c r="C6" s="404">
        <v>2858233.9</v>
      </c>
      <c r="D6" s="404"/>
      <c r="E6" s="404" t="s">
        <v>324</v>
      </c>
      <c r="F6" s="404"/>
      <c r="G6" s="404"/>
      <c r="H6" s="404"/>
      <c r="I6" s="404"/>
      <c r="J6" s="404"/>
      <c r="K6" s="404" t="e">
        <f>#REF!+J6</f>
        <v>#REF!</v>
      </c>
      <c r="L6" s="404"/>
      <c r="M6" s="404">
        <v>0</v>
      </c>
      <c r="N6" s="404"/>
      <c r="O6" s="404"/>
      <c r="P6" s="404" t="s">
        <v>324</v>
      </c>
      <c r="Q6" s="404" t="s">
        <v>324</v>
      </c>
      <c r="R6" s="405" t="s">
        <v>324</v>
      </c>
      <c r="S6" s="447" t="e">
        <f t="shared" ref="S6:S37" si="0">SUM(F6:R6)+D6</f>
        <v>#REF!</v>
      </c>
      <c r="U6" s="447"/>
    </row>
    <row r="7" spans="1:23">
      <c r="B7" s="406" t="s">
        <v>325</v>
      </c>
      <c r="C7" s="407">
        <v>1822.8</v>
      </c>
      <c r="D7" s="563"/>
      <c r="E7" s="407">
        <v>1124.3</v>
      </c>
      <c r="F7" s="407">
        <v>4.7</v>
      </c>
      <c r="G7" s="407">
        <v>17.3</v>
      </c>
      <c r="H7" s="407">
        <v>4.3</v>
      </c>
      <c r="I7" s="407" t="s">
        <v>324</v>
      </c>
      <c r="J7" s="407">
        <v>1076.5</v>
      </c>
      <c r="K7" s="404" t="e">
        <f>#REF!+J7</f>
        <v>#REF!</v>
      </c>
      <c r="L7" s="573"/>
      <c r="M7" s="573">
        <v>0</v>
      </c>
      <c r="N7" s="573"/>
      <c r="O7" s="573"/>
      <c r="P7" s="407" t="s">
        <v>324</v>
      </c>
      <c r="Q7" s="407">
        <v>359.3</v>
      </c>
      <c r="R7" s="408">
        <v>339.2</v>
      </c>
      <c r="S7" s="447" t="e">
        <f t="shared" si="0"/>
        <v>#REF!</v>
      </c>
      <c r="U7" s="447"/>
    </row>
    <row r="8" spans="1:23">
      <c r="B8" s="406" t="s">
        <v>326</v>
      </c>
      <c r="C8" s="407">
        <v>-2275745.2999999998</v>
      </c>
      <c r="D8" s="563"/>
      <c r="E8" s="407">
        <v>-114385.3</v>
      </c>
      <c r="F8" s="407">
        <v>-7393.6</v>
      </c>
      <c r="G8" s="407">
        <v>-8501.2000000000007</v>
      </c>
      <c r="H8" s="407">
        <v>-66944.3</v>
      </c>
      <c r="I8" s="407">
        <v>-7829.1</v>
      </c>
      <c r="J8" s="407">
        <v>-18196.099999999999</v>
      </c>
      <c r="K8" s="404" t="e">
        <f>#REF!+J8</f>
        <v>#REF!</v>
      </c>
      <c r="L8" s="573"/>
      <c r="M8" s="573">
        <v>0</v>
      </c>
      <c r="N8" s="573"/>
      <c r="O8" s="573"/>
      <c r="P8" s="407" t="s">
        <v>324</v>
      </c>
      <c r="Q8" s="407">
        <v>-1664.6</v>
      </c>
      <c r="R8" s="408" t="s">
        <v>324</v>
      </c>
      <c r="S8" s="447" t="e">
        <f t="shared" si="0"/>
        <v>#REF!</v>
      </c>
      <c r="U8" s="447"/>
    </row>
    <row r="9" spans="1:23">
      <c r="B9" s="409" t="s">
        <v>327</v>
      </c>
      <c r="C9" s="407">
        <v>-20059.5</v>
      </c>
      <c r="D9" s="563"/>
      <c r="E9" s="407">
        <v>-20059.5</v>
      </c>
      <c r="F9" s="407" t="s">
        <v>324</v>
      </c>
      <c r="G9" s="407" t="s">
        <v>324</v>
      </c>
      <c r="H9" s="407">
        <v>-3131</v>
      </c>
      <c r="I9" s="407" t="s">
        <v>324</v>
      </c>
      <c r="J9" s="407" t="s">
        <v>324</v>
      </c>
      <c r="K9" s="404" t="e">
        <f>#REF!+J9</f>
        <v>#REF!</v>
      </c>
      <c r="L9" s="573"/>
      <c r="M9" s="573">
        <v>0</v>
      </c>
      <c r="N9" s="573"/>
      <c r="O9" s="573"/>
      <c r="P9" s="407" t="s">
        <v>324</v>
      </c>
      <c r="Q9" s="407" t="s">
        <v>324</v>
      </c>
      <c r="R9" s="408" t="s">
        <v>324</v>
      </c>
      <c r="S9" s="447" t="e">
        <f t="shared" si="0"/>
        <v>#REF!</v>
      </c>
      <c r="U9" s="447"/>
    </row>
    <row r="10" spans="1:23">
      <c r="B10" s="410" t="s">
        <v>328</v>
      </c>
      <c r="C10" s="407">
        <v>-3131</v>
      </c>
      <c r="D10" s="563"/>
      <c r="E10" s="407">
        <v>-3131</v>
      </c>
      <c r="F10" s="407" t="s">
        <v>324</v>
      </c>
      <c r="G10" s="407" t="s">
        <v>324</v>
      </c>
      <c r="H10" s="407">
        <v>-3131</v>
      </c>
      <c r="I10" s="407" t="s">
        <v>324</v>
      </c>
      <c r="J10" s="407" t="s">
        <v>324</v>
      </c>
      <c r="K10" s="404" t="e">
        <f>#REF!+J10</f>
        <v>#REF!</v>
      </c>
      <c r="L10" s="573"/>
      <c r="M10" s="573">
        <v>0</v>
      </c>
      <c r="N10" s="573"/>
      <c r="O10" s="573"/>
      <c r="P10" s="407" t="s">
        <v>324</v>
      </c>
      <c r="Q10" s="407" t="s">
        <v>324</v>
      </c>
      <c r="R10" s="408" t="s">
        <v>324</v>
      </c>
      <c r="S10" s="447" t="e">
        <f t="shared" si="0"/>
        <v>#REF!</v>
      </c>
      <c r="U10" s="447"/>
    </row>
    <row r="11" spans="1:23">
      <c r="B11" s="410" t="s">
        <v>329</v>
      </c>
      <c r="C11" s="407">
        <v>-16928.5</v>
      </c>
      <c r="D11" s="563"/>
      <c r="E11" s="407">
        <v>-16928.5</v>
      </c>
      <c r="F11" s="407" t="s">
        <v>324</v>
      </c>
      <c r="G11" s="407" t="s">
        <v>324</v>
      </c>
      <c r="H11" s="407" t="s">
        <v>324</v>
      </c>
      <c r="I11" s="407" t="s">
        <v>324</v>
      </c>
      <c r="J11" s="407" t="s">
        <v>324</v>
      </c>
      <c r="K11" s="404" t="e">
        <f>#REF!+J11</f>
        <v>#REF!</v>
      </c>
      <c r="L11" s="573"/>
      <c r="M11" s="573">
        <v>0</v>
      </c>
      <c r="N11" s="573"/>
      <c r="O11" s="573"/>
      <c r="P11" s="407" t="s">
        <v>324</v>
      </c>
      <c r="Q11" s="407" t="s">
        <v>324</v>
      </c>
      <c r="R11" s="408" t="s">
        <v>324</v>
      </c>
      <c r="S11" s="447" t="e">
        <f t="shared" si="0"/>
        <v>#REF!</v>
      </c>
      <c r="U11" s="447"/>
    </row>
    <row r="12" spans="1:23">
      <c r="B12" s="411" t="s">
        <v>330</v>
      </c>
      <c r="C12" s="407">
        <v>-38043.699999999997</v>
      </c>
      <c r="D12" s="563"/>
      <c r="E12" s="407">
        <v>4202</v>
      </c>
      <c r="F12" s="407">
        <v>227.6</v>
      </c>
      <c r="G12" s="407">
        <v>151.19999999999999</v>
      </c>
      <c r="H12" s="407">
        <v>934.2</v>
      </c>
      <c r="I12" s="407">
        <v>1397.6</v>
      </c>
      <c r="J12" s="407">
        <v>1705.7</v>
      </c>
      <c r="K12" s="404" t="e">
        <f>#REF!+J12</f>
        <v>#REF!</v>
      </c>
      <c r="L12" s="573"/>
      <c r="M12" s="573">
        <v>0</v>
      </c>
      <c r="N12" s="573"/>
      <c r="O12" s="573"/>
      <c r="P12" s="407" t="s">
        <v>324</v>
      </c>
      <c r="Q12" s="407" t="s">
        <v>324</v>
      </c>
      <c r="R12" s="408">
        <v>36</v>
      </c>
      <c r="S12" s="447" t="e">
        <f t="shared" si="0"/>
        <v>#REF!</v>
      </c>
      <c r="U12" s="447"/>
    </row>
    <row r="13" spans="1:23">
      <c r="B13" s="412" t="s">
        <v>331</v>
      </c>
      <c r="C13" s="413">
        <v>526208.19999999995</v>
      </c>
      <c r="D13" s="564"/>
      <c r="E13" s="413">
        <v>-129118.5</v>
      </c>
      <c r="F13" s="407">
        <v>-7161.3</v>
      </c>
      <c r="G13" s="407">
        <v>-8332.7000000000007</v>
      </c>
      <c r="H13" s="407">
        <v>-69136.800000000003</v>
      </c>
      <c r="I13" s="407">
        <v>-6431.5</v>
      </c>
      <c r="J13" s="407">
        <v>-15413.9</v>
      </c>
      <c r="K13" s="404" t="e">
        <f>#REF!+J13</f>
        <v>#REF!</v>
      </c>
      <c r="L13" s="574"/>
      <c r="M13" s="574">
        <v>0</v>
      </c>
      <c r="N13" s="574"/>
      <c r="O13" s="574"/>
      <c r="P13" s="407" t="s">
        <v>324</v>
      </c>
      <c r="Q13" s="413">
        <v>-1305.3</v>
      </c>
      <c r="R13" s="414">
        <v>375.2</v>
      </c>
      <c r="S13" s="447" t="e">
        <f t="shared" si="0"/>
        <v>#REF!</v>
      </c>
      <c r="U13" s="447"/>
    </row>
    <row r="14" spans="1:23">
      <c r="B14" s="415" t="s">
        <v>332</v>
      </c>
      <c r="C14" s="413">
        <v>11153</v>
      </c>
      <c r="D14" s="564"/>
      <c r="E14" s="413">
        <v>3054.2</v>
      </c>
      <c r="F14" s="407">
        <v>170.7</v>
      </c>
      <c r="G14" s="407">
        <v>1110.0999999999999</v>
      </c>
      <c r="H14" s="407">
        <v>1309.5999999999999</v>
      </c>
      <c r="I14" s="407">
        <v>89.2</v>
      </c>
      <c r="J14" s="407">
        <v>108.5</v>
      </c>
      <c r="K14" s="404" t="e">
        <f>#REF!+J14</f>
        <v>#REF!</v>
      </c>
      <c r="L14" s="574"/>
      <c r="M14" s="574">
        <v>0</v>
      </c>
      <c r="N14" s="574"/>
      <c r="O14" s="574"/>
      <c r="P14" s="407" t="s">
        <v>324</v>
      </c>
      <c r="Q14" s="413">
        <v>447.5</v>
      </c>
      <c r="R14" s="408" t="s">
        <v>324</v>
      </c>
      <c r="S14" s="447" t="e">
        <f t="shared" si="0"/>
        <v>#REF!</v>
      </c>
      <c r="U14" s="447"/>
    </row>
    <row r="15" spans="1:23">
      <c r="B15" s="415" t="s">
        <v>333</v>
      </c>
      <c r="C15" s="407" t="s">
        <v>324</v>
      </c>
      <c r="D15" s="563"/>
      <c r="E15" s="413">
        <v>-5728.5</v>
      </c>
      <c r="F15" s="407" t="s">
        <v>324</v>
      </c>
      <c r="G15" s="407" t="s">
        <v>324</v>
      </c>
      <c r="H15" s="407" t="s">
        <v>324</v>
      </c>
      <c r="I15" s="407" t="s">
        <v>324</v>
      </c>
      <c r="J15" s="407">
        <v>-5728.5</v>
      </c>
      <c r="K15" s="404" t="e">
        <f>#REF!+J15</f>
        <v>#REF!</v>
      </c>
      <c r="L15" s="573"/>
      <c r="M15" s="573">
        <v>0</v>
      </c>
      <c r="N15" s="573"/>
      <c r="O15" s="573"/>
      <c r="P15" s="407" t="s">
        <v>324</v>
      </c>
      <c r="Q15" s="407" t="s">
        <v>324</v>
      </c>
      <c r="R15" s="408" t="s">
        <v>324</v>
      </c>
      <c r="S15" s="447" t="e">
        <f t="shared" si="0"/>
        <v>#REF!</v>
      </c>
      <c r="U15" s="447"/>
    </row>
    <row r="16" spans="1:23">
      <c r="B16" s="415" t="s">
        <v>334</v>
      </c>
      <c r="C16" s="413">
        <v>-112884.5</v>
      </c>
      <c r="D16" s="564"/>
      <c r="E16" s="413">
        <v>265564.3</v>
      </c>
      <c r="F16" s="407">
        <v>11391.5</v>
      </c>
      <c r="G16" s="407">
        <v>53948.7</v>
      </c>
      <c r="H16" s="407">
        <v>106008.8</v>
      </c>
      <c r="I16" s="407">
        <v>9596.2000000000007</v>
      </c>
      <c r="J16" s="407">
        <v>37657.5</v>
      </c>
      <c r="K16" s="404" t="e">
        <f>#REF!+J16</f>
        <v>#REF!</v>
      </c>
      <c r="L16" s="574"/>
      <c r="M16" s="574">
        <v>0</v>
      </c>
      <c r="N16" s="574"/>
      <c r="O16" s="574"/>
      <c r="P16" s="413">
        <v>3788.8</v>
      </c>
      <c r="Q16" s="413">
        <v>67354.2</v>
      </c>
      <c r="R16" s="414">
        <v>-69.2</v>
      </c>
      <c r="S16" s="447" t="e">
        <f t="shared" si="0"/>
        <v>#REF!</v>
      </c>
      <c r="U16" s="447"/>
    </row>
    <row r="17" spans="2:23">
      <c r="B17" s="410" t="s">
        <v>335</v>
      </c>
      <c r="C17" s="407">
        <v>-59982.8</v>
      </c>
      <c r="D17" s="563"/>
      <c r="E17" s="407">
        <v>-136.5</v>
      </c>
      <c r="F17" s="407" t="s">
        <v>324</v>
      </c>
      <c r="G17" s="407" t="s">
        <v>324</v>
      </c>
      <c r="H17" s="407">
        <v>-136.5</v>
      </c>
      <c r="I17" s="407" t="s">
        <v>324</v>
      </c>
      <c r="J17" s="407" t="s">
        <v>324</v>
      </c>
      <c r="K17" s="404" t="e">
        <f>#REF!+J17</f>
        <v>#REF!</v>
      </c>
      <c r="L17" s="573"/>
      <c r="M17" s="573">
        <v>0</v>
      </c>
      <c r="N17" s="573"/>
      <c r="O17" s="573"/>
      <c r="P17" s="407" t="s">
        <v>324</v>
      </c>
      <c r="Q17" s="407">
        <v>46423.4</v>
      </c>
      <c r="R17" s="408" t="s">
        <v>324</v>
      </c>
      <c r="S17" s="447" t="e">
        <f t="shared" si="0"/>
        <v>#REF!</v>
      </c>
      <c r="U17" s="447"/>
    </row>
    <row r="18" spans="2:23">
      <c r="B18" s="410" t="s">
        <v>336</v>
      </c>
      <c r="C18" s="407">
        <v>-45894.1</v>
      </c>
      <c r="D18" s="563"/>
      <c r="E18" s="407">
        <v>-102</v>
      </c>
      <c r="F18" s="407" t="s">
        <v>324</v>
      </c>
      <c r="G18" s="407" t="s">
        <v>324</v>
      </c>
      <c r="H18" s="407" t="s">
        <v>324</v>
      </c>
      <c r="I18" s="407">
        <v>-102</v>
      </c>
      <c r="J18" s="407" t="s">
        <v>324</v>
      </c>
      <c r="K18" s="404" t="e">
        <f>#REF!+J18</f>
        <v>#REF!</v>
      </c>
      <c r="L18" s="573"/>
      <c r="M18" s="573">
        <v>0</v>
      </c>
      <c r="N18" s="573"/>
      <c r="O18" s="573"/>
      <c r="P18" s="407">
        <v>1311.8</v>
      </c>
      <c r="Q18" s="407">
        <v>20930.8</v>
      </c>
      <c r="R18" s="408" t="s">
        <v>324</v>
      </c>
      <c r="S18" s="447" t="e">
        <f t="shared" si="0"/>
        <v>#REF!</v>
      </c>
      <c r="U18" s="447"/>
    </row>
    <row r="19" spans="2:23">
      <c r="B19" s="410" t="s">
        <v>337</v>
      </c>
      <c r="C19" s="407">
        <v>-818.6</v>
      </c>
      <c r="D19" s="563"/>
      <c r="E19" s="407">
        <v>-131.69999999999999</v>
      </c>
      <c r="F19" s="407" t="s">
        <v>324</v>
      </c>
      <c r="G19" s="407" t="s">
        <v>324</v>
      </c>
      <c r="H19" s="407" t="s">
        <v>324</v>
      </c>
      <c r="I19" s="407">
        <v>-131.69999999999999</v>
      </c>
      <c r="J19" s="407" t="s">
        <v>324</v>
      </c>
      <c r="K19" s="404" t="e">
        <f>#REF!+J19</f>
        <v>#REF!</v>
      </c>
      <c r="L19" s="573"/>
      <c r="M19" s="573">
        <v>0</v>
      </c>
      <c r="N19" s="573"/>
      <c r="O19" s="573"/>
      <c r="P19" s="407">
        <v>2477</v>
      </c>
      <c r="Q19" s="407" t="s">
        <v>324</v>
      </c>
      <c r="R19" s="408" t="s">
        <v>324</v>
      </c>
      <c r="S19" s="447" t="e">
        <f t="shared" si="0"/>
        <v>#REF!</v>
      </c>
      <c r="U19" s="447"/>
    </row>
    <row r="20" spans="2:23">
      <c r="B20" s="410" t="s">
        <v>338</v>
      </c>
      <c r="C20" s="407">
        <v>2218.8000000000002</v>
      </c>
      <c r="D20" s="563"/>
      <c r="E20" s="407">
        <v>2671.9</v>
      </c>
      <c r="F20" s="407">
        <v>1242.5</v>
      </c>
      <c r="G20" s="407" t="s">
        <v>324</v>
      </c>
      <c r="H20" s="407" t="s">
        <v>324</v>
      </c>
      <c r="I20" s="407" t="s">
        <v>324</v>
      </c>
      <c r="J20" s="407">
        <v>1429.4</v>
      </c>
      <c r="K20" s="404" t="e">
        <f>#REF!+J20</f>
        <v>#REF!</v>
      </c>
      <c r="L20" s="573"/>
      <c r="M20" s="573">
        <v>0</v>
      </c>
      <c r="N20" s="573"/>
      <c r="O20" s="573"/>
      <c r="P20" s="407" t="s">
        <v>324</v>
      </c>
      <c r="Q20" s="407" t="s">
        <v>324</v>
      </c>
      <c r="R20" s="408" t="s">
        <v>324</v>
      </c>
      <c r="S20" s="447" t="e">
        <f t="shared" si="0"/>
        <v>#REF!</v>
      </c>
      <c r="U20" s="447"/>
    </row>
    <row r="21" spans="2:23">
      <c r="B21" s="410" t="s">
        <v>339</v>
      </c>
      <c r="C21" s="407">
        <v>-69.2</v>
      </c>
      <c r="D21" s="563"/>
      <c r="E21" s="407" t="s">
        <v>324</v>
      </c>
      <c r="F21" s="407" t="s">
        <v>324</v>
      </c>
      <c r="G21" s="407" t="s">
        <v>324</v>
      </c>
      <c r="H21" s="407" t="s">
        <v>324</v>
      </c>
      <c r="I21" s="407" t="s">
        <v>324</v>
      </c>
      <c r="J21" s="407" t="s">
        <v>324</v>
      </c>
      <c r="K21" s="404" t="e">
        <f>#REF!+J21</f>
        <v>#REF!</v>
      </c>
      <c r="L21" s="573"/>
      <c r="M21" s="573">
        <v>0</v>
      </c>
      <c r="N21" s="573"/>
      <c r="O21" s="573"/>
      <c r="P21" s="407" t="s">
        <v>324</v>
      </c>
      <c r="Q21" s="407" t="s">
        <v>324</v>
      </c>
      <c r="R21" s="408">
        <v>-69.2</v>
      </c>
      <c r="S21" s="447" t="e">
        <f t="shared" si="0"/>
        <v>#REF!</v>
      </c>
      <c r="U21" s="447"/>
    </row>
    <row r="22" spans="2:23">
      <c r="B22" s="416" t="s">
        <v>340</v>
      </c>
      <c r="C22" s="407">
        <v>-9210.2999999999993</v>
      </c>
      <c r="D22" s="563"/>
      <c r="E22" s="407">
        <v>262390.90000000002</v>
      </c>
      <c r="F22" s="407">
        <v>10149</v>
      </c>
      <c r="G22" s="407">
        <v>53948.7</v>
      </c>
      <c r="H22" s="407">
        <v>106145.3</v>
      </c>
      <c r="I22" s="407">
        <v>9829.9</v>
      </c>
      <c r="J22" s="407">
        <v>35356.400000000001</v>
      </c>
      <c r="K22" s="404" t="e">
        <f>#REF!+J22</f>
        <v>#REF!</v>
      </c>
      <c r="L22" s="573"/>
      <c r="M22" s="573">
        <v>0</v>
      </c>
      <c r="N22" s="573"/>
      <c r="O22" s="573"/>
      <c r="P22" s="407" t="s">
        <v>324</v>
      </c>
      <c r="Q22" s="407" t="s">
        <v>324</v>
      </c>
      <c r="R22" s="408" t="s">
        <v>324</v>
      </c>
      <c r="S22" s="447" t="e">
        <f t="shared" si="0"/>
        <v>#REF!</v>
      </c>
      <c r="U22" s="447"/>
    </row>
    <row r="23" spans="2:23">
      <c r="B23" s="416" t="s">
        <v>341</v>
      </c>
      <c r="C23" s="407">
        <v>871.7</v>
      </c>
      <c r="D23" s="563"/>
      <c r="E23" s="407">
        <v>871.7</v>
      </c>
      <c r="F23" s="407" t="s">
        <v>324</v>
      </c>
      <c r="G23" s="407" t="s">
        <v>324</v>
      </c>
      <c r="H23" s="407" t="s">
        <v>324</v>
      </c>
      <c r="I23" s="407" t="s">
        <v>324</v>
      </c>
      <c r="J23" s="407">
        <v>871.7</v>
      </c>
      <c r="K23" s="404" t="e">
        <f>#REF!+J23</f>
        <v>#REF!</v>
      </c>
      <c r="L23" s="573"/>
      <c r="M23" s="573">
        <v>0</v>
      </c>
      <c r="N23" s="573"/>
      <c r="O23" s="573"/>
      <c r="P23" s="407" t="s">
        <v>324</v>
      </c>
      <c r="Q23" s="407" t="s">
        <v>324</v>
      </c>
      <c r="R23" s="408" t="s">
        <v>324</v>
      </c>
      <c r="S23" s="447" t="e">
        <f t="shared" si="0"/>
        <v>#REF!</v>
      </c>
      <c r="U23" s="447"/>
    </row>
    <row r="24" spans="2:23">
      <c r="B24" s="410" t="s">
        <v>342</v>
      </c>
      <c r="C24" s="407" t="s">
        <v>324</v>
      </c>
      <c r="D24" s="563"/>
      <c r="E24" s="407" t="s">
        <v>324</v>
      </c>
      <c r="F24" s="407" t="s">
        <v>324</v>
      </c>
      <c r="G24" s="407" t="s">
        <v>324</v>
      </c>
      <c r="H24" s="407" t="s">
        <v>324</v>
      </c>
      <c r="I24" s="407" t="s">
        <v>324</v>
      </c>
      <c r="J24" s="407" t="s">
        <v>324</v>
      </c>
      <c r="K24" s="404" t="e">
        <f>#REF!+J24</f>
        <v>#REF!</v>
      </c>
      <c r="L24" s="573"/>
      <c r="M24" s="573">
        <v>0</v>
      </c>
      <c r="N24" s="573"/>
      <c r="O24" s="573"/>
      <c r="P24" s="407" t="s">
        <v>324</v>
      </c>
      <c r="Q24" s="407" t="s">
        <v>324</v>
      </c>
      <c r="R24" s="408" t="s">
        <v>324</v>
      </c>
      <c r="S24" s="447" t="e">
        <f t="shared" si="0"/>
        <v>#REF!</v>
      </c>
      <c r="U24" s="447"/>
    </row>
    <row r="25" spans="2:23">
      <c r="B25" s="417" t="s">
        <v>343</v>
      </c>
      <c r="C25" s="413">
        <v>38973.800000000003</v>
      </c>
      <c r="D25" s="564"/>
      <c r="E25" s="413">
        <v>17169.5</v>
      </c>
      <c r="F25" s="407" t="s">
        <v>324</v>
      </c>
      <c r="G25" s="407" t="s">
        <v>324</v>
      </c>
      <c r="H25" s="407">
        <v>85.3</v>
      </c>
      <c r="I25" s="407">
        <v>696.7</v>
      </c>
      <c r="J25" s="407">
        <v>5236.5</v>
      </c>
      <c r="K25" s="404" t="e">
        <f>#REF!+J25</f>
        <v>#REF!</v>
      </c>
      <c r="L25" s="574"/>
      <c r="M25" s="574">
        <v>0</v>
      </c>
      <c r="N25" s="574"/>
      <c r="O25" s="574"/>
      <c r="P25" s="413">
        <v>974.7</v>
      </c>
      <c r="Q25" s="413">
        <v>7771.7</v>
      </c>
      <c r="R25" s="408" t="s">
        <v>324</v>
      </c>
      <c r="S25" s="447" t="e">
        <f t="shared" si="0"/>
        <v>#REF!</v>
      </c>
      <c r="U25" s="447"/>
    </row>
    <row r="26" spans="2:23">
      <c r="B26" s="417" t="s">
        <v>344</v>
      </c>
      <c r="C26" s="413">
        <v>59811.7</v>
      </c>
      <c r="D26" s="564"/>
      <c r="E26" s="413"/>
      <c r="F26" s="407" t="s">
        <v>324</v>
      </c>
      <c r="G26" s="407" t="s">
        <v>324</v>
      </c>
      <c r="H26" s="407" t="s">
        <v>324</v>
      </c>
      <c r="I26" s="407" t="s">
        <v>324</v>
      </c>
      <c r="J26" s="407" t="s">
        <v>324</v>
      </c>
      <c r="K26" s="404" t="e">
        <f>#REF!+J26</f>
        <v>#REF!</v>
      </c>
      <c r="L26" s="574"/>
      <c r="M26" s="574">
        <v>0</v>
      </c>
      <c r="N26" s="574"/>
      <c r="O26" s="574"/>
      <c r="P26" s="413">
        <v>505.8</v>
      </c>
      <c r="Q26" s="413">
        <v>13788.4</v>
      </c>
      <c r="R26" s="408" t="s">
        <v>324</v>
      </c>
      <c r="S26" s="447" t="e">
        <f t="shared" si="0"/>
        <v>#REF!</v>
      </c>
      <c r="U26" s="447"/>
    </row>
    <row r="27" spans="2:23">
      <c r="B27" s="417" t="s">
        <v>345</v>
      </c>
      <c r="C27" s="413">
        <v>303385.2</v>
      </c>
      <c r="D27" s="564"/>
      <c r="E27" s="413">
        <v>110493.6</v>
      </c>
      <c r="F27" s="407">
        <v>4059.5</v>
      </c>
      <c r="G27" s="407">
        <v>44505.9</v>
      </c>
      <c r="H27" s="407">
        <v>35477.1</v>
      </c>
      <c r="I27" s="407">
        <v>2378.8000000000002</v>
      </c>
      <c r="J27" s="407">
        <v>11170.1</v>
      </c>
      <c r="K27" s="404" t="e">
        <f>#REF!+J27</f>
        <v>#REF!</v>
      </c>
      <c r="L27" s="574"/>
      <c r="M27" s="574">
        <v>0</v>
      </c>
      <c r="N27" s="574"/>
      <c r="O27" s="574"/>
      <c r="P27" s="413">
        <v>2308.3000000000002</v>
      </c>
      <c r="Q27" s="413">
        <v>44041.3</v>
      </c>
      <c r="R27" s="414">
        <v>306</v>
      </c>
      <c r="S27" s="447" t="e">
        <f t="shared" si="0"/>
        <v>#REF!</v>
      </c>
      <c r="U27" s="447"/>
    </row>
    <row r="28" spans="2:23">
      <c r="B28" s="417" t="s">
        <v>346</v>
      </c>
      <c r="C28" s="413">
        <v>280902.3</v>
      </c>
      <c r="D28" s="564"/>
      <c r="E28" s="413">
        <v>89661.8</v>
      </c>
      <c r="F28" s="407">
        <v>3822.4</v>
      </c>
      <c r="G28" s="407">
        <v>44505.9</v>
      </c>
      <c r="H28" s="407">
        <v>35477.1</v>
      </c>
      <c r="I28" s="407">
        <v>1869</v>
      </c>
      <c r="J28" s="407"/>
      <c r="K28" s="404" t="e">
        <f>#REF!+J28</f>
        <v>#REF!</v>
      </c>
      <c r="L28" s="574"/>
      <c r="M28" s="574">
        <v>0</v>
      </c>
      <c r="N28" s="574"/>
      <c r="O28" s="574"/>
      <c r="P28" s="413">
        <v>2308.3000000000002</v>
      </c>
      <c r="Q28" s="413">
        <v>44041.3</v>
      </c>
      <c r="R28" s="414">
        <v>174.1</v>
      </c>
      <c r="S28" s="447" t="e">
        <f t="shared" si="0"/>
        <v>#REF!</v>
      </c>
      <c r="U28" s="447"/>
    </row>
    <row r="29" spans="2:23">
      <c r="B29" s="418" t="s">
        <v>347</v>
      </c>
      <c r="C29" s="565">
        <v>2372614.094</v>
      </c>
      <c r="D29" s="566">
        <v>137677.60399999999</v>
      </c>
      <c r="E29" s="565">
        <v>168128.35399999999</v>
      </c>
      <c r="F29" s="565">
        <v>10955.378000000001</v>
      </c>
      <c r="G29" s="565">
        <v>0</v>
      </c>
      <c r="H29" s="565">
        <v>72878.604999999996</v>
      </c>
      <c r="I29" s="565">
        <v>59432.603999999999</v>
      </c>
      <c r="J29" s="565">
        <f t="shared" ref="J29:J42" si="1">E29-SUM(F29:I29)-W29</f>
        <v>9240.8669999999929</v>
      </c>
      <c r="K29" s="404">
        <v>859418.48</v>
      </c>
      <c r="L29" s="554">
        <v>6513</v>
      </c>
      <c r="M29" s="554">
        <v>2021.52</v>
      </c>
      <c r="N29" s="554">
        <v>101118</v>
      </c>
      <c r="O29" s="554">
        <v>42652</v>
      </c>
      <c r="P29" s="565">
        <v>146022</v>
      </c>
      <c r="Q29" s="565">
        <v>822618</v>
      </c>
      <c r="R29" s="566">
        <v>102066</v>
      </c>
      <c r="S29" s="447">
        <f t="shared" si="0"/>
        <v>2372614.0579999997</v>
      </c>
      <c r="T29" s="447">
        <f t="shared" ref="T29:T42" si="2">S29-C29</f>
        <v>-3.6000000312924385E-2</v>
      </c>
      <c r="U29" s="447"/>
      <c r="W29" s="400">
        <v>15620.9</v>
      </c>
    </row>
    <row r="30" spans="2:23">
      <c r="B30" s="419" t="s">
        <v>348</v>
      </c>
      <c r="C30" s="566">
        <v>330774.06900000002</v>
      </c>
      <c r="D30" s="565">
        <v>29540.659</v>
      </c>
      <c r="E30" s="566">
        <v>4206.5839999999998</v>
      </c>
      <c r="F30" s="566">
        <v>2623.7669999999998</v>
      </c>
      <c r="G30" s="566">
        <v>0</v>
      </c>
      <c r="H30" s="566">
        <v>1286.8499999999999</v>
      </c>
      <c r="I30" s="566">
        <v>201.74</v>
      </c>
      <c r="J30" s="565">
        <f t="shared" si="1"/>
        <v>94.226999999999862</v>
      </c>
      <c r="K30" s="404">
        <v>99519.558000000005</v>
      </c>
      <c r="L30" s="553">
        <v>0</v>
      </c>
      <c r="M30" s="553">
        <v>134.768</v>
      </c>
      <c r="N30" s="553">
        <v>0</v>
      </c>
      <c r="O30" s="553">
        <v>0</v>
      </c>
      <c r="P30" s="566">
        <v>1774</v>
      </c>
      <c r="Q30" s="566">
        <v>97534.8</v>
      </c>
      <c r="R30" s="565">
        <v>98063.7</v>
      </c>
      <c r="S30" s="447">
        <f t="shared" si="0"/>
        <v>330774.06900000002</v>
      </c>
      <c r="T30" s="447">
        <f t="shared" si="2"/>
        <v>0</v>
      </c>
      <c r="U30" s="447"/>
      <c r="W30" s="400">
        <v>0</v>
      </c>
    </row>
    <row r="31" spans="2:23">
      <c r="B31" s="419" t="s">
        <v>349</v>
      </c>
      <c r="C31" s="565">
        <v>588419.799</v>
      </c>
      <c r="D31" s="566">
        <v>21580.32</v>
      </c>
      <c r="E31" s="565">
        <v>62032.112000000001</v>
      </c>
      <c r="F31" s="565">
        <v>0</v>
      </c>
      <c r="G31" s="565">
        <v>0</v>
      </c>
      <c r="H31" s="565">
        <v>2916.86</v>
      </c>
      <c r="I31" s="565">
        <v>45956.372000000003</v>
      </c>
      <c r="J31" s="565">
        <f t="shared" si="1"/>
        <v>-2.0000000002255547E-2</v>
      </c>
      <c r="K31" s="404">
        <v>237284.88700000002</v>
      </c>
      <c r="L31" s="554">
        <v>4839</v>
      </c>
      <c r="M31" s="554">
        <v>168.46</v>
      </c>
      <c r="N31" s="554">
        <v>1701</v>
      </c>
      <c r="O31" s="554">
        <v>6545</v>
      </c>
      <c r="P31" s="565">
        <v>75475</v>
      </c>
      <c r="Q31" s="565">
        <v>188413.2</v>
      </c>
      <c r="R31" s="566">
        <v>3539.7</v>
      </c>
      <c r="S31" s="447">
        <f t="shared" si="0"/>
        <v>588419.77899999998</v>
      </c>
      <c r="T31" s="447">
        <f t="shared" si="2"/>
        <v>-2.0000000018626451E-2</v>
      </c>
      <c r="U31" s="447"/>
      <c r="W31" s="400">
        <v>13158.9</v>
      </c>
    </row>
    <row r="32" spans="2:23">
      <c r="B32" s="419" t="s">
        <v>350</v>
      </c>
      <c r="C32" s="566">
        <v>89446.138000000006</v>
      </c>
      <c r="D32" s="565">
        <v>1043.671</v>
      </c>
      <c r="E32" s="566">
        <v>4189.7929999999997</v>
      </c>
      <c r="F32" s="566">
        <v>184.124</v>
      </c>
      <c r="G32" s="566">
        <v>0</v>
      </c>
      <c r="H32" s="566">
        <v>1372.64</v>
      </c>
      <c r="I32" s="566">
        <v>968.35199999999998</v>
      </c>
      <c r="J32" s="565">
        <f t="shared" si="1"/>
        <v>1664.6769999999997</v>
      </c>
      <c r="K32" s="404">
        <v>32190.673999999999</v>
      </c>
      <c r="L32" s="553">
        <v>17</v>
      </c>
      <c r="M32" s="553">
        <v>0</v>
      </c>
      <c r="N32" s="553">
        <v>0</v>
      </c>
      <c r="O32" s="553">
        <v>312</v>
      </c>
      <c r="P32" s="566">
        <v>2571</v>
      </c>
      <c r="Q32" s="566">
        <v>49122</v>
      </c>
      <c r="R32" s="565">
        <v>0</v>
      </c>
      <c r="S32" s="447">
        <f t="shared" si="0"/>
        <v>89446.138000000006</v>
      </c>
      <c r="T32" s="447">
        <f t="shared" si="2"/>
        <v>0</v>
      </c>
      <c r="U32" s="447"/>
      <c r="W32" s="400">
        <v>0</v>
      </c>
    </row>
    <row r="33" spans="2:23">
      <c r="B33" s="419" t="s">
        <v>351</v>
      </c>
      <c r="C33" s="565">
        <v>272879.16200000001</v>
      </c>
      <c r="D33" s="566">
        <v>56552.896000000001</v>
      </c>
      <c r="E33" s="565">
        <v>28630.937999999998</v>
      </c>
      <c r="F33" s="565">
        <v>1242.837</v>
      </c>
      <c r="G33" s="565">
        <v>0</v>
      </c>
      <c r="H33" s="565">
        <v>12396.655000000001</v>
      </c>
      <c r="I33" s="565">
        <v>7746.8159999999998</v>
      </c>
      <c r="J33" s="565">
        <f t="shared" si="1"/>
        <v>7244.6299999999974</v>
      </c>
      <c r="K33" s="404">
        <v>102503.992</v>
      </c>
      <c r="L33" s="554">
        <v>17</v>
      </c>
      <c r="M33" s="554">
        <v>1111.836</v>
      </c>
      <c r="N33" s="554">
        <v>6041</v>
      </c>
      <c r="O33" s="554">
        <v>33264</v>
      </c>
      <c r="P33" s="565">
        <v>608</v>
      </c>
      <c r="Q33" s="565">
        <v>44042.400000000001</v>
      </c>
      <c r="R33" s="566">
        <v>107.1</v>
      </c>
      <c r="S33" s="447">
        <f t="shared" si="0"/>
        <v>272879.16200000001</v>
      </c>
      <c r="T33" s="447">
        <f t="shared" si="2"/>
        <v>0</v>
      </c>
      <c r="U33" s="447"/>
      <c r="W33" s="400">
        <v>0</v>
      </c>
    </row>
    <row r="34" spans="2:23">
      <c r="B34" s="419" t="s">
        <v>352</v>
      </c>
      <c r="C34" s="566">
        <v>123559.23299999999</v>
      </c>
      <c r="D34" s="565">
        <v>687.6</v>
      </c>
      <c r="E34" s="566">
        <v>4004.915</v>
      </c>
      <c r="F34" s="566">
        <v>230.155</v>
      </c>
      <c r="G34" s="566">
        <v>0</v>
      </c>
      <c r="H34" s="566">
        <v>3774.76</v>
      </c>
      <c r="I34" s="566">
        <v>0</v>
      </c>
      <c r="J34" s="565">
        <f t="shared" si="1"/>
        <v>-4.5474735088646412E-13</v>
      </c>
      <c r="K34" s="404">
        <v>38022.741999999998</v>
      </c>
      <c r="L34" s="553">
        <v>0</v>
      </c>
      <c r="M34" s="553">
        <v>101.07599999999999</v>
      </c>
      <c r="N34" s="553">
        <v>239</v>
      </c>
      <c r="O34" s="553">
        <v>0</v>
      </c>
      <c r="P34" s="566">
        <v>15937</v>
      </c>
      <c r="Q34" s="566">
        <v>64216.800000000003</v>
      </c>
      <c r="R34" s="565">
        <v>350.1</v>
      </c>
      <c r="S34" s="447">
        <f t="shared" si="0"/>
        <v>123559.23300000001</v>
      </c>
      <c r="T34" s="447">
        <f t="shared" si="2"/>
        <v>0</v>
      </c>
      <c r="U34" s="447"/>
      <c r="W34" s="400">
        <v>0</v>
      </c>
    </row>
    <row r="35" spans="2:23">
      <c r="B35" s="419" t="s">
        <v>260</v>
      </c>
      <c r="C35" s="565">
        <v>232432.842</v>
      </c>
      <c r="D35" s="566">
        <v>720.02099999999996</v>
      </c>
      <c r="E35" s="565">
        <v>23341.79</v>
      </c>
      <c r="F35" s="565">
        <v>2439.643</v>
      </c>
      <c r="G35" s="565">
        <v>0</v>
      </c>
      <c r="H35" s="565">
        <v>20718.285</v>
      </c>
      <c r="I35" s="565">
        <v>121.044</v>
      </c>
      <c r="J35" s="565">
        <f t="shared" si="1"/>
        <v>62.817999999999302</v>
      </c>
      <c r="K35" s="404">
        <v>74901.570999999996</v>
      </c>
      <c r="L35" s="554">
        <v>33</v>
      </c>
      <c r="M35" s="554">
        <v>168.46</v>
      </c>
      <c r="N35" s="554">
        <v>1648</v>
      </c>
      <c r="O35" s="554">
        <v>8</v>
      </c>
      <c r="P35" s="565">
        <v>13136</v>
      </c>
      <c r="Q35" s="565">
        <v>118476</v>
      </c>
      <c r="R35" s="566">
        <v>0</v>
      </c>
      <c r="S35" s="447">
        <f t="shared" si="0"/>
        <v>232432.842</v>
      </c>
      <c r="T35" s="447">
        <f t="shared" si="2"/>
        <v>0</v>
      </c>
      <c r="U35" s="447"/>
      <c r="W35" s="400">
        <v>0</v>
      </c>
    </row>
    <row r="36" spans="2:23">
      <c r="B36" s="420" t="s">
        <v>353</v>
      </c>
      <c r="C36" s="566">
        <v>18503.191999999999</v>
      </c>
      <c r="D36" s="565">
        <v>2252.96</v>
      </c>
      <c r="E36" s="566">
        <v>1661.577</v>
      </c>
      <c r="F36" s="566">
        <v>414.279</v>
      </c>
      <c r="G36" s="566">
        <v>0</v>
      </c>
      <c r="H36" s="566">
        <v>1072.375</v>
      </c>
      <c r="I36" s="566">
        <v>80.695999999999998</v>
      </c>
      <c r="J36" s="565">
        <f t="shared" si="1"/>
        <v>94.227000000000089</v>
      </c>
      <c r="K36" s="404">
        <v>6125.4709999999995</v>
      </c>
      <c r="L36" s="553">
        <v>0</v>
      </c>
      <c r="M36" s="553">
        <v>67.384</v>
      </c>
      <c r="N36" s="553">
        <v>571</v>
      </c>
      <c r="O36" s="553">
        <v>0</v>
      </c>
      <c r="P36" s="566">
        <v>56</v>
      </c>
      <c r="Q36" s="566">
        <v>7768.8</v>
      </c>
      <c r="R36" s="565">
        <v>0</v>
      </c>
      <c r="S36" s="447">
        <f t="shared" si="0"/>
        <v>18503.191999999999</v>
      </c>
      <c r="T36" s="447">
        <f t="shared" si="2"/>
        <v>0</v>
      </c>
      <c r="U36" s="447"/>
      <c r="W36" s="400">
        <v>0</v>
      </c>
    </row>
    <row r="37" spans="2:23">
      <c r="B37" s="420" t="s">
        <v>354</v>
      </c>
      <c r="C37" s="565">
        <v>201710.19500000001</v>
      </c>
      <c r="D37" s="566">
        <v>8542.4750000000004</v>
      </c>
      <c r="E37" s="565">
        <v>16688.75</v>
      </c>
      <c r="F37" s="565">
        <v>1795.2090000000001</v>
      </c>
      <c r="G37" s="565">
        <v>0</v>
      </c>
      <c r="H37" s="565">
        <v>12997.184999999999</v>
      </c>
      <c r="I37" s="565">
        <v>1896.356</v>
      </c>
      <c r="J37" s="565">
        <f t="shared" si="1"/>
        <v>0</v>
      </c>
      <c r="K37" s="404">
        <v>105401.126</v>
      </c>
      <c r="L37" s="554">
        <v>583</v>
      </c>
      <c r="M37" s="554">
        <v>235.84399999999999</v>
      </c>
      <c r="N37" s="554">
        <v>1184</v>
      </c>
      <c r="O37" s="554">
        <v>384</v>
      </c>
      <c r="P37" s="565">
        <v>5601</v>
      </c>
      <c r="Q37" s="565">
        <v>63090</v>
      </c>
      <c r="R37" s="566">
        <v>0</v>
      </c>
      <c r="S37" s="447">
        <f t="shared" si="0"/>
        <v>201710.19500000001</v>
      </c>
      <c r="T37" s="447">
        <f t="shared" si="2"/>
        <v>0</v>
      </c>
      <c r="U37" s="447"/>
      <c r="W37" s="400">
        <v>0</v>
      </c>
    </row>
    <row r="38" spans="2:23">
      <c r="B38" s="420" t="s">
        <v>355</v>
      </c>
      <c r="C38" s="566">
        <v>262458.24099999998</v>
      </c>
      <c r="D38" s="565">
        <v>15931.112999999999</v>
      </c>
      <c r="E38" s="566">
        <v>4132.2299999999996</v>
      </c>
      <c r="F38" s="566">
        <v>368.24799999999999</v>
      </c>
      <c r="G38" s="566">
        <v>0</v>
      </c>
      <c r="H38" s="566">
        <v>2916.86</v>
      </c>
      <c r="I38" s="566">
        <v>806.96</v>
      </c>
      <c r="J38" s="565">
        <f t="shared" si="1"/>
        <v>40.161999999999352</v>
      </c>
      <c r="K38" s="404">
        <v>94414.698000000004</v>
      </c>
      <c r="L38" s="553">
        <v>943</v>
      </c>
      <c r="M38" s="553">
        <v>0</v>
      </c>
      <c r="N38" s="553">
        <v>39709</v>
      </c>
      <c r="O38" s="553">
        <v>2134</v>
      </c>
      <c r="P38" s="566">
        <v>17725</v>
      </c>
      <c r="Q38" s="566">
        <v>87469.2</v>
      </c>
      <c r="R38" s="565">
        <v>0</v>
      </c>
      <c r="S38" s="447">
        <f t="shared" ref="S38:S55" si="3">SUM(F38:R38)+D38</f>
        <v>262458.24100000004</v>
      </c>
      <c r="T38" s="447">
        <f t="shared" si="2"/>
        <v>0</v>
      </c>
      <c r="U38" s="447"/>
      <c r="W38" s="400">
        <v>0</v>
      </c>
    </row>
    <row r="39" spans="2:23">
      <c r="B39" s="419" t="s">
        <v>356</v>
      </c>
      <c r="C39" s="565">
        <v>75463.909</v>
      </c>
      <c r="D39" s="566">
        <v>42.006</v>
      </c>
      <c r="E39" s="565">
        <v>2732.73</v>
      </c>
      <c r="F39" s="565">
        <v>46.030999999999999</v>
      </c>
      <c r="G39" s="565">
        <v>0</v>
      </c>
      <c r="H39" s="565">
        <v>1758.6949999999999</v>
      </c>
      <c r="I39" s="565">
        <v>928.00400000000002</v>
      </c>
      <c r="J39" s="565">
        <f t="shared" si="1"/>
        <v>0</v>
      </c>
      <c r="K39" s="404">
        <v>6317.1729999999998</v>
      </c>
      <c r="L39" s="554">
        <v>0</v>
      </c>
      <c r="M39" s="554">
        <v>0</v>
      </c>
      <c r="N39" s="554">
        <v>45952</v>
      </c>
      <c r="O39" s="554">
        <v>0</v>
      </c>
      <c r="P39" s="565">
        <v>4184</v>
      </c>
      <c r="Q39" s="565">
        <v>16236</v>
      </c>
      <c r="R39" s="566">
        <v>0</v>
      </c>
      <c r="S39" s="447">
        <f t="shared" si="3"/>
        <v>75463.908999999985</v>
      </c>
      <c r="T39" s="447">
        <f t="shared" si="2"/>
        <v>0</v>
      </c>
      <c r="U39" s="447"/>
      <c r="W39" s="400">
        <v>0</v>
      </c>
    </row>
    <row r="40" spans="2:23">
      <c r="B40" s="420" t="s">
        <v>357</v>
      </c>
      <c r="C40" s="565">
        <v>24704.761999999999</v>
      </c>
      <c r="D40" s="566">
        <v>426.83199999999999</v>
      </c>
      <c r="E40" s="565">
        <v>1781.8030000000001</v>
      </c>
      <c r="F40" s="565">
        <v>46.030999999999999</v>
      </c>
      <c r="G40" s="565">
        <v>0</v>
      </c>
      <c r="H40" s="565">
        <v>1372.64</v>
      </c>
      <c r="I40" s="565">
        <v>363.13200000000001</v>
      </c>
      <c r="J40" s="565">
        <f t="shared" si="1"/>
        <v>0</v>
      </c>
      <c r="K40" s="404">
        <v>10936.927</v>
      </c>
      <c r="L40" s="554">
        <v>15</v>
      </c>
      <c r="M40" s="554">
        <v>0</v>
      </c>
      <c r="N40" s="554">
        <v>88</v>
      </c>
      <c r="O40" s="554">
        <v>0</v>
      </c>
      <c r="P40" s="565">
        <v>2521</v>
      </c>
      <c r="Q40" s="565">
        <v>8935.2000000000007</v>
      </c>
      <c r="R40" s="566">
        <v>0</v>
      </c>
      <c r="S40" s="447">
        <f t="shared" si="3"/>
        <v>24704.761999999999</v>
      </c>
      <c r="T40" s="447">
        <f t="shared" si="2"/>
        <v>0</v>
      </c>
      <c r="U40" s="447"/>
      <c r="W40" s="400">
        <v>0</v>
      </c>
    </row>
    <row r="41" spans="2:23">
      <c r="B41" s="420" t="s">
        <v>215</v>
      </c>
      <c r="C41" s="566">
        <v>36138.853999999999</v>
      </c>
      <c r="D41" s="565">
        <v>0</v>
      </c>
      <c r="E41" s="566">
        <v>0</v>
      </c>
      <c r="F41" s="566">
        <v>0</v>
      </c>
      <c r="G41" s="566">
        <v>0</v>
      </c>
      <c r="H41" s="566">
        <v>0</v>
      </c>
      <c r="I41" s="566">
        <v>0</v>
      </c>
      <c r="J41" s="565">
        <f t="shared" si="1"/>
        <v>0</v>
      </c>
      <c r="K41" s="404">
        <v>21828.853999999999</v>
      </c>
      <c r="L41" s="553">
        <v>0</v>
      </c>
      <c r="M41" s="553">
        <v>0</v>
      </c>
      <c r="N41" s="553">
        <v>0</v>
      </c>
      <c r="O41" s="553">
        <v>0</v>
      </c>
      <c r="P41" s="566">
        <v>0</v>
      </c>
      <c r="Q41" s="566">
        <v>14310</v>
      </c>
      <c r="R41" s="565">
        <v>0</v>
      </c>
      <c r="S41" s="447">
        <f t="shared" si="3"/>
        <v>36138.853999999999</v>
      </c>
      <c r="T41" s="447">
        <f t="shared" si="2"/>
        <v>0</v>
      </c>
      <c r="U41" s="447"/>
      <c r="W41" s="400">
        <v>0</v>
      </c>
    </row>
    <row r="42" spans="2:23">
      <c r="B42" s="419" t="s">
        <v>358</v>
      </c>
      <c r="C42" s="566">
        <v>116123.69500000001</v>
      </c>
      <c r="D42" s="565">
        <v>357.05099999999999</v>
      </c>
      <c r="E42" s="566">
        <v>14725.132</v>
      </c>
      <c r="F42" s="566">
        <v>1565.0540000000001</v>
      </c>
      <c r="G42" s="566">
        <v>0</v>
      </c>
      <c r="H42" s="566">
        <v>10294.799999999999</v>
      </c>
      <c r="I42" s="566">
        <v>363.13200000000001</v>
      </c>
      <c r="J42" s="565">
        <f t="shared" si="1"/>
        <v>40.14600000000064</v>
      </c>
      <c r="K42" s="404">
        <v>29970.804</v>
      </c>
      <c r="L42" s="553">
        <v>66</v>
      </c>
      <c r="M42" s="553">
        <v>33.692</v>
      </c>
      <c r="N42" s="553">
        <v>3985</v>
      </c>
      <c r="O42" s="553">
        <v>5</v>
      </c>
      <c r="P42" s="566">
        <v>6434</v>
      </c>
      <c r="Q42" s="566">
        <v>63003.6</v>
      </c>
      <c r="R42" s="565">
        <v>5.4</v>
      </c>
      <c r="S42" s="447">
        <f t="shared" si="3"/>
        <v>116123.679</v>
      </c>
      <c r="T42" s="447">
        <f t="shared" si="2"/>
        <v>-1.6000000003259629E-2</v>
      </c>
      <c r="U42" s="447"/>
      <c r="W42" s="400">
        <v>2462</v>
      </c>
    </row>
    <row r="43" spans="2:23">
      <c r="B43" s="421" t="s">
        <v>359</v>
      </c>
      <c r="C43" s="413">
        <v>71350.899999999994</v>
      </c>
      <c r="D43" s="564"/>
      <c r="E43" s="413">
        <v>69214.7</v>
      </c>
      <c r="F43" s="407">
        <v>901.1</v>
      </c>
      <c r="G43" s="407">
        <v>43978.9</v>
      </c>
      <c r="H43" s="407">
        <v>20398.099999999999</v>
      </c>
      <c r="I43" s="407">
        <v>55.2</v>
      </c>
      <c r="J43" s="407"/>
      <c r="K43" s="404" t="e">
        <f>#REF!+J43</f>
        <v>#REF!</v>
      </c>
      <c r="L43" s="574"/>
      <c r="M43" s="574">
        <v>0</v>
      </c>
      <c r="N43" s="574"/>
      <c r="O43" s="574"/>
      <c r="P43" s="407"/>
      <c r="Q43" s="413">
        <v>1959.8</v>
      </c>
      <c r="R43" s="414">
        <v>174.3</v>
      </c>
      <c r="S43" s="447" t="e">
        <f t="shared" si="3"/>
        <v>#REF!</v>
      </c>
      <c r="U43" s="447"/>
    </row>
    <row r="44" spans="2:23">
      <c r="B44" s="420" t="s">
        <v>360</v>
      </c>
      <c r="C44" s="407">
        <v>64010.8</v>
      </c>
      <c r="D44" s="563"/>
      <c r="E44" s="407">
        <v>64010.8</v>
      </c>
      <c r="F44" s="407">
        <v>896.4</v>
      </c>
      <c r="G44" s="407">
        <v>43978.9</v>
      </c>
      <c r="H44" s="407">
        <v>19135.5</v>
      </c>
      <c r="I44" s="407"/>
      <c r="J44" s="407"/>
      <c r="K44" s="404" t="e">
        <f>#REF!+J44</f>
        <v>#REF!</v>
      </c>
      <c r="L44" s="573"/>
      <c r="M44" s="573">
        <v>0</v>
      </c>
      <c r="N44" s="573"/>
      <c r="O44" s="573"/>
      <c r="P44" s="407"/>
      <c r="Q44" s="407"/>
      <c r="R44" s="408"/>
      <c r="S44" s="447" t="e">
        <f t="shared" si="3"/>
        <v>#REF!</v>
      </c>
      <c r="U44" s="447"/>
    </row>
    <row r="45" spans="2:23">
      <c r="B45" s="419" t="s">
        <v>361</v>
      </c>
      <c r="C45" s="407">
        <v>1875.8</v>
      </c>
      <c r="D45" s="563"/>
      <c r="E45" s="407">
        <v>140.6</v>
      </c>
      <c r="F45" s="407"/>
      <c r="G45" s="407"/>
      <c r="H45" s="407">
        <v>102.4</v>
      </c>
      <c r="I45" s="407">
        <v>38.200000000000003</v>
      </c>
      <c r="J45" s="407"/>
      <c r="K45" s="404" t="e">
        <f>#REF!+J45</f>
        <v>#REF!</v>
      </c>
      <c r="L45" s="573"/>
      <c r="M45" s="573">
        <v>0</v>
      </c>
      <c r="N45" s="573"/>
      <c r="O45" s="573"/>
      <c r="P45" s="407"/>
      <c r="Q45" s="407">
        <v>1558.8</v>
      </c>
      <c r="R45" s="408">
        <v>174.3</v>
      </c>
      <c r="S45" s="447" t="e">
        <f t="shared" si="3"/>
        <v>#REF!</v>
      </c>
      <c r="U45" s="447"/>
    </row>
    <row r="46" spans="2:23">
      <c r="B46" s="420" t="s">
        <v>362</v>
      </c>
      <c r="C46" s="407">
        <v>3881.4</v>
      </c>
      <c r="D46" s="563"/>
      <c r="E46" s="407">
        <v>3881.4</v>
      </c>
      <c r="F46" s="407"/>
      <c r="G46" s="407"/>
      <c r="H46" s="407"/>
      <c r="I46" s="407"/>
      <c r="J46" s="407"/>
      <c r="K46" s="404" t="e">
        <f>#REF!+J46</f>
        <v>#REF!</v>
      </c>
      <c r="L46" s="573"/>
      <c r="M46" s="573">
        <v>0</v>
      </c>
      <c r="N46" s="573"/>
      <c r="O46" s="573"/>
      <c r="P46" s="407"/>
      <c r="Q46" s="407"/>
      <c r="R46" s="408"/>
      <c r="S46" s="447" t="e">
        <f t="shared" si="3"/>
        <v>#REF!</v>
      </c>
      <c r="U46" s="447"/>
    </row>
    <row r="47" spans="2:23">
      <c r="B47" s="420" t="s">
        <v>363</v>
      </c>
      <c r="C47" s="407">
        <v>1177.2</v>
      </c>
      <c r="D47" s="563"/>
      <c r="E47" s="407">
        <v>1177.2</v>
      </c>
      <c r="F47" s="407"/>
      <c r="G47" s="407"/>
      <c r="H47" s="407">
        <v>1160.2</v>
      </c>
      <c r="I47" s="407">
        <v>17</v>
      </c>
      <c r="J47" s="407"/>
      <c r="K47" s="404" t="e">
        <f>#REF!+J47</f>
        <v>#REF!</v>
      </c>
      <c r="L47" s="573"/>
      <c r="M47" s="573">
        <v>0</v>
      </c>
      <c r="N47" s="573"/>
      <c r="O47" s="573"/>
      <c r="P47" s="407"/>
      <c r="Q47" s="407"/>
      <c r="R47" s="408"/>
      <c r="S47" s="447" t="e">
        <f t="shared" si="3"/>
        <v>#REF!</v>
      </c>
      <c r="U47" s="447"/>
    </row>
    <row r="48" spans="2:23">
      <c r="B48" s="420" t="s">
        <v>364</v>
      </c>
      <c r="C48" s="407">
        <v>405.7</v>
      </c>
      <c r="D48" s="563"/>
      <c r="E48" s="407">
        <v>4.7</v>
      </c>
      <c r="F48" s="407">
        <v>4.7</v>
      </c>
      <c r="G48" s="407"/>
      <c r="H48" s="407"/>
      <c r="I48" s="407"/>
      <c r="J48" s="407"/>
      <c r="K48" s="404" t="e">
        <f>#REF!+J48</f>
        <v>#REF!</v>
      </c>
      <c r="L48" s="573"/>
      <c r="M48" s="573">
        <v>0</v>
      </c>
      <c r="N48" s="573"/>
      <c r="O48" s="573"/>
      <c r="P48" s="407"/>
      <c r="Q48" s="407">
        <v>401</v>
      </c>
      <c r="R48" s="408"/>
      <c r="S48" s="447" t="e">
        <f t="shared" si="3"/>
        <v>#REF!</v>
      </c>
      <c r="U48" s="447"/>
    </row>
    <row r="49" spans="2:21">
      <c r="B49" s="422" t="s">
        <v>365</v>
      </c>
      <c r="C49" s="407" t="s">
        <v>324</v>
      </c>
      <c r="D49" s="563"/>
      <c r="E49" s="407" t="s">
        <v>324</v>
      </c>
      <c r="F49" s="407"/>
      <c r="G49" s="407"/>
      <c r="H49" s="407"/>
      <c r="I49" s="407"/>
      <c r="J49" s="407"/>
      <c r="K49" s="404" t="e">
        <f>#REF!+J49</f>
        <v>#REF!</v>
      </c>
      <c r="L49" s="573"/>
      <c r="M49" s="573">
        <v>0</v>
      </c>
      <c r="N49" s="573"/>
      <c r="O49" s="573"/>
      <c r="P49" s="407"/>
      <c r="Q49" s="407"/>
      <c r="R49" s="408"/>
      <c r="S49" s="447" t="e">
        <f t="shared" si="3"/>
        <v>#REF!</v>
      </c>
      <c r="U49" s="447"/>
    </row>
    <row r="50" spans="2:21">
      <c r="B50" s="421" t="s">
        <v>366</v>
      </c>
      <c r="C50" s="413">
        <v>176172.2</v>
      </c>
      <c r="D50" s="564"/>
      <c r="E50" s="413">
        <v>17222.8</v>
      </c>
      <c r="F50" s="407">
        <v>2674.8</v>
      </c>
      <c r="G50" s="407">
        <v>527</v>
      </c>
      <c r="H50" s="407">
        <v>13807.7</v>
      </c>
      <c r="I50" s="407">
        <v>148.69999999999999</v>
      </c>
      <c r="J50" s="407"/>
      <c r="K50" s="404" t="e">
        <f>#REF!+J50</f>
        <v>#REF!</v>
      </c>
      <c r="L50" s="574"/>
      <c r="M50" s="574">
        <v>0</v>
      </c>
      <c r="N50" s="574"/>
      <c r="O50" s="574"/>
      <c r="P50" s="413">
        <v>2301.6</v>
      </c>
      <c r="Q50" s="413">
        <v>35754.1</v>
      </c>
      <c r="R50" s="414"/>
      <c r="S50" s="447" t="e">
        <f t="shared" si="3"/>
        <v>#REF!</v>
      </c>
      <c r="U50" s="447"/>
    </row>
    <row r="51" spans="2:21">
      <c r="B51" s="419" t="s">
        <v>367</v>
      </c>
      <c r="C51" s="565">
        <v>53893.033000000003</v>
      </c>
      <c r="D51" s="566">
        <v>0</v>
      </c>
      <c r="E51" s="565">
        <v>0</v>
      </c>
      <c r="F51" s="565">
        <v>0</v>
      </c>
      <c r="G51" s="565">
        <v>0</v>
      </c>
      <c r="H51" s="565">
        <v>0</v>
      </c>
      <c r="I51" s="565">
        <v>0</v>
      </c>
      <c r="J51" s="565">
        <f>E51-SUM(F51:I51)</f>
        <v>0</v>
      </c>
      <c r="K51" s="404">
        <v>13816.061</v>
      </c>
      <c r="L51" s="554">
        <v>11864</v>
      </c>
      <c r="M51" s="554">
        <v>1571.3719999999998</v>
      </c>
      <c r="N51" s="554">
        <v>5457</v>
      </c>
      <c r="O51" s="554">
        <v>0</v>
      </c>
      <c r="P51" s="565">
        <v>0</v>
      </c>
      <c r="Q51" s="565">
        <v>21153.599999999999</v>
      </c>
      <c r="R51" s="566">
        <v>0</v>
      </c>
      <c r="S51" s="447">
        <f t="shared" si="3"/>
        <v>53862.032999999996</v>
      </c>
      <c r="U51" s="447"/>
    </row>
    <row r="52" spans="2:21">
      <c r="B52" s="420" t="s">
        <v>368</v>
      </c>
      <c r="C52" s="407">
        <v>18409.8</v>
      </c>
      <c r="D52" s="563"/>
      <c r="E52" s="407">
        <v>357.1</v>
      </c>
      <c r="F52" s="407">
        <v>118.6</v>
      </c>
      <c r="G52" s="407"/>
      <c r="H52" s="407">
        <v>136.5</v>
      </c>
      <c r="I52" s="407">
        <v>102</v>
      </c>
      <c r="J52" s="407"/>
      <c r="K52" s="404" t="e">
        <f>#REF!+J52</f>
        <v>#REF!</v>
      </c>
      <c r="L52" s="573"/>
      <c r="M52" s="573">
        <v>0</v>
      </c>
      <c r="N52" s="573"/>
      <c r="O52" s="573"/>
      <c r="P52" s="407">
        <v>930.4</v>
      </c>
      <c r="Q52" s="407">
        <v>12637.8</v>
      </c>
      <c r="R52" s="408"/>
      <c r="S52" s="447" t="e">
        <f t="shared" si="3"/>
        <v>#REF!</v>
      </c>
      <c r="U52" s="447"/>
    </row>
    <row r="53" spans="2:21">
      <c r="B53" s="420" t="s">
        <v>369</v>
      </c>
      <c r="C53" s="407">
        <v>140738.5</v>
      </c>
      <c r="D53" s="563"/>
      <c r="E53" s="407">
        <v>3192</v>
      </c>
      <c r="F53" s="407">
        <v>2546.6999999999998</v>
      </c>
      <c r="G53" s="407">
        <v>51.8</v>
      </c>
      <c r="H53" s="407">
        <v>528.9</v>
      </c>
      <c r="I53" s="407"/>
      <c r="J53" s="407"/>
      <c r="K53" s="404" t="e">
        <f>#REF!+J53</f>
        <v>#REF!</v>
      </c>
      <c r="L53" s="573"/>
      <c r="M53" s="573">
        <v>0</v>
      </c>
      <c r="N53" s="573"/>
      <c r="O53" s="573"/>
      <c r="P53" s="407">
        <v>1371.2</v>
      </c>
      <c r="Q53" s="407">
        <v>20719.099999999999</v>
      </c>
      <c r="R53" s="408"/>
      <c r="S53" s="447" t="e">
        <f t="shared" si="3"/>
        <v>#REF!</v>
      </c>
      <c r="U53" s="447"/>
    </row>
    <row r="54" spans="2:21">
      <c r="B54" s="420" t="s">
        <v>370</v>
      </c>
      <c r="C54" s="407" t="s">
        <v>324</v>
      </c>
      <c r="D54" s="563"/>
      <c r="E54" s="407" t="s">
        <v>324</v>
      </c>
      <c r="F54" s="407"/>
      <c r="G54" s="407"/>
      <c r="H54" s="407"/>
      <c r="I54" s="407"/>
      <c r="J54" s="407"/>
      <c r="K54" s="404" t="e">
        <f>#REF!+J54</f>
        <v>#REF!</v>
      </c>
      <c r="L54" s="573"/>
      <c r="M54" s="573">
        <v>0</v>
      </c>
      <c r="N54" s="573"/>
      <c r="O54" s="573"/>
      <c r="P54" s="407"/>
      <c r="Q54" s="407"/>
      <c r="R54" s="408"/>
      <c r="S54" s="447" t="e">
        <f t="shared" si="3"/>
        <v>#REF!</v>
      </c>
      <c r="U54" s="447"/>
    </row>
    <row r="55" spans="2:21" ht="14.4" thickBot="1">
      <c r="B55" s="423" t="s">
        <v>371</v>
      </c>
      <c r="C55" s="424">
        <v>22482.9</v>
      </c>
      <c r="D55" s="424"/>
      <c r="E55" s="424">
        <v>20831.8</v>
      </c>
      <c r="F55" s="425">
        <v>237.1</v>
      </c>
      <c r="G55" s="425"/>
      <c r="H55" s="425"/>
      <c r="I55" s="425">
        <v>509.8</v>
      </c>
      <c r="J55" s="425">
        <v>11170.1</v>
      </c>
      <c r="K55" s="404" t="e">
        <f>#REF!+J55</f>
        <v>#REF!</v>
      </c>
      <c r="L55" s="424"/>
      <c r="M55" s="424">
        <v>0</v>
      </c>
      <c r="N55" s="424"/>
      <c r="O55" s="424"/>
      <c r="P55" s="425"/>
      <c r="Q55" s="425"/>
      <c r="R55" s="426">
        <v>131.69999999999999</v>
      </c>
      <c r="S55" s="447" t="e">
        <f t="shared" si="3"/>
        <v>#REF!</v>
      </c>
      <c r="U55" s="447"/>
    </row>
  </sheetData>
  <mergeCells count="10">
    <mergeCell ref="S4:S5"/>
    <mergeCell ref="P4:P5"/>
    <mergeCell ref="Q4:Q5"/>
    <mergeCell ref="R4:R5"/>
    <mergeCell ref="B2:R2"/>
    <mergeCell ref="B3:R3"/>
    <mergeCell ref="B4:B5"/>
    <mergeCell ref="C4:C5"/>
    <mergeCell ref="E4:E5"/>
    <mergeCell ref="K4:K5"/>
  </mergeCells>
  <phoneticPr fontId="167"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55"/>
  <sheetViews>
    <sheetView showGridLines="0" workbookViewId="0">
      <pane xSplit="3" ySplit="5" topLeftCell="O31" activePane="bottomRight" state="frozen"/>
      <selection activeCell="N5" sqref="N5"/>
      <selection pane="topRight" activeCell="N5" sqref="N5"/>
      <selection pane="bottomLeft" activeCell="N5" sqref="N5"/>
      <selection pane="bottomRight" activeCell="R1" sqref="R1"/>
    </sheetView>
  </sheetViews>
  <sheetFormatPr defaultColWidth="9.109375" defaultRowHeight="13.8"/>
  <cols>
    <col min="1" max="1" width="5.6640625" style="427" customWidth="1"/>
    <col min="2" max="2" width="31.44140625" style="427" bestFit="1" customWidth="1"/>
    <col min="3" max="18" width="11.6640625" style="427" customWidth="1"/>
    <col min="19" max="19" width="13.44140625" style="400" customWidth="1"/>
    <col min="20" max="251" width="9.109375" style="427"/>
    <col min="252" max="252" width="5.6640625" style="427" customWidth="1"/>
    <col min="253" max="253" width="31.44140625" style="427" bestFit="1" customWidth="1"/>
    <col min="254" max="254" width="11.6640625" style="427" customWidth="1"/>
    <col min="255" max="255" width="12" style="427" customWidth="1"/>
    <col min="256" max="271" width="11.6640625" style="427" customWidth="1"/>
    <col min="272" max="507" width="9.109375" style="427"/>
    <col min="508" max="508" width="5.6640625" style="427" customWidth="1"/>
    <col min="509" max="509" width="31.44140625" style="427" bestFit="1" customWidth="1"/>
    <col min="510" max="510" width="11.6640625" style="427" customWidth="1"/>
    <col min="511" max="511" width="12" style="427" customWidth="1"/>
    <col min="512" max="527" width="11.6640625" style="427" customWidth="1"/>
    <col min="528" max="763" width="9.109375" style="427"/>
    <col min="764" max="764" width="5.6640625" style="427" customWidth="1"/>
    <col min="765" max="765" width="31.44140625" style="427" bestFit="1" customWidth="1"/>
    <col min="766" max="766" width="11.6640625" style="427" customWidth="1"/>
    <col min="767" max="767" width="12" style="427" customWidth="1"/>
    <col min="768" max="783" width="11.6640625" style="427" customWidth="1"/>
    <col min="784" max="1019" width="9.109375" style="427"/>
    <col min="1020" max="1020" width="5.6640625" style="427" customWidth="1"/>
    <col min="1021" max="1021" width="31.44140625" style="427" bestFit="1" customWidth="1"/>
    <col min="1022" max="1022" width="11.6640625" style="427" customWidth="1"/>
    <col min="1023" max="1023" width="12" style="427" customWidth="1"/>
    <col min="1024" max="1039" width="11.6640625" style="427" customWidth="1"/>
    <col min="1040" max="1275" width="9.109375" style="427"/>
    <col min="1276" max="1276" width="5.6640625" style="427" customWidth="1"/>
    <col min="1277" max="1277" width="31.44140625" style="427" bestFit="1" customWidth="1"/>
    <col min="1278" max="1278" width="11.6640625" style="427" customWidth="1"/>
    <col min="1279" max="1279" width="12" style="427" customWidth="1"/>
    <col min="1280" max="1295" width="11.6640625" style="427" customWidth="1"/>
    <col min="1296" max="1531" width="9.109375" style="427"/>
    <col min="1532" max="1532" width="5.6640625" style="427" customWidth="1"/>
    <col min="1533" max="1533" width="31.44140625" style="427" bestFit="1" customWidth="1"/>
    <col min="1534" max="1534" width="11.6640625" style="427" customWidth="1"/>
    <col min="1535" max="1535" width="12" style="427" customWidth="1"/>
    <col min="1536" max="1551" width="11.6640625" style="427" customWidth="1"/>
    <col min="1552" max="1787" width="9.109375" style="427"/>
    <col min="1788" max="1788" width="5.6640625" style="427" customWidth="1"/>
    <col min="1789" max="1789" width="31.44140625" style="427" bestFit="1" customWidth="1"/>
    <col min="1790" max="1790" width="11.6640625" style="427" customWidth="1"/>
    <col min="1791" max="1791" width="12" style="427" customWidth="1"/>
    <col min="1792" max="1807" width="11.6640625" style="427" customWidth="1"/>
    <col min="1808" max="2043" width="9.109375" style="427"/>
    <col min="2044" max="2044" width="5.6640625" style="427" customWidth="1"/>
    <col min="2045" max="2045" width="31.44140625" style="427" bestFit="1" customWidth="1"/>
    <col min="2046" max="2046" width="11.6640625" style="427" customWidth="1"/>
    <col min="2047" max="2047" width="12" style="427" customWidth="1"/>
    <col min="2048" max="2063" width="11.6640625" style="427" customWidth="1"/>
    <col min="2064" max="2299" width="9.109375" style="427"/>
    <col min="2300" max="2300" width="5.6640625" style="427" customWidth="1"/>
    <col min="2301" max="2301" width="31.44140625" style="427" bestFit="1" customWidth="1"/>
    <col min="2302" max="2302" width="11.6640625" style="427" customWidth="1"/>
    <col min="2303" max="2303" width="12" style="427" customWidth="1"/>
    <col min="2304" max="2319" width="11.6640625" style="427" customWidth="1"/>
    <col min="2320" max="2555" width="9.109375" style="427"/>
    <col min="2556" max="2556" width="5.6640625" style="427" customWidth="1"/>
    <col min="2557" max="2557" width="31.44140625" style="427" bestFit="1" customWidth="1"/>
    <col min="2558" max="2558" width="11.6640625" style="427" customWidth="1"/>
    <col min="2559" max="2559" width="12" style="427" customWidth="1"/>
    <col min="2560" max="2575" width="11.6640625" style="427" customWidth="1"/>
    <col min="2576" max="2811" width="9.109375" style="427"/>
    <col min="2812" max="2812" width="5.6640625" style="427" customWidth="1"/>
    <col min="2813" max="2813" width="31.44140625" style="427" bestFit="1" customWidth="1"/>
    <col min="2814" max="2814" width="11.6640625" style="427" customWidth="1"/>
    <col min="2815" max="2815" width="12" style="427" customWidth="1"/>
    <col min="2816" max="2831" width="11.6640625" style="427" customWidth="1"/>
    <col min="2832" max="3067" width="9.109375" style="427"/>
    <col min="3068" max="3068" width="5.6640625" style="427" customWidth="1"/>
    <col min="3069" max="3069" width="31.44140625" style="427" bestFit="1" customWidth="1"/>
    <col min="3070" max="3070" width="11.6640625" style="427" customWidth="1"/>
    <col min="3071" max="3071" width="12" style="427" customWidth="1"/>
    <col min="3072" max="3087" width="11.6640625" style="427" customWidth="1"/>
    <col min="3088" max="3323" width="9.109375" style="427"/>
    <col min="3324" max="3324" width="5.6640625" style="427" customWidth="1"/>
    <col min="3325" max="3325" width="31.44140625" style="427" bestFit="1" customWidth="1"/>
    <col min="3326" max="3326" width="11.6640625" style="427" customWidth="1"/>
    <col min="3327" max="3327" width="12" style="427" customWidth="1"/>
    <col min="3328" max="3343" width="11.6640625" style="427" customWidth="1"/>
    <col min="3344" max="3579" width="9.109375" style="427"/>
    <col min="3580" max="3580" width="5.6640625" style="427" customWidth="1"/>
    <col min="3581" max="3581" width="31.44140625" style="427" bestFit="1" customWidth="1"/>
    <col min="3582" max="3582" width="11.6640625" style="427" customWidth="1"/>
    <col min="3583" max="3583" width="12" style="427" customWidth="1"/>
    <col min="3584" max="3599" width="11.6640625" style="427" customWidth="1"/>
    <col min="3600" max="3835" width="9.109375" style="427"/>
    <col min="3836" max="3836" width="5.6640625" style="427" customWidth="1"/>
    <col min="3837" max="3837" width="31.44140625" style="427" bestFit="1" customWidth="1"/>
    <col min="3838" max="3838" width="11.6640625" style="427" customWidth="1"/>
    <col min="3839" max="3839" width="12" style="427" customWidth="1"/>
    <col min="3840" max="3855" width="11.6640625" style="427" customWidth="1"/>
    <col min="3856" max="4091" width="9.109375" style="427"/>
    <col min="4092" max="4092" width="5.6640625" style="427" customWidth="1"/>
    <col min="4093" max="4093" width="31.44140625" style="427" bestFit="1" customWidth="1"/>
    <col min="4094" max="4094" width="11.6640625" style="427" customWidth="1"/>
    <col min="4095" max="4095" width="12" style="427" customWidth="1"/>
    <col min="4096" max="4111" width="11.6640625" style="427" customWidth="1"/>
    <col min="4112" max="4347" width="9.109375" style="427"/>
    <col min="4348" max="4348" width="5.6640625" style="427" customWidth="1"/>
    <col min="4349" max="4349" width="31.44140625" style="427" bestFit="1" customWidth="1"/>
    <col min="4350" max="4350" width="11.6640625" style="427" customWidth="1"/>
    <col min="4351" max="4351" width="12" style="427" customWidth="1"/>
    <col min="4352" max="4367" width="11.6640625" style="427" customWidth="1"/>
    <col min="4368" max="4603" width="9.109375" style="427"/>
    <col min="4604" max="4604" width="5.6640625" style="427" customWidth="1"/>
    <col min="4605" max="4605" width="31.44140625" style="427" bestFit="1" customWidth="1"/>
    <col min="4606" max="4606" width="11.6640625" style="427" customWidth="1"/>
    <col min="4607" max="4607" width="12" style="427" customWidth="1"/>
    <col min="4608" max="4623" width="11.6640625" style="427" customWidth="1"/>
    <col min="4624" max="4859" width="9.109375" style="427"/>
    <col min="4860" max="4860" width="5.6640625" style="427" customWidth="1"/>
    <col min="4861" max="4861" width="31.44140625" style="427" bestFit="1" customWidth="1"/>
    <col min="4862" max="4862" width="11.6640625" style="427" customWidth="1"/>
    <col min="4863" max="4863" width="12" style="427" customWidth="1"/>
    <col min="4864" max="4879" width="11.6640625" style="427" customWidth="1"/>
    <col min="4880" max="5115" width="9.109375" style="427"/>
    <col min="5116" max="5116" width="5.6640625" style="427" customWidth="1"/>
    <col min="5117" max="5117" width="31.44140625" style="427" bestFit="1" customWidth="1"/>
    <col min="5118" max="5118" width="11.6640625" style="427" customWidth="1"/>
    <col min="5119" max="5119" width="12" style="427" customWidth="1"/>
    <col min="5120" max="5135" width="11.6640625" style="427" customWidth="1"/>
    <col min="5136" max="5371" width="9.109375" style="427"/>
    <col min="5372" max="5372" width="5.6640625" style="427" customWidth="1"/>
    <col min="5373" max="5373" width="31.44140625" style="427" bestFit="1" customWidth="1"/>
    <col min="5374" max="5374" width="11.6640625" style="427" customWidth="1"/>
    <col min="5375" max="5375" width="12" style="427" customWidth="1"/>
    <col min="5376" max="5391" width="11.6640625" style="427" customWidth="1"/>
    <col min="5392" max="5627" width="9.109375" style="427"/>
    <col min="5628" max="5628" width="5.6640625" style="427" customWidth="1"/>
    <col min="5629" max="5629" width="31.44140625" style="427" bestFit="1" customWidth="1"/>
    <col min="5630" max="5630" width="11.6640625" style="427" customWidth="1"/>
    <col min="5631" max="5631" width="12" style="427" customWidth="1"/>
    <col min="5632" max="5647" width="11.6640625" style="427" customWidth="1"/>
    <col min="5648" max="5883" width="9.109375" style="427"/>
    <col min="5884" max="5884" width="5.6640625" style="427" customWidth="1"/>
    <col min="5885" max="5885" width="31.44140625" style="427" bestFit="1" customWidth="1"/>
    <col min="5886" max="5886" width="11.6640625" style="427" customWidth="1"/>
    <col min="5887" max="5887" width="12" style="427" customWidth="1"/>
    <col min="5888" max="5903" width="11.6640625" style="427" customWidth="1"/>
    <col min="5904" max="6139" width="9.109375" style="427"/>
    <col min="6140" max="6140" width="5.6640625" style="427" customWidth="1"/>
    <col min="6141" max="6141" width="31.44140625" style="427" bestFit="1" customWidth="1"/>
    <col min="6142" max="6142" width="11.6640625" style="427" customWidth="1"/>
    <col min="6143" max="6143" width="12" style="427" customWidth="1"/>
    <col min="6144" max="6159" width="11.6640625" style="427" customWidth="1"/>
    <col min="6160" max="6395" width="9.109375" style="427"/>
    <col min="6396" max="6396" width="5.6640625" style="427" customWidth="1"/>
    <col min="6397" max="6397" width="31.44140625" style="427" bestFit="1" customWidth="1"/>
    <col min="6398" max="6398" width="11.6640625" style="427" customWidth="1"/>
    <col min="6399" max="6399" width="12" style="427" customWidth="1"/>
    <col min="6400" max="6415" width="11.6640625" style="427" customWidth="1"/>
    <col min="6416" max="6651" width="9.109375" style="427"/>
    <col min="6652" max="6652" width="5.6640625" style="427" customWidth="1"/>
    <col min="6653" max="6653" width="31.44140625" style="427" bestFit="1" customWidth="1"/>
    <col min="6654" max="6654" width="11.6640625" style="427" customWidth="1"/>
    <col min="6655" max="6655" width="12" style="427" customWidth="1"/>
    <col min="6656" max="6671" width="11.6640625" style="427" customWidth="1"/>
    <col min="6672" max="6907" width="9.109375" style="427"/>
    <col min="6908" max="6908" width="5.6640625" style="427" customWidth="1"/>
    <col min="6909" max="6909" width="31.44140625" style="427" bestFit="1" customWidth="1"/>
    <col min="6910" max="6910" width="11.6640625" style="427" customWidth="1"/>
    <col min="6911" max="6911" width="12" style="427" customWidth="1"/>
    <col min="6912" max="6927" width="11.6640625" style="427" customWidth="1"/>
    <col min="6928" max="7163" width="9.109375" style="427"/>
    <col min="7164" max="7164" width="5.6640625" style="427" customWidth="1"/>
    <col min="7165" max="7165" width="31.44140625" style="427" bestFit="1" customWidth="1"/>
    <col min="7166" max="7166" width="11.6640625" style="427" customWidth="1"/>
    <col min="7167" max="7167" width="12" style="427" customWidth="1"/>
    <col min="7168" max="7183" width="11.6640625" style="427" customWidth="1"/>
    <col min="7184" max="7419" width="9.109375" style="427"/>
    <col min="7420" max="7420" width="5.6640625" style="427" customWidth="1"/>
    <col min="7421" max="7421" width="31.44140625" style="427" bestFit="1" customWidth="1"/>
    <col min="7422" max="7422" width="11.6640625" style="427" customWidth="1"/>
    <col min="7423" max="7423" width="12" style="427" customWidth="1"/>
    <col min="7424" max="7439" width="11.6640625" style="427" customWidth="1"/>
    <col min="7440" max="7675" width="9.109375" style="427"/>
    <col min="7676" max="7676" width="5.6640625" style="427" customWidth="1"/>
    <col min="7677" max="7677" width="31.44140625" style="427" bestFit="1" customWidth="1"/>
    <col min="7678" max="7678" width="11.6640625" style="427" customWidth="1"/>
    <col min="7679" max="7679" width="12" style="427" customWidth="1"/>
    <col min="7680" max="7695" width="11.6640625" style="427" customWidth="1"/>
    <col min="7696" max="7931" width="9.109375" style="427"/>
    <col min="7932" max="7932" width="5.6640625" style="427" customWidth="1"/>
    <col min="7933" max="7933" width="31.44140625" style="427" bestFit="1" customWidth="1"/>
    <col min="7934" max="7934" width="11.6640625" style="427" customWidth="1"/>
    <col min="7935" max="7935" width="12" style="427" customWidth="1"/>
    <col min="7936" max="7951" width="11.6640625" style="427" customWidth="1"/>
    <col min="7952" max="8187" width="9.109375" style="427"/>
    <col min="8188" max="8188" width="5.6640625" style="427" customWidth="1"/>
    <col min="8189" max="8189" width="31.44140625" style="427" bestFit="1" customWidth="1"/>
    <col min="8190" max="8190" width="11.6640625" style="427" customWidth="1"/>
    <col min="8191" max="8191" width="12" style="427" customWidth="1"/>
    <col min="8192" max="8207" width="11.6640625" style="427" customWidth="1"/>
    <col min="8208" max="8443" width="9.109375" style="427"/>
    <col min="8444" max="8444" width="5.6640625" style="427" customWidth="1"/>
    <col min="8445" max="8445" width="31.44140625" style="427" bestFit="1" customWidth="1"/>
    <col min="8446" max="8446" width="11.6640625" style="427" customWidth="1"/>
    <col min="8447" max="8447" width="12" style="427" customWidth="1"/>
    <col min="8448" max="8463" width="11.6640625" style="427" customWidth="1"/>
    <col min="8464" max="8699" width="9.109375" style="427"/>
    <col min="8700" max="8700" width="5.6640625" style="427" customWidth="1"/>
    <col min="8701" max="8701" width="31.44140625" style="427" bestFit="1" customWidth="1"/>
    <col min="8702" max="8702" width="11.6640625" style="427" customWidth="1"/>
    <col min="8703" max="8703" width="12" style="427" customWidth="1"/>
    <col min="8704" max="8719" width="11.6640625" style="427" customWidth="1"/>
    <col min="8720" max="8955" width="9.109375" style="427"/>
    <col min="8956" max="8956" width="5.6640625" style="427" customWidth="1"/>
    <col min="8957" max="8957" width="31.44140625" style="427" bestFit="1" customWidth="1"/>
    <col min="8958" max="8958" width="11.6640625" style="427" customWidth="1"/>
    <col min="8959" max="8959" width="12" style="427" customWidth="1"/>
    <col min="8960" max="8975" width="11.6640625" style="427" customWidth="1"/>
    <col min="8976" max="9211" width="9.109375" style="427"/>
    <col min="9212" max="9212" width="5.6640625" style="427" customWidth="1"/>
    <col min="9213" max="9213" width="31.44140625" style="427" bestFit="1" customWidth="1"/>
    <col min="9214" max="9214" width="11.6640625" style="427" customWidth="1"/>
    <col min="9215" max="9215" width="12" style="427" customWidth="1"/>
    <col min="9216" max="9231" width="11.6640625" style="427" customWidth="1"/>
    <col min="9232" max="9467" width="9.109375" style="427"/>
    <col min="9468" max="9468" width="5.6640625" style="427" customWidth="1"/>
    <col min="9469" max="9469" width="31.44140625" style="427" bestFit="1" customWidth="1"/>
    <col min="9470" max="9470" width="11.6640625" style="427" customWidth="1"/>
    <col min="9471" max="9471" width="12" style="427" customWidth="1"/>
    <col min="9472" max="9487" width="11.6640625" style="427" customWidth="1"/>
    <col min="9488" max="9723" width="9.109375" style="427"/>
    <col min="9724" max="9724" width="5.6640625" style="427" customWidth="1"/>
    <col min="9725" max="9725" width="31.44140625" style="427" bestFit="1" customWidth="1"/>
    <col min="9726" max="9726" width="11.6640625" style="427" customWidth="1"/>
    <col min="9727" max="9727" width="12" style="427" customWidth="1"/>
    <col min="9728" max="9743" width="11.6640625" style="427" customWidth="1"/>
    <col min="9744" max="9979" width="9.109375" style="427"/>
    <col min="9980" max="9980" width="5.6640625" style="427" customWidth="1"/>
    <col min="9981" max="9981" width="31.44140625" style="427" bestFit="1" customWidth="1"/>
    <col min="9982" max="9982" width="11.6640625" style="427" customWidth="1"/>
    <col min="9983" max="9983" width="12" style="427" customWidth="1"/>
    <col min="9984" max="9999" width="11.6640625" style="427" customWidth="1"/>
    <col min="10000" max="10235" width="9.109375" style="427"/>
    <col min="10236" max="10236" width="5.6640625" style="427" customWidth="1"/>
    <col min="10237" max="10237" width="31.44140625" style="427" bestFit="1" customWidth="1"/>
    <col min="10238" max="10238" width="11.6640625" style="427" customWidth="1"/>
    <col min="10239" max="10239" width="12" style="427" customWidth="1"/>
    <col min="10240" max="10255" width="11.6640625" style="427" customWidth="1"/>
    <col min="10256" max="10491" width="9.109375" style="427"/>
    <col min="10492" max="10492" width="5.6640625" style="427" customWidth="1"/>
    <col min="10493" max="10493" width="31.44140625" style="427" bestFit="1" customWidth="1"/>
    <col min="10494" max="10494" width="11.6640625" style="427" customWidth="1"/>
    <col min="10495" max="10495" width="12" style="427" customWidth="1"/>
    <col min="10496" max="10511" width="11.6640625" style="427" customWidth="1"/>
    <col min="10512" max="10747" width="9.109375" style="427"/>
    <col min="10748" max="10748" width="5.6640625" style="427" customWidth="1"/>
    <col min="10749" max="10749" width="31.44140625" style="427" bestFit="1" customWidth="1"/>
    <col min="10750" max="10750" width="11.6640625" style="427" customWidth="1"/>
    <col min="10751" max="10751" width="12" style="427" customWidth="1"/>
    <col min="10752" max="10767" width="11.6640625" style="427" customWidth="1"/>
    <col min="10768" max="11003" width="9.109375" style="427"/>
    <col min="11004" max="11004" width="5.6640625" style="427" customWidth="1"/>
    <col min="11005" max="11005" width="31.44140625" style="427" bestFit="1" customWidth="1"/>
    <col min="11006" max="11006" width="11.6640625" style="427" customWidth="1"/>
    <col min="11007" max="11007" width="12" style="427" customWidth="1"/>
    <col min="11008" max="11023" width="11.6640625" style="427" customWidth="1"/>
    <col min="11024" max="11259" width="9.109375" style="427"/>
    <col min="11260" max="11260" width="5.6640625" style="427" customWidth="1"/>
    <col min="11261" max="11261" width="31.44140625" style="427" bestFit="1" customWidth="1"/>
    <col min="11262" max="11262" width="11.6640625" style="427" customWidth="1"/>
    <col min="11263" max="11263" width="12" style="427" customWidth="1"/>
    <col min="11264" max="11279" width="11.6640625" style="427" customWidth="1"/>
    <col min="11280" max="11515" width="9.109375" style="427"/>
    <col min="11516" max="11516" width="5.6640625" style="427" customWidth="1"/>
    <col min="11517" max="11517" width="31.44140625" style="427" bestFit="1" customWidth="1"/>
    <col min="11518" max="11518" width="11.6640625" style="427" customWidth="1"/>
    <col min="11519" max="11519" width="12" style="427" customWidth="1"/>
    <col min="11520" max="11535" width="11.6640625" style="427" customWidth="1"/>
    <col min="11536" max="11771" width="9.109375" style="427"/>
    <col min="11772" max="11772" width="5.6640625" style="427" customWidth="1"/>
    <col min="11773" max="11773" width="31.44140625" style="427" bestFit="1" customWidth="1"/>
    <col min="11774" max="11774" width="11.6640625" style="427" customWidth="1"/>
    <col min="11775" max="11775" width="12" style="427" customWidth="1"/>
    <col min="11776" max="11791" width="11.6640625" style="427" customWidth="1"/>
    <col min="11792" max="12027" width="9.109375" style="427"/>
    <col min="12028" max="12028" width="5.6640625" style="427" customWidth="1"/>
    <col min="12029" max="12029" width="31.44140625" style="427" bestFit="1" customWidth="1"/>
    <col min="12030" max="12030" width="11.6640625" style="427" customWidth="1"/>
    <col min="12031" max="12031" width="12" style="427" customWidth="1"/>
    <col min="12032" max="12047" width="11.6640625" style="427" customWidth="1"/>
    <col min="12048" max="12283" width="9.109375" style="427"/>
    <col min="12284" max="12284" width="5.6640625" style="427" customWidth="1"/>
    <col min="12285" max="12285" width="31.44140625" style="427" bestFit="1" customWidth="1"/>
    <col min="12286" max="12286" width="11.6640625" style="427" customWidth="1"/>
    <col min="12287" max="12287" width="12" style="427" customWidth="1"/>
    <col min="12288" max="12303" width="11.6640625" style="427" customWidth="1"/>
    <col min="12304" max="12539" width="9.109375" style="427"/>
    <col min="12540" max="12540" width="5.6640625" style="427" customWidth="1"/>
    <col min="12541" max="12541" width="31.44140625" style="427" bestFit="1" customWidth="1"/>
    <col min="12542" max="12542" width="11.6640625" style="427" customWidth="1"/>
    <col min="12543" max="12543" width="12" style="427" customWidth="1"/>
    <col min="12544" max="12559" width="11.6640625" style="427" customWidth="1"/>
    <col min="12560" max="12795" width="9.109375" style="427"/>
    <col min="12796" max="12796" width="5.6640625" style="427" customWidth="1"/>
    <col min="12797" max="12797" width="31.44140625" style="427" bestFit="1" customWidth="1"/>
    <col min="12798" max="12798" width="11.6640625" style="427" customWidth="1"/>
    <col min="12799" max="12799" width="12" style="427" customWidth="1"/>
    <col min="12800" max="12815" width="11.6640625" style="427" customWidth="1"/>
    <col min="12816" max="13051" width="9.109375" style="427"/>
    <col min="13052" max="13052" width="5.6640625" style="427" customWidth="1"/>
    <col min="13053" max="13053" width="31.44140625" style="427" bestFit="1" customWidth="1"/>
    <col min="13054" max="13054" width="11.6640625" style="427" customWidth="1"/>
    <col min="13055" max="13055" width="12" style="427" customWidth="1"/>
    <col min="13056" max="13071" width="11.6640625" style="427" customWidth="1"/>
    <col min="13072" max="13307" width="9.109375" style="427"/>
    <col min="13308" max="13308" width="5.6640625" style="427" customWidth="1"/>
    <col min="13309" max="13309" width="31.44140625" style="427" bestFit="1" customWidth="1"/>
    <col min="13310" max="13310" width="11.6640625" style="427" customWidth="1"/>
    <col min="13311" max="13311" width="12" style="427" customWidth="1"/>
    <col min="13312" max="13327" width="11.6640625" style="427" customWidth="1"/>
    <col min="13328" max="13563" width="9.109375" style="427"/>
    <col min="13564" max="13564" width="5.6640625" style="427" customWidth="1"/>
    <col min="13565" max="13565" width="31.44140625" style="427" bestFit="1" customWidth="1"/>
    <col min="13566" max="13566" width="11.6640625" style="427" customWidth="1"/>
    <col min="13567" max="13567" width="12" style="427" customWidth="1"/>
    <col min="13568" max="13583" width="11.6640625" style="427" customWidth="1"/>
    <col min="13584" max="13819" width="9.109375" style="427"/>
    <col min="13820" max="13820" width="5.6640625" style="427" customWidth="1"/>
    <col min="13821" max="13821" width="31.44140625" style="427" bestFit="1" customWidth="1"/>
    <col min="13822" max="13822" width="11.6640625" style="427" customWidth="1"/>
    <col min="13823" max="13823" width="12" style="427" customWidth="1"/>
    <col min="13824" max="13839" width="11.6640625" style="427" customWidth="1"/>
    <col min="13840" max="14075" width="9.109375" style="427"/>
    <col min="14076" max="14076" width="5.6640625" style="427" customWidth="1"/>
    <col min="14077" max="14077" width="31.44140625" style="427" bestFit="1" customWidth="1"/>
    <col min="14078" max="14078" width="11.6640625" style="427" customWidth="1"/>
    <col min="14079" max="14079" width="12" style="427" customWidth="1"/>
    <col min="14080" max="14095" width="11.6640625" style="427" customWidth="1"/>
    <col min="14096" max="14331" width="9.109375" style="427"/>
    <col min="14332" max="14332" width="5.6640625" style="427" customWidth="1"/>
    <col min="14333" max="14333" width="31.44140625" style="427" bestFit="1" customWidth="1"/>
    <col min="14334" max="14334" width="11.6640625" style="427" customWidth="1"/>
    <col min="14335" max="14335" width="12" style="427" customWidth="1"/>
    <col min="14336" max="14351" width="11.6640625" style="427" customWidth="1"/>
    <col min="14352" max="14587" width="9.109375" style="427"/>
    <col min="14588" max="14588" width="5.6640625" style="427" customWidth="1"/>
    <col min="14589" max="14589" width="31.44140625" style="427" bestFit="1" customWidth="1"/>
    <col min="14590" max="14590" width="11.6640625" style="427" customWidth="1"/>
    <col min="14591" max="14591" width="12" style="427" customWidth="1"/>
    <col min="14592" max="14607" width="11.6640625" style="427" customWidth="1"/>
    <col min="14608" max="14843" width="9.109375" style="427"/>
    <col min="14844" max="14844" width="5.6640625" style="427" customWidth="1"/>
    <col min="14845" max="14845" width="31.44140625" style="427" bestFit="1" customWidth="1"/>
    <col min="14846" max="14846" width="11.6640625" style="427" customWidth="1"/>
    <col min="14847" max="14847" width="12" style="427" customWidth="1"/>
    <col min="14848" max="14863" width="11.6640625" style="427" customWidth="1"/>
    <col min="14864" max="15099" width="9.109375" style="427"/>
    <col min="15100" max="15100" width="5.6640625" style="427" customWidth="1"/>
    <col min="15101" max="15101" width="31.44140625" style="427" bestFit="1" customWidth="1"/>
    <col min="15102" max="15102" width="11.6640625" style="427" customWidth="1"/>
    <col min="15103" max="15103" width="12" style="427" customWidth="1"/>
    <col min="15104" max="15119" width="11.6640625" style="427" customWidth="1"/>
    <col min="15120" max="15355" width="9.109375" style="427"/>
    <col min="15356" max="15356" width="5.6640625" style="427" customWidth="1"/>
    <col min="15357" max="15357" width="31.44140625" style="427" bestFit="1" customWidth="1"/>
    <col min="15358" max="15358" width="11.6640625" style="427" customWidth="1"/>
    <col min="15359" max="15359" width="12" style="427" customWidth="1"/>
    <col min="15360" max="15375" width="11.6640625" style="427" customWidth="1"/>
    <col min="15376" max="15611" width="9.109375" style="427"/>
    <col min="15612" max="15612" width="5.6640625" style="427" customWidth="1"/>
    <col min="15613" max="15613" width="31.44140625" style="427" bestFit="1" customWidth="1"/>
    <col min="15614" max="15614" width="11.6640625" style="427" customWidth="1"/>
    <col min="15615" max="15615" width="12" style="427" customWidth="1"/>
    <col min="15616" max="15631" width="11.6640625" style="427" customWidth="1"/>
    <col min="15632" max="15867" width="9.109375" style="427"/>
    <col min="15868" max="15868" width="5.6640625" style="427" customWidth="1"/>
    <col min="15869" max="15869" width="31.44140625" style="427" bestFit="1" customWidth="1"/>
    <col min="15870" max="15870" width="11.6640625" style="427" customWidth="1"/>
    <col min="15871" max="15871" width="12" style="427" customWidth="1"/>
    <col min="15872" max="15887" width="11.6640625" style="427" customWidth="1"/>
    <col min="15888" max="16123" width="9.109375" style="427"/>
    <col min="16124" max="16124" width="5.6640625" style="427" customWidth="1"/>
    <col min="16125" max="16125" width="31.44140625" style="427" bestFit="1" customWidth="1"/>
    <col min="16126" max="16126" width="11.6640625" style="427" customWidth="1"/>
    <col min="16127" max="16127" width="12" style="427" customWidth="1"/>
    <col min="16128" max="16143" width="11.6640625" style="427" customWidth="1"/>
    <col min="16144" max="16384" width="9.109375" style="427"/>
  </cols>
  <sheetData>
    <row r="1" spans="2:23" s="400" customFormat="1" ht="42" thickBot="1">
      <c r="D1" s="400" t="s">
        <v>55</v>
      </c>
      <c r="E1" s="400" t="s">
        <v>324</v>
      </c>
      <c r="F1" s="400" t="s">
        <v>53</v>
      </c>
      <c r="G1" s="400" t="s">
        <v>79</v>
      </c>
      <c r="H1" s="400" t="s">
        <v>68</v>
      </c>
      <c r="I1" s="400" t="s">
        <v>54</v>
      </c>
      <c r="J1" s="571" t="s">
        <v>322</v>
      </c>
      <c r="K1" s="400" t="s">
        <v>51</v>
      </c>
      <c r="L1" s="580" t="s">
        <v>77</v>
      </c>
      <c r="M1" s="580" t="s">
        <v>433</v>
      </c>
      <c r="N1" s="580" t="s">
        <v>78</v>
      </c>
      <c r="O1" s="580" t="s">
        <v>80</v>
      </c>
      <c r="P1" s="400" t="s">
        <v>52</v>
      </c>
      <c r="Q1" s="400" t="s">
        <v>50</v>
      </c>
      <c r="R1" s="400" t="s">
        <v>434</v>
      </c>
      <c r="S1" s="400" t="s">
        <v>57</v>
      </c>
    </row>
    <row r="2" spans="2:23">
      <c r="B2" s="624" t="s">
        <v>372</v>
      </c>
      <c r="C2" s="624"/>
      <c r="D2" s="624"/>
      <c r="E2" s="624"/>
      <c r="F2" s="624"/>
      <c r="G2" s="624"/>
      <c r="H2" s="624"/>
      <c r="I2" s="624"/>
      <c r="J2" s="624"/>
      <c r="K2" s="624"/>
      <c r="L2" s="624"/>
      <c r="M2" s="624"/>
      <c r="N2" s="624"/>
      <c r="O2" s="624"/>
      <c r="P2" s="624"/>
      <c r="Q2" s="624"/>
      <c r="R2" s="624"/>
    </row>
    <row r="3" spans="2:23" ht="14.4" thickBot="1">
      <c r="B3" s="625" t="s">
        <v>311</v>
      </c>
      <c r="C3" s="625"/>
      <c r="D3" s="625"/>
      <c r="E3" s="625"/>
      <c r="F3" s="625"/>
      <c r="G3" s="625"/>
      <c r="H3" s="625"/>
      <c r="I3" s="625"/>
      <c r="J3" s="625"/>
      <c r="K3" s="625"/>
      <c r="L3" s="625"/>
      <c r="M3" s="625"/>
      <c r="N3" s="625"/>
      <c r="O3" s="625"/>
      <c r="P3" s="625"/>
      <c r="Q3" s="625"/>
      <c r="R3" s="625"/>
    </row>
    <row r="4" spans="2:23" s="428" customFormat="1" ht="18.75" customHeight="1">
      <c r="B4" s="632"/>
      <c r="C4" s="630" t="s">
        <v>312</v>
      </c>
      <c r="D4" s="551"/>
      <c r="E4" s="630" t="s">
        <v>313</v>
      </c>
      <c r="F4" s="603"/>
      <c r="G4" s="603"/>
      <c r="H4" s="603"/>
      <c r="I4" s="603"/>
      <c r="J4" s="604"/>
      <c r="K4" s="630" t="s">
        <v>314</v>
      </c>
      <c r="L4" s="572"/>
      <c r="M4" s="572"/>
      <c r="N4" s="572"/>
      <c r="O4" s="572"/>
      <c r="P4" s="630" t="s">
        <v>316</v>
      </c>
      <c r="Q4" s="630" t="s">
        <v>317</v>
      </c>
      <c r="R4" s="628" t="s">
        <v>431</v>
      </c>
      <c r="S4" s="628" t="s">
        <v>57</v>
      </c>
    </row>
    <row r="5" spans="2:23" s="431" customFormat="1" ht="50.25" customHeight="1" thickBot="1">
      <c r="B5" s="633"/>
      <c r="C5" s="631"/>
      <c r="D5" s="552" t="s">
        <v>429</v>
      </c>
      <c r="E5" s="631"/>
      <c r="F5" s="429" t="s">
        <v>318</v>
      </c>
      <c r="G5" s="429" t="s">
        <v>319</v>
      </c>
      <c r="H5" s="429" t="s">
        <v>373</v>
      </c>
      <c r="I5" s="430" t="s">
        <v>374</v>
      </c>
      <c r="J5" s="429" t="s">
        <v>322</v>
      </c>
      <c r="K5" s="631"/>
      <c r="L5" s="577" t="s">
        <v>77</v>
      </c>
      <c r="M5" s="577" t="s">
        <v>433</v>
      </c>
      <c r="N5" s="577" t="s">
        <v>78</v>
      </c>
      <c r="O5" s="577" t="s">
        <v>80</v>
      </c>
      <c r="P5" s="631"/>
      <c r="Q5" s="631"/>
      <c r="R5" s="629"/>
      <c r="S5" s="629"/>
      <c r="W5" s="431" t="s">
        <v>438</v>
      </c>
    </row>
    <row r="6" spans="2:23">
      <c r="B6" s="403" t="s">
        <v>323</v>
      </c>
      <c r="C6" s="432">
        <v>2557914.5</v>
      </c>
      <c r="D6" s="432"/>
      <c r="E6" s="432" t="s">
        <v>324</v>
      </c>
      <c r="F6" s="432" t="s">
        <v>324</v>
      </c>
      <c r="G6" s="432" t="s">
        <v>324</v>
      </c>
      <c r="H6" s="432" t="s">
        <v>324</v>
      </c>
      <c r="I6" s="432" t="s">
        <v>324</v>
      </c>
      <c r="J6" s="432" t="s">
        <v>324</v>
      </c>
      <c r="K6" s="432" t="e">
        <f>#REF!+J6</f>
        <v>#REF!</v>
      </c>
      <c r="L6" s="432"/>
      <c r="M6" s="432">
        <v>0</v>
      </c>
      <c r="N6" s="432"/>
      <c r="O6" s="432"/>
      <c r="P6" s="432" t="s">
        <v>324</v>
      </c>
      <c r="Q6" s="432" t="s">
        <v>324</v>
      </c>
      <c r="R6" s="433" t="s">
        <v>324</v>
      </c>
      <c r="S6" s="447" t="e">
        <f t="shared" ref="S6:S37" si="0">SUM(F6:R6)+D6</f>
        <v>#REF!</v>
      </c>
      <c r="U6" s="442"/>
    </row>
    <row r="7" spans="2:23">
      <c r="B7" s="406" t="s">
        <v>325</v>
      </c>
      <c r="C7" s="434">
        <v>12895.3</v>
      </c>
      <c r="D7" s="555"/>
      <c r="E7" s="434">
        <v>11847.4</v>
      </c>
      <c r="F7" s="434" t="s">
        <v>324</v>
      </c>
      <c r="G7" s="434">
        <v>1978.4</v>
      </c>
      <c r="H7" s="434">
        <v>528.9</v>
      </c>
      <c r="I7" s="434">
        <v>5734.8</v>
      </c>
      <c r="J7" s="434">
        <v>2981</v>
      </c>
      <c r="K7" s="432" t="e">
        <f>#REF!+J7</f>
        <v>#REF!</v>
      </c>
      <c r="L7" s="575"/>
      <c r="M7" s="575">
        <v>0</v>
      </c>
      <c r="N7" s="575"/>
      <c r="O7" s="575"/>
      <c r="P7" s="434" t="s">
        <v>324</v>
      </c>
      <c r="Q7" s="434">
        <v>387</v>
      </c>
      <c r="R7" s="435">
        <v>660.9</v>
      </c>
      <c r="S7" s="447" t="e">
        <f t="shared" si="0"/>
        <v>#REF!</v>
      </c>
      <c r="U7" s="442"/>
    </row>
    <row r="8" spans="2:23">
      <c r="B8" s="406" t="s">
        <v>326</v>
      </c>
      <c r="C8" s="434">
        <v>-1928627.4</v>
      </c>
      <c r="D8" s="555"/>
      <c r="E8" s="434">
        <v>-96495.9</v>
      </c>
      <c r="F8" s="434">
        <v>-735.1</v>
      </c>
      <c r="G8" s="434">
        <v>-203</v>
      </c>
      <c r="H8" s="434">
        <v>-70595.7</v>
      </c>
      <c r="I8" s="434">
        <v>-4817.2</v>
      </c>
      <c r="J8" s="434">
        <v>-9934.2000000000007</v>
      </c>
      <c r="K8" s="432" t="e">
        <f>#REF!+J8</f>
        <v>#REF!</v>
      </c>
      <c r="L8" s="575"/>
      <c r="M8" s="575">
        <v>0</v>
      </c>
      <c r="N8" s="575"/>
      <c r="O8" s="575"/>
      <c r="P8" s="434" t="s">
        <v>324</v>
      </c>
      <c r="Q8" s="434">
        <v>-954</v>
      </c>
      <c r="R8" s="435" t="s">
        <v>324</v>
      </c>
      <c r="S8" s="447" t="e">
        <f t="shared" si="0"/>
        <v>#REF!</v>
      </c>
      <c r="U8" s="442"/>
    </row>
    <row r="9" spans="2:23">
      <c r="B9" s="409" t="s">
        <v>327</v>
      </c>
      <c r="C9" s="434">
        <v>-13573.9</v>
      </c>
      <c r="D9" s="555"/>
      <c r="E9" s="434">
        <v>-13573.9</v>
      </c>
      <c r="F9" s="434" t="s">
        <v>324</v>
      </c>
      <c r="G9" s="434" t="s">
        <v>324</v>
      </c>
      <c r="H9" s="434">
        <v>-2132.8000000000002</v>
      </c>
      <c r="I9" s="434" t="s">
        <v>324</v>
      </c>
      <c r="J9" s="434" t="s">
        <v>324</v>
      </c>
      <c r="K9" s="432" t="e">
        <f>#REF!+J9</f>
        <v>#REF!</v>
      </c>
      <c r="L9" s="575"/>
      <c r="M9" s="575">
        <v>0</v>
      </c>
      <c r="N9" s="575"/>
      <c r="O9" s="575"/>
      <c r="P9" s="434" t="s">
        <v>324</v>
      </c>
      <c r="Q9" s="434" t="s">
        <v>324</v>
      </c>
      <c r="R9" s="435" t="s">
        <v>324</v>
      </c>
      <c r="S9" s="447" t="e">
        <f t="shared" si="0"/>
        <v>#REF!</v>
      </c>
      <c r="U9" s="442"/>
    </row>
    <row r="10" spans="2:23">
      <c r="B10" s="410" t="s">
        <v>328</v>
      </c>
      <c r="C10" s="434">
        <v>-2132.8000000000002</v>
      </c>
      <c r="D10" s="555"/>
      <c r="E10" s="434">
        <v>-2132.8000000000002</v>
      </c>
      <c r="F10" s="434" t="s">
        <v>324</v>
      </c>
      <c r="G10" s="434" t="s">
        <v>324</v>
      </c>
      <c r="H10" s="434">
        <v>-2132.8000000000002</v>
      </c>
      <c r="I10" s="434" t="s">
        <v>324</v>
      </c>
      <c r="J10" s="434" t="s">
        <v>324</v>
      </c>
      <c r="K10" s="432" t="e">
        <f>#REF!+J10</f>
        <v>#REF!</v>
      </c>
      <c r="L10" s="575"/>
      <c r="M10" s="575">
        <v>0</v>
      </c>
      <c r="N10" s="575"/>
      <c r="O10" s="575"/>
      <c r="P10" s="434" t="s">
        <v>324</v>
      </c>
      <c r="Q10" s="434" t="s">
        <v>324</v>
      </c>
      <c r="R10" s="435" t="s">
        <v>324</v>
      </c>
      <c r="S10" s="447" t="e">
        <f t="shared" si="0"/>
        <v>#REF!</v>
      </c>
      <c r="U10" s="442"/>
    </row>
    <row r="11" spans="2:23">
      <c r="B11" s="410" t="s">
        <v>329</v>
      </c>
      <c r="C11" s="434">
        <v>-11441.1</v>
      </c>
      <c r="D11" s="555"/>
      <c r="E11" s="434">
        <v>-11441.1</v>
      </c>
      <c r="F11" s="434" t="s">
        <v>324</v>
      </c>
      <c r="G11" s="434" t="s">
        <v>324</v>
      </c>
      <c r="H11" s="434" t="s">
        <v>324</v>
      </c>
      <c r="I11" s="434" t="s">
        <v>324</v>
      </c>
      <c r="J11" s="434" t="s">
        <v>324</v>
      </c>
      <c r="K11" s="432" t="e">
        <f>#REF!+J11</f>
        <v>#REF!</v>
      </c>
      <c r="L11" s="575"/>
      <c r="M11" s="575">
        <v>0</v>
      </c>
      <c r="N11" s="575"/>
      <c r="O11" s="575"/>
      <c r="P11" s="434" t="s">
        <v>324</v>
      </c>
      <c r="Q11" s="434" t="s">
        <v>324</v>
      </c>
      <c r="R11" s="435" t="s">
        <v>324</v>
      </c>
      <c r="S11" s="447" t="e">
        <f t="shared" si="0"/>
        <v>#REF!</v>
      </c>
      <c r="U11" s="442"/>
    </row>
    <row r="12" spans="2:23">
      <c r="B12" s="411" t="s">
        <v>330</v>
      </c>
      <c r="C12" s="434">
        <v>23320.1</v>
      </c>
      <c r="D12" s="555"/>
      <c r="E12" s="434">
        <v>7955.7</v>
      </c>
      <c r="F12" s="434">
        <v>-170.7</v>
      </c>
      <c r="G12" s="434">
        <v>2168.5</v>
      </c>
      <c r="H12" s="434">
        <v>2218.1</v>
      </c>
      <c r="I12" s="434">
        <v>2663.5</v>
      </c>
      <c r="J12" s="434">
        <v>642.5</v>
      </c>
      <c r="K12" s="432" t="e">
        <f>#REF!+J12</f>
        <v>#REF!</v>
      </c>
      <c r="L12" s="575"/>
      <c r="M12" s="575">
        <v>0</v>
      </c>
      <c r="N12" s="575"/>
      <c r="O12" s="575"/>
      <c r="P12" s="434" t="s">
        <v>324</v>
      </c>
      <c r="Q12" s="434" t="s">
        <v>324</v>
      </c>
      <c r="R12" s="435">
        <v>102.4</v>
      </c>
      <c r="S12" s="447" t="e">
        <f t="shared" si="0"/>
        <v>#REF!</v>
      </c>
      <c r="U12" s="442"/>
    </row>
    <row r="13" spans="2:23">
      <c r="B13" s="412" t="s">
        <v>331</v>
      </c>
      <c r="C13" s="436">
        <v>651928.6</v>
      </c>
      <c r="D13" s="556"/>
      <c r="E13" s="436">
        <v>-90266.7</v>
      </c>
      <c r="F13" s="434">
        <v>-905.8</v>
      </c>
      <c r="G13" s="434">
        <v>3943.9</v>
      </c>
      <c r="H13" s="434">
        <v>-69981.5</v>
      </c>
      <c r="I13" s="434">
        <v>3581.1</v>
      </c>
      <c r="J13" s="434">
        <v>-6310.7</v>
      </c>
      <c r="K13" s="432" t="e">
        <f>#REF!+J13</f>
        <v>#REF!</v>
      </c>
      <c r="L13" s="576"/>
      <c r="M13" s="576">
        <v>0</v>
      </c>
      <c r="N13" s="576"/>
      <c r="O13" s="576"/>
      <c r="P13" s="434" t="s">
        <v>324</v>
      </c>
      <c r="Q13" s="436">
        <v>-567</v>
      </c>
      <c r="R13" s="437">
        <v>763.3</v>
      </c>
      <c r="S13" s="447" t="e">
        <f t="shared" si="0"/>
        <v>#REF!</v>
      </c>
      <c r="U13" s="442"/>
    </row>
    <row r="14" spans="2:23">
      <c r="B14" s="415" t="s">
        <v>332</v>
      </c>
      <c r="C14" s="436">
        <v>6271</v>
      </c>
      <c r="D14" s="556"/>
      <c r="E14" s="436">
        <v>2512.8000000000002</v>
      </c>
      <c r="F14" s="434">
        <v>33.4</v>
      </c>
      <c r="G14" s="434">
        <v>846.7</v>
      </c>
      <c r="H14" s="434">
        <v>1032.2</v>
      </c>
      <c r="I14" s="434">
        <v>72.400000000000006</v>
      </c>
      <c r="J14" s="434">
        <v>12.1</v>
      </c>
      <c r="K14" s="432" t="e">
        <f>#REF!+J14</f>
        <v>#REF!</v>
      </c>
      <c r="L14" s="576"/>
      <c r="M14" s="576">
        <v>0</v>
      </c>
      <c r="N14" s="576"/>
      <c r="O14" s="576"/>
      <c r="P14" s="434" t="s">
        <v>324</v>
      </c>
      <c r="Q14" s="436">
        <v>387</v>
      </c>
      <c r="R14" s="435" t="s">
        <v>324</v>
      </c>
      <c r="S14" s="447" t="e">
        <f t="shared" si="0"/>
        <v>#REF!</v>
      </c>
      <c r="U14" s="442"/>
    </row>
    <row r="15" spans="2:23">
      <c r="B15" s="415" t="s">
        <v>333</v>
      </c>
      <c r="C15" s="434" t="s">
        <v>324</v>
      </c>
      <c r="D15" s="555"/>
      <c r="E15" s="434" t="s">
        <v>324</v>
      </c>
      <c r="F15" s="434" t="s">
        <v>324</v>
      </c>
      <c r="G15" s="434" t="s">
        <v>324</v>
      </c>
      <c r="H15" s="434" t="s">
        <v>324</v>
      </c>
      <c r="I15" s="434" t="s">
        <v>324</v>
      </c>
      <c r="J15" s="434" t="s">
        <v>324</v>
      </c>
      <c r="K15" s="432" t="e">
        <f>#REF!+J15</f>
        <v>#REF!</v>
      </c>
      <c r="L15" s="575"/>
      <c r="M15" s="575">
        <v>0</v>
      </c>
      <c r="N15" s="575"/>
      <c r="O15" s="575"/>
      <c r="P15" s="434" t="s">
        <v>324</v>
      </c>
      <c r="Q15" s="434" t="s">
        <v>324</v>
      </c>
      <c r="R15" s="435" t="s">
        <v>324</v>
      </c>
      <c r="S15" s="447" t="e">
        <f t="shared" si="0"/>
        <v>#REF!</v>
      </c>
      <c r="U15" s="442"/>
    </row>
    <row r="16" spans="2:23">
      <c r="B16" s="415" t="s">
        <v>334</v>
      </c>
      <c r="C16" s="436">
        <v>-159995.5</v>
      </c>
      <c r="D16" s="556"/>
      <c r="E16" s="436">
        <v>253727.1</v>
      </c>
      <c r="F16" s="434">
        <v>8171.4</v>
      </c>
      <c r="G16" s="434">
        <v>52868.800000000003</v>
      </c>
      <c r="H16" s="434">
        <v>116800.7</v>
      </c>
      <c r="I16" s="434">
        <v>-2756.9</v>
      </c>
      <c r="J16" s="434">
        <v>32712.3</v>
      </c>
      <c r="K16" s="432" t="e">
        <f>#REF!+J16</f>
        <v>#REF!</v>
      </c>
      <c r="L16" s="576"/>
      <c r="M16" s="576">
        <v>0</v>
      </c>
      <c r="N16" s="576"/>
      <c r="O16" s="576"/>
      <c r="P16" s="436">
        <v>6501.1</v>
      </c>
      <c r="Q16" s="436">
        <v>88878.2</v>
      </c>
      <c r="R16" s="435" t="s">
        <v>324</v>
      </c>
      <c r="S16" s="447" t="e">
        <f t="shared" si="0"/>
        <v>#REF!</v>
      </c>
      <c r="U16" s="442"/>
    </row>
    <row r="17" spans="2:23">
      <c r="B17" s="410" t="s">
        <v>335</v>
      </c>
      <c r="C17" s="434">
        <v>-90683.7</v>
      </c>
      <c r="D17" s="555"/>
      <c r="E17" s="434">
        <v>-2396.6</v>
      </c>
      <c r="F17" s="434" t="s">
        <v>324</v>
      </c>
      <c r="G17" s="434" t="s">
        <v>324</v>
      </c>
      <c r="H17" s="434">
        <v>-174.9</v>
      </c>
      <c r="I17" s="434">
        <v>-2221.6999999999998</v>
      </c>
      <c r="J17" s="434" t="s">
        <v>324</v>
      </c>
      <c r="K17" s="432" t="e">
        <f>#REF!+J17</f>
        <v>#REF!</v>
      </c>
      <c r="L17" s="575"/>
      <c r="M17" s="575">
        <v>0</v>
      </c>
      <c r="N17" s="575"/>
      <c r="O17" s="575"/>
      <c r="P17" s="434" t="s">
        <v>324</v>
      </c>
      <c r="Q17" s="434">
        <v>59813.3</v>
      </c>
      <c r="R17" s="435" t="s">
        <v>324</v>
      </c>
      <c r="S17" s="447" t="e">
        <f t="shared" si="0"/>
        <v>#REF!</v>
      </c>
      <c r="U17" s="442"/>
    </row>
    <row r="18" spans="2:23">
      <c r="B18" s="410" t="s">
        <v>336</v>
      </c>
      <c r="C18" s="434">
        <v>-57810.3</v>
      </c>
      <c r="D18" s="555"/>
      <c r="E18" s="434">
        <v>-14315.8</v>
      </c>
      <c r="F18" s="434" t="s">
        <v>324</v>
      </c>
      <c r="G18" s="434" t="s">
        <v>324</v>
      </c>
      <c r="H18" s="434">
        <v>-17</v>
      </c>
      <c r="I18" s="434">
        <v>-14298.8</v>
      </c>
      <c r="J18" s="434" t="s">
        <v>324</v>
      </c>
      <c r="K18" s="432" t="e">
        <f>#REF!+J18</f>
        <v>#REF!</v>
      </c>
      <c r="L18" s="575"/>
      <c r="M18" s="575">
        <v>0</v>
      </c>
      <c r="N18" s="575"/>
      <c r="O18" s="575"/>
      <c r="P18" s="434">
        <v>1076.5</v>
      </c>
      <c r="Q18" s="434">
        <v>29064.9</v>
      </c>
      <c r="R18" s="435" t="s">
        <v>324</v>
      </c>
      <c r="S18" s="447" t="e">
        <f t="shared" si="0"/>
        <v>#REF!</v>
      </c>
      <c r="U18" s="442"/>
    </row>
    <row r="19" spans="2:23">
      <c r="B19" s="410" t="s">
        <v>337</v>
      </c>
      <c r="C19" s="434">
        <v>-1814.6</v>
      </c>
      <c r="D19" s="555"/>
      <c r="E19" s="434">
        <v>-17</v>
      </c>
      <c r="F19" s="434" t="s">
        <v>324</v>
      </c>
      <c r="G19" s="434" t="s">
        <v>324</v>
      </c>
      <c r="H19" s="434">
        <v>-4.3</v>
      </c>
      <c r="I19" s="434">
        <v>-12.7</v>
      </c>
      <c r="J19" s="434" t="s">
        <v>324</v>
      </c>
      <c r="K19" s="432" t="e">
        <f>#REF!+J19</f>
        <v>#REF!</v>
      </c>
      <c r="L19" s="575"/>
      <c r="M19" s="575">
        <v>0</v>
      </c>
      <c r="N19" s="575"/>
      <c r="O19" s="575"/>
      <c r="P19" s="434">
        <v>5424.6</v>
      </c>
      <c r="Q19" s="434" t="s">
        <v>324</v>
      </c>
      <c r="R19" s="435" t="s">
        <v>324</v>
      </c>
      <c r="S19" s="447" t="e">
        <f t="shared" si="0"/>
        <v>#REF!</v>
      </c>
      <c r="U19" s="442"/>
    </row>
    <row r="20" spans="2:23">
      <c r="B20" s="410" t="s">
        <v>338</v>
      </c>
      <c r="C20" s="434">
        <v>1524.6</v>
      </c>
      <c r="D20" s="555"/>
      <c r="E20" s="434">
        <v>1798</v>
      </c>
      <c r="F20" s="434">
        <v>711.4</v>
      </c>
      <c r="G20" s="434" t="s">
        <v>324</v>
      </c>
      <c r="H20" s="434" t="s">
        <v>324</v>
      </c>
      <c r="I20" s="434" t="s">
        <v>324</v>
      </c>
      <c r="J20" s="434">
        <v>1086.5999999999999</v>
      </c>
      <c r="K20" s="432" t="e">
        <f>#REF!+J20</f>
        <v>#REF!</v>
      </c>
      <c r="L20" s="575"/>
      <c r="M20" s="575">
        <v>0</v>
      </c>
      <c r="N20" s="575"/>
      <c r="O20" s="575"/>
      <c r="P20" s="434" t="s">
        <v>324</v>
      </c>
      <c r="Q20" s="434" t="s">
        <v>324</v>
      </c>
      <c r="R20" s="435" t="s">
        <v>324</v>
      </c>
      <c r="S20" s="447" t="e">
        <f t="shared" si="0"/>
        <v>#REF!</v>
      </c>
      <c r="U20" s="442"/>
    </row>
    <row r="21" spans="2:23">
      <c r="B21" s="410" t="s">
        <v>339</v>
      </c>
      <c r="C21" s="434" t="s">
        <v>324</v>
      </c>
      <c r="D21" s="555"/>
      <c r="E21" s="434" t="s">
        <v>324</v>
      </c>
      <c r="F21" s="434" t="s">
        <v>324</v>
      </c>
      <c r="G21" s="434" t="s">
        <v>324</v>
      </c>
      <c r="H21" s="434" t="s">
        <v>324</v>
      </c>
      <c r="I21" s="434" t="s">
        <v>324</v>
      </c>
      <c r="J21" s="434" t="s">
        <v>324</v>
      </c>
      <c r="K21" s="432" t="e">
        <f>#REF!+J21</f>
        <v>#REF!</v>
      </c>
      <c r="L21" s="575"/>
      <c r="M21" s="575">
        <v>0</v>
      </c>
      <c r="N21" s="575"/>
      <c r="O21" s="575"/>
      <c r="P21" s="434" t="s">
        <v>324</v>
      </c>
      <c r="Q21" s="434" t="s">
        <v>324</v>
      </c>
      <c r="R21" s="435" t="s">
        <v>324</v>
      </c>
      <c r="S21" s="447" t="e">
        <f t="shared" si="0"/>
        <v>#REF!</v>
      </c>
      <c r="U21" s="442"/>
    </row>
    <row r="22" spans="2:23">
      <c r="B22" s="416" t="s">
        <v>340</v>
      </c>
      <c r="C22" s="434">
        <v>-11785.7</v>
      </c>
      <c r="D22" s="555"/>
      <c r="E22" s="434">
        <v>267670.3</v>
      </c>
      <c r="F22" s="434">
        <v>7460</v>
      </c>
      <c r="G22" s="434">
        <v>52868.800000000003</v>
      </c>
      <c r="H22" s="434">
        <v>116996.9</v>
      </c>
      <c r="I22" s="434">
        <v>13776.3</v>
      </c>
      <c r="J22" s="434">
        <v>30637.5</v>
      </c>
      <c r="K22" s="432" t="e">
        <f>#REF!+J22</f>
        <v>#REF!</v>
      </c>
      <c r="L22" s="575"/>
      <c r="M22" s="575">
        <v>0</v>
      </c>
      <c r="N22" s="575"/>
      <c r="O22" s="575"/>
      <c r="P22" s="434" t="s">
        <v>324</v>
      </c>
      <c r="Q22" s="434" t="s">
        <v>324</v>
      </c>
      <c r="R22" s="435" t="s">
        <v>324</v>
      </c>
      <c r="S22" s="447" t="e">
        <f t="shared" si="0"/>
        <v>#REF!</v>
      </c>
      <c r="U22" s="442"/>
    </row>
    <row r="23" spans="2:23">
      <c r="B23" s="416" t="s">
        <v>341</v>
      </c>
      <c r="C23" s="434">
        <v>988.2</v>
      </c>
      <c r="D23" s="555"/>
      <c r="E23" s="434">
        <v>988.2</v>
      </c>
      <c r="F23" s="434" t="s">
        <v>324</v>
      </c>
      <c r="G23" s="434" t="s">
        <v>324</v>
      </c>
      <c r="H23" s="434" t="s">
        <v>324</v>
      </c>
      <c r="I23" s="434" t="s">
        <v>324</v>
      </c>
      <c r="J23" s="434">
        <v>988.2</v>
      </c>
      <c r="K23" s="432" t="e">
        <f>#REF!+J23</f>
        <v>#REF!</v>
      </c>
      <c r="L23" s="575"/>
      <c r="M23" s="575">
        <v>0</v>
      </c>
      <c r="N23" s="575"/>
      <c r="O23" s="575"/>
      <c r="P23" s="434" t="s">
        <v>324</v>
      </c>
      <c r="Q23" s="434" t="s">
        <v>324</v>
      </c>
      <c r="R23" s="435" t="s">
        <v>324</v>
      </c>
      <c r="S23" s="447" t="e">
        <f t="shared" si="0"/>
        <v>#REF!</v>
      </c>
      <c r="U23" s="442"/>
    </row>
    <row r="24" spans="2:23">
      <c r="B24" s="410" t="s">
        <v>342</v>
      </c>
      <c r="C24" s="434">
        <v>-414</v>
      </c>
      <c r="D24" s="555"/>
      <c r="E24" s="434" t="s">
        <v>324</v>
      </c>
      <c r="F24" s="434" t="s">
        <v>324</v>
      </c>
      <c r="G24" s="434" t="s">
        <v>324</v>
      </c>
      <c r="H24" s="434" t="s">
        <v>324</v>
      </c>
      <c r="I24" s="434" t="s">
        <v>324</v>
      </c>
      <c r="J24" s="434" t="s">
        <v>324</v>
      </c>
      <c r="K24" s="432" t="e">
        <f>#REF!+J24</f>
        <v>#REF!</v>
      </c>
      <c r="L24" s="575"/>
      <c r="M24" s="575">
        <v>0</v>
      </c>
      <c r="N24" s="575"/>
      <c r="O24" s="575"/>
      <c r="P24" s="434" t="s">
        <v>324</v>
      </c>
      <c r="Q24" s="434" t="s">
        <v>324</v>
      </c>
      <c r="R24" s="435" t="s">
        <v>324</v>
      </c>
      <c r="S24" s="447" t="e">
        <f t="shared" si="0"/>
        <v>#REF!</v>
      </c>
      <c r="U24" s="442"/>
    </row>
    <row r="25" spans="2:23">
      <c r="B25" s="417" t="s">
        <v>343</v>
      </c>
      <c r="C25" s="436">
        <v>48858</v>
      </c>
      <c r="D25" s="556"/>
      <c r="E25" s="436">
        <v>13938.9</v>
      </c>
      <c r="F25" s="434" t="s">
        <v>324</v>
      </c>
      <c r="G25" s="434" t="s">
        <v>324</v>
      </c>
      <c r="H25" s="434" t="s">
        <v>324</v>
      </c>
      <c r="I25" s="434" t="s">
        <v>324</v>
      </c>
      <c r="J25" s="434">
        <v>4768.3</v>
      </c>
      <c r="K25" s="432" t="e">
        <f>#REF!+J25</f>
        <v>#REF!</v>
      </c>
      <c r="L25" s="576"/>
      <c r="M25" s="576">
        <v>0</v>
      </c>
      <c r="N25" s="576"/>
      <c r="O25" s="576"/>
      <c r="P25" s="436">
        <v>612.1</v>
      </c>
      <c r="Q25" s="436">
        <v>14168.5</v>
      </c>
      <c r="R25" s="435" t="s">
        <v>324</v>
      </c>
      <c r="S25" s="447" t="e">
        <f t="shared" si="0"/>
        <v>#REF!</v>
      </c>
      <c r="U25" s="442"/>
    </row>
    <row r="26" spans="2:23">
      <c r="B26" s="417" t="s">
        <v>344</v>
      </c>
      <c r="C26" s="436">
        <v>55461.8</v>
      </c>
      <c r="D26" s="556"/>
      <c r="E26" s="434" t="s">
        <v>324</v>
      </c>
      <c r="F26" s="434" t="s">
        <v>324</v>
      </c>
      <c r="G26" s="434" t="s">
        <v>324</v>
      </c>
      <c r="H26" s="434" t="s">
        <v>324</v>
      </c>
      <c r="I26" s="434" t="s">
        <v>324</v>
      </c>
      <c r="J26" s="434" t="s">
        <v>324</v>
      </c>
      <c r="K26" s="432" t="e">
        <f>#REF!+J26</f>
        <v>#REF!</v>
      </c>
      <c r="L26" s="576"/>
      <c r="M26" s="576">
        <v>0</v>
      </c>
      <c r="N26" s="576"/>
      <c r="O26" s="576"/>
      <c r="P26" s="436">
        <v>733.1</v>
      </c>
      <c r="Q26" s="436">
        <v>10327</v>
      </c>
      <c r="R26" s="435" t="s">
        <v>324</v>
      </c>
      <c r="S26" s="447" t="e">
        <f t="shared" si="0"/>
        <v>#REF!</v>
      </c>
      <c r="U26" s="442"/>
    </row>
    <row r="27" spans="2:23">
      <c r="B27" s="417" t="s">
        <v>345</v>
      </c>
      <c r="C27" s="436">
        <v>381342.3</v>
      </c>
      <c r="D27" s="556"/>
      <c r="E27" s="436">
        <v>147008.70000000001</v>
      </c>
      <c r="F27" s="434">
        <v>7232.2</v>
      </c>
      <c r="G27" s="434">
        <v>55966</v>
      </c>
      <c r="H27" s="434">
        <v>45787</v>
      </c>
      <c r="I27" s="434">
        <v>751.8</v>
      </c>
      <c r="J27" s="434">
        <v>21621.200000000001</v>
      </c>
      <c r="K27" s="432" t="e">
        <f>#REF!+J27</f>
        <v>#REF!</v>
      </c>
      <c r="L27" s="576"/>
      <c r="M27" s="576">
        <v>0</v>
      </c>
      <c r="N27" s="576"/>
      <c r="O27" s="576"/>
      <c r="P27" s="436">
        <v>5155.8999999999996</v>
      </c>
      <c r="Q27" s="436">
        <v>63428.7</v>
      </c>
      <c r="R27" s="437">
        <v>763.3</v>
      </c>
      <c r="S27" s="447" t="e">
        <f t="shared" si="0"/>
        <v>#REF!</v>
      </c>
      <c r="U27" s="442"/>
    </row>
    <row r="28" spans="2:23">
      <c r="B28" s="417" t="s">
        <v>346</v>
      </c>
      <c r="C28" s="436">
        <v>344985</v>
      </c>
      <c r="D28" s="556"/>
      <c r="E28" s="436">
        <v>112682.9</v>
      </c>
      <c r="F28" s="434">
        <v>2119.8000000000002</v>
      </c>
      <c r="G28" s="434">
        <v>55966</v>
      </c>
      <c r="H28" s="434">
        <v>45710.2</v>
      </c>
      <c r="I28" s="434">
        <v>666.8</v>
      </c>
      <c r="J28" s="434"/>
      <c r="K28" s="432" t="e">
        <f>#REF!+J28</f>
        <v>#REF!</v>
      </c>
      <c r="L28" s="576"/>
      <c r="M28" s="576">
        <v>0</v>
      </c>
      <c r="N28" s="576"/>
      <c r="O28" s="576"/>
      <c r="P28" s="436">
        <v>5155.8999999999996</v>
      </c>
      <c r="Q28" s="436">
        <v>63428.7</v>
      </c>
      <c r="R28" s="437">
        <v>130.1</v>
      </c>
      <c r="S28" s="447" t="e">
        <f t="shared" si="0"/>
        <v>#REF!</v>
      </c>
      <c r="U28" s="442"/>
    </row>
    <row r="29" spans="2:23">
      <c r="B29" s="418" t="s">
        <v>347</v>
      </c>
      <c r="C29" s="557">
        <v>2347437.8429999999</v>
      </c>
      <c r="D29" s="558">
        <v>165986.215</v>
      </c>
      <c r="E29" s="557">
        <v>124772.26700000001</v>
      </c>
      <c r="F29" s="557">
        <v>3810.7440000000001</v>
      </c>
      <c r="G29" s="557">
        <v>0</v>
      </c>
      <c r="H29" s="557">
        <v>31425.475999999999</v>
      </c>
      <c r="I29" s="557">
        <v>59921.184999999998</v>
      </c>
      <c r="J29" s="557">
        <f t="shared" ref="J29:J42" si="1">E29-SUM(F29:I29)-W29</f>
        <v>12260.76200000001</v>
      </c>
      <c r="K29" s="432">
        <v>821176.47</v>
      </c>
      <c r="L29" s="578">
        <v>2526</v>
      </c>
      <c r="M29" s="578">
        <v>788.36099999999999</v>
      </c>
      <c r="N29" s="553">
        <v>90388</v>
      </c>
      <c r="O29" s="578">
        <v>58874</v>
      </c>
      <c r="P29" s="578">
        <v>173430</v>
      </c>
      <c r="Q29" s="557">
        <v>823770</v>
      </c>
      <c r="R29" s="559">
        <v>103080.6</v>
      </c>
      <c r="S29" s="447">
        <f t="shared" si="0"/>
        <v>2347437.8130000001</v>
      </c>
      <c r="T29" s="442">
        <f t="shared" ref="T29:T42" si="2">S29-C29</f>
        <v>-2.9999999795109034E-2</v>
      </c>
      <c r="U29" s="442"/>
      <c r="W29" s="427">
        <v>17354.099999999999</v>
      </c>
    </row>
    <row r="30" spans="2:23">
      <c r="B30" s="419" t="s">
        <v>348</v>
      </c>
      <c r="C30" s="558">
        <v>323693.26799999998</v>
      </c>
      <c r="D30" s="557">
        <v>38292.796000000002</v>
      </c>
      <c r="E30" s="558">
        <v>3491.672</v>
      </c>
      <c r="F30" s="558">
        <v>45.366</v>
      </c>
      <c r="G30" s="558">
        <v>0</v>
      </c>
      <c r="H30" s="558">
        <v>3382.306</v>
      </c>
      <c r="I30" s="558">
        <v>0</v>
      </c>
      <c r="J30" s="557">
        <f t="shared" si="1"/>
        <v>64</v>
      </c>
      <c r="K30" s="432">
        <v>88242.3</v>
      </c>
      <c r="L30" s="579">
        <v>1</v>
      </c>
      <c r="M30" s="579">
        <v>0</v>
      </c>
      <c r="N30" s="554">
        <v>63</v>
      </c>
      <c r="O30" s="579">
        <v>0</v>
      </c>
      <c r="P30" s="579">
        <v>1520</v>
      </c>
      <c r="Q30" s="558">
        <v>93826.8</v>
      </c>
      <c r="R30" s="560">
        <v>98255.7</v>
      </c>
      <c r="S30" s="447">
        <f t="shared" si="0"/>
        <v>323693.26800000004</v>
      </c>
      <c r="T30" s="442">
        <f t="shared" si="2"/>
        <v>0</v>
      </c>
      <c r="U30" s="442"/>
      <c r="W30" s="427">
        <v>0</v>
      </c>
    </row>
    <row r="31" spans="2:23">
      <c r="B31" s="419" t="s">
        <v>349</v>
      </c>
      <c r="C31" s="557">
        <v>617383.64199999999</v>
      </c>
      <c r="D31" s="558">
        <v>41000.930999999997</v>
      </c>
      <c r="E31" s="557">
        <v>68586.876999999993</v>
      </c>
      <c r="F31" s="557">
        <v>0</v>
      </c>
      <c r="G31" s="557">
        <v>0</v>
      </c>
      <c r="H31" s="557">
        <v>813.46600000000001</v>
      </c>
      <c r="I31" s="557">
        <v>53525.79</v>
      </c>
      <c r="J31" s="557">
        <f t="shared" si="1"/>
        <v>576.02099999999155</v>
      </c>
      <c r="K31" s="432">
        <v>218454.02100000001</v>
      </c>
      <c r="L31" s="578">
        <v>381</v>
      </c>
      <c r="M31" s="578">
        <v>356.03399999999999</v>
      </c>
      <c r="N31" s="553">
        <v>1409</v>
      </c>
      <c r="O31" s="578">
        <v>8685</v>
      </c>
      <c r="P31" s="578">
        <v>97183</v>
      </c>
      <c r="Q31" s="557">
        <v>192474</v>
      </c>
      <c r="R31" s="559">
        <v>2525.4</v>
      </c>
      <c r="S31" s="447">
        <f t="shared" si="0"/>
        <v>617383.66299999994</v>
      </c>
      <c r="T31" s="442">
        <f t="shared" si="2"/>
        <v>2.0999999949708581E-2</v>
      </c>
      <c r="U31" s="442"/>
      <c r="W31" s="427">
        <v>13671.6</v>
      </c>
    </row>
    <row r="32" spans="2:23">
      <c r="B32" s="419" t="s">
        <v>350</v>
      </c>
      <c r="C32" s="558">
        <v>96839.25</v>
      </c>
      <c r="D32" s="557">
        <v>1343.058</v>
      </c>
      <c r="E32" s="558">
        <v>3138.9920000000002</v>
      </c>
      <c r="F32" s="558">
        <v>90.731999999999999</v>
      </c>
      <c r="G32" s="558">
        <v>0</v>
      </c>
      <c r="H32" s="558">
        <v>642.21</v>
      </c>
      <c r="I32" s="558">
        <v>1222.05</v>
      </c>
      <c r="J32" s="557">
        <f t="shared" si="1"/>
        <v>1184.0000000000002</v>
      </c>
      <c r="K32" s="432">
        <v>33843.599999999999</v>
      </c>
      <c r="L32" s="579">
        <v>13</v>
      </c>
      <c r="M32" s="579">
        <v>0</v>
      </c>
      <c r="N32" s="554">
        <v>0</v>
      </c>
      <c r="O32" s="579">
        <v>256</v>
      </c>
      <c r="P32" s="579">
        <v>1109</v>
      </c>
      <c r="Q32" s="558">
        <v>57135.6</v>
      </c>
      <c r="R32" s="560">
        <v>0</v>
      </c>
      <c r="S32" s="447">
        <f t="shared" si="0"/>
        <v>96839.25</v>
      </c>
      <c r="T32" s="442">
        <f t="shared" si="2"/>
        <v>0</v>
      </c>
      <c r="U32" s="442"/>
      <c r="W32" s="427">
        <v>0</v>
      </c>
    </row>
    <row r="33" spans="2:23">
      <c r="B33" s="419" t="s">
        <v>351</v>
      </c>
      <c r="C33" s="557">
        <v>274429.65700000001</v>
      </c>
      <c r="D33" s="558">
        <v>57791.9</v>
      </c>
      <c r="E33" s="557">
        <v>17193.571</v>
      </c>
      <c r="F33" s="557">
        <v>453.66</v>
      </c>
      <c r="G33" s="557">
        <v>0</v>
      </c>
      <c r="H33" s="557">
        <v>3339.4920000000002</v>
      </c>
      <c r="I33" s="557">
        <v>3462.4749999999999</v>
      </c>
      <c r="J33" s="557">
        <f t="shared" si="1"/>
        <v>9937.9439999999995</v>
      </c>
      <c r="K33" s="432">
        <v>104013</v>
      </c>
      <c r="L33" s="578">
        <v>22</v>
      </c>
      <c r="M33" s="578">
        <v>152.58600000000001</v>
      </c>
      <c r="N33" s="553">
        <v>5787</v>
      </c>
      <c r="O33" s="578">
        <v>44429</v>
      </c>
      <c r="P33" s="578">
        <v>775</v>
      </c>
      <c r="Q33" s="557">
        <v>44265.599999999999</v>
      </c>
      <c r="R33" s="559">
        <v>0</v>
      </c>
      <c r="S33" s="447">
        <f t="shared" si="0"/>
        <v>274429.65700000001</v>
      </c>
      <c r="T33" s="442">
        <f t="shared" si="2"/>
        <v>0</v>
      </c>
      <c r="U33" s="442"/>
      <c r="W33" s="427">
        <v>0</v>
      </c>
    </row>
    <row r="34" spans="2:23">
      <c r="B34" s="419" t="s">
        <v>352</v>
      </c>
      <c r="C34" s="558">
        <v>120490.32</v>
      </c>
      <c r="D34" s="557">
        <v>126.816</v>
      </c>
      <c r="E34" s="558">
        <v>1839.742</v>
      </c>
      <c r="F34" s="558">
        <v>136.09800000000001</v>
      </c>
      <c r="G34" s="558">
        <v>0</v>
      </c>
      <c r="H34" s="558">
        <v>1626.932</v>
      </c>
      <c r="I34" s="558">
        <v>0</v>
      </c>
      <c r="J34" s="557">
        <f t="shared" si="1"/>
        <v>76.711999999999989</v>
      </c>
      <c r="K34" s="432">
        <v>36487.800000000003</v>
      </c>
      <c r="L34" s="579">
        <v>0</v>
      </c>
      <c r="M34" s="579">
        <v>50.862000000000002</v>
      </c>
      <c r="N34" s="554">
        <v>225</v>
      </c>
      <c r="O34" s="579">
        <v>2</v>
      </c>
      <c r="P34" s="579">
        <v>13440</v>
      </c>
      <c r="Q34" s="558">
        <v>66654</v>
      </c>
      <c r="R34" s="560">
        <v>1664.1</v>
      </c>
      <c r="S34" s="447">
        <f t="shared" si="0"/>
        <v>120490.32000000002</v>
      </c>
      <c r="T34" s="442">
        <f t="shared" si="2"/>
        <v>0</v>
      </c>
      <c r="U34" s="442"/>
      <c r="W34" s="427">
        <v>0</v>
      </c>
    </row>
    <row r="35" spans="2:23">
      <c r="B35" s="419" t="s">
        <v>260</v>
      </c>
      <c r="C35" s="557">
        <v>214809.09700000001</v>
      </c>
      <c r="D35" s="558">
        <v>336.67700000000002</v>
      </c>
      <c r="E35" s="557">
        <v>9877.6270000000004</v>
      </c>
      <c r="F35" s="557">
        <v>1497.078</v>
      </c>
      <c r="G35" s="557">
        <v>0</v>
      </c>
      <c r="H35" s="557">
        <v>8263.1020000000008</v>
      </c>
      <c r="I35" s="557">
        <v>40.734999999999999</v>
      </c>
      <c r="J35" s="557">
        <f t="shared" si="1"/>
        <v>76.711999999999534</v>
      </c>
      <c r="K35" s="432">
        <v>71144.100000000006</v>
      </c>
      <c r="L35" s="578">
        <v>371</v>
      </c>
      <c r="M35" s="578">
        <v>76.293000000000006</v>
      </c>
      <c r="N35" s="553">
        <v>2144</v>
      </c>
      <c r="O35" s="578">
        <v>1</v>
      </c>
      <c r="P35" s="578">
        <v>9929</v>
      </c>
      <c r="Q35" s="557">
        <v>120315.6</v>
      </c>
      <c r="R35" s="559">
        <v>613.79999999999995</v>
      </c>
      <c r="S35" s="447">
        <f t="shared" si="0"/>
        <v>214809.09700000001</v>
      </c>
      <c r="T35" s="442">
        <f t="shared" si="2"/>
        <v>0</v>
      </c>
      <c r="U35" s="442"/>
      <c r="W35" s="427">
        <v>0</v>
      </c>
    </row>
    <row r="36" spans="2:23">
      <c r="B36" s="420" t="s">
        <v>353</v>
      </c>
      <c r="C36" s="558">
        <v>15335.648999999999</v>
      </c>
      <c r="D36" s="557">
        <v>2557.4859999999999</v>
      </c>
      <c r="E36" s="558">
        <v>1230.8630000000001</v>
      </c>
      <c r="F36" s="558">
        <v>317.56200000000001</v>
      </c>
      <c r="G36" s="558">
        <v>0</v>
      </c>
      <c r="H36" s="558">
        <v>642.21</v>
      </c>
      <c r="I36" s="558">
        <v>40.734999999999999</v>
      </c>
      <c r="J36" s="557">
        <f t="shared" si="1"/>
        <v>230.35599999999999</v>
      </c>
      <c r="K36" s="432">
        <v>4308.3</v>
      </c>
      <c r="L36" s="579">
        <v>50</v>
      </c>
      <c r="M36" s="579">
        <v>0</v>
      </c>
      <c r="N36" s="554">
        <v>809</v>
      </c>
      <c r="O36" s="579">
        <v>0</v>
      </c>
      <c r="P36" s="579">
        <v>116</v>
      </c>
      <c r="Q36" s="558">
        <v>6264</v>
      </c>
      <c r="R36" s="560">
        <v>0</v>
      </c>
      <c r="S36" s="447">
        <f t="shared" si="0"/>
        <v>15335.649000000001</v>
      </c>
      <c r="T36" s="442">
        <f t="shared" si="2"/>
        <v>0</v>
      </c>
      <c r="U36" s="442"/>
      <c r="W36" s="427">
        <v>0</v>
      </c>
    </row>
    <row r="37" spans="2:23">
      <c r="B37" s="420" t="s">
        <v>354</v>
      </c>
      <c r="C37" s="557">
        <v>204843.899</v>
      </c>
      <c r="D37" s="558">
        <v>8783.3140000000003</v>
      </c>
      <c r="E37" s="557">
        <v>7750.8540000000003</v>
      </c>
      <c r="F37" s="557">
        <v>226.83</v>
      </c>
      <c r="G37" s="557">
        <v>0</v>
      </c>
      <c r="H37" s="557">
        <v>6464.9139999999998</v>
      </c>
      <c r="I37" s="557">
        <v>1059.1099999999999</v>
      </c>
      <c r="J37" s="557">
        <f t="shared" si="1"/>
        <v>9.0949470177292824E-13</v>
      </c>
      <c r="K37" s="432">
        <v>110628.9</v>
      </c>
      <c r="L37" s="578">
        <v>695</v>
      </c>
      <c r="M37" s="578">
        <v>25.431000000000001</v>
      </c>
      <c r="N37" s="553">
        <v>1637</v>
      </c>
      <c r="O37" s="578">
        <v>0</v>
      </c>
      <c r="P37" s="578">
        <v>9825</v>
      </c>
      <c r="Q37" s="557">
        <v>65498.400000000001</v>
      </c>
      <c r="R37" s="559">
        <v>0</v>
      </c>
      <c r="S37" s="447">
        <f t="shared" si="0"/>
        <v>204843.899</v>
      </c>
      <c r="T37" s="442">
        <f t="shared" si="2"/>
        <v>0</v>
      </c>
      <c r="U37" s="442"/>
      <c r="W37" s="427">
        <v>0</v>
      </c>
    </row>
    <row r="38" spans="2:23">
      <c r="B38" s="420" t="s">
        <v>355</v>
      </c>
      <c r="C38" s="558">
        <v>237953.03599999999</v>
      </c>
      <c r="D38" s="557">
        <v>15391.97</v>
      </c>
      <c r="E38" s="558">
        <v>2155.8110000000001</v>
      </c>
      <c r="F38" s="558">
        <v>680.49</v>
      </c>
      <c r="G38" s="558">
        <v>0</v>
      </c>
      <c r="H38" s="558">
        <v>1070.3499999999999</v>
      </c>
      <c r="I38" s="558">
        <v>366.61500000000001</v>
      </c>
      <c r="J38" s="557">
        <f t="shared" si="1"/>
        <v>38.356000000000222</v>
      </c>
      <c r="K38" s="432">
        <v>86829.3</v>
      </c>
      <c r="L38" s="579">
        <v>924</v>
      </c>
      <c r="M38" s="579">
        <v>127.155</v>
      </c>
      <c r="N38" s="554">
        <v>22533</v>
      </c>
      <c r="O38" s="579">
        <v>5482</v>
      </c>
      <c r="P38" s="579">
        <v>27747</v>
      </c>
      <c r="Q38" s="558">
        <v>76762.8</v>
      </c>
      <c r="R38" s="560">
        <v>0</v>
      </c>
      <c r="S38" s="447">
        <f t="shared" ref="S38:S55" si="3">SUM(F38:R38)+D38</f>
        <v>237953.03599999999</v>
      </c>
      <c r="T38" s="442">
        <f t="shared" si="2"/>
        <v>0</v>
      </c>
      <c r="U38" s="442"/>
      <c r="W38" s="427">
        <v>0</v>
      </c>
    </row>
    <row r="39" spans="2:23">
      <c r="B39" s="419" t="s">
        <v>356</v>
      </c>
      <c r="C39" s="557">
        <v>74996.255000000005</v>
      </c>
      <c r="D39" s="558">
        <v>0</v>
      </c>
      <c r="E39" s="557">
        <v>557.05499999999995</v>
      </c>
      <c r="F39" s="557">
        <v>45.366</v>
      </c>
      <c r="G39" s="557">
        <v>0</v>
      </c>
      <c r="H39" s="557">
        <v>470.95400000000001</v>
      </c>
      <c r="I39" s="557">
        <v>40.734999999999999</v>
      </c>
      <c r="J39" s="557">
        <f t="shared" si="1"/>
        <v>-1.1368683772161603E-13</v>
      </c>
      <c r="K39" s="432">
        <v>5130</v>
      </c>
      <c r="L39" s="578">
        <v>11</v>
      </c>
      <c r="M39" s="578">
        <v>0</v>
      </c>
      <c r="N39" s="553">
        <v>50270</v>
      </c>
      <c r="O39" s="578">
        <v>19</v>
      </c>
      <c r="P39" s="578">
        <v>2838</v>
      </c>
      <c r="Q39" s="557">
        <v>16171.2</v>
      </c>
      <c r="R39" s="559">
        <v>0</v>
      </c>
      <c r="S39" s="447">
        <f t="shared" si="3"/>
        <v>74996.255000000005</v>
      </c>
      <c r="T39" s="442">
        <f t="shared" si="2"/>
        <v>0</v>
      </c>
      <c r="U39" s="442"/>
      <c r="W39" s="427">
        <v>0</v>
      </c>
    </row>
    <row r="40" spans="2:23">
      <c r="B40" s="420" t="s">
        <v>357</v>
      </c>
      <c r="C40" s="557">
        <v>21569.934000000001</v>
      </c>
      <c r="D40" s="558">
        <v>253.63200000000001</v>
      </c>
      <c r="E40" s="557">
        <v>940.30200000000002</v>
      </c>
      <c r="F40" s="557">
        <v>45.366</v>
      </c>
      <c r="G40" s="557">
        <v>0</v>
      </c>
      <c r="H40" s="557">
        <v>813.46600000000001</v>
      </c>
      <c r="I40" s="557">
        <v>81.47</v>
      </c>
      <c r="J40" s="557">
        <f t="shared" si="1"/>
        <v>0</v>
      </c>
      <c r="K40" s="432">
        <v>9849.6</v>
      </c>
      <c r="L40" s="578">
        <v>0</v>
      </c>
      <c r="M40" s="578">
        <v>0</v>
      </c>
      <c r="N40" s="553">
        <v>96</v>
      </c>
      <c r="O40" s="578">
        <v>0</v>
      </c>
      <c r="P40" s="578">
        <v>2298</v>
      </c>
      <c r="Q40" s="557">
        <v>8132.4</v>
      </c>
      <c r="R40" s="559">
        <v>0</v>
      </c>
      <c r="S40" s="447">
        <f t="shared" si="3"/>
        <v>21569.934000000001</v>
      </c>
      <c r="T40" s="442">
        <f t="shared" si="2"/>
        <v>0</v>
      </c>
      <c r="U40" s="442"/>
      <c r="W40" s="427">
        <v>0</v>
      </c>
    </row>
    <row r="41" spans="2:23">
      <c r="B41" s="420" t="s">
        <v>215</v>
      </c>
      <c r="C41" s="558">
        <v>35077.5</v>
      </c>
      <c r="D41" s="557">
        <v>0</v>
      </c>
      <c r="E41" s="558">
        <v>0</v>
      </c>
      <c r="F41" s="558">
        <v>0</v>
      </c>
      <c r="G41" s="558">
        <v>0</v>
      </c>
      <c r="H41" s="558">
        <v>0</v>
      </c>
      <c r="I41" s="558">
        <v>0</v>
      </c>
      <c r="J41" s="557">
        <f t="shared" si="1"/>
        <v>0</v>
      </c>
      <c r="K41" s="432">
        <v>20875.5</v>
      </c>
      <c r="L41" s="579">
        <v>0</v>
      </c>
      <c r="M41" s="579">
        <v>0</v>
      </c>
      <c r="N41" s="554">
        <v>0</v>
      </c>
      <c r="O41" s="579">
        <v>0</v>
      </c>
      <c r="P41" s="579">
        <v>0</v>
      </c>
      <c r="Q41" s="558">
        <v>14202</v>
      </c>
      <c r="R41" s="560">
        <v>0</v>
      </c>
      <c r="S41" s="447">
        <f t="shared" si="3"/>
        <v>35077.5</v>
      </c>
      <c r="T41" s="442">
        <f t="shared" si="2"/>
        <v>0</v>
      </c>
      <c r="U41" s="442"/>
      <c r="W41" s="427">
        <v>0</v>
      </c>
    </row>
    <row r="42" spans="2:23">
      <c r="B42" s="419" t="s">
        <v>358</v>
      </c>
      <c r="C42" s="558">
        <v>110016.336</v>
      </c>
      <c r="D42" s="557">
        <v>107.63500000000001</v>
      </c>
      <c r="E42" s="558">
        <v>8008.9009999999998</v>
      </c>
      <c r="F42" s="558">
        <v>272.19600000000003</v>
      </c>
      <c r="G42" s="558">
        <v>0</v>
      </c>
      <c r="H42" s="558">
        <v>3896.0740000000001</v>
      </c>
      <c r="I42" s="558">
        <v>81.47</v>
      </c>
      <c r="J42" s="557">
        <f t="shared" si="1"/>
        <v>76.760999999999058</v>
      </c>
      <c r="K42" s="432">
        <v>31370.048999999999</v>
      </c>
      <c r="L42" s="579">
        <v>58</v>
      </c>
      <c r="M42" s="579">
        <v>0</v>
      </c>
      <c r="N42" s="554">
        <v>5415</v>
      </c>
      <c r="O42" s="579">
        <v>0</v>
      </c>
      <c r="P42" s="579">
        <v>6650</v>
      </c>
      <c r="Q42" s="558">
        <v>62067.6</v>
      </c>
      <c r="R42" s="560">
        <v>21.6</v>
      </c>
      <c r="S42" s="447">
        <f t="shared" si="3"/>
        <v>110016.38499999999</v>
      </c>
      <c r="T42" s="442">
        <f t="shared" si="2"/>
        <v>4.8999999999068677E-2</v>
      </c>
      <c r="U42" s="442"/>
      <c r="W42" s="427">
        <v>3682.4</v>
      </c>
    </row>
    <row r="43" spans="2:23">
      <c r="B43" s="421" t="s">
        <v>359</v>
      </c>
      <c r="C43" s="436">
        <v>96866</v>
      </c>
      <c r="D43" s="556"/>
      <c r="E43" s="436">
        <v>94826.5</v>
      </c>
      <c r="F43" s="434">
        <v>1005.4</v>
      </c>
      <c r="G43" s="434">
        <v>55503.8</v>
      </c>
      <c r="H43" s="434">
        <v>30106.6</v>
      </c>
      <c r="I43" s="434">
        <v>59.5</v>
      </c>
      <c r="J43" s="434"/>
      <c r="K43" s="432" t="e">
        <f>#REF!+J43</f>
        <v>#REF!</v>
      </c>
      <c r="L43" s="576"/>
      <c r="M43" s="576">
        <v>0</v>
      </c>
      <c r="N43" s="576"/>
      <c r="O43" s="576"/>
      <c r="P43" s="434"/>
      <c r="Q43" s="436">
        <v>1734.8</v>
      </c>
      <c r="R43" s="437">
        <v>124.5</v>
      </c>
      <c r="S43" s="447" t="e">
        <f t="shared" si="3"/>
        <v>#REF!</v>
      </c>
      <c r="T43" s="442" t="e">
        <f t="shared" ref="T43:T51" si="4">S43-C43</f>
        <v>#REF!</v>
      </c>
      <c r="U43" s="442"/>
    </row>
    <row r="44" spans="2:23">
      <c r="B44" s="420" t="s">
        <v>360</v>
      </c>
      <c r="C44" s="434">
        <v>85428.3</v>
      </c>
      <c r="D44" s="555"/>
      <c r="E44" s="434">
        <v>85276</v>
      </c>
      <c r="F44" s="434">
        <v>1000.7</v>
      </c>
      <c r="G44" s="434">
        <v>55503.8</v>
      </c>
      <c r="H44" s="434">
        <v>28771.5</v>
      </c>
      <c r="I44" s="434"/>
      <c r="J44" s="434"/>
      <c r="K44" s="432" t="e">
        <f>#REF!+J44</f>
        <v>#REF!</v>
      </c>
      <c r="L44" s="575"/>
      <c r="M44" s="575">
        <v>0</v>
      </c>
      <c r="N44" s="575"/>
      <c r="O44" s="575"/>
      <c r="P44" s="434"/>
      <c r="Q44" s="434"/>
      <c r="R44" s="435"/>
      <c r="S44" s="447" t="e">
        <f t="shared" si="3"/>
        <v>#REF!</v>
      </c>
      <c r="T44" s="442" t="e">
        <f t="shared" si="4"/>
        <v>#REF!</v>
      </c>
      <c r="U44" s="442"/>
    </row>
    <row r="45" spans="2:23">
      <c r="B45" s="419" t="s">
        <v>361</v>
      </c>
      <c r="C45" s="434">
        <v>1831.7</v>
      </c>
      <c r="D45" s="555"/>
      <c r="E45" s="434">
        <v>277.2</v>
      </c>
      <c r="F45" s="434"/>
      <c r="G45" s="434"/>
      <c r="H45" s="434">
        <v>264.5</v>
      </c>
      <c r="I45" s="434">
        <v>12.7</v>
      </c>
      <c r="J45" s="434"/>
      <c r="K45" s="432" t="e">
        <f>#REF!+J45</f>
        <v>#REF!</v>
      </c>
      <c r="L45" s="575"/>
      <c r="M45" s="575">
        <v>0</v>
      </c>
      <c r="N45" s="575"/>
      <c r="O45" s="575"/>
      <c r="P45" s="434"/>
      <c r="Q45" s="434">
        <v>1421.6</v>
      </c>
      <c r="R45" s="435">
        <v>124.5</v>
      </c>
      <c r="S45" s="447" t="e">
        <f t="shared" si="3"/>
        <v>#REF!</v>
      </c>
      <c r="T45" s="442" t="e">
        <f t="shared" si="4"/>
        <v>#REF!</v>
      </c>
      <c r="U45" s="442"/>
    </row>
    <row r="46" spans="2:23">
      <c r="B46" s="420" t="s">
        <v>362</v>
      </c>
      <c r="C46" s="434">
        <v>8159.7</v>
      </c>
      <c r="D46" s="555"/>
      <c r="E46" s="434">
        <v>8159.7</v>
      </c>
      <c r="F46" s="434"/>
      <c r="G46" s="434"/>
      <c r="H46" s="434">
        <v>8.5</v>
      </c>
      <c r="I46" s="434"/>
      <c r="J46" s="434"/>
      <c r="K46" s="432" t="e">
        <f>#REF!+J46</f>
        <v>#REF!</v>
      </c>
      <c r="L46" s="575"/>
      <c r="M46" s="575">
        <v>0</v>
      </c>
      <c r="N46" s="575"/>
      <c r="O46" s="575"/>
      <c r="P46" s="434"/>
      <c r="Q46" s="434"/>
      <c r="R46" s="435"/>
      <c r="S46" s="447" t="e">
        <f t="shared" si="3"/>
        <v>#REF!</v>
      </c>
      <c r="T46" s="442" t="e">
        <f t="shared" si="4"/>
        <v>#REF!</v>
      </c>
      <c r="U46" s="442"/>
    </row>
    <row r="47" spans="2:23">
      <c r="B47" s="420" t="s">
        <v>363</v>
      </c>
      <c r="C47" s="434">
        <v>1108.9000000000001</v>
      </c>
      <c r="D47" s="555"/>
      <c r="E47" s="434">
        <v>1108.9000000000001</v>
      </c>
      <c r="F47" s="434"/>
      <c r="G47" s="434"/>
      <c r="H47" s="434">
        <v>1062.0999999999999</v>
      </c>
      <c r="I47" s="434">
        <v>46.8</v>
      </c>
      <c r="J47" s="434"/>
      <c r="K47" s="432" t="e">
        <f>#REF!+J47</f>
        <v>#REF!</v>
      </c>
      <c r="L47" s="575"/>
      <c r="M47" s="575">
        <v>0</v>
      </c>
      <c r="N47" s="575"/>
      <c r="O47" s="575"/>
      <c r="P47" s="434"/>
      <c r="Q47" s="434"/>
      <c r="R47" s="435"/>
      <c r="S47" s="447" t="e">
        <f t="shared" si="3"/>
        <v>#REF!</v>
      </c>
      <c r="T47" s="442" t="e">
        <f t="shared" si="4"/>
        <v>#REF!</v>
      </c>
      <c r="U47" s="442"/>
    </row>
    <row r="48" spans="2:23">
      <c r="B48" s="438" t="s">
        <v>375</v>
      </c>
      <c r="C48" s="434">
        <v>337.4</v>
      </c>
      <c r="D48" s="555"/>
      <c r="E48" s="434">
        <v>4.7</v>
      </c>
      <c r="F48" s="434">
        <v>4.7</v>
      </c>
      <c r="G48" s="434"/>
      <c r="H48" s="434"/>
      <c r="I48" s="434"/>
      <c r="J48" s="434"/>
      <c r="K48" s="432" t="e">
        <f>#REF!+J48</f>
        <v>#REF!</v>
      </c>
      <c r="L48" s="575"/>
      <c r="M48" s="575">
        <v>0</v>
      </c>
      <c r="N48" s="575"/>
      <c r="O48" s="575"/>
      <c r="P48" s="434"/>
      <c r="Q48" s="434">
        <v>313.2</v>
      </c>
      <c r="R48" s="435"/>
      <c r="S48" s="447" t="e">
        <f t="shared" si="3"/>
        <v>#REF!</v>
      </c>
      <c r="T48" s="442" t="e">
        <f t="shared" si="4"/>
        <v>#REF!</v>
      </c>
      <c r="U48" s="442"/>
    </row>
    <row r="49" spans="2:21" ht="27.6">
      <c r="B49" s="422" t="s">
        <v>365</v>
      </c>
      <c r="C49" s="434" t="s">
        <v>324</v>
      </c>
      <c r="D49" s="555"/>
      <c r="E49" s="434" t="s">
        <v>324</v>
      </c>
      <c r="F49" s="434"/>
      <c r="G49" s="434"/>
      <c r="H49" s="434"/>
      <c r="I49" s="434"/>
      <c r="J49" s="434"/>
      <c r="K49" s="432" t="e">
        <f>#REF!+J49</f>
        <v>#REF!</v>
      </c>
      <c r="L49" s="575"/>
      <c r="M49" s="575">
        <v>0</v>
      </c>
      <c r="N49" s="575"/>
      <c r="O49" s="575"/>
      <c r="P49" s="434"/>
      <c r="Q49" s="434"/>
      <c r="R49" s="435"/>
      <c r="S49" s="447" t="e">
        <f t="shared" si="3"/>
        <v>#REF!</v>
      </c>
      <c r="T49" s="442" t="e">
        <f t="shared" si="4"/>
        <v>#REF!</v>
      </c>
      <c r="U49" s="442"/>
    </row>
    <row r="50" spans="2:21">
      <c r="B50" s="421" t="s">
        <v>366</v>
      </c>
      <c r="C50" s="436">
        <v>191954.5</v>
      </c>
      <c r="D50" s="556"/>
      <c r="E50" s="436">
        <v>15028.6</v>
      </c>
      <c r="F50" s="434">
        <v>967.4</v>
      </c>
      <c r="G50" s="434">
        <v>462.2</v>
      </c>
      <c r="H50" s="434">
        <v>13466.5</v>
      </c>
      <c r="I50" s="434">
        <v>67.900000000000006</v>
      </c>
      <c r="J50" s="434"/>
      <c r="K50" s="432" t="e">
        <f>#REF!+J50</f>
        <v>#REF!</v>
      </c>
      <c r="L50" s="576"/>
      <c r="M50" s="576">
        <v>0</v>
      </c>
      <c r="N50" s="576"/>
      <c r="O50" s="576"/>
      <c r="P50" s="436">
        <v>5155.8999999999996</v>
      </c>
      <c r="Q50" s="436">
        <v>50307.1</v>
      </c>
      <c r="R50" s="437">
        <v>5.6</v>
      </c>
      <c r="S50" s="447" t="e">
        <f t="shared" si="3"/>
        <v>#REF!</v>
      </c>
      <c r="T50" s="442" t="e">
        <f t="shared" si="4"/>
        <v>#REF!</v>
      </c>
      <c r="U50" s="442"/>
    </row>
    <row r="51" spans="2:21">
      <c r="B51" s="419" t="s">
        <v>367</v>
      </c>
      <c r="C51" s="557">
        <v>60755.800999999999</v>
      </c>
      <c r="D51" s="558">
        <v>0</v>
      </c>
      <c r="E51" s="557">
        <v>0</v>
      </c>
      <c r="F51" s="557">
        <v>0</v>
      </c>
      <c r="G51" s="557">
        <v>0</v>
      </c>
      <c r="H51" s="557">
        <v>0</v>
      </c>
      <c r="I51" s="557">
        <v>0</v>
      </c>
      <c r="J51" s="557">
        <f>E51-SUM(F51:I51)</f>
        <v>0</v>
      </c>
      <c r="K51" s="432">
        <v>13296.6</v>
      </c>
      <c r="L51" s="578">
        <v>22744</v>
      </c>
      <c r="M51" s="578">
        <v>354.80099999999999</v>
      </c>
      <c r="N51" s="553">
        <v>4379</v>
      </c>
      <c r="O51" s="578">
        <v>0</v>
      </c>
      <c r="P51" s="578">
        <v>0</v>
      </c>
      <c r="Q51" s="557">
        <v>19940.400000000001</v>
      </c>
      <c r="R51" s="559">
        <v>0</v>
      </c>
      <c r="S51" s="447">
        <f t="shared" si="3"/>
        <v>60714.800999999999</v>
      </c>
      <c r="T51" s="442">
        <f t="shared" si="4"/>
        <v>-41</v>
      </c>
      <c r="U51" s="442"/>
    </row>
    <row r="52" spans="2:21">
      <c r="B52" s="420" t="s">
        <v>368</v>
      </c>
      <c r="C52" s="434">
        <v>29320.1</v>
      </c>
      <c r="D52" s="555"/>
      <c r="E52" s="434">
        <v>432.6</v>
      </c>
      <c r="F52" s="434">
        <v>99.6</v>
      </c>
      <c r="G52" s="434"/>
      <c r="H52" s="434">
        <v>226.1</v>
      </c>
      <c r="I52" s="434">
        <v>55.2</v>
      </c>
      <c r="J52" s="434"/>
      <c r="K52" s="432" t="e">
        <f>#REF!+J52</f>
        <v>#REF!</v>
      </c>
      <c r="L52" s="575"/>
      <c r="M52" s="575">
        <v>0</v>
      </c>
      <c r="N52" s="575"/>
      <c r="O52" s="575"/>
      <c r="P52" s="434">
        <v>891</v>
      </c>
      <c r="Q52" s="434">
        <v>18479.5</v>
      </c>
      <c r="R52" s="435">
        <v>2.8</v>
      </c>
      <c r="S52" s="447" t="e">
        <f t="shared" si="3"/>
        <v>#REF!</v>
      </c>
      <c r="U52" s="442"/>
    </row>
    <row r="53" spans="2:21">
      <c r="B53" s="420" t="s">
        <v>369</v>
      </c>
      <c r="C53" s="434">
        <v>143830.79999999999</v>
      </c>
      <c r="D53" s="555"/>
      <c r="E53" s="434">
        <v>1298.5</v>
      </c>
      <c r="F53" s="434">
        <v>863.1</v>
      </c>
      <c r="G53" s="434">
        <v>17.3</v>
      </c>
      <c r="H53" s="434">
        <v>405.2</v>
      </c>
      <c r="I53" s="434"/>
      <c r="J53" s="434"/>
      <c r="K53" s="432" t="e">
        <f>#REF!+J53</f>
        <v>#REF!</v>
      </c>
      <c r="L53" s="575"/>
      <c r="M53" s="575">
        <v>0</v>
      </c>
      <c r="N53" s="575"/>
      <c r="O53" s="575"/>
      <c r="P53" s="434">
        <v>4264.8999999999996</v>
      </c>
      <c r="Q53" s="434">
        <v>28576.400000000001</v>
      </c>
      <c r="R53" s="435"/>
      <c r="S53" s="447" t="e">
        <f t="shared" si="3"/>
        <v>#REF!</v>
      </c>
      <c r="U53" s="442"/>
    </row>
    <row r="54" spans="2:21">
      <c r="B54" s="420" t="s">
        <v>370</v>
      </c>
      <c r="C54" s="434" t="s">
        <v>324</v>
      </c>
      <c r="D54" s="555"/>
      <c r="E54" s="434" t="s">
        <v>324</v>
      </c>
      <c r="F54" s="434"/>
      <c r="G54" s="434"/>
      <c r="H54" s="434"/>
      <c r="I54" s="434"/>
      <c r="J54" s="434"/>
      <c r="K54" s="432" t="e">
        <f>#REF!+J54</f>
        <v>#REF!</v>
      </c>
      <c r="L54" s="575"/>
      <c r="M54" s="575">
        <v>0</v>
      </c>
      <c r="N54" s="575"/>
      <c r="O54" s="575"/>
      <c r="P54" s="434"/>
      <c r="Q54" s="434"/>
      <c r="R54" s="435"/>
      <c r="S54" s="447" t="e">
        <f t="shared" si="3"/>
        <v>#REF!</v>
      </c>
      <c r="U54" s="442"/>
    </row>
    <row r="55" spans="2:21" ht="14.4" thickBot="1">
      <c r="B55" s="423" t="s">
        <v>371</v>
      </c>
      <c r="C55" s="439">
        <v>36357.300000000003</v>
      </c>
      <c r="D55" s="439"/>
      <c r="E55" s="439">
        <v>34325.800000000003</v>
      </c>
      <c r="F55" s="440">
        <v>5112.3999999999996</v>
      </c>
      <c r="G55" s="440"/>
      <c r="H55" s="440">
        <v>76.8</v>
      </c>
      <c r="I55" s="440">
        <v>85</v>
      </c>
      <c r="J55" s="440">
        <v>21621.200000000001</v>
      </c>
      <c r="K55" s="432" t="e">
        <f>#REF!+J55</f>
        <v>#REF!</v>
      </c>
      <c r="L55" s="439"/>
      <c r="M55" s="439">
        <v>0</v>
      </c>
      <c r="N55" s="439"/>
      <c r="O55" s="439"/>
      <c r="P55" s="440"/>
      <c r="Q55" s="440"/>
      <c r="R55" s="441">
        <v>633.20000000000005</v>
      </c>
      <c r="S55" s="447" t="e">
        <f t="shared" si="3"/>
        <v>#REF!</v>
      </c>
      <c r="U55" s="442"/>
    </row>
  </sheetData>
  <mergeCells count="10">
    <mergeCell ref="S4:S5"/>
    <mergeCell ref="P4:P5"/>
    <mergeCell ref="Q4:Q5"/>
    <mergeCell ref="R4:R5"/>
    <mergeCell ref="B2:R2"/>
    <mergeCell ref="B3:R3"/>
    <mergeCell ref="B4:B5"/>
    <mergeCell ref="C4:C5"/>
    <mergeCell ref="E4:E5"/>
    <mergeCell ref="K4:K5"/>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55"/>
  <sheetViews>
    <sheetView showGridLines="0" zoomScaleNormal="100" workbookViewId="0">
      <pane xSplit="3" ySplit="5" topLeftCell="K30" activePane="bottomRight" state="frozen"/>
      <selection activeCell="J33" sqref="J33"/>
      <selection pane="topRight" activeCell="J33" sqref="J33"/>
      <selection pane="bottomLeft" activeCell="J33" sqref="J33"/>
      <selection pane="bottomRight" activeCell="T46" sqref="T46"/>
    </sheetView>
  </sheetViews>
  <sheetFormatPr defaultColWidth="9.109375" defaultRowHeight="13.8"/>
  <cols>
    <col min="1" max="1" width="8.6640625" style="427" bestFit="1" customWidth="1"/>
    <col min="2" max="2" width="31.44140625" style="427" bestFit="1" customWidth="1"/>
    <col min="3" max="18" width="11.6640625" style="427" customWidth="1"/>
    <col min="19" max="19" width="12.6640625" style="400" customWidth="1"/>
    <col min="20" max="251" width="9.109375" style="427"/>
    <col min="252" max="252" width="8.6640625" style="427" bestFit="1" customWidth="1"/>
    <col min="253" max="253" width="31.44140625" style="427" bestFit="1" customWidth="1"/>
    <col min="254" max="271" width="11.6640625" style="427" customWidth="1"/>
    <col min="272" max="507" width="9.109375" style="427"/>
    <col min="508" max="508" width="8.6640625" style="427" bestFit="1" customWidth="1"/>
    <col min="509" max="509" width="31.44140625" style="427" bestFit="1" customWidth="1"/>
    <col min="510" max="527" width="11.6640625" style="427" customWidth="1"/>
    <col min="528" max="763" width="9.109375" style="427"/>
    <col min="764" max="764" width="8.6640625" style="427" bestFit="1" customWidth="1"/>
    <col min="765" max="765" width="31.44140625" style="427" bestFit="1" customWidth="1"/>
    <col min="766" max="783" width="11.6640625" style="427" customWidth="1"/>
    <col min="784" max="1019" width="9.109375" style="427"/>
    <col min="1020" max="1020" width="8.6640625" style="427" bestFit="1" customWidth="1"/>
    <col min="1021" max="1021" width="31.44140625" style="427" bestFit="1" customWidth="1"/>
    <col min="1022" max="1039" width="11.6640625" style="427" customWidth="1"/>
    <col min="1040" max="1275" width="9.109375" style="427"/>
    <col min="1276" max="1276" width="8.6640625" style="427" bestFit="1" customWidth="1"/>
    <col min="1277" max="1277" width="31.44140625" style="427" bestFit="1" customWidth="1"/>
    <col min="1278" max="1295" width="11.6640625" style="427" customWidth="1"/>
    <col min="1296" max="1531" width="9.109375" style="427"/>
    <col min="1532" max="1532" width="8.6640625" style="427" bestFit="1" customWidth="1"/>
    <col min="1533" max="1533" width="31.44140625" style="427" bestFit="1" customWidth="1"/>
    <col min="1534" max="1551" width="11.6640625" style="427" customWidth="1"/>
    <col min="1552" max="1787" width="9.109375" style="427"/>
    <col min="1788" max="1788" width="8.6640625" style="427" bestFit="1" customWidth="1"/>
    <col min="1789" max="1789" width="31.44140625" style="427" bestFit="1" customWidth="1"/>
    <col min="1790" max="1807" width="11.6640625" style="427" customWidth="1"/>
    <col min="1808" max="2043" width="9.109375" style="427"/>
    <col min="2044" max="2044" width="8.6640625" style="427" bestFit="1" customWidth="1"/>
    <col min="2045" max="2045" width="31.44140625" style="427" bestFit="1" customWidth="1"/>
    <col min="2046" max="2063" width="11.6640625" style="427" customWidth="1"/>
    <col min="2064" max="2299" width="9.109375" style="427"/>
    <col min="2300" max="2300" width="8.6640625" style="427" bestFit="1" customWidth="1"/>
    <col min="2301" max="2301" width="31.44140625" style="427" bestFit="1" customWidth="1"/>
    <col min="2302" max="2319" width="11.6640625" style="427" customWidth="1"/>
    <col min="2320" max="2555" width="9.109375" style="427"/>
    <col min="2556" max="2556" width="8.6640625" style="427" bestFit="1" customWidth="1"/>
    <col min="2557" max="2557" width="31.44140625" style="427" bestFit="1" customWidth="1"/>
    <col min="2558" max="2575" width="11.6640625" style="427" customWidth="1"/>
    <col min="2576" max="2811" width="9.109375" style="427"/>
    <col min="2812" max="2812" width="8.6640625" style="427" bestFit="1" customWidth="1"/>
    <col min="2813" max="2813" width="31.44140625" style="427" bestFit="1" customWidth="1"/>
    <col min="2814" max="2831" width="11.6640625" style="427" customWidth="1"/>
    <col min="2832" max="3067" width="9.109375" style="427"/>
    <col min="3068" max="3068" width="8.6640625" style="427" bestFit="1" customWidth="1"/>
    <col min="3069" max="3069" width="31.44140625" style="427" bestFit="1" customWidth="1"/>
    <col min="3070" max="3087" width="11.6640625" style="427" customWidth="1"/>
    <col min="3088" max="3323" width="9.109375" style="427"/>
    <col min="3324" max="3324" width="8.6640625" style="427" bestFit="1" customWidth="1"/>
    <col min="3325" max="3325" width="31.44140625" style="427" bestFit="1" customWidth="1"/>
    <col min="3326" max="3343" width="11.6640625" style="427" customWidth="1"/>
    <col min="3344" max="3579" width="9.109375" style="427"/>
    <col min="3580" max="3580" width="8.6640625" style="427" bestFit="1" customWidth="1"/>
    <col min="3581" max="3581" width="31.44140625" style="427" bestFit="1" customWidth="1"/>
    <col min="3582" max="3599" width="11.6640625" style="427" customWidth="1"/>
    <col min="3600" max="3835" width="9.109375" style="427"/>
    <col min="3836" max="3836" width="8.6640625" style="427" bestFit="1" customWidth="1"/>
    <col min="3837" max="3837" width="31.44140625" style="427" bestFit="1" customWidth="1"/>
    <col min="3838" max="3855" width="11.6640625" style="427" customWidth="1"/>
    <col min="3856" max="4091" width="9.109375" style="427"/>
    <col min="4092" max="4092" width="8.6640625" style="427" bestFit="1" customWidth="1"/>
    <col min="4093" max="4093" width="31.44140625" style="427" bestFit="1" customWidth="1"/>
    <col min="4094" max="4111" width="11.6640625" style="427" customWidth="1"/>
    <col min="4112" max="4347" width="9.109375" style="427"/>
    <col min="4348" max="4348" width="8.6640625" style="427" bestFit="1" customWidth="1"/>
    <col min="4349" max="4349" width="31.44140625" style="427" bestFit="1" customWidth="1"/>
    <col min="4350" max="4367" width="11.6640625" style="427" customWidth="1"/>
    <col min="4368" max="4603" width="9.109375" style="427"/>
    <col min="4604" max="4604" width="8.6640625" style="427" bestFit="1" customWidth="1"/>
    <col min="4605" max="4605" width="31.44140625" style="427" bestFit="1" customWidth="1"/>
    <col min="4606" max="4623" width="11.6640625" style="427" customWidth="1"/>
    <col min="4624" max="4859" width="9.109375" style="427"/>
    <col min="4860" max="4860" width="8.6640625" style="427" bestFit="1" customWidth="1"/>
    <col min="4861" max="4861" width="31.44140625" style="427" bestFit="1" customWidth="1"/>
    <col min="4862" max="4879" width="11.6640625" style="427" customWidth="1"/>
    <col min="4880" max="5115" width="9.109375" style="427"/>
    <col min="5116" max="5116" width="8.6640625" style="427" bestFit="1" customWidth="1"/>
    <col min="5117" max="5117" width="31.44140625" style="427" bestFit="1" customWidth="1"/>
    <col min="5118" max="5135" width="11.6640625" style="427" customWidth="1"/>
    <col min="5136" max="5371" width="9.109375" style="427"/>
    <col min="5372" max="5372" width="8.6640625" style="427" bestFit="1" customWidth="1"/>
    <col min="5373" max="5373" width="31.44140625" style="427" bestFit="1" customWidth="1"/>
    <col min="5374" max="5391" width="11.6640625" style="427" customWidth="1"/>
    <col min="5392" max="5627" width="9.109375" style="427"/>
    <col min="5628" max="5628" width="8.6640625" style="427" bestFit="1" customWidth="1"/>
    <col min="5629" max="5629" width="31.44140625" style="427" bestFit="1" customWidth="1"/>
    <col min="5630" max="5647" width="11.6640625" style="427" customWidth="1"/>
    <col min="5648" max="5883" width="9.109375" style="427"/>
    <col min="5884" max="5884" width="8.6640625" style="427" bestFit="1" customWidth="1"/>
    <col min="5885" max="5885" width="31.44140625" style="427" bestFit="1" customWidth="1"/>
    <col min="5886" max="5903" width="11.6640625" style="427" customWidth="1"/>
    <col min="5904" max="6139" width="9.109375" style="427"/>
    <col min="6140" max="6140" width="8.6640625" style="427" bestFit="1" customWidth="1"/>
    <col min="6141" max="6141" width="31.44140625" style="427" bestFit="1" customWidth="1"/>
    <col min="6142" max="6159" width="11.6640625" style="427" customWidth="1"/>
    <col min="6160" max="6395" width="9.109375" style="427"/>
    <col min="6396" max="6396" width="8.6640625" style="427" bestFit="1" customWidth="1"/>
    <col min="6397" max="6397" width="31.44140625" style="427" bestFit="1" customWidth="1"/>
    <col min="6398" max="6415" width="11.6640625" style="427" customWidth="1"/>
    <col min="6416" max="6651" width="9.109375" style="427"/>
    <col min="6652" max="6652" width="8.6640625" style="427" bestFit="1" customWidth="1"/>
    <col min="6653" max="6653" width="31.44140625" style="427" bestFit="1" customWidth="1"/>
    <col min="6654" max="6671" width="11.6640625" style="427" customWidth="1"/>
    <col min="6672" max="6907" width="9.109375" style="427"/>
    <col min="6908" max="6908" width="8.6640625" style="427" bestFit="1" customWidth="1"/>
    <col min="6909" max="6909" width="31.44140625" style="427" bestFit="1" customWidth="1"/>
    <col min="6910" max="6927" width="11.6640625" style="427" customWidth="1"/>
    <col min="6928" max="7163" width="9.109375" style="427"/>
    <col min="7164" max="7164" width="8.6640625" style="427" bestFit="1" customWidth="1"/>
    <col min="7165" max="7165" width="31.44140625" style="427" bestFit="1" customWidth="1"/>
    <col min="7166" max="7183" width="11.6640625" style="427" customWidth="1"/>
    <col min="7184" max="7419" width="9.109375" style="427"/>
    <col min="7420" max="7420" width="8.6640625" style="427" bestFit="1" customWidth="1"/>
    <col min="7421" max="7421" width="31.44140625" style="427" bestFit="1" customWidth="1"/>
    <col min="7422" max="7439" width="11.6640625" style="427" customWidth="1"/>
    <col min="7440" max="7675" width="9.109375" style="427"/>
    <col min="7676" max="7676" width="8.6640625" style="427" bestFit="1" customWidth="1"/>
    <col min="7677" max="7677" width="31.44140625" style="427" bestFit="1" customWidth="1"/>
    <col min="7678" max="7695" width="11.6640625" style="427" customWidth="1"/>
    <col min="7696" max="7931" width="9.109375" style="427"/>
    <col min="7932" max="7932" width="8.6640625" style="427" bestFit="1" customWidth="1"/>
    <col min="7933" max="7933" width="31.44140625" style="427" bestFit="1" customWidth="1"/>
    <col min="7934" max="7951" width="11.6640625" style="427" customWidth="1"/>
    <col min="7952" max="8187" width="9.109375" style="427"/>
    <col min="8188" max="8188" width="8.6640625" style="427" bestFit="1" customWidth="1"/>
    <col min="8189" max="8189" width="31.44140625" style="427" bestFit="1" customWidth="1"/>
    <col min="8190" max="8207" width="11.6640625" style="427" customWidth="1"/>
    <col min="8208" max="8443" width="9.109375" style="427"/>
    <col min="8444" max="8444" width="8.6640625" style="427" bestFit="1" customWidth="1"/>
    <col min="8445" max="8445" width="31.44140625" style="427" bestFit="1" customWidth="1"/>
    <col min="8446" max="8463" width="11.6640625" style="427" customWidth="1"/>
    <col min="8464" max="8699" width="9.109375" style="427"/>
    <col min="8700" max="8700" width="8.6640625" style="427" bestFit="1" customWidth="1"/>
    <col min="8701" max="8701" width="31.44140625" style="427" bestFit="1" customWidth="1"/>
    <col min="8702" max="8719" width="11.6640625" style="427" customWidth="1"/>
    <col min="8720" max="8955" width="9.109375" style="427"/>
    <col min="8956" max="8956" width="8.6640625" style="427" bestFit="1" customWidth="1"/>
    <col min="8957" max="8957" width="31.44140625" style="427" bestFit="1" customWidth="1"/>
    <col min="8958" max="8975" width="11.6640625" style="427" customWidth="1"/>
    <col min="8976" max="9211" width="9.109375" style="427"/>
    <col min="9212" max="9212" width="8.6640625" style="427" bestFit="1" customWidth="1"/>
    <col min="9213" max="9213" width="31.44140625" style="427" bestFit="1" customWidth="1"/>
    <col min="9214" max="9231" width="11.6640625" style="427" customWidth="1"/>
    <col min="9232" max="9467" width="9.109375" style="427"/>
    <col min="9468" max="9468" width="8.6640625" style="427" bestFit="1" customWidth="1"/>
    <col min="9469" max="9469" width="31.44140625" style="427" bestFit="1" customWidth="1"/>
    <col min="9470" max="9487" width="11.6640625" style="427" customWidth="1"/>
    <col min="9488" max="9723" width="9.109375" style="427"/>
    <col min="9724" max="9724" width="8.6640625" style="427" bestFit="1" customWidth="1"/>
    <col min="9725" max="9725" width="31.44140625" style="427" bestFit="1" customWidth="1"/>
    <col min="9726" max="9743" width="11.6640625" style="427" customWidth="1"/>
    <col min="9744" max="9979" width="9.109375" style="427"/>
    <col min="9980" max="9980" width="8.6640625" style="427" bestFit="1" customWidth="1"/>
    <col min="9981" max="9981" width="31.44140625" style="427" bestFit="1" customWidth="1"/>
    <col min="9982" max="9999" width="11.6640625" style="427" customWidth="1"/>
    <col min="10000" max="10235" width="9.109375" style="427"/>
    <col min="10236" max="10236" width="8.6640625" style="427" bestFit="1" customWidth="1"/>
    <col min="10237" max="10237" width="31.44140625" style="427" bestFit="1" customWidth="1"/>
    <col min="10238" max="10255" width="11.6640625" style="427" customWidth="1"/>
    <col min="10256" max="10491" width="9.109375" style="427"/>
    <col min="10492" max="10492" width="8.6640625" style="427" bestFit="1" customWidth="1"/>
    <col min="10493" max="10493" width="31.44140625" style="427" bestFit="1" customWidth="1"/>
    <col min="10494" max="10511" width="11.6640625" style="427" customWidth="1"/>
    <col min="10512" max="10747" width="9.109375" style="427"/>
    <col min="10748" max="10748" width="8.6640625" style="427" bestFit="1" customWidth="1"/>
    <col min="10749" max="10749" width="31.44140625" style="427" bestFit="1" customWidth="1"/>
    <col min="10750" max="10767" width="11.6640625" style="427" customWidth="1"/>
    <col min="10768" max="11003" width="9.109375" style="427"/>
    <col min="11004" max="11004" width="8.6640625" style="427" bestFit="1" customWidth="1"/>
    <col min="11005" max="11005" width="31.44140625" style="427" bestFit="1" customWidth="1"/>
    <col min="11006" max="11023" width="11.6640625" style="427" customWidth="1"/>
    <col min="11024" max="11259" width="9.109375" style="427"/>
    <col min="11260" max="11260" width="8.6640625" style="427" bestFit="1" customWidth="1"/>
    <col min="11261" max="11261" width="31.44140625" style="427" bestFit="1" customWidth="1"/>
    <col min="11262" max="11279" width="11.6640625" style="427" customWidth="1"/>
    <col min="11280" max="11515" width="9.109375" style="427"/>
    <col min="11516" max="11516" width="8.6640625" style="427" bestFit="1" customWidth="1"/>
    <col min="11517" max="11517" width="31.44140625" style="427" bestFit="1" customWidth="1"/>
    <col min="11518" max="11535" width="11.6640625" style="427" customWidth="1"/>
    <col min="11536" max="11771" width="9.109375" style="427"/>
    <col min="11772" max="11772" width="8.6640625" style="427" bestFit="1" customWidth="1"/>
    <col min="11773" max="11773" width="31.44140625" style="427" bestFit="1" customWidth="1"/>
    <col min="11774" max="11791" width="11.6640625" style="427" customWidth="1"/>
    <col min="11792" max="12027" width="9.109375" style="427"/>
    <col min="12028" max="12028" width="8.6640625" style="427" bestFit="1" customWidth="1"/>
    <col min="12029" max="12029" width="31.44140625" style="427" bestFit="1" customWidth="1"/>
    <col min="12030" max="12047" width="11.6640625" style="427" customWidth="1"/>
    <col min="12048" max="12283" width="9.109375" style="427"/>
    <col min="12284" max="12284" width="8.6640625" style="427" bestFit="1" customWidth="1"/>
    <col min="12285" max="12285" width="31.44140625" style="427" bestFit="1" customWidth="1"/>
    <col min="12286" max="12303" width="11.6640625" style="427" customWidth="1"/>
    <col min="12304" max="12539" width="9.109375" style="427"/>
    <col min="12540" max="12540" width="8.6640625" style="427" bestFit="1" customWidth="1"/>
    <col min="12541" max="12541" width="31.44140625" style="427" bestFit="1" customWidth="1"/>
    <col min="12542" max="12559" width="11.6640625" style="427" customWidth="1"/>
    <col min="12560" max="12795" width="9.109375" style="427"/>
    <col min="12796" max="12796" width="8.6640625" style="427" bestFit="1" customWidth="1"/>
    <col min="12797" max="12797" width="31.44140625" style="427" bestFit="1" customWidth="1"/>
    <col min="12798" max="12815" width="11.6640625" style="427" customWidth="1"/>
    <col min="12816" max="13051" width="9.109375" style="427"/>
    <col min="13052" max="13052" width="8.6640625" style="427" bestFit="1" customWidth="1"/>
    <col min="13053" max="13053" width="31.44140625" style="427" bestFit="1" customWidth="1"/>
    <col min="13054" max="13071" width="11.6640625" style="427" customWidth="1"/>
    <col min="13072" max="13307" width="9.109375" style="427"/>
    <col min="13308" max="13308" width="8.6640625" style="427" bestFit="1" customWidth="1"/>
    <col min="13309" max="13309" width="31.44140625" style="427" bestFit="1" customWidth="1"/>
    <col min="13310" max="13327" width="11.6640625" style="427" customWidth="1"/>
    <col min="13328" max="13563" width="9.109375" style="427"/>
    <col min="13564" max="13564" width="8.6640625" style="427" bestFit="1" customWidth="1"/>
    <col min="13565" max="13565" width="31.44140625" style="427" bestFit="1" customWidth="1"/>
    <col min="13566" max="13583" width="11.6640625" style="427" customWidth="1"/>
    <col min="13584" max="13819" width="9.109375" style="427"/>
    <col min="13820" max="13820" width="8.6640625" style="427" bestFit="1" customWidth="1"/>
    <col min="13821" max="13821" width="31.44140625" style="427" bestFit="1" customWidth="1"/>
    <col min="13822" max="13839" width="11.6640625" style="427" customWidth="1"/>
    <col min="13840" max="14075" width="9.109375" style="427"/>
    <col min="14076" max="14076" width="8.6640625" style="427" bestFit="1" customWidth="1"/>
    <col min="14077" max="14077" width="31.44140625" style="427" bestFit="1" customWidth="1"/>
    <col min="14078" max="14095" width="11.6640625" style="427" customWidth="1"/>
    <col min="14096" max="14331" width="9.109375" style="427"/>
    <col min="14332" max="14332" width="8.6640625" style="427" bestFit="1" customWidth="1"/>
    <col min="14333" max="14333" width="31.44140625" style="427" bestFit="1" customWidth="1"/>
    <col min="14334" max="14351" width="11.6640625" style="427" customWidth="1"/>
    <col min="14352" max="14587" width="9.109375" style="427"/>
    <col min="14588" max="14588" width="8.6640625" style="427" bestFit="1" customWidth="1"/>
    <col min="14589" max="14589" width="31.44140625" style="427" bestFit="1" customWidth="1"/>
    <col min="14590" max="14607" width="11.6640625" style="427" customWidth="1"/>
    <col min="14608" max="14843" width="9.109375" style="427"/>
    <col min="14844" max="14844" width="8.6640625" style="427" bestFit="1" customWidth="1"/>
    <col min="14845" max="14845" width="31.44140625" style="427" bestFit="1" customWidth="1"/>
    <col min="14846" max="14863" width="11.6640625" style="427" customWidth="1"/>
    <col min="14864" max="15099" width="9.109375" style="427"/>
    <col min="15100" max="15100" width="8.6640625" style="427" bestFit="1" customWidth="1"/>
    <col min="15101" max="15101" width="31.44140625" style="427" bestFit="1" customWidth="1"/>
    <col min="15102" max="15119" width="11.6640625" style="427" customWidth="1"/>
    <col min="15120" max="15355" width="9.109375" style="427"/>
    <col min="15356" max="15356" width="8.6640625" style="427" bestFit="1" customWidth="1"/>
    <col min="15357" max="15357" width="31.44140625" style="427" bestFit="1" customWidth="1"/>
    <col min="15358" max="15375" width="11.6640625" style="427" customWidth="1"/>
    <col min="15376" max="15611" width="9.109375" style="427"/>
    <col min="15612" max="15612" width="8.6640625" style="427" bestFit="1" customWidth="1"/>
    <col min="15613" max="15613" width="31.44140625" style="427" bestFit="1" customWidth="1"/>
    <col min="15614" max="15631" width="11.6640625" style="427" customWidth="1"/>
    <col min="15632" max="15867" width="9.109375" style="427"/>
    <col min="15868" max="15868" width="8.6640625" style="427" bestFit="1" customWidth="1"/>
    <col min="15869" max="15869" width="31.44140625" style="427" bestFit="1" customWidth="1"/>
    <col min="15870" max="15887" width="11.6640625" style="427" customWidth="1"/>
    <col min="15888" max="16123" width="9.109375" style="427"/>
    <col min="16124" max="16124" width="8.6640625" style="427" bestFit="1" customWidth="1"/>
    <col min="16125" max="16125" width="31.44140625" style="427" bestFit="1" customWidth="1"/>
    <col min="16126" max="16143" width="11.6640625" style="427" customWidth="1"/>
    <col min="16144" max="16384" width="9.109375" style="427"/>
  </cols>
  <sheetData>
    <row r="1" spans="2:23" s="400" customFormat="1" ht="42" thickBot="1">
      <c r="D1" s="400" t="s">
        <v>55</v>
      </c>
      <c r="E1" s="400" t="s">
        <v>324</v>
      </c>
      <c r="F1" s="400" t="s">
        <v>53</v>
      </c>
      <c r="G1" s="400" t="s">
        <v>79</v>
      </c>
      <c r="H1" s="400" t="s">
        <v>68</v>
      </c>
      <c r="I1" s="400" t="s">
        <v>54</v>
      </c>
      <c r="J1" s="571" t="s">
        <v>322</v>
      </c>
      <c r="K1" s="400" t="s">
        <v>51</v>
      </c>
      <c r="L1" s="580" t="s">
        <v>77</v>
      </c>
      <c r="M1" s="580" t="s">
        <v>433</v>
      </c>
      <c r="N1" s="580" t="s">
        <v>78</v>
      </c>
      <c r="O1" s="580" t="s">
        <v>80</v>
      </c>
      <c r="P1" s="400" t="s">
        <v>52</v>
      </c>
      <c r="Q1" s="400" t="s">
        <v>50</v>
      </c>
      <c r="R1" s="400" t="s">
        <v>434</v>
      </c>
      <c r="S1" s="400" t="s">
        <v>57</v>
      </c>
    </row>
    <row r="2" spans="2:23">
      <c r="B2" s="624" t="s">
        <v>424</v>
      </c>
      <c r="C2" s="624"/>
      <c r="D2" s="624"/>
      <c r="E2" s="624"/>
      <c r="F2" s="624"/>
      <c r="G2" s="624"/>
      <c r="H2" s="624"/>
      <c r="I2" s="624"/>
      <c r="J2" s="624"/>
      <c r="K2" s="624"/>
      <c r="L2" s="624"/>
      <c r="M2" s="624"/>
      <c r="N2" s="624"/>
      <c r="O2" s="624"/>
      <c r="P2" s="624"/>
      <c r="Q2" s="624"/>
      <c r="R2" s="624"/>
    </row>
    <row r="3" spans="2:23" ht="14.4" thickBot="1">
      <c r="B3" s="625" t="s">
        <v>311</v>
      </c>
      <c r="C3" s="625"/>
      <c r="D3" s="625"/>
      <c r="E3" s="625"/>
      <c r="F3" s="625"/>
      <c r="G3" s="625"/>
      <c r="H3" s="625"/>
      <c r="I3" s="625"/>
      <c r="J3" s="625"/>
      <c r="K3" s="625"/>
      <c r="L3" s="625"/>
      <c r="M3" s="625"/>
      <c r="N3" s="625"/>
      <c r="O3" s="625"/>
      <c r="P3" s="625"/>
      <c r="Q3" s="625"/>
      <c r="R3" s="625"/>
      <c r="S3" s="401"/>
    </row>
    <row r="4" spans="2:23" s="443" customFormat="1" ht="18.75" customHeight="1">
      <c r="B4" s="638"/>
      <c r="C4" s="634" t="s">
        <v>312</v>
      </c>
      <c r="D4" s="569"/>
      <c r="E4" s="634" t="s">
        <v>313</v>
      </c>
      <c r="F4" s="605"/>
      <c r="G4" s="605"/>
      <c r="H4" s="605"/>
      <c r="I4" s="605"/>
      <c r="J4" s="606"/>
      <c r="K4" s="634" t="s">
        <v>314</v>
      </c>
      <c r="P4" s="634" t="s">
        <v>316</v>
      </c>
      <c r="Q4" s="634" t="s">
        <v>317</v>
      </c>
      <c r="R4" s="636" t="s">
        <v>430</v>
      </c>
      <c r="S4" s="636" t="s">
        <v>57</v>
      </c>
    </row>
    <row r="5" spans="2:23" s="401" customFormat="1" ht="50.25" customHeight="1" thickBot="1">
      <c r="B5" s="639"/>
      <c r="C5" s="635"/>
      <c r="D5" s="570" t="s">
        <v>429</v>
      </c>
      <c r="E5" s="635"/>
      <c r="F5" s="571" t="s">
        <v>318</v>
      </c>
      <c r="G5" s="571" t="s">
        <v>319</v>
      </c>
      <c r="H5" s="571" t="s">
        <v>320</v>
      </c>
      <c r="I5" s="568" t="s">
        <v>374</v>
      </c>
      <c r="J5" s="571" t="s">
        <v>322</v>
      </c>
      <c r="K5" s="635"/>
      <c r="L5" s="580" t="s">
        <v>77</v>
      </c>
      <c r="M5" s="580" t="s">
        <v>433</v>
      </c>
      <c r="N5" s="580" t="s">
        <v>78</v>
      </c>
      <c r="O5" s="580" t="s">
        <v>80</v>
      </c>
      <c r="P5" s="635"/>
      <c r="Q5" s="635"/>
      <c r="R5" s="637"/>
      <c r="S5" s="637"/>
      <c r="W5" s="401" t="s">
        <v>438</v>
      </c>
    </row>
    <row r="6" spans="2:23">
      <c r="B6" s="403" t="s">
        <v>323</v>
      </c>
      <c r="C6" s="581">
        <v>2584672.0999999996</v>
      </c>
      <c r="D6" s="581"/>
      <c r="E6" s="581" t="s">
        <v>324</v>
      </c>
      <c r="F6" s="581" t="s">
        <v>324</v>
      </c>
      <c r="G6" s="581" t="s">
        <v>324</v>
      </c>
      <c r="H6" s="581" t="s">
        <v>324</v>
      </c>
      <c r="I6" s="581" t="s">
        <v>324</v>
      </c>
      <c r="J6" s="581" t="s">
        <v>324</v>
      </c>
      <c r="K6" s="581" t="e">
        <f>#REF!+J6</f>
        <v>#REF!</v>
      </c>
      <c r="L6" s="581"/>
      <c r="M6" s="581">
        <v>0</v>
      </c>
      <c r="N6" s="581"/>
      <c r="O6" s="581"/>
      <c r="P6" s="581" t="s">
        <v>324</v>
      </c>
      <c r="Q6" s="581" t="s">
        <v>324</v>
      </c>
      <c r="R6" s="582" t="s">
        <v>324</v>
      </c>
      <c r="S6" s="447" t="e">
        <f t="shared" ref="S6:S37" si="0">SUM(F6:R6)+D6</f>
        <v>#REF!</v>
      </c>
      <c r="U6" s="442"/>
    </row>
    <row r="7" spans="2:23">
      <c r="B7" s="406" t="s">
        <v>325</v>
      </c>
      <c r="C7" s="583">
        <v>12678.1</v>
      </c>
      <c r="D7" s="583"/>
      <c r="E7" s="583">
        <v>11999.1</v>
      </c>
      <c r="F7" s="583">
        <v>52.1</v>
      </c>
      <c r="G7" s="583">
        <v>7343.5</v>
      </c>
      <c r="H7" s="583">
        <v>21.3</v>
      </c>
      <c r="I7" s="583" t="s">
        <v>324</v>
      </c>
      <c r="J7" s="583">
        <v>1504.7</v>
      </c>
      <c r="K7" s="581" t="e">
        <f>#REF!+J7</f>
        <v>#REF!</v>
      </c>
      <c r="L7" s="583"/>
      <c r="M7" s="583">
        <v>0</v>
      </c>
      <c r="N7" s="583"/>
      <c r="O7" s="583"/>
      <c r="P7" s="583" t="s">
        <v>324</v>
      </c>
      <c r="Q7" s="583">
        <v>492.8</v>
      </c>
      <c r="R7" s="584">
        <v>186.2</v>
      </c>
      <c r="S7" s="447" t="e">
        <f t="shared" si="0"/>
        <v>#REF!</v>
      </c>
      <c r="U7" s="442"/>
    </row>
    <row r="8" spans="2:23">
      <c r="B8" s="406" t="s">
        <v>326</v>
      </c>
      <c r="C8" s="583">
        <v>-1861834.3</v>
      </c>
      <c r="D8" s="583"/>
      <c r="E8" s="583">
        <v>-48099.7</v>
      </c>
      <c r="F8" s="583">
        <v>-2499.3000000000002</v>
      </c>
      <c r="G8" s="583" t="s">
        <v>324</v>
      </c>
      <c r="H8" s="583">
        <v>-32461.200000000001</v>
      </c>
      <c r="I8" s="583">
        <v>-8.5</v>
      </c>
      <c r="J8" s="583">
        <v>-7471.6</v>
      </c>
      <c r="K8" s="581" t="e">
        <f>#REF!+J8</f>
        <v>#REF!</v>
      </c>
      <c r="L8" s="583"/>
      <c r="M8" s="583">
        <v>0</v>
      </c>
      <c r="N8" s="583"/>
      <c r="O8" s="583"/>
      <c r="P8" s="583" t="s">
        <v>324</v>
      </c>
      <c r="Q8" s="583">
        <v>-5367.2</v>
      </c>
      <c r="R8" s="584" t="s">
        <v>324</v>
      </c>
      <c r="S8" s="447" t="e">
        <f t="shared" si="0"/>
        <v>#REF!</v>
      </c>
      <c r="U8" s="442"/>
    </row>
    <row r="9" spans="2:23">
      <c r="B9" s="409" t="s">
        <v>327</v>
      </c>
      <c r="C9" s="583">
        <v>-14818.8</v>
      </c>
      <c r="D9" s="583"/>
      <c r="E9" s="583">
        <v>-14818.8</v>
      </c>
      <c r="F9" s="583" t="s">
        <v>324</v>
      </c>
      <c r="G9" s="583" t="s">
        <v>324</v>
      </c>
      <c r="H9" s="583">
        <v>-1305.3</v>
      </c>
      <c r="I9" s="583" t="s">
        <v>324</v>
      </c>
      <c r="J9" s="583" t="s">
        <v>324</v>
      </c>
      <c r="K9" s="581" t="e">
        <f>#REF!+J9</f>
        <v>#REF!</v>
      </c>
      <c r="L9" s="583"/>
      <c r="M9" s="583">
        <v>0</v>
      </c>
      <c r="N9" s="583"/>
      <c r="O9" s="583"/>
      <c r="P9" s="583" t="s">
        <v>324</v>
      </c>
      <c r="Q9" s="583" t="s">
        <v>324</v>
      </c>
      <c r="R9" s="584" t="s">
        <v>324</v>
      </c>
      <c r="S9" s="447" t="e">
        <f t="shared" si="0"/>
        <v>#REF!</v>
      </c>
      <c r="U9" s="442"/>
    </row>
    <row r="10" spans="2:23">
      <c r="B10" s="410" t="s">
        <v>328</v>
      </c>
      <c r="C10" s="583">
        <v>-1305.3</v>
      </c>
      <c r="D10" s="583"/>
      <c r="E10" s="583">
        <v>-1305.3</v>
      </c>
      <c r="F10" s="583" t="s">
        <v>324</v>
      </c>
      <c r="G10" s="583" t="s">
        <v>324</v>
      </c>
      <c r="H10" s="583">
        <v>-1305.3</v>
      </c>
      <c r="I10" s="583" t="s">
        <v>324</v>
      </c>
      <c r="J10" s="583" t="s">
        <v>324</v>
      </c>
      <c r="K10" s="581" t="e">
        <f>#REF!+J10</f>
        <v>#REF!</v>
      </c>
      <c r="L10" s="583"/>
      <c r="M10" s="583">
        <v>0</v>
      </c>
      <c r="N10" s="583"/>
      <c r="O10" s="583"/>
      <c r="P10" s="583" t="s">
        <v>324</v>
      </c>
      <c r="Q10" s="583" t="s">
        <v>324</v>
      </c>
      <c r="R10" s="584" t="s">
        <v>324</v>
      </c>
      <c r="S10" s="447" t="e">
        <f t="shared" si="0"/>
        <v>#REF!</v>
      </c>
      <c r="U10" s="442"/>
    </row>
    <row r="11" spans="2:23">
      <c r="B11" s="410" t="s">
        <v>329</v>
      </c>
      <c r="C11" s="583">
        <v>-13513.5</v>
      </c>
      <c r="D11" s="583"/>
      <c r="E11" s="583">
        <v>-13513.5</v>
      </c>
      <c r="F11" s="583" t="s">
        <v>324</v>
      </c>
      <c r="G11" s="583" t="s">
        <v>324</v>
      </c>
      <c r="H11" s="583" t="s">
        <v>324</v>
      </c>
      <c r="I11" s="583" t="s">
        <v>324</v>
      </c>
      <c r="J11" s="583" t="s">
        <v>324</v>
      </c>
      <c r="K11" s="581" t="e">
        <f>#REF!+J11</f>
        <v>#REF!</v>
      </c>
      <c r="L11" s="583"/>
      <c r="M11" s="583">
        <v>0</v>
      </c>
      <c r="N11" s="583"/>
      <c r="O11" s="583"/>
      <c r="P11" s="583" t="s">
        <v>324</v>
      </c>
      <c r="Q11" s="583" t="s">
        <v>324</v>
      </c>
      <c r="R11" s="584" t="s">
        <v>324</v>
      </c>
      <c r="S11" s="447" t="e">
        <f t="shared" si="0"/>
        <v>#REF!</v>
      </c>
      <c r="U11" s="442"/>
    </row>
    <row r="12" spans="2:23">
      <c r="B12" s="411" t="s">
        <v>330</v>
      </c>
      <c r="C12" s="583">
        <v>-7141.9000000000005</v>
      </c>
      <c r="D12" s="583"/>
      <c r="E12" s="583">
        <v>-1403.8000000000002</v>
      </c>
      <c r="F12" s="583">
        <v>464.7</v>
      </c>
      <c r="G12" s="583">
        <v>1114.5</v>
      </c>
      <c r="H12" s="583">
        <v>170.6</v>
      </c>
      <c r="I12" s="583">
        <v>-2081.5</v>
      </c>
      <c r="J12" s="583">
        <v>-845.6</v>
      </c>
      <c r="K12" s="581" t="e">
        <f>#REF!+J12</f>
        <v>#REF!</v>
      </c>
      <c r="L12" s="583"/>
      <c r="M12" s="583">
        <v>0</v>
      </c>
      <c r="N12" s="583"/>
      <c r="O12" s="583"/>
      <c r="P12" s="583" t="s">
        <v>324</v>
      </c>
      <c r="Q12" s="583" t="s">
        <v>324</v>
      </c>
      <c r="R12" s="584">
        <v>2.8</v>
      </c>
      <c r="S12" s="447" t="e">
        <f t="shared" si="0"/>
        <v>#REF!</v>
      </c>
      <c r="U12" s="442"/>
    </row>
    <row r="13" spans="2:23">
      <c r="B13" s="412" t="s">
        <v>331</v>
      </c>
      <c r="C13" s="585">
        <v>713555.2</v>
      </c>
      <c r="D13" s="585"/>
      <c r="E13" s="585">
        <v>-52323.199999999997</v>
      </c>
      <c r="F13" s="583">
        <v>-1982.5</v>
      </c>
      <c r="G13" s="583">
        <v>8458</v>
      </c>
      <c r="H13" s="583">
        <v>-33574.6</v>
      </c>
      <c r="I13" s="583">
        <v>-2090</v>
      </c>
      <c r="J13" s="583">
        <v>-6812.5</v>
      </c>
      <c r="K13" s="581" t="e">
        <f>#REF!+J13</f>
        <v>#REF!</v>
      </c>
      <c r="L13" s="585"/>
      <c r="M13" s="585">
        <v>0</v>
      </c>
      <c r="N13" s="585"/>
      <c r="O13" s="585"/>
      <c r="P13" s="583" t="s">
        <v>324</v>
      </c>
      <c r="Q13" s="585">
        <v>-4874.3999999999996</v>
      </c>
      <c r="R13" s="586">
        <v>189</v>
      </c>
      <c r="S13" s="447" t="e">
        <f t="shared" si="0"/>
        <v>#REF!</v>
      </c>
      <c r="U13" s="442"/>
    </row>
    <row r="14" spans="2:23">
      <c r="B14" s="415" t="s">
        <v>332</v>
      </c>
      <c r="C14" s="585">
        <v>2461.4</v>
      </c>
      <c r="D14" s="585"/>
      <c r="E14" s="585">
        <v>955.00000000000011</v>
      </c>
      <c r="F14" s="583" t="s">
        <v>324</v>
      </c>
      <c r="G14" s="583">
        <v>375.8</v>
      </c>
      <c r="H14" s="583">
        <v>563.1</v>
      </c>
      <c r="I14" s="583" t="s">
        <v>324</v>
      </c>
      <c r="J14" s="583">
        <v>16.100000000000001</v>
      </c>
      <c r="K14" s="581" t="e">
        <f>#REF!+J14</f>
        <v>#REF!</v>
      </c>
      <c r="L14" s="585"/>
      <c r="M14" s="585">
        <v>0</v>
      </c>
      <c r="N14" s="585"/>
      <c r="O14" s="585"/>
      <c r="P14" s="583" t="s">
        <v>324</v>
      </c>
      <c r="Q14" s="585">
        <v>104.1</v>
      </c>
      <c r="R14" s="584" t="s">
        <v>324</v>
      </c>
      <c r="S14" s="447" t="e">
        <f t="shared" si="0"/>
        <v>#REF!</v>
      </c>
      <c r="U14" s="442"/>
    </row>
    <row r="15" spans="2:23">
      <c r="B15" s="415" t="s">
        <v>333</v>
      </c>
      <c r="C15" s="583" t="s">
        <v>324</v>
      </c>
      <c r="D15" s="583"/>
      <c r="E15" s="583" t="s">
        <v>324</v>
      </c>
      <c r="F15" s="583" t="s">
        <v>324</v>
      </c>
      <c r="G15" s="583" t="s">
        <v>324</v>
      </c>
      <c r="H15" s="583" t="s">
        <v>324</v>
      </c>
      <c r="I15" s="583" t="s">
        <v>324</v>
      </c>
      <c r="J15" s="583" t="s">
        <v>324</v>
      </c>
      <c r="K15" s="581" t="e">
        <f>#REF!+J15</f>
        <v>#REF!</v>
      </c>
      <c r="L15" s="583"/>
      <c r="M15" s="583">
        <v>0</v>
      </c>
      <c r="N15" s="583"/>
      <c r="O15" s="583"/>
      <c r="P15" s="583" t="s">
        <v>324</v>
      </c>
      <c r="Q15" s="583" t="s">
        <v>324</v>
      </c>
      <c r="R15" s="584" t="s">
        <v>324</v>
      </c>
      <c r="S15" s="447" t="e">
        <f t="shared" si="0"/>
        <v>#REF!</v>
      </c>
      <c r="U15" s="442"/>
    </row>
    <row r="16" spans="2:23">
      <c r="B16" s="415" t="s">
        <v>334</v>
      </c>
      <c r="C16" s="585">
        <v>-152555.29999999999</v>
      </c>
      <c r="D16" s="585"/>
      <c r="E16" s="585">
        <v>256780.2</v>
      </c>
      <c r="F16" s="583">
        <v>9959.2000000000007</v>
      </c>
      <c r="G16" s="583">
        <v>50169</v>
      </c>
      <c r="H16" s="583">
        <v>95067.5</v>
      </c>
      <c r="I16" s="583">
        <v>5365.2</v>
      </c>
      <c r="J16" s="583">
        <v>46513.4</v>
      </c>
      <c r="K16" s="581" t="e">
        <f>#REF!+J16</f>
        <v>#REF!</v>
      </c>
      <c r="L16" s="585"/>
      <c r="M16" s="585">
        <v>0</v>
      </c>
      <c r="N16" s="585"/>
      <c r="O16" s="585"/>
      <c r="P16" s="585">
        <v>14016</v>
      </c>
      <c r="Q16" s="585">
        <v>93862.5</v>
      </c>
      <c r="R16" s="584" t="s">
        <v>324</v>
      </c>
      <c r="S16" s="447" t="e">
        <f t="shared" si="0"/>
        <v>#REF!</v>
      </c>
      <c r="U16" s="442"/>
    </row>
    <row r="17" spans="1:23">
      <c r="B17" s="410" t="s">
        <v>335</v>
      </c>
      <c r="C17" s="583">
        <v>-85949.999999999985</v>
      </c>
      <c r="D17" s="583"/>
      <c r="E17" s="583">
        <v>-597.20000000000005</v>
      </c>
      <c r="F17" s="583" t="s">
        <v>324</v>
      </c>
      <c r="G17" s="583" t="s">
        <v>324</v>
      </c>
      <c r="H17" s="583">
        <v>-597.20000000000005</v>
      </c>
      <c r="I17" s="583" t="s">
        <v>324</v>
      </c>
      <c r="J17" s="583" t="s">
        <v>324</v>
      </c>
      <c r="K17" s="581" t="e">
        <f>#REF!+J17</f>
        <v>#REF!</v>
      </c>
      <c r="L17" s="583"/>
      <c r="M17" s="583">
        <v>0</v>
      </c>
      <c r="N17" s="583"/>
      <c r="O17" s="583"/>
      <c r="P17" s="583" t="s">
        <v>324</v>
      </c>
      <c r="Q17" s="583">
        <v>66677.8</v>
      </c>
      <c r="R17" s="584" t="s">
        <v>324</v>
      </c>
      <c r="S17" s="447" t="e">
        <f t="shared" si="0"/>
        <v>#REF!</v>
      </c>
      <c r="T17" s="444" t="e">
        <f>(Q17+#REF!)/SUM(F17:K17)*-1</f>
        <v>#REF!</v>
      </c>
      <c r="U17" s="442"/>
    </row>
    <row r="18" spans="1:23">
      <c r="B18" s="410" t="s">
        <v>336</v>
      </c>
      <c r="C18" s="583">
        <v>-54926.900000000009</v>
      </c>
      <c r="D18" s="583"/>
      <c r="E18" s="583">
        <v>-8.5</v>
      </c>
      <c r="F18" s="583" t="s">
        <v>324</v>
      </c>
      <c r="G18" s="583" t="s">
        <v>324</v>
      </c>
      <c r="H18" s="583">
        <v>-8.5</v>
      </c>
      <c r="I18" s="583" t="s">
        <v>324</v>
      </c>
      <c r="J18" s="583" t="s">
        <v>324</v>
      </c>
      <c r="K18" s="581" t="e">
        <f>#REF!+J18</f>
        <v>#REF!</v>
      </c>
      <c r="L18" s="583"/>
      <c r="M18" s="583">
        <v>0</v>
      </c>
      <c r="N18" s="583"/>
      <c r="O18" s="583"/>
      <c r="P18" s="583">
        <v>7785.7</v>
      </c>
      <c r="Q18" s="583">
        <v>27184.7</v>
      </c>
      <c r="R18" s="584" t="s">
        <v>324</v>
      </c>
      <c r="S18" s="447" t="e">
        <f t="shared" si="0"/>
        <v>#REF!</v>
      </c>
      <c r="T18" s="445" t="e">
        <f>SUM(P18:Q18)/SUM(F18:O18)*-1</f>
        <v>#REF!</v>
      </c>
      <c r="U18" s="442"/>
    </row>
    <row r="19" spans="1:23">
      <c r="B19" s="410" t="s">
        <v>337</v>
      </c>
      <c r="C19" s="583">
        <v>-1922.8999999999996</v>
      </c>
      <c r="D19" s="583"/>
      <c r="E19" s="583">
        <v>-17</v>
      </c>
      <c r="F19" s="583" t="s">
        <v>324</v>
      </c>
      <c r="G19" s="583" t="s">
        <v>324</v>
      </c>
      <c r="H19" s="583">
        <v>-8.5</v>
      </c>
      <c r="I19" s="583">
        <v>-8.5</v>
      </c>
      <c r="J19" s="583" t="s">
        <v>324</v>
      </c>
      <c r="K19" s="581" t="e">
        <f>#REF!+J19</f>
        <v>#REF!</v>
      </c>
      <c r="L19" s="583"/>
      <c r="M19" s="583">
        <v>0</v>
      </c>
      <c r="N19" s="583"/>
      <c r="O19" s="583"/>
      <c r="P19" s="583">
        <v>6230.3</v>
      </c>
      <c r="Q19" s="583" t="s">
        <v>324</v>
      </c>
      <c r="R19" s="584" t="s">
        <v>324</v>
      </c>
      <c r="S19" s="447" t="e">
        <f t="shared" si="0"/>
        <v>#REF!</v>
      </c>
      <c r="T19" s="445" t="e">
        <f>SUM(P19:Q19)/SUM(F19:O19)*-1</f>
        <v>#REF!</v>
      </c>
      <c r="U19" s="442"/>
    </row>
    <row r="20" spans="1:23">
      <c r="B20" s="410" t="s">
        <v>338</v>
      </c>
      <c r="C20" s="583">
        <v>1174.4000000000001</v>
      </c>
      <c r="D20" s="583"/>
      <c r="E20" s="583">
        <v>1389.2</v>
      </c>
      <c r="F20" s="583">
        <v>569.1</v>
      </c>
      <c r="G20" s="583" t="s">
        <v>324</v>
      </c>
      <c r="H20" s="583" t="s">
        <v>324</v>
      </c>
      <c r="I20" s="583" t="s">
        <v>324</v>
      </c>
      <c r="J20" s="583">
        <v>820.1</v>
      </c>
      <c r="K20" s="581" t="e">
        <f>#REF!+J20</f>
        <v>#REF!</v>
      </c>
      <c r="L20" s="583"/>
      <c r="M20" s="583">
        <v>0</v>
      </c>
      <c r="N20" s="583"/>
      <c r="O20" s="583"/>
      <c r="P20" s="583" t="s">
        <v>324</v>
      </c>
      <c r="Q20" s="583" t="s">
        <v>324</v>
      </c>
      <c r="R20" s="584" t="s">
        <v>324</v>
      </c>
      <c r="S20" s="447" t="e">
        <f t="shared" si="0"/>
        <v>#REF!</v>
      </c>
      <c r="U20" s="442"/>
    </row>
    <row r="21" spans="1:23">
      <c r="B21" s="410" t="s">
        <v>339</v>
      </c>
      <c r="C21" s="583" t="s">
        <v>324</v>
      </c>
      <c r="D21" s="583"/>
      <c r="E21" s="583" t="s">
        <v>324</v>
      </c>
      <c r="F21" s="583" t="s">
        <v>324</v>
      </c>
      <c r="G21" s="583" t="s">
        <v>324</v>
      </c>
      <c r="H21" s="583" t="s">
        <v>324</v>
      </c>
      <c r="I21" s="583" t="s">
        <v>324</v>
      </c>
      <c r="J21" s="583" t="s">
        <v>324</v>
      </c>
      <c r="K21" s="581" t="e">
        <f>#REF!+J21</f>
        <v>#REF!</v>
      </c>
      <c r="L21" s="583"/>
      <c r="M21" s="583">
        <v>0</v>
      </c>
      <c r="N21" s="583"/>
      <c r="O21" s="583"/>
      <c r="P21" s="583" t="s">
        <v>324</v>
      </c>
      <c r="Q21" s="583" t="s">
        <v>324</v>
      </c>
      <c r="R21" s="584" t="s">
        <v>324</v>
      </c>
      <c r="S21" s="447" t="e">
        <f t="shared" si="0"/>
        <v>#REF!</v>
      </c>
      <c r="U21" s="442"/>
    </row>
    <row r="22" spans="1:23">
      <c r="A22" s="445" t="e">
        <f>(C22-C25-Q25)/#REF!</f>
        <v>#REF!</v>
      </c>
      <c r="B22" s="416" t="s">
        <v>340</v>
      </c>
      <c r="C22" s="583">
        <v>-10927.8</v>
      </c>
      <c r="D22" s="583"/>
      <c r="E22" s="583">
        <v>256013.7</v>
      </c>
      <c r="F22" s="583">
        <v>9390.1</v>
      </c>
      <c r="G22" s="583">
        <v>50169</v>
      </c>
      <c r="H22" s="583">
        <v>95681.7</v>
      </c>
      <c r="I22" s="583">
        <v>5373.7</v>
      </c>
      <c r="J22" s="583">
        <v>45693.3</v>
      </c>
      <c r="K22" s="581" t="e">
        <f>#REF!+J22</f>
        <v>#REF!</v>
      </c>
      <c r="L22" s="583"/>
      <c r="M22" s="583">
        <v>0</v>
      </c>
      <c r="N22" s="583"/>
      <c r="O22" s="583"/>
      <c r="P22" s="583" t="s">
        <v>324</v>
      </c>
      <c r="Q22" s="583" t="s">
        <v>324</v>
      </c>
      <c r="R22" s="584" t="s">
        <v>324</v>
      </c>
      <c r="S22" s="447" t="e">
        <f t="shared" si="0"/>
        <v>#REF!</v>
      </c>
      <c r="T22" s="427">
        <v>29</v>
      </c>
      <c r="U22" s="442"/>
    </row>
    <row r="23" spans="1:23">
      <c r="B23" s="416" t="s">
        <v>341</v>
      </c>
      <c r="C23" s="583" t="s">
        <v>324</v>
      </c>
      <c r="D23" s="583"/>
      <c r="E23" s="583" t="s">
        <v>324</v>
      </c>
      <c r="F23" s="583" t="s">
        <v>324</v>
      </c>
      <c r="G23" s="583" t="s">
        <v>324</v>
      </c>
      <c r="H23" s="583" t="s">
        <v>324</v>
      </c>
      <c r="I23" s="583" t="s">
        <v>324</v>
      </c>
      <c r="J23" s="583" t="s">
        <v>324</v>
      </c>
      <c r="K23" s="581" t="e">
        <f>#REF!+J23</f>
        <v>#REF!</v>
      </c>
      <c r="L23" s="583"/>
      <c r="M23" s="583">
        <v>0</v>
      </c>
      <c r="N23" s="583"/>
      <c r="O23" s="583"/>
      <c r="P23" s="583" t="s">
        <v>324</v>
      </c>
      <c r="Q23" s="583" t="s">
        <v>324</v>
      </c>
      <c r="R23" s="584" t="s">
        <v>324</v>
      </c>
      <c r="S23" s="447" t="e">
        <f t="shared" si="0"/>
        <v>#REF!</v>
      </c>
      <c r="T23" s="427">
        <v>54</v>
      </c>
      <c r="U23" s="442"/>
    </row>
    <row r="24" spans="1:23">
      <c r="B24" s="410" t="s">
        <v>342</v>
      </c>
      <c r="C24" s="583">
        <v>-2.0999999999999996</v>
      </c>
      <c r="D24" s="583"/>
      <c r="E24" s="583" t="s">
        <v>324</v>
      </c>
      <c r="F24" s="583" t="s">
        <v>324</v>
      </c>
      <c r="G24" s="583" t="s">
        <v>324</v>
      </c>
      <c r="H24" s="583" t="s">
        <v>324</v>
      </c>
      <c r="I24" s="583" t="s">
        <v>324</v>
      </c>
      <c r="J24" s="583" t="s">
        <v>324</v>
      </c>
      <c r="K24" s="581" t="e">
        <f>#REF!+J24</f>
        <v>#REF!</v>
      </c>
      <c r="L24" s="583"/>
      <c r="M24" s="583">
        <v>0</v>
      </c>
      <c r="N24" s="583"/>
      <c r="O24" s="583"/>
      <c r="P24" s="583" t="s">
        <v>324</v>
      </c>
      <c r="Q24" s="583" t="s">
        <v>324</v>
      </c>
      <c r="R24" s="584" t="s">
        <v>324</v>
      </c>
      <c r="S24" s="447" t="e">
        <f t="shared" si="0"/>
        <v>#REF!</v>
      </c>
      <c r="T24" s="427">
        <v>98</v>
      </c>
      <c r="U24" s="442"/>
    </row>
    <row r="25" spans="1:23">
      <c r="B25" s="417" t="s">
        <v>343</v>
      </c>
      <c r="C25" s="585">
        <v>47230.5</v>
      </c>
      <c r="D25" s="585"/>
      <c r="E25" s="585">
        <v>13615.7</v>
      </c>
      <c r="F25" s="583" t="s">
        <v>324</v>
      </c>
      <c r="G25" s="583" t="s">
        <v>324</v>
      </c>
      <c r="H25" s="583" t="s">
        <v>324</v>
      </c>
      <c r="I25" s="583" t="s">
        <v>324</v>
      </c>
      <c r="J25" s="583">
        <v>5647.7</v>
      </c>
      <c r="K25" s="581" t="e">
        <f>#REF!+J25</f>
        <v>#REF!</v>
      </c>
      <c r="L25" s="585"/>
      <c r="M25" s="585">
        <v>0</v>
      </c>
      <c r="N25" s="585"/>
      <c r="O25" s="585"/>
      <c r="P25" s="585">
        <v>9.6</v>
      </c>
      <c r="Q25" s="585">
        <v>13673.5</v>
      </c>
      <c r="R25" s="584" t="s">
        <v>324</v>
      </c>
      <c r="S25" s="447" t="e">
        <f t="shared" si="0"/>
        <v>#REF!</v>
      </c>
      <c r="T25" s="427">
        <v>315</v>
      </c>
      <c r="U25" s="442"/>
    </row>
    <row r="26" spans="1:23">
      <c r="B26" s="417" t="s">
        <v>344</v>
      </c>
      <c r="C26" s="585">
        <v>38719.5</v>
      </c>
      <c r="D26" s="585"/>
      <c r="E26" s="583" t="s">
        <v>324</v>
      </c>
      <c r="F26" s="583" t="s">
        <v>324</v>
      </c>
      <c r="G26" s="583" t="s">
        <v>324</v>
      </c>
      <c r="H26" s="583" t="s">
        <v>324</v>
      </c>
      <c r="I26" s="583" t="s">
        <v>324</v>
      </c>
      <c r="J26" s="583" t="s">
        <v>324</v>
      </c>
      <c r="K26" s="581" t="e">
        <f>#REF!+J26</f>
        <v>#REF!</v>
      </c>
      <c r="L26" s="585"/>
      <c r="M26" s="585">
        <v>0</v>
      </c>
      <c r="N26" s="585"/>
      <c r="O26" s="585"/>
      <c r="P26" s="585">
        <v>798.9</v>
      </c>
      <c r="Q26" s="585">
        <v>8012.2</v>
      </c>
      <c r="R26" s="584" t="s">
        <v>324</v>
      </c>
      <c r="S26" s="447" t="e">
        <f t="shared" si="0"/>
        <v>#REF!</v>
      </c>
      <c r="T26" s="427">
        <f>SUM(T22:T25)</f>
        <v>496</v>
      </c>
      <c r="U26" s="442"/>
    </row>
    <row r="27" spans="1:23">
      <c r="B27" s="417" t="s">
        <v>345</v>
      </c>
      <c r="C27" s="585">
        <v>472588.5</v>
      </c>
      <c r="D27" s="585"/>
      <c r="E27" s="585">
        <v>189886.30000000002</v>
      </c>
      <c r="F27" s="583">
        <v>7976.7</v>
      </c>
      <c r="G27" s="583">
        <v>58251.199999999997</v>
      </c>
      <c r="H27" s="583">
        <v>60929.8</v>
      </c>
      <c r="I27" s="583">
        <v>3275.2</v>
      </c>
      <c r="J27" s="583">
        <v>34037.1</v>
      </c>
      <c r="K27" s="581" t="e">
        <f>#REF!+J27</f>
        <v>#REF!</v>
      </c>
      <c r="L27" s="585"/>
      <c r="M27" s="585">
        <v>0</v>
      </c>
      <c r="N27" s="585"/>
      <c r="O27" s="585"/>
      <c r="P27" s="585">
        <v>13207.5</v>
      </c>
      <c r="Q27" s="585">
        <v>67198.3</v>
      </c>
      <c r="R27" s="586">
        <v>189</v>
      </c>
      <c r="S27" s="447" t="e">
        <f t="shared" si="0"/>
        <v>#REF!</v>
      </c>
      <c r="U27" s="442"/>
    </row>
    <row r="28" spans="1:23">
      <c r="B28" s="417" t="s">
        <v>346</v>
      </c>
      <c r="C28" s="585">
        <v>417127.69999999995</v>
      </c>
      <c r="D28" s="585"/>
      <c r="E28" s="585">
        <v>135808.9</v>
      </c>
      <c r="F28" s="583">
        <v>1033.7</v>
      </c>
      <c r="G28" s="583">
        <v>58251.199999999997</v>
      </c>
      <c r="H28" s="583">
        <v>60784.800000000003</v>
      </c>
      <c r="I28" s="583">
        <v>2655</v>
      </c>
      <c r="J28" s="583">
        <v>97.6</v>
      </c>
      <c r="K28" s="581" t="e">
        <f>#REF!+J28</f>
        <v>#REF!</v>
      </c>
      <c r="L28" s="587"/>
      <c r="M28" s="587">
        <v>0</v>
      </c>
      <c r="N28" s="587"/>
      <c r="O28" s="587"/>
      <c r="P28" s="588"/>
      <c r="Q28" s="585">
        <v>67198.3</v>
      </c>
      <c r="R28" s="586">
        <v>36</v>
      </c>
      <c r="S28" s="447" t="e">
        <f t="shared" si="0"/>
        <v>#REF!</v>
      </c>
      <c r="U28" s="442"/>
    </row>
    <row r="29" spans="1:23">
      <c r="B29" s="418" t="s">
        <v>347</v>
      </c>
      <c r="C29" s="589">
        <v>2329926.804</v>
      </c>
      <c r="D29" s="590">
        <v>128697.84699999999</v>
      </c>
      <c r="E29" s="589">
        <v>137636.19099999999</v>
      </c>
      <c r="F29" s="591">
        <v>2799.81</v>
      </c>
      <c r="G29" s="589">
        <v>3086.5129999999999</v>
      </c>
      <c r="H29" s="589">
        <v>79286.168999999994</v>
      </c>
      <c r="I29" s="589">
        <v>25940.548999999999</v>
      </c>
      <c r="J29" s="592">
        <f t="shared" ref="J29:J42" si="1">E29-SUM(F29:I29)-W29</f>
        <v>12011.201999999994</v>
      </c>
      <c r="K29" s="581">
        <v>829920.46100000001</v>
      </c>
      <c r="L29" s="587">
        <v>3327</v>
      </c>
      <c r="M29" s="589">
        <v>2745.6530000000002</v>
      </c>
      <c r="N29" s="589">
        <v>85623</v>
      </c>
      <c r="O29" s="589">
        <v>76057</v>
      </c>
      <c r="P29" s="591">
        <v>179213</v>
      </c>
      <c r="Q29" s="591">
        <v>803761.2</v>
      </c>
      <c r="R29" s="587">
        <v>96992.4</v>
      </c>
      <c r="S29" s="447">
        <f t="shared" si="0"/>
        <v>2329461.804</v>
      </c>
      <c r="T29" s="442">
        <f t="shared" ref="T29:T42" si="2">S29-C29</f>
        <v>-465</v>
      </c>
      <c r="U29" s="442"/>
      <c r="W29" s="427">
        <v>14511.948</v>
      </c>
    </row>
    <row r="30" spans="1:23">
      <c r="B30" s="419" t="s">
        <v>348</v>
      </c>
      <c r="C30" s="590">
        <v>298073.03499999997</v>
      </c>
      <c r="D30" s="589">
        <v>28433.278999999999</v>
      </c>
      <c r="E30" s="590">
        <v>600.34400000000005</v>
      </c>
      <c r="F30" s="590">
        <v>43.073999999999998</v>
      </c>
      <c r="G30" s="587">
        <v>0</v>
      </c>
      <c r="H30" s="587">
        <v>429.27</v>
      </c>
      <c r="I30" s="587">
        <v>0</v>
      </c>
      <c r="J30" s="592">
        <f t="shared" si="1"/>
        <v>128.00000000000006</v>
      </c>
      <c r="K30" s="581">
        <v>86104.111999999994</v>
      </c>
      <c r="L30" s="591">
        <v>0</v>
      </c>
      <c r="M30" s="590">
        <v>0</v>
      </c>
      <c r="N30" s="590">
        <v>4</v>
      </c>
      <c r="O30" s="590">
        <v>0</v>
      </c>
      <c r="P30" s="587">
        <v>1410</v>
      </c>
      <c r="Q30" s="587">
        <v>87739.199999999997</v>
      </c>
      <c r="R30" s="591">
        <v>93782.1</v>
      </c>
      <c r="S30" s="447">
        <f t="shared" si="0"/>
        <v>298073.03499999997</v>
      </c>
      <c r="T30" s="442">
        <f t="shared" si="2"/>
        <v>0</v>
      </c>
      <c r="U30" s="442"/>
      <c r="W30" s="427">
        <v>0</v>
      </c>
    </row>
    <row r="31" spans="1:23">
      <c r="B31" s="419" t="s">
        <v>349</v>
      </c>
      <c r="C31" s="589">
        <v>567567.06900000002</v>
      </c>
      <c r="D31" s="590">
        <v>14652.936</v>
      </c>
      <c r="E31" s="589">
        <v>35945.790999999997</v>
      </c>
      <c r="F31" s="591">
        <v>0</v>
      </c>
      <c r="G31" s="591">
        <v>0</v>
      </c>
      <c r="H31" s="589">
        <v>1588.299</v>
      </c>
      <c r="I31" s="589">
        <v>21139.732</v>
      </c>
      <c r="J31" s="592">
        <f t="shared" si="1"/>
        <v>479.99999999999818</v>
      </c>
      <c r="K31" s="581">
        <v>222522.37600000002</v>
      </c>
      <c r="L31" s="587">
        <v>682</v>
      </c>
      <c r="M31" s="589">
        <v>26.925999999999998</v>
      </c>
      <c r="N31" s="589">
        <v>1113</v>
      </c>
      <c r="O31" s="589">
        <v>8748</v>
      </c>
      <c r="P31" s="591">
        <v>105172</v>
      </c>
      <c r="Q31" s="591">
        <v>189748.8</v>
      </c>
      <c r="R31" s="587">
        <v>1692</v>
      </c>
      <c r="S31" s="447">
        <f t="shared" si="0"/>
        <v>567566.0689999999</v>
      </c>
      <c r="T31" s="442">
        <f t="shared" si="2"/>
        <v>-1.0000000001164153</v>
      </c>
      <c r="U31" s="442"/>
      <c r="W31" s="427">
        <v>12737.76</v>
      </c>
    </row>
    <row r="32" spans="1:23">
      <c r="B32" s="419" t="s">
        <v>350</v>
      </c>
      <c r="C32" s="590">
        <v>94496.457999999999</v>
      </c>
      <c r="D32" s="589">
        <v>1097.598</v>
      </c>
      <c r="E32" s="590">
        <v>1601.681</v>
      </c>
      <c r="F32" s="590">
        <v>86.147999999999996</v>
      </c>
      <c r="G32" s="587">
        <v>0</v>
      </c>
      <c r="H32" s="590">
        <v>472.197</v>
      </c>
      <c r="I32" s="590">
        <v>685.83100000000002</v>
      </c>
      <c r="J32" s="592">
        <f t="shared" si="1"/>
        <v>357.50500000000011</v>
      </c>
      <c r="K32" s="581">
        <v>35464.18</v>
      </c>
      <c r="L32" s="591">
        <v>10</v>
      </c>
      <c r="M32" s="587">
        <v>0</v>
      </c>
      <c r="N32" s="587">
        <v>0</v>
      </c>
      <c r="O32" s="587">
        <v>238</v>
      </c>
      <c r="P32" s="587">
        <v>1131</v>
      </c>
      <c r="Q32" s="587">
        <v>54954</v>
      </c>
      <c r="R32" s="591">
        <v>0</v>
      </c>
      <c r="S32" s="447">
        <f t="shared" si="0"/>
        <v>94496.459000000003</v>
      </c>
      <c r="T32" s="442">
        <f t="shared" si="2"/>
        <v>1.0000000038417056E-3</v>
      </c>
      <c r="U32" s="442"/>
      <c r="W32" s="427">
        <v>0</v>
      </c>
    </row>
    <row r="33" spans="2:23">
      <c r="B33" s="419" t="s">
        <v>351</v>
      </c>
      <c r="C33" s="589">
        <v>281834.08299999998</v>
      </c>
      <c r="D33" s="590">
        <v>53875.453000000001</v>
      </c>
      <c r="E33" s="589">
        <v>16428.066999999999</v>
      </c>
      <c r="F33" s="589">
        <v>516.88800000000003</v>
      </c>
      <c r="G33" s="591">
        <v>0</v>
      </c>
      <c r="H33" s="589">
        <v>3176.598</v>
      </c>
      <c r="I33" s="589">
        <v>2339.8939999999998</v>
      </c>
      <c r="J33" s="592">
        <f t="shared" si="1"/>
        <v>10394.687</v>
      </c>
      <c r="K33" s="581">
        <v>105073.03</v>
      </c>
      <c r="L33" s="587">
        <v>12</v>
      </c>
      <c r="M33" s="591">
        <v>242.334</v>
      </c>
      <c r="N33" s="591">
        <v>6651</v>
      </c>
      <c r="O33" s="591">
        <v>53692</v>
      </c>
      <c r="P33" s="591">
        <v>889</v>
      </c>
      <c r="Q33" s="591">
        <v>44971.199999999997</v>
      </c>
      <c r="R33" s="587">
        <v>0</v>
      </c>
      <c r="S33" s="447">
        <f t="shared" si="0"/>
        <v>281834.08399999997</v>
      </c>
      <c r="T33" s="442">
        <f t="shared" si="2"/>
        <v>9.9999998928979039E-4</v>
      </c>
      <c r="U33" s="442"/>
      <c r="W33" s="427">
        <v>0</v>
      </c>
    </row>
    <row r="34" spans="2:23">
      <c r="B34" s="419" t="s">
        <v>352</v>
      </c>
      <c r="C34" s="590">
        <v>120246.702</v>
      </c>
      <c r="D34" s="591">
        <v>7161.88</v>
      </c>
      <c r="E34" s="590">
        <v>1628.5350000000001</v>
      </c>
      <c r="F34" s="587">
        <v>215.37</v>
      </c>
      <c r="G34" s="587">
        <v>0</v>
      </c>
      <c r="H34" s="590">
        <v>1373.664</v>
      </c>
      <c r="I34" s="587">
        <v>0</v>
      </c>
      <c r="J34" s="592">
        <f t="shared" si="1"/>
        <v>39.500999999999976</v>
      </c>
      <c r="K34" s="581">
        <v>36605.161</v>
      </c>
      <c r="L34" s="591">
        <v>119</v>
      </c>
      <c r="M34" s="590">
        <v>26.925999999999998</v>
      </c>
      <c r="N34" s="590">
        <v>318</v>
      </c>
      <c r="O34" s="590">
        <v>0</v>
      </c>
      <c r="P34" s="587">
        <v>12126</v>
      </c>
      <c r="Q34" s="587">
        <v>61120.800000000003</v>
      </c>
      <c r="R34" s="591">
        <v>1139.4000000000001</v>
      </c>
      <c r="S34" s="447">
        <f t="shared" si="0"/>
        <v>120245.702</v>
      </c>
      <c r="T34" s="442">
        <f t="shared" si="2"/>
        <v>-1</v>
      </c>
      <c r="U34" s="442"/>
      <c r="W34" s="427">
        <v>0</v>
      </c>
    </row>
    <row r="35" spans="2:23">
      <c r="B35" s="419" t="s">
        <v>260</v>
      </c>
      <c r="C35" s="589">
        <v>214289.12599999999</v>
      </c>
      <c r="D35" s="590">
        <v>574.64200000000005</v>
      </c>
      <c r="E35" s="589">
        <v>8575.7720000000008</v>
      </c>
      <c r="F35" s="589">
        <v>947.62800000000004</v>
      </c>
      <c r="G35" s="591">
        <v>0</v>
      </c>
      <c r="H35" s="589">
        <v>7469.2979999999998</v>
      </c>
      <c r="I35" s="589">
        <v>40.343000000000004</v>
      </c>
      <c r="J35" s="592">
        <f t="shared" si="1"/>
        <v>118.50300000000061</v>
      </c>
      <c r="K35" s="581">
        <v>73810.733999999997</v>
      </c>
      <c r="L35" s="587">
        <v>103</v>
      </c>
      <c r="M35" s="589">
        <v>80.778000000000006</v>
      </c>
      <c r="N35" s="589">
        <v>1258</v>
      </c>
      <c r="O35" s="589">
        <v>781</v>
      </c>
      <c r="P35" s="591">
        <v>10178</v>
      </c>
      <c r="Q35" s="591">
        <v>118558.8</v>
      </c>
      <c r="R35" s="587">
        <v>365.4</v>
      </c>
      <c r="S35" s="447">
        <f t="shared" si="0"/>
        <v>214286.12599999999</v>
      </c>
      <c r="T35" s="442">
        <f t="shared" si="2"/>
        <v>-3</v>
      </c>
      <c r="U35" s="442"/>
      <c r="W35" s="427">
        <v>0</v>
      </c>
    </row>
    <row r="36" spans="2:23">
      <c r="B36" s="420" t="s">
        <v>353</v>
      </c>
      <c r="C36" s="590">
        <v>14600.868</v>
      </c>
      <c r="D36" s="591">
        <v>2624.08</v>
      </c>
      <c r="E36" s="590">
        <v>1194.825</v>
      </c>
      <c r="F36" s="590">
        <v>129.22200000000001</v>
      </c>
      <c r="G36" s="587">
        <v>0</v>
      </c>
      <c r="H36" s="590">
        <v>729.75900000000001</v>
      </c>
      <c r="I36" s="590">
        <v>40.343000000000004</v>
      </c>
      <c r="J36" s="592">
        <f t="shared" si="1"/>
        <v>295.50100000000009</v>
      </c>
      <c r="K36" s="581">
        <v>3917.636</v>
      </c>
      <c r="L36" s="591">
        <v>73</v>
      </c>
      <c r="M36" s="590">
        <v>26.925999999999998</v>
      </c>
      <c r="N36" s="590">
        <v>130</v>
      </c>
      <c r="O36" s="590">
        <v>0</v>
      </c>
      <c r="P36" s="587">
        <v>194</v>
      </c>
      <c r="Q36" s="587">
        <v>6440.4</v>
      </c>
      <c r="R36" s="591">
        <v>0</v>
      </c>
      <c r="S36" s="447">
        <f t="shared" si="0"/>
        <v>14600.867</v>
      </c>
      <c r="T36" s="442">
        <f t="shared" si="2"/>
        <v>-1.0000000002037268E-3</v>
      </c>
      <c r="U36" s="442"/>
      <c r="W36" s="427">
        <v>0</v>
      </c>
    </row>
    <row r="37" spans="2:23">
      <c r="B37" s="420" t="s">
        <v>354</v>
      </c>
      <c r="C37" s="589">
        <v>213476.288</v>
      </c>
      <c r="D37" s="590">
        <v>7846.0739999999996</v>
      </c>
      <c r="E37" s="589">
        <v>6834.6090000000004</v>
      </c>
      <c r="F37" s="589">
        <v>258.44400000000002</v>
      </c>
      <c r="G37" s="591">
        <v>0</v>
      </c>
      <c r="H37" s="589">
        <v>5365.875</v>
      </c>
      <c r="I37" s="591">
        <v>1210.29</v>
      </c>
      <c r="J37" s="592">
        <f t="shared" si="1"/>
        <v>0</v>
      </c>
      <c r="K37" s="581">
        <v>116593.553</v>
      </c>
      <c r="L37" s="587">
        <v>844</v>
      </c>
      <c r="M37" s="589">
        <v>53.851999999999997</v>
      </c>
      <c r="N37" s="589">
        <v>2111</v>
      </c>
      <c r="O37" s="589">
        <v>0</v>
      </c>
      <c r="P37" s="591">
        <v>11956</v>
      </c>
      <c r="Q37" s="591">
        <v>67237.2</v>
      </c>
      <c r="R37" s="587">
        <v>0</v>
      </c>
      <c r="S37" s="447">
        <f t="shared" si="0"/>
        <v>213476.28799999997</v>
      </c>
      <c r="T37" s="442">
        <f t="shared" si="2"/>
        <v>0</v>
      </c>
      <c r="U37" s="442"/>
      <c r="W37" s="427">
        <v>0</v>
      </c>
    </row>
    <row r="38" spans="2:23">
      <c r="B38" s="420" t="s">
        <v>355</v>
      </c>
      <c r="C38" s="590">
        <v>223933.81700000001</v>
      </c>
      <c r="D38" s="591">
        <v>10776.85</v>
      </c>
      <c r="E38" s="590">
        <v>1645.181</v>
      </c>
      <c r="F38" s="590">
        <v>86.147999999999996</v>
      </c>
      <c r="G38" s="587">
        <v>0</v>
      </c>
      <c r="H38" s="590">
        <v>1116.1020000000001</v>
      </c>
      <c r="I38" s="587">
        <v>403.43</v>
      </c>
      <c r="J38" s="592">
        <f t="shared" si="1"/>
        <v>39.500999999999976</v>
      </c>
      <c r="K38" s="581">
        <v>78489.357000000004</v>
      </c>
      <c r="L38" s="591">
        <v>1340</v>
      </c>
      <c r="M38" s="590">
        <v>134.63</v>
      </c>
      <c r="N38" s="590">
        <v>21064</v>
      </c>
      <c r="O38" s="590">
        <v>12446</v>
      </c>
      <c r="P38" s="587">
        <v>26801</v>
      </c>
      <c r="Q38" s="587">
        <v>71236.800000000003</v>
      </c>
      <c r="R38" s="591">
        <v>0</v>
      </c>
      <c r="S38" s="447">
        <f t="shared" ref="S38:S54" si="3">SUM(F38:R38)+D38</f>
        <v>223933.818</v>
      </c>
      <c r="T38" s="442">
        <f t="shared" si="2"/>
        <v>9.9999998928979039E-4</v>
      </c>
      <c r="U38" s="442"/>
      <c r="W38" s="427">
        <v>0</v>
      </c>
    </row>
    <row r="39" spans="2:23">
      <c r="B39" s="419" t="s">
        <v>356</v>
      </c>
      <c r="C39" s="589">
        <v>72305.264999999999</v>
      </c>
      <c r="D39" s="587">
        <v>0</v>
      </c>
      <c r="E39" s="589">
        <v>641.46799999999996</v>
      </c>
      <c r="F39" s="589">
        <v>43.073999999999998</v>
      </c>
      <c r="G39" s="591">
        <v>0</v>
      </c>
      <c r="H39" s="589">
        <v>558.05100000000004</v>
      </c>
      <c r="I39" s="589">
        <v>40.343000000000004</v>
      </c>
      <c r="J39" s="592">
        <f t="shared" si="1"/>
        <v>0</v>
      </c>
      <c r="K39" s="581">
        <v>4556.9449999999997</v>
      </c>
      <c r="L39" s="587">
        <v>5</v>
      </c>
      <c r="M39" s="589">
        <v>53.851999999999997</v>
      </c>
      <c r="N39" s="589">
        <v>48238</v>
      </c>
      <c r="O39" s="589">
        <v>149</v>
      </c>
      <c r="P39" s="591">
        <v>2227</v>
      </c>
      <c r="Q39" s="591">
        <v>16434</v>
      </c>
      <c r="R39" s="587">
        <v>0</v>
      </c>
      <c r="S39" s="447">
        <f t="shared" si="3"/>
        <v>72305.264999999999</v>
      </c>
      <c r="T39" s="442">
        <f t="shared" si="2"/>
        <v>0</v>
      </c>
      <c r="U39" s="442"/>
      <c r="W39" s="427">
        <v>0</v>
      </c>
    </row>
    <row r="40" spans="2:23">
      <c r="B40" s="420" t="s">
        <v>357</v>
      </c>
      <c r="C40" s="589">
        <v>17319.823</v>
      </c>
      <c r="D40" s="590">
        <v>180.55199999999999</v>
      </c>
      <c r="E40" s="589">
        <v>601.125</v>
      </c>
      <c r="F40" s="589">
        <v>43.073999999999998</v>
      </c>
      <c r="G40" s="591">
        <v>0</v>
      </c>
      <c r="H40" s="589">
        <v>558.05100000000004</v>
      </c>
      <c r="I40" s="591">
        <v>0</v>
      </c>
      <c r="J40" s="592">
        <f t="shared" si="1"/>
        <v>0</v>
      </c>
      <c r="K40" s="581">
        <v>8865.5460000000003</v>
      </c>
      <c r="L40" s="587">
        <v>3</v>
      </c>
      <c r="M40" s="589">
        <v>0</v>
      </c>
      <c r="N40" s="589">
        <v>120</v>
      </c>
      <c r="O40" s="589">
        <v>0</v>
      </c>
      <c r="P40" s="591">
        <v>544</v>
      </c>
      <c r="Q40" s="591">
        <v>7005.6</v>
      </c>
      <c r="R40" s="591">
        <v>0</v>
      </c>
      <c r="S40" s="447">
        <f t="shared" si="3"/>
        <v>17319.823</v>
      </c>
      <c r="T40" s="442">
        <f t="shared" si="2"/>
        <v>0</v>
      </c>
      <c r="U40" s="442"/>
      <c r="W40" s="427">
        <v>0</v>
      </c>
    </row>
    <row r="41" spans="2:23">
      <c r="B41" s="420" t="s">
        <v>215</v>
      </c>
      <c r="C41" s="590">
        <v>102209.42200000001</v>
      </c>
      <c r="D41" s="591">
        <v>0</v>
      </c>
      <c r="E41" s="590">
        <v>56315.993000000002</v>
      </c>
      <c r="F41" s="587">
        <v>0</v>
      </c>
      <c r="G41" s="590">
        <v>3086.5129999999999</v>
      </c>
      <c r="H41" s="587">
        <v>53229.48</v>
      </c>
      <c r="I41" s="587">
        <v>0</v>
      </c>
      <c r="J41" s="592">
        <f t="shared" si="1"/>
        <v>0</v>
      </c>
      <c r="K41" s="581">
        <v>26449.200000000001</v>
      </c>
      <c r="L41" s="591">
        <v>0</v>
      </c>
      <c r="M41" s="587">
        <v>2099.4290000000001</v>
      </c>
      <c r="N41" s="587">
        <v>0</v>
      </c>
      <c r="O41" s="587">
        <v>0</v>
      </c>
      <c r="P41" s="587">
        <v>0</v>
      </c>
      <c r="Q41" s="587">
        <v>17344.8</v>
      </c>
      <c r="R41" s="587">
        <v>0</v>
      </c>
      <c r="S41" s="447">
        <f t="shared" si="3"/>
        <v>102209.42200000001</v>
      </c>
      <c r="T41" s="442">
        <f t="shared" si="2"/>
        <v>0</v>
      </c>
      <c r="U41" s="442"/>
      <c r="W41" s="427">
        <v>0</v>
      </c>
    </row>
    <row r="42" spans="2:23">
      <c r="B42" s="419" t="s">
        <v>358</v>
      </c>
      <c r="C42" s="590">
        <v>109114.848</v>
      </c>
      <c r="D42" s="589">
        <v>1474.5050000000001</v>
      </c>
      <c r="E42" s="587">
        <v>5622.8</v>
      </c>
      <c r="F42" s="587">
        <v>430.74</v>
      </c>
      <c r="G42" s="587">
        <v>0</v>
      </c>
      <c r="H42" s="590">
        <v>3219.5250000000001</v>
      </c>
      <c r="I42" s="590">
        <v>40.343000000000004</v>
      </c>
      <c r="J42" s="592">
        <f t="shared" si="1"/>
        <v>158.00399999999991</v>
      </c>
      <c r="K42" s="581">
        <v>31468.631999999998</v>
      </c>
      <c r="L42" s="591">
        <v>136</v>
      </c>
      <c r="M42" s="590">
        <v>0</v>
      </c>
      <c r="N42" s="590">
        <v>4616</v>
      </c>
      <c r="O42" s="590">
        <v>3</v>
      </c>
      <c r="P42" s="587">
        <v>6585</v>
      </c>
      <c r="Q42" s="587">
        <v>60969.599999999999</v>
      </c>
      <c r="R42" s="591">
        <v>13.5</v>
      </c>
      <c r="S42" s="447">
        <f t="shared" si="3"/>
        <v>109114.849</v>
      </c>
      <c r="T42" s="442">
        <f t="shared" si="2"/>
        <v>1.0000000038417056E-3</v>
      </c>
      <c r="U42" s="442"/>
      <c r="W42" s="427">
        <v>1774.1880000000001</v>
      </c>
    </row>
    <row r="43" spans="2:23">
      <c r="B43" s="421" t="s">
        <v>359</v>
      </c>
      <c r="C43" s="585">
        <v>116855.90000000001</v>
      </c>
      <c r="D43" s="585"/>
      <c r="E43" s="585">
        <v>115375.30000000002</v>
      </c>
      <c r="F43" s="583">
        <v>848.9</v>
      </c>
      <c r="G43" s="583">
        <v>58030.9</v>
      </c>
      <c r="H43" s="583">
        <v>43513.4</v>
      </c>
      <c r="I43" s="583">
        <v>17</v>
      </c>
      <c r="J43" s="583" t="s">
        <v>324</v>
      </c>
      <c r="K43" s="581" t="e">
        <f>#REF!+J43</f>
        <v>#REF!</v>
      </c>
      <c r="L43" s="585"/>
      <c r="M43" s="585">
        <v>0</v>
      </c>
      <c r="N43" s="585"/>
      <c r="O43" s="585"/>
      <c r="P43" s="583" t="s">
        <v>324</v>
      </c>
      <c r="Q43" s="585">
        <v>1427.4</v>
      </c>
      <c r="R43" s="586">
        <v>27.7</v>
      </c>
      <c r="S43" s="447" t="e">
        <f t="shared" si="3"/>
        <v>#REF!</v>
      </c>
      <c r="U43" s="442"/>
    </row>
    <row r="44" spans="2:23">
      <c r="B44" s="420" t="s">
        <v>360</v>
      </c>
      <c r="C44" s="583">
        <v>100725.3</v>
      </c>
      <c r="D44" s="583"/>
      <c r="E44" s="583">
        <v>100725.3</v>
      </c>
      <c r="F44" s="583">
        <v>848.9</v>
      </c>
      <c r="G44" s="583">
        <v>58030.9</v>
      </c>
      <c r="H44" s="583">
        <v>41845.5</v>
      </c>
      <c r="I44" s="583" t="s">
        <v>324</v>
      </c>
      <c r="J44" s="583" t="s">
        <v>324</v>
      </c>
      <c r="K44" s="581" t="e">
        <f>#REF!+J44</f>
        <v>#REF!</v>
      </c>
      <c r="L44" s="583"/>
      <c r="M44" s="583">
        <v>0</v>
      </c>
      <c r="N44" s="583"/>
      <c r="O44" s="583"/>
      <c r="P44" s="583" t="s">
        <v>324</v>
      </c>
      <c r="Q44" s="583" t="s">
        <v>324</v>
      </c>
      <c r="R44" s="584" t="s">
        <v>324</v>
      </c>
      <c r="S44" s="447" t="e">
        <f t="shared" si="3"/>
        <v>#REF!</v>
      </c>
      <c r="U44" s="442"/>
    </row>
    <row r="45" spans="2:23">
      <c r="B45" s="419" t="s">
        <v>361</v>
      </c>
      <c r="C45" s="583">
        <v>1543</v>
      </c>
      <c r="D45" s="583"/>
      <c r="E45" s="583">
        <v>349.7</v>
      </c>
      <c r="F45" s="583" t="s">
        <v>324</v>
      </c>
      <c r="G45" s="583" t="s">
        <v>324</v>
      </c>
      <c r="H45" s="583">
        <v>345.5</v>
      </c>
      <c r="I45" s="583">
        <v>4.2</v>
      </c>
      <c r="J45" s="583" t="s">
        <v>324</v>
      </c>
      <c r="K45" s="581" t="e">
        <f>#REF!+J45</f>
        <v>#REF!</v>
      </c>
      <c r="L45" s="583"/>
      <c r="M45" s="583">
        <v>0</v>
      </c>
      <c r="N45" s="583"/>
      <c r="O45" s="583"/>
      <c r="P45" s="583" t="s">
        <v>324</v>
      </c>
      <c r="Q45" s="583">
        <v>1163.5</v>
      </c>
      <c r="R45" s="584">
        <v>27.7</v>
      </c>
      <c r="S45" s="447" t="e">
        <f t="shared" si="3"/>
        <v>#REF!</v>
      </c>
      <c r="U45" s="442"/>
    </row>
    <row r="46" spans="2:23">
      <c r="B46" s="420" t="s">
        <v>362</v>
      </c>
      <c r="C46" s="583">
        <v>12977.999999999998</v>
      </c>
      <c r="D46" s="583"/>
      <c r="E46" s="583">
        <v>12977.999999999998</v>
      </c>
      <c r="F46" s="583" t="s">
        <v>324</v>
      </c>
      <c r="G46" s="583" t="s">
        <v>324</v>
      </c>
      <c r="H46" s="583">
        <v>12.9</v>
      </c>
      <c r="I46" s="583" t="s">
        <v>324</v>
      </c>
      <c r="J46" s="583" t="s">
        <v>324</v>
      </c>
      <c r="K46" s="581" t="e">
        <f>#REF!+J46</f>
        <v>#REF!</v>
      </c>
      <c r="L46" s="583"/>
      <c r="M46" s="583">
        <v>0</v>
      </c>
      <c r="N46" s="583"/>
      <c r="O46" s="583"/>
      <c r="P46" s="583" t="s">
        <v>324</v>
      </c>
      <c r="Q46" s="583" t="s">
        <v>324</v>
      </c>
      <c r="R46" s="584" t="s">
        <v>324</v>
      </c>
      <c r="S46" s="447" t="e">
        <f t="shared" si="3"/>
        <v>#REF!</v>
      </c>
      <c r="U46" s="442"/>
    </row>
    <row r="47" spans="2:23">
      <c r="B47" s="420" t="s">
        <v>363</v>
      </c>
      <c r="C47" s="583">
        <v>1309.5</v>
      </c>
      <c r="D47" s="583"/>
      <c r="E47" s="583">
        <v>1309.5</v>
      </c>
      <c r="F47" s="583" t="s">
        <v>324</v>
      </c>
      <c r="G47" s="583" t="s">
        <v>324</v>
      </c>
      <c r="H47" s="583">
        <v>1309.5</v>
      </c>
      <c r="I47" s="583" t="s">
        <v>324</v>
      </c>
      <c r="J47" s="583" t="s">
        <v>324</v>
      </c>
      <c r="K47" s="581" t="e">
        <f>#REF!+J47</f>
        <v>#REF!</v>
      </c>
      <c r="L47" s="583"/>
      <c r="M47" s="583">
        <v>0</v>
      </c>
      <c r="N47" s="583"/>
      <c r="O47" s="583"/>
      <c r="P47" s="583" t="s">
        <v>324</v>
      </c>
      <c r="Q47" s="583" t="s">
        <v>324</v>
      </c>
      <c r="R47" s="584" t="s">
        <v>324</v>
      </c>
      <c r="S47" s="447" t="e">
        <f t="shared" si="3"/>
        <v>#REF!</v>
      </c>
      <c r="U47" s="442"/>
    </row>
    <row r="48" spans="2:23">
      <c r="B48" s="420" t="s">
        <v>376</v>
      </c>
      <c r="C48" s="583">
        <v>287.29999999999995</v>
      </c>
      <c r="D48" s="583"/>
      <c r="E48" s="583" t="s">
        <v>324</v>
      </c>
      <c r="F48" s="583" t="s">
        <v>324</v>
      </c>
      <c r="G48" s="583" t="s">
        <v>324</v>
      </c>
      <c r="H48" s="583" t="s">
        <v>324</v>
      </c>
      <c r="I48" s="583" t="s">
        <v>324</v>
      </c>
      <c r="J48" s="583" t="s">
        <v>324</v>
      </c>
      <c r="K48" s="581" t="e">
        <f>#REF!+J48</f>
        <v>#REF!</v>
      </c>
      <c r="L48" s="583"/>
      <c r="M48" s="583">
        <v>0</v>
      </c>
      <c r="N48" s="583"/>
      <c r="O48" s="583"/>
      <c r="P48" s="583" t="s">
        <v>324</v>
      </c>
      <c r="Q48" s="583">
        <v>263.89999999999998</v>
      </c>
      <c r="R48" s="584" t="s">
        <v>324</v>
      </c>
      <c r="S48" s="447" t="e">
        <f t="shared" si="3"/>
        <v>#REF!</v>
      </c>
      <c r="U48" s="442"/>
    </row>
    <row r="49" spans="2:21" ht="27.6">
      <c r="B49" s="422" t="s">
        <v>365</v>
      </c>
      <c r="C49" s="583">
        <v>12.8</v>
      </c>
      <c r="D49" s="583"/>
      <c r="E49" s="583">
        <v>12.8</v>
      </c>
      <c r="F49" s="583" t="s">
        <v>324</v>
      </c>
      <c r="G49" s="583" t="s">
        <v>324</v>
      </c>
      <c r="H49" s="583" t="s">
        <v>324</v>
      </c>
      <c r="I49" s="583">
        <v>12.8</v>
      </c>
      <c r="J49" s="583" t="s">
        <v>324</v>
      </c>
      <c r="K49" s="581" t="e">
        <f>#REF!+J49</f>
        <v>#REF!</v>
      </c>
      <c r="L49" s="583"/>
      <c r="M49" s="583">
        <v>0</v>
      </c>
      <c r="N49" s="583"/>
      <c r="O49" s="583"/>
      <c r="P49" s="583" t="s">
        <v>324</v>
      </c>
      <c r="Q49" s="583" t="s">
        <v>324</v>
      </c>
      <c r="R49" s="584" t="s">
        <v>324</v>
      </c>
      <c r="S49" s="447" t="e">
        <f t="shared" si="3"/>
        <v>#REF!</v>
      </c>
      <c r="U49" s="442"/>
    </row>
    <row r="50" spans="2:21">
      <c r="B50" s="421" t="s">
        <v>366</v>
      </c>
      <c r="C50" s="585">
        <v>232306.1</v>
      </c>
      <c r="D50" s="585"/>
      <c r="E50" s="585">
        <v>14639.2</v>
      </c>
      <c r="F50" s="583">
        <v>161.30000000000001</v>
      </c>
      <c r="G50" s="583">
        <v>220.3</v>
      </c>
      <c r="H50" s="583">
        <v>13641.4</v>
      </c>
      <c r="I50" s="583">
        <v>594.70000000000005</v>
      </c>
      <c r="J50" s="583" t="s">
        <v>324</v>
      </c>
      <c r="K50" s="581" t="e">
        <f>#REF!+J50</f>
        <v>#REF!</v>
      </c>
      <c r="L50" s="587"/>
      <c r="M50" s="587">
        <v>0</v>
      </c>
      <c r="N50" s="587"/>
      <c r="O50" s="587"/>
      <c r="P50" s="588"/>
      <c r="Q50" s="585">
        <v>49938.5</v>
      </c>
      <c r="R50" s="586">
        <v>8.3000000000000007</v>
      </c>
      <c r="S50" s="447" t="e">
        <f t="shared" si="3"/>
        <v>#REF!</v>
      </c>
      <c r="U50" s="442"/>
    </row>
    <row r="51" spans="2:21">
      <c r="B51" s="419" t="s">
        <v>367</v>
      </c>
      <c r="C51" s="589">
        <v>149608.41699999999</v>
      </c>
      <c r="D51" s="587">
        <v>0</v>
      </c>
      <c r="E51" s="589">
        <v>88423.578999999998</v>
      </c>
      <c r="F51" s="591">
        <v>8830.17</v>
      </c>
      <c r="G51" s="589">
        <v>2367.7359999999999</v>
      </c>
      <c r="H51" s="589">
        <v>77225.672999999995</v>
      </c>
      <c r="I51" s="591">
        <v>0</v>
      </c>
      <c r="J51" s="592">
        <f>E51-SUM(F51:I51)</f>
        <v>0</v>
      </c>
      <c r="K51" s="581">
        <v>10788.3</v>
      </c>
      <c r="L51" s="587">
        <v>23474</v>
      </c>
      <c r="M51" s="591">
        <v>4423.1379999999999</v>
      </c>
      <c r="N51" s="591">
        <v>4242</v>
      </c>
      <c r="O51" s="591">
        <v>0</v>
      </c>
      <c r="P51" s="591">
        <v>0</v>
      </c>
      <c r="Q51" s="591">
        <v>18212.400000000001</v>
      </c>
      <c r="R51" s="591">
        <v>0</v>
      </c>
      <c r="S51" s="447">
        <f t="shared" si="3"/>
        <v>149563.41699999999</v>
      </c>
      <c r="U51" s="442"/>
    </row>
    <row r="52" spans="2:21">
      <c r="B52" s="420" t="s">
        <v>368</v>
      </c>
      <c r="C52" s="583">
        <v>51900.800000000003</v>
      </c>
      <c r="D52" s="583"/>
      <c r="E52" s="583">
        <v>636.6</v>
      </c>
      <c r="F52" s="583">
        <v>19</v>
      </c>
      <c r="G52" s="583" t="s">
        <v>324</v>
      </c>
      <c r="H52" s="583">
        <v>345.5</v>
      </c>
      <c r="I52" s="583">
        <v>254.9</v>
      </c>
      <c r="J52" s="583" t="s">
        <v>324</v>
      </c>
      <c r="K52" s="581" t="e">
        <f>#REF!+J52</f>
        <v>#REF!</v>
      </c>
      <c r="L52" s="583"/>
      <c r="M52" s="583">
        <v>0</v>
      </c>
      <c r="N52" s="583"/>
      <c r="O52" s="583"/>
      <c r="P52" s="583">
        <v>979.3</v>
      </c>
      <c r="Q52" s="583">
        <v>22712.400000000001</v>
      </c>
      <c r="R52" s="584">
        <v>8.3000000000000007</v>
      </c>
      <c r="S52" s="447" t="e">
        <f t="shared" si="3"/>
        <v>#REF!</v>
      </c>
      <c r="U52" s="442"/>
    </row>
    <row r="53" spans="2:21">
      <c r="B53" s="420" t="s">
        <v>369</v>
      </c>
      <c r="C53" s="583">
        <v>158674.6</v>
      </c>
      <c r="D53" s="583"/>
      <c r="E53" s="583">
        <v>491.5</v>
      </c>
      <c r="F53" s="583">
        <v>132.80000000000001</v>
      </c>
      <c r="G53" s="583">
        <v>30.2</v>
      </c>
      <c r="H53" s="583">
        <v>324.2</v>
      </c>
      <c r="I53" s="583" t="s">
        <v>324</v>
      </c>
      <c r="J53" s="583" t="s">
        <v>324</v>
      </c>
      <c r="K53" s="581" t="e">
        <f>#REF!+J53</f>
        <v>#REF!</v>
      </c>
      <c r="L53" s="583"/>
      <c r="M53" s="583">
        <v>0</v>
      </c>
      <c r="N53" s="583"/>
      <c r="O53" s="583"/>
      <c r="P53" s="583">
        <v>5062.1000000000004</v>
      </c>
      <c r="Q53" s="583">
        <v>23104.799999999999</v>
      </c>
      <c r="R53" s="584" t="s">
        <v>324</v>
      </c>
      <c r="S53" s="447" t="e">
        <f t="shared" si="3"/>
        <v>#REF!</v>
      </c>
      <c r="U53" s="442"/>
    </row>
    <row r="54" spans="2:21">
      <c r="B54" s="420" t="s">
        <v>370</v>
      </c>
      <c r="C54" s="583" t="s">
        <v>324</v>
      </c>
      <c r="D54" s="583"/>
      <c r="E54" s="583" t="s">
        <v>324</v>
      </c>
      <c r="F54" s="583" t="s">
        <v>324</v>
      </c>
      <c r="G54" s="583" t="s">
        <v>324</v>
      </c>
      <c r="H54" s="583" t="s">
        <v>324</v>
      </c>
      <c r="I54" s="583" t="s">
        <v>324</v>
      </c>
      <c r="J54" s="583" t="s">
        <v>324</v>
      </c>
      <c r="K54" s="581" t="e">
        <f>#REF!+J54</f>
        <v>#REF!</v>
      </c>
      <c r="L54" s="583"/>
      <c r="M54" s="583">
        <v>0</v>
      </c>
      <c r="N54" s="583"/>
      <c r="O54" s="583"/>
      <c r="P54" s="583" t="s">
        <v>324</v>
      </c>
      <c r="Q54" s="583" t="s">
        <v>324</v>
      </c>
      <c r="R54" s="584" t="s">
        <v>324</v>
      </c>
      <c r="S54" s="447" t="e">
        <f t="shared" si="3"/>
        <v>#REF!</v>
      </c>
      <c r="U54" s="442"/>
    </row>
    <row r="55" spans="2:21" ht="14.4" thickBot="1">
      <c r="B55" s="423" t="s">
        <v>371</v>
      </c>
      <c r="C55" s="593">
        <v>55460.800000000003</v>
      </c>
      <c r="D55" s="593"/>
      <c r="E55" s="593">
        <v>54077.4</v>
      </c>
      <c r="F55" s="594">
        <v>6943</v>
      </c>
      <c r="G55" s="594" t="s">
        <v>324</v>
      </c>
      <c r="H55" s="594">
        <v>145</v>
      </c>
      <c r="I55" s="594">
        <v>620.20000000000005</v>
      </c>
      <c r="J55" s="594">
        <v>33939.5</v>
      </c>
      <c r="K55" s="581" t="e">
        <f>#REF!+J55</f>
        <v>#REF!</v>
      </c>
      <c r="L55" s="593"/>
      <c r="M55" s="593">
        <v>0</v>
      </c>
      <c r="N55" s="593"/>
      <c r="O55" s="593"/>
      <c r="P55" s="594" t="s">
        <v>324</v>
      </c>
      <c r="Q55" s="594" t="s">
        <v>324</v>
      </c>
      <c r="R55" s="595">
        <v>153</v>
      </c>
      <c r="U55" s="442"/>
    </row>
  </sheetData>
  <mergeCells count="10">
    <mergeCell ref="Q4:Q5"/>
    <mergeCell ref="R4:R5"/>
    <mergeCell ref="S4:S5"/>
    <mergeCell ref="B2:R2"/>
    <mergeCell ref="B3:R3"/>
    <mergeCell ref="B4:B5"/>
    <mergeCell ref="C4:C5"/>
    <mergeCell ref="E4:E5"/>
    <mergeCell ref="K4:K5"/>
    <mergeCell ref="P4:P5"/>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391E4ED4D6B5344984C5B5CBC1A28781" ma:contentTypeVersion="13" ma:contentTypeDescription="Opret et nyt dokument." ma:contentTypeScope="" ma:versionID="a8662b4a95e495bc977359cc4b8d0a5a">
  <xsd:schema xmlns:xsd="http://www.w3.org/2001/XMLSchema" xmlns:xs="http://www.w3.org/2001/XMLSchema" xmlns:p="http://schemas.microsoft.com/office/2006/metadata/properties" xmlns:ns2="6218e30f-ac19-4e1a-9d42-0577826d9887" xmlns:ns3="9bef2f80-48e4-49d2-aa34-66e9d7fcf80f" targetNamespace="http://schemas.microsoft.com/office/2006/metadata/properties" ma:root="true" ma:fieldsID="b72a6a49e693c9bb3f1300811353490c" ns2:_="" ns3:_="">
    <xsd:import namespace="6218e30f-ac19-4e1a-9d42-0577826d9887"/>
    <xsd:import namespace="9bef2f80-48e4-49d2-aa34-66e9d7fcf80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18e30f-ac19-4e1a-9d42-0577826d98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bef2f80-48e4-49d2-aa34-66e9d7fcf80f" elementFormDefault="qualified">
    <xsd:import namespace="http://schemas.microsoft.com/office/2006/documentManagement/types"/>
    <xsd:import namespace="http://schemas.microsoft.com/office/infopath/2007/PartnerControls"/>
    <xsd:element name="SharedWithUsers" ma:index="1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t med detaljer"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6979ED4-E73B-4B7C-89FF-5BEB4971B99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400CC4FE-8D7D-4A61-8376-CA18CA74DE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18e30f-ac19-4e1a-9d42-0577826d9887"/>
    <ds:schemaRef ds:uri="9bef2f80-48e4-49d2-aa34-66e9d7fcf8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291F183-B16A-4FDB-9E1C-28760DDE148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13</vt:i4>
      </vt:variant>
    </vt:vector>
  </HeadingPairs>
  <TitlesOfParts>
    <vt:vector size="13" baseType="lpstr">
      <vt:lpstr>LOG</vt:lpstr>
      <vt:lpstr>Intro</vt:lpstr>
      <vt:lpstr>Processes</vt:lpstr>
      <vt:lpstr>Commodities</vt:lpstr>
      <vt:lpstr>Demand</vt:lpstr>
      <vt:lpstr>Agriculture</vt:lpstr>
      <vt:lpstr>AGR_Fuel</vt:lpstr>
      <vt:lpstr>Emis</vt:lpstr>
      <vt:lpstr>Energy matrix</vt:lpstr>
      <vt:lpstr>RegSplit</vt:lpstr>
      <vt:lpstr>2010</vt:lpstr>
      <vt:lpstr>2015</vt:lpstr>
      <vt:lpstr>2019</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Maurizio Gargiulo - Politecnico di Torino</dc:creator>
  <cp:lastModifiedBy>Henrik Juul Sørensen</cp:lastModifiedBy>
  <cp:lastPrinted>2005-02-10T12:45:56Z</cp:lastPrinted>
  <dcterms:created xsi:type="dcterms:W3CDTF">2000-12-13T15:53:11Z</dcterms:created>
  <dcterms:modified xsi:type="dcterms:W3CDTF">2022-03-24T10:45:56Z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658413112163543</vt:r8>
  </property>
  <property fmtid="{D5CDD505-2E9C-101B-9397-08002B2CF9AE}" pid="3" name="ContentTypeId">
    <vt:lpwstr>0x010100391E4ED4D6B5344984C5B5CBC1A28781</vt:lpwstr>
  </property>
</Properties>
</file>